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External DOM Website\Providers\Finance\"/>
    </mc:Choice>
  </mc:AlternateContent>
  <xr:revisionPtr revIDLastSave="0" documentId="8_{84F68C9D-285E-4A4D-A288-1C50BA0AD46B}" xr6:coauthVersionLast="45" xr6:coauthVersionMax="45" xr10:uidLastSave="{00000000-0000-0000-0000-000000000000}"/>
  <bookViews>
    <workbookView xWindow="2340" yWindow="2340" windowWidth="21600" windowHeight="11385" tabRatio="854" xr2:uid="{00000000-000D-0000-FFFF-FFFF00000000}"/>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'2-Calculator'!#REF!</definedName>
    <definedName name="_xlnm._FilterDatabase" localSheetId="2" hidden="1">'3-DRG table'!$A$13:$Q$1320</definedName>
    <definedName name="_xlnm._FilterDatabase" localSheetId="3" hidden="1">'4-CCR table'!$A$8:$I$163</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dultTplantAdj">'[2]Policy Factors '!$D$18</definedName>
    <definedName name="age_adj" localSheetId="0">'1-Cover'!#REF!</definedName>
    <definedName name="age_adj">#REF!</definedName>
    <definedName name="Alideb">#REF!</definedName>
    <definedName name="APRDRG_v26" localSheetId="0">#REF!</definedName>
    <definedName name="APRDRG_v26">#REF!</definedName>
    <definedName name="BaseRate">'[1]Policy Factors '!$D$19</definedName>
    <definedName name="calculator_tab1">#REF!</definedName>
    <definedName name="CCR">[3]Calculator!$C$40</definedName>
    <definedName name="CCR_list">'4-CCR table'!$C$9:$E$163</definedName>
    <definedName name="ChargeInflation">'[4]Policy Factors '!$D$8</definedName>
    <definedName name="comp">'[5]T1-MCC'!$K$25</definedName>
    <definedName name="Completion_0113">'[6]5-Total Payment Model 1-31-14'!$I$16</definedName>
    <definedName name="completion_0210">'[6]7-Total Payment Model 2-14-14'!$I$16</definedName>
    <definedName name="completion_0210a">'[6]9-Total Payment Model 2-18-14'!$J$17</definedName>
    <definedName name="Cost_Out_Thresh">[3]Calculator!#REF!</definedName>
    <definedName name="Cost_Outlier_Threshold_Transfer">#REF!</definedName>
    <definedName name="cost_thresh" localSheetId="0">'1-Cover'!#REF!</definedName>
    <definedName name="cost_thresh" localSheetId="2">[7]Cover!#REF!</definedName>
    <definedName name="cost_thresh">#REF!</definedName>
    <definedName name="Cov_chg">[3]Calculator!$C$10</definedName>
    <definedName name="Cov_days">[3]Calculator!$C$13</definedName>
    <definedName name="date_admit">[3]Calculator!$C$11</definedName>
    <definedName name="date_disch">[3]Calculator!$C$12</definedName>
    <definedName name="day_pay" localSheetId="0">'1-Cover'!#REF!</definedName>
    <definedName name="day_pay" localSheetId="2">[7]Cover!#REF!</definedName>
    <definedName name="day_pay">#REF!</definedName>
    <definedName name="day_thresh" localSheetId="0">'1-Cover'!#REF!</definedName>
    <definedName name="day_thresh" localSheetId="2">[7]Cover!#REF!</definedName>
    <definedName name="day_thresh">#REF!</definedName>
    <definedName name="Disch_stat">[3]Calculator!$C$8</definedName>
    <definedName name="DraftList2">#REF!</definedName>
    <definedName name="DRG_base" localSheetId="0">'1-Cover'!$C$14</definedName>
    <definedName name="DRG_base">#REF!</definedName>
    <definedName name="DRG_Base_Pay">[3]Calculator!$C$23</definedName>
    <definedName name="DRG_Base_Pay_w_MedEd">[3]Calculator!#REF!</definedName>
    <definedName name="DRG_out_thresh">[3]Calculator!$C$43</definedName>
    <definedName name="dud">#REF!</definedName>
    <definedName name="Flide15a">#REF!</definedName>
    <definedName name="GainThreshold">'[1]Policy Factors '!$D$21</definedName>
    <definedName name="Group_Prov">[8]ProvGroup!$A$2:$C$450</definedName>
    <definedName name="LOS">[3]Calculator!$C$19</definedName>
    <definedName name="LossThreshold">'[2]Policy Factors '!$D$21</definedName>
    <definedName name="Marginal_cost">[3]Calculator!#REF!</definedName>
    <definedName name="Marginal_cost_percent">[3]Calculator!$C$44</definedName>
    <definedName name="MarginalCostPct">'[1]Policy Factors '!$D$22</definedName>
    <definedName name="MarginalCostPctII">'[1]Policy Factors '!$D$23</definedName>
    <definedName name="MC" localSheetId="0">'1-Cover'!#REF!</definedName>
    <definedName name="MC" localSheetId="2">[7]Cover!#REF!</definedName>
    <definedName name="MC">#REF!</definedName>
    <definedName name="MHDayThreshold">'[1]Policy Factors '!$D$24</definedName>
    <definedName name="MHPerDiem">'[1]Policy Factors '!$D$25</definedName>
    <definedName name="Natl_ALOS">[3]Calculator!$C$26</definedName>
    <definedName name="NeonateAdj">'[1]Policy Factors '!$D$15</definedName>
    <definedName name="new">#REF!</definedName>
    <definedName name="NNBAdj">'[1]Policy Factors '!$D$14</definedName>
    <definedName name="OB">'[1]Policy Factors '!$D$13</definedName>
    <definedName name="paid_adj_0113">'[6]5-Total Payment Model 1-31-14'!$J$65</definedName>
    <definedName name="paid_adj_0210">'[6]7-Total Payment Model 2-14-14'!$J$65</definedName>
    <definedName name="PedMHAdj">'[1]Policy Factors '!$D$11</definedName>
    <definedName name="PedTplantAdj">'[2]Policy Factors '!$D$17</definedName>
    <definedName name="pol_adj" localSheetId="0">'1-Cover'!#REF!</definedName>
    <definedName name="pol_adj" localSheetId="2">[7]Cover!#REF!</definedName>
    <definedName name="pol_adj">#REF!</definedName>
    <definedName name="_xlnm.Print_Area" localSheetId="0">'1-Cover'!$A$1:$E$17</definedName>
    <definedName name="_xlnm.Print_Area" localSheetId="1">'2-Calculator'!$B$1:$I$91</definedName>
    <definedName name="_xlnm.Print_Area" localSheetId="2">'3-DRG table'!$A$1:$Q$1320</definedName>
    <definedName name="_xlnm.Print_Area" localSheetId="3">'4-CCR table'!$A$1:$I$163</definedName>
    <definedName name="_xlnm.Print_Titles" localSheetId="2">'3-DRG table'!$13:$13</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TplantAdj">'[1]Policy Factors '!$D$17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 l="1"/>
  <c r="D44" i="4" l="1"/>
  <c r="D78" i="4"/>
  <c r="Q1320" i="8" l="1"/>
  <c r="H1318" i="8"/>
  <c r="J1318" i="8" s="1"/>
  <c r="I1318" i="8"/>
  <c r="K1318" i="8" s="1"/>
  <c r="H1319" i="8"/>
  <c r="J1319" i="8" s="1"/>
  <c r="I1319" i="8"/>
  <c r="K1319" i="8" s="1"/>
  <c r="H15" i="8"/>
  <c r="J15" i="8" s="1"/>
  <c r="I15" i="8"/>
  <c r="K15" i="8" s="1"/>
  <c r="H16" i="8"/>
  <c r="J16" i="8" s="1"/>
  <c r="I16" i="8"/>
  <c r="K16" i="8" s="1"/>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H39" i="8"/>
  <c r="J39" i="8" s="1"/>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71" i="8"/>
  <c r="J71" i="8" s="1"/>
  <c r="I71" i="8"/>
  <c r="K71" i="8" s="1"/>
  <c r="H72" i="8"/>
  <c r="J72" i="8" s="1"/>
  <c r="I72" i="8"/>
  <c r="K72" i="8" s="1"/>
  <c r="H73" i="8"/>
  <c r="J73" i="8" s="1"/>
  <c r="I73" i="8"/>
  <c r="K73" i="8" s="1"/>
  <c r="H74" i="8"/>
  <c r="J74" i="8" s="1"/>
  <c r="I74" i="8"/>
  <c r="K74" i="8" s="1"/>
  <c r="H75" i="8"/>
  <c r="J75" i="8" s="1"/>
  <c r="I75" i="8"/>
  <c r="K75" i="8" s="1"/>
  <c r="H76" i="8"/>
  <c r="J76" i="8" s="1"/>
  <c r="I76" i="8"/>
  <c r="K76" i="8" s="1"/>
  <c r="H77" i="8"/>
  <c r="J77" i="8" s="1"/>
  <c r="I77" i="8"/>
  <c r="K77" i="8" s="1"/>
  <c r="H78" i="8"/>
  <c r="J78" i="8" s="1"/>
  <c r="I78" i="8"/>
  <c r="K78" i="8" s="1"/>
  <c r="H79" i="8"/>
  <c r="J79" i="8" s="1"/>
  <c r="I79" i="8"/>
  <c r="K79" i="8" s="1"/>
  <c r="H80" i="8"/>
  <c r="J80" i="8" s="1"/>
  <c r="I80" i="8"/>
  <c r="K80" i="8" s="1"/>
  <c r="H81" i="8"/>
  <c r="J81" i="8" s="1"/>
  <c r="I81" i="8"/>
  <c r="K81" i="8" s="1"/>
  <c r="H82" i="8"/>
  <c r="J82" i="8" s="1"/>
  <c r="I82" i="8"/>
  <c r="K82"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43" i="8"/>
  <c r="J343" i="8" s="1"/>
  <c r="I343" i="8"/>
  <c r="K343" i="8" s="1"/>
  <c r="H344" i="8"/>
  <c r="J344" i="8" s="1"/>
  <c r="I344" i="8"/>
  <c r="K344" i="8" s="1"/>
  <c r="H345" i="8"/>
  <c r="J345" i="8" s="1"/>
  <c r="I345" i="8"/>
  <c r="K345" i="8" s="1"/>
  <c r="H346" i="8"/>
  <c r="J346" i="8" s="1"/>
  <c r="I346" i="8"/>
  <c r="K346" i="8" s="1"/>
  <c r="H347" i="8"/>
  <c r="J347" i="8" s="1"/>
  <c r="I347" i="8"/>
  <c r="K347" i="8" s="1"/>
  <c r="H348" i="8"/>
  <c r="J348" i="8" s="1"/>
  <c r="I348" i="8"/>
  <c r="K348" i="8" s="1"/>
  <c r="H349" i="8"/>
  <c r="J349" i="8" s="1"/>
  <c r="I349" i="8"/>
  <c r="K349" i="8" s="1"/>
  <c r="H350" i="8"/>
  <c r="J350" i="8" s="1"/>
  <c r="I350" i="8"/>
  <c r="K350"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3" i="8"/>
  <c r="J363" i="8" s="1"/>
  <c r="I363" i="8"/>
  <c r="K363" i="8" s="1"/>
  <c r="H364" i="8"/>
  <c r="J364" i="8" s="1"/>
  <c r="I364" i="8"/>
  <c r="K364" i="8" s="1"/>
  <c r="H365" i="8"/>
  <c r="J365" i="8" s="1"/>
  <c r="I365" i="8"/>
  <c r="K365" i="8" s="1"/>
  <c r="H366" i="8"/>
  <c r="J366" i="8" s="1"/>
  <c r="I366" i="8"/>
  <c r="K366"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39" i="8"/>
  <c r="J639" i="8" s="1"/>
  <c r="I639" i="8"/>
  <c r="K639" i="8" s="1"/>
  <c r="H640" i="8"/>
  <c r="J640" i="8" s="1"/>
  <c r="I640" i="8"/>
  <c r="K640" i="8" s="1"/>
  <c r="H641" i="8"/>
  <c r="J641" i="8" s="1"/>
  <c r="I641" i="8"/>
  <c r="K641" i="8" s="1"/>
  <c r="H642" i="8"/>
  <c r="J642" i="8" s="1"/>
  <c r="I642" i="8"/>
  <c r="K642" i="8" s="1"/>
  <c r="H643" i="8"/>
  <c r="J643" i="8" s="1"/>
  <c r="I643" i="8"/>
  <c r="K643" i="8" s="1"/>
  <c r="H644" i="8"/>
  <c r="J644" i="8" s="1"/>
  <c r="I644" i="8"/>
  <c r="K644" i="8" s="1"/>
  <c r="H645" i="8"/>
  <c r="J645" i="8" s="1"/>
  <c r="I645" i="8"/>
  <c r="K645" i="8" s="1"/>
  <c r="H646" i="8"/>
  <c r="J646" i="8" s="1"/>
  <c r="I646" i="8"/>
  <c r="K646" i="8" s="1"/>
  <c r="H647" i="8"/>
  <c r="J647" i="8" s="1"/>
  <c r="I647" i="8"/>
  <c r="K647" i="8" s="1"/>
  <c r="H648" i="8"/>
  <c r="J648" i="8" s="1"/>
  <c r="I648" i="8"/>
  <c r="K648" i="8" s="1"/>
  <c r="H649" i="8"/>
  <c r="J649" i="8" s="1"/>
  <c r="I649" i="8"/>
  <c r="K649" i="8" s="1"/>
  <c r="H650" i="8"/>
  <c r="J650" i="8" s="1"/>
  <c r="I650" i="8"/>
  <c r="K650" i="8" s="1"/>
  <c r="H651" i="8"/>
  <c r="J651" i="8" s="1"/>
  <c r="I651" i="8"/>
  <c r="K651" i="8" s="1"/>
  <c r="H652" i="8"/>
  <c r="J652" i="8" s="1"/>
  <c r="I652" i="8"/>
  <c r="K652" i="8" s="1"/>
  <c r="H653" i="8"/>
  <c r="J653" i="8" s="1"/>
  <c r="I653" i="8"/>
  <c r="K653" i="8" s="1"/>
  <c r="H654" i="8"/>
  <c r="J654" i="8" s="1"/>
  <c r="I654" i="8"/>
  <c r="K654"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1" i="8"/>
  <c r="J911" i="8" s="1"/>
  <c r="I911" i="8"/>
  <c r="K911" i="8" s="1"/>
  <c r="H912" i="8"/>
  <c r="J912" i="8" s="1"/>
  <c r="I912" i="8"/>
  <c r="K912" i="8" s="1"/>
  <c r="H913" i="8"/>
  <c r="J913" i="8" s="1"/>
  <c r="I913" i="8"/>
  <c r="K913" i="8" s="1"/>
  <c r="H914" i="8"/>
  <c r="J914" i="8" s="1"/>
  <c r="I914" i="8"/>
  <c r="K914"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27" i="8"/>
  <c r="J927" i="8" s="1"/>
  <c r="I927" i="8"/>
  <c r="K927" i="8" s="1"/>
  <c r="H928" i="8"/>
  <c r="J928" i="8" s="1"/>
  <c r="I928" i="8"/>
  <c r="K928" i="8" s="1"/>
  <c r="H929" i="8"/>
  <c r="J929" i="8" s="1"/>
  <c r="I929" i="8"/>
  <c r="K929" i="8" s="1"/>
  <c r="H930" i="8"/>
  <c r="J930" i="8" s="1"/>
  <c r="I930" i="8"/>
  <c r="K930" i="8" s="1"/>
  <c r="H931" i="8"/>
  <c r="J931" i="8" s="1"/>
  <c r="I931" i="8"/>
  <c r="K931" i="8" s="1"/>
  <c r="H932" i="8"/>
  <c r="J932" i="8" s="1"/>
  <c r="I932" i="8"/>
  <c r="K932" i="8" s="1"/>
  <c r="H933" i="8"/>
  <c r="J933" i="8" s="1"/>
  <c r="I933" i="8"/>
  <c r="K933" i="8" s="1"/>
  <c r="H934" i="8"/>
  <c r="J934" i="8" s="1"/>
  <c r="I934" i="8"/>
  <c r="K934" i="8" s="1"/>
  <c r="H935" i="8"/>
  <c r="J935" i="8" s="1"/>
  <c r="I935" i="8"/>
  <c r="K935" i="8" s="1"/>
  <c r="H936" i="8"/>
  <c r="J936" i="8" s="1"/>
  <c r="I936" i="8"/>
  <c r="K936" i="8" s="1"/>
  <c r="H937" i="8"/>
  <c r="J937" i="8" s="1"/>
  <c r="I937" i="8"/>
  <c r="K937" i="8" s="1"/>
  <c r="H938" i="8"/>
  <c r="J938" i="8" s="1"/>
  <c r="I938" i="8"/>
  <c r="K938"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H971" i="8"/>
  <c r="J971" i="8" s="1"/>
  <c r="I971" i="8"/>
  <c r="K971" i="8" s="1"/>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I14" i="8"/>
  <c r="K14" i="8" s="1"/>
  <c r="H14" i="8"/>
  <c r="J14" i="8" s="1"/>
  <c r="D41" i="4" l="1"/>
  <c r="D73" i="4" l="1"/>
  <c r="B50" i="4"/>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D49" i="4"/>
  <c r="D62" i="4" l="1"/>
  <c r="D48" i="4"/>
  <c r="D46" i="4"/>
  <c r="D45" i="4"/>
  <c r="D42" i="4"/>
  <c r="D43" i="4" s="1"/>
  <c r="D72" i="4" l="1"/>
  <c r="D74" i="4"/>
  <c r="D51" i="4"/>
  <c r="D47" i="4" l="1"/>
  <c r="D55" i="4" s="1"/>
  <c r="D52" i="4" l="1"/>
  <c r="D53" i="4" s="1"/>
  <c r="D57" i="4"/>
  <c r="D58" i="4" s="1"/>
  <c r="D59" i="4" s="1"/>
  <c r="D64" i="4" l="1"/>
  <c r="D60" i="4" l="1"/>
  <c r="D65" i="4" l="1"/>
  <c r="D67" i="4" s="1"/>
  <c r="D66" i="4" l="1"/>
  <c r="D68" i="4" l="1"/>
  <c r="D69" i="4" l="1"/>
  <c r="D70" i="4" s="1"/>
  <c r="D76" i="4" s="1"/>
  <c r="D79" i="4" s="1"/>
  <c r="D80" i="4" l="1"/>
  <c r="D82" i="4" s="1"/>
  <c r="D84" i="4" l="1"/>
  <c r="D86" i="4" l="1"/>
  <c r="D89" i="4" s="1"/>
</calcChain>
</file>

<file path=xl/sharedStrings.xml><?xml version="1.0" encoding="utf-8"?>
<sst xmlns="http://schemas.openxmlformats.org/spreadsheetml/2006/main" count="9051" uniqueCount="2598">
  <si>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</si>
  <si>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</si>
  <si>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</si>
  <si>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</si>
  <si>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</si>
  <si>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</si>
  <si>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</si>
  <si>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</si>
  <si>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</si>
  <si>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</si>
  <si>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</si>
  <si>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</si>
  <si>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</si>
  <si>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</si>
  <si>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</si>
  <si>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</si>
  <si>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</si>
  <si>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</si>
  <si>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</si>
  <si>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</si>
  <si>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</si>
  <si>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</si>
  <si>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</si>
  <si>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</si>
  <si>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</si>
  <si>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</si>
  <si>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</si>
  <si>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</si>
  <si>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</si>
  <si>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</si>
  <si>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</si>
  <si>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</si>
  <si>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</si>
  <si>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</si>
  <si>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</si>
  <si>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</si>
  <si>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</si>
  <si>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</si>
  <si>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</si>
  <si>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</si>
  <si>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</si>
  <si>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</si>
  <si>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</si>
  <si>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</si>
  <si>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</si>
  <si>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</si>
  <si>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</si>
  <si>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</si>
  <si>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</si>
  <si>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</si>
  <si>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</si>
  <si>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</si>
  <si>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</si>
  <si>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</si>
  <si>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</si>
  <si>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</si>
  <si>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</si>
  <si>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</si>
  <si>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</si>
  <si>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</si>
  <si>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</si>
  <si>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</si>
  <si>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</si>
  <si>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</si>
  <si>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</si>
  <si>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</si>
  <si>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</si>
  <si>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</si>
  <si>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</si>
  <si>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</si>
  <si>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</si>
  <si>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</si>
  <si>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</si>
  <si>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</si>
  <si>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</si>
  <si>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</si>
  <si>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</si>
  <si>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</si>
  <si>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</si>
  <si>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</si>
  <si>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</si>
  <si>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</si>
  <si>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</si>
  <si>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</si>
  <si>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</si>
  <si>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</si>
  <si>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</si>
  <si>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</si>
  <si>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</si>
  <si>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</si>
  <si>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</si>
  <si>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</si>
  <si>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</si>
  <si>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</si>
  <si>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</si>
  <si>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</si>
  <si>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</si>
  <si>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</si>
  <si>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</si>
  <si>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</si>
  <si>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</si>
  <si>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</si>
  <si>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</si>
  <si>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</si>
  <si>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</si>
  <si>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</si>
  <si>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</si>
  <si>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</si>
  <si>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</si>
  <si>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</si>
  <si>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</si>
  <si>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</si>
  <si>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</si>
  <si>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</si>
  <si>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</si>
  <si>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</si>
  <si>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</si>
  <si>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</si>
  <si>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</si>
  <si>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</si>
  <si>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</si>
  <si>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</si>
  <si>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</si>
  <si>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</si>
  <si>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</si>
  <si>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</si>
  <si>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</si>
  <si>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</si>
  <si>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</si>
  <si>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</si>
  <si>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</si>
  <si>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</si>
  <si>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</si>
  <si>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</si>
  <si>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</si>
  <si>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</si>
  <si>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</si>
  <si>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</si>
  <si>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</si>
  <si>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</si>
  <si>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</si>
  <si>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</si>
  <si>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</si>
  <si>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</si>
  <si>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</si>
  <si>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</si>
  <si>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</si>
  <si>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</si>
  <si>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</si>
  <si>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</si>
  <si>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</si>
  <si>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</si>
  <si>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</si>
  <si>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</si>
  <si>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</si>
  <si>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</si>
  <si>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</si>
  <si>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</si>
  <si>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</si>
  <si>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</si>
  <si>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</si>
  <si>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</si>
  <si>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</si>
  <si>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</si>
  <si>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</si>
  <si>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</si>
  <si>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</si>
  <si>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</si>
  <si>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</si>
  <si>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</si>
  <si>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</si>
  <si>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</si>
  <si>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</si>
  <si>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</si>
  <si>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</si>
  <si>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</si>
  <si>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</si>
  <si>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</si>
  <si>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</si>
  <si>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</si>
  <si>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</si>
  <si>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</si>
  <si>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</si>
  <si>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</si>
  <si>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</si>
  <si>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</si>
  <si>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</si>
  <si>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</si>
  <si>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</si>
  <si>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</si>
  <si>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</si>
  <si>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</si>
  <si>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</si>
  <si>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</si>
  <si>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</si>
  <si>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</si>
  <si>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</si>
  <si>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</si>
  <si>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</si>
  <si>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</si>
  <si>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</si>
  <si>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</si>
  <si>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</si>
  <si>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</si>
  <si>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</si>
  <si>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</si>
  <si>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</si>
  <si>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</si>
  <si>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</si>
  <si>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</si>
  <si>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</si>
  <si>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</si>
  <si>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</si>
  <si>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</si>
  <si>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</si>
  <si>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</si>
  <si>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</si>
  <si>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</si>
  <si>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</si>
  <si>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</si>
  <si>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</si>
  <si>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</si>
  <si>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</si>
  <si>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</si>
  <si>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</si>
  <si>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</si>
  <si>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</si>
  <si>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</si>
  <si>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</si>
  <si>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</si>
  <si>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</si>
  <si>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</si>
  <si>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</si>
  <si>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</si>
  <si>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</si>
  <si>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</si>
  <si>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</si>
  <si>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</si>
  <si>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</si>
  <si>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</si>
  <si>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</si>
  <si>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</si>
  <si>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</si>
  <si>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</si>
  <si>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</si>
  <si>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</si>
  <si>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</si>
  <si>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</si>
  <si>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</si>
  <si>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</si>
  <si>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</si>
  <si>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</si>
  <si>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</si>
  <si>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</si>
  <si>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</si>
  <si>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</si>
  <si>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</si>
  <si>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</si>
  <si>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</si>
  <si>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</si>
  <si>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</si>
  <si>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</si>
  <si>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</si>
  <si>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</si>
  <si>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</si>
  <si>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</si>
  <si>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</si>
  <si>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</si>
  <si>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</si>
  <si>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</si>
  <si>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</si>
  <si>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</si>
  <si>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</si>
  <si>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</si>
  <si>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</si>
  <si>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</si>
  <si>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</si>
  <si>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</si>
  <si>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</si>
  <si>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</si>
  <si>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</si>
  <si>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</si>
  <si>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</si>
  <si>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</si>
  <si>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</si>
  <si>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</si>
  <si>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</si>
  <si>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</si>
  <si>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</si>
  <si>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</si>
  <si>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</si>
  <si>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</si>
  <si>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</si>
  <si>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</si>
  <si>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</si>
  <si>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</si>
  <si>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</si>
  <si>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</si>
  <si>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</si>
  <si>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</si>
  <si>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</si>
  <si>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</si>
  <si>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</si>
  <si>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</si>
  <si>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</si>
  <si>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</si>
  <si>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</si>
  <si>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</si>
  <si>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</si>
  <si>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</si>
  <si>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</si>
  <si>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</si>
  <si>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</si>
  <si>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</si>
  <si>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</si>
  <si>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</si>
  <si>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</si>
  <si>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</si>
  <si>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</si>
  <si>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</si>
  <si>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</si>
  <si>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</si>
  <si>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</si>
  <si>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</si>
  <si>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</si>
  <si>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</si>
  <si>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</si>
  <si>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</si>
  <si>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</si>
  <si>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</si>
  <si>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</si>
  <si>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</si>
  <si>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</si>
  <si>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</si>
  <si>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</si>
  <si>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</si>
  <si>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</si>
  <si>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</si>
  <si>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</si>
  <si>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</si>
  <si>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</si>
  <si>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</si>
  <si>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</si>
  <si>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</si>
  <si>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</si>
  <si>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</si>
  <si>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</si>
  <si>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</si>
  <si>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</si>
  <si>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</si>
  <si>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</si>
  <si>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</si>
  <si>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</si>
  <si>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</si>
  <si>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</si>
  <si>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</si>
  <si>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</si>
  <si>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</si>
  <si>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</si>
  <si>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</si>
  <si>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</si>
  <si>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</si>
  <si>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</si>
  <si>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</si>
  <si>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</si>
  <si>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</si>
  <si>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</si>
  <si>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</si>
  <si>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</si>
  <si>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</si>
  <si>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</si>
  <si>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</si>
  <si>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</si>
  <si>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</si>
  <si>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</si>
  <si>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</si>
  <si>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</si>
  <si>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</si>
  <si>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</si>
  <si>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</si>
  <si>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</si>
  <si>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</si>
  <si>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</si>
  <si>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</si>
  <si>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</si>
  <si>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</si>
  <si>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</si>
  <si>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</si>
  <si>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</si>
  <si>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</si>
  <si>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</si>
  <si>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</si>
  <si>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</si>
  <si>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</si>
  <si>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</si>
  <si>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</si>
  <si>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</si>
  <si>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</si>
  <si>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</si>
  <si>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</si>
  <si>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</si>
  <si>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</si>
  <si>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</si>
  <si>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</si>
  <si>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</si>
  <si>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</si>
  <si>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</si>
  <si>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</si>
  <si>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</si>
  <si>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</si>
  <si>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</si>
  <si>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</si>
  <si>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</si>
  <si>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</si>
  <si>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</si>
  <si>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</si>
  <si>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</si>
  <si>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</si>
  <si>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</si>
  <si>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</si>
  <si>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</si>
  <si>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</si>
  <si>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</si>
  <si>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</si>
  <si>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</si>
  <si>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</si>
  <si>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</si>
  <si>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</si>
  <si>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</si>
  <si>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</si>
  <si>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</si>
  <si>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</si>
  <si>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</si>
  <si>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</si>
  <si>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</si>
  <si>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</si>
  <si>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</si>
  <si>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</si>
  <si>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</si>
  <si>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</si>
  <si>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</si>
  <si>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</si>
  <si>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</si>
  <si>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</si>
  <si>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</si>
  <si>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</si>
  <si>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</si>
  <si>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</si>
  <si>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</si>
  <si>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</si>
  <si>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</si>
  <si>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</si>
  <si>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</si>
  <si>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</si>
  <si>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</si>
  <si>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</si>
  <si>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</si>
  <si>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</si>
  <si>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</si>
  <si>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</si>
  <si>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</si>
  <si>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</si>
  <si>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</si>
  <si>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</si>
  <si>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</si>
  <si>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</si>
  <si>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</si>
  <si>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</si>
  <si>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</si>
  <si>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</si>
  <si>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</si>
  <si>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</si>
  <si>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</si>
  <si>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</si>
  <si>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</si>
  <si>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</si>
  <si>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</si>
  <si>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</si>
  <si>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</si>
  <si>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</si>
  <si>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</si>
  <si>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</si>
  <si>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</si>
  <si>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</si>
  <si>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</si>
  <si>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</si>
  <si>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</si>
  <si>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</si>
  <si>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</si>
  <si>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</si>
  <si>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</si>
  <si>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</si>
  <si>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</si>
  <si>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</si>
  <si>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</si>
  <si>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</si>
  <si>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</si>
  <si>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</si>
  <si>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</si>
  <si>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</si>
  <si>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</si>
  <si>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</si>
  <si>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</si>
  <si>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</si>
  <si>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</si>
  <si>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</si>
  <si>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</si>
  <si>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</si>
  <si>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</si>
  <si>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</si>
  <si>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</si>
  <si>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</si>
  <si>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</si>
  <si>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</si>
  <si>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</si>
  <si>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</si>
  <si>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</si>
  <si>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</si>
  <si>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</si>
  <si>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</si>
  <si>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</si>
  <si>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</si>
  <si>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</si>
  <si>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</si>
  <si>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</si>
  <si>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</si>
  <si>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</si>
  <si>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</si>
  <si>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</si>
  <si>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</si>
  <si>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</si>
  <si>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</si>
  <si>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</si>
  <si>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</si>
  <si>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</si>
  <si>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</si>
  <si>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</si>
  <si>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</si>
  <si>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</si>
  <si>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</si>
  <si>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</si>
  <si>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</si>
  <si>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</si>
  <si>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</si>
  <si>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</si>
  <si>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</si>
  <si>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</si>
  <si>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</si>
  <si>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</si>
  <si>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</si>
  <si>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</si>
  <si>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</si>
  <si>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</si>
  <si>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</si>
  <si>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</si>
  <si>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</si>
  <si>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</si>
  <si>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</si>
  <si>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</si>
  <si>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</si>
  <si>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</si>
  <si>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</si>
  <si>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</si>
  <si>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</si>
  <si>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</si>
  <si>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</si>
  <si>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</si>
  <si>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</si>
  <si>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</si>
  <si>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</si>
  <si>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</si>
  <si>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</si>
  <si>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</si>
  <si>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</si>
  <si>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</si>
  <si>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</si>
  <si>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</si>
  <si>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</si>
  <si>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</si>
  <si>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</si>
  <si>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</si>
  <si>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</si>
  <si>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</si>
  <si>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</si>
  <si>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</si>
  <si>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</si>
  <si>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</si>
  <si>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</si>
  <si>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</si>
  <si>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</si>
  <si>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</si>
  <si>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</si>
  <si>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</si>
  <si>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</si>
  <si>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</si>
  <si>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</si>
  <si>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</si>
  <si>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</si>
  <si>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</si>
  <si>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</si>
  <si>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</si>
  <si>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</si>
  <si>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</si>
  <si>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</si>
  <si>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</si>
  <si>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</si>
  <si>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</si>
  <si>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</si>
  <si>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</si>
  <si>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</si>
  <si>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</si>
  <si>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</si>
  <si>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</si>
  <si>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</si>
  <si>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</si>
  <si>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</si>
  <si>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</si>
  <si>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</si>
  <si>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</si>
  <si>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</si>
  <si>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</si>
  <si>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</si>
  <si>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</si>
  <si>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</si>
  <si>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</si>
  <si>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</si>
  <si>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</si>
  <si>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</si>
  <si>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</si>
  <si>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</si>
  <si>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</si>
  <si>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</si>
  <si>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</si>
  <si>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</si>
  <si>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</si>
  <si>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</si>
  <si>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</si>
  <si>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</si>
  <si>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</si>
  <si>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</si>
  <si>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</si>
  <si>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</si>
  <si>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</si>
  <si>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</si>
  <si>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</si>
  <si>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</si>
  <si>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</si>
  <si>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</si>
  <si>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</si>
  <si>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</si>
  <si>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</si>
  <si>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</si>
  <si>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</si>
  <si>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</si>
  <si>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</si>
  <si>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</si>
  <si>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</si>
  <si>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</si>
  <si>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</si>
  <si>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</si>
  <si>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</si>
  <si>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</si>
  <si>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</si>
  <si>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</si>
  <si>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</si>
  <si>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</si>
  <si>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</si>
  <si>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</si>
  <si>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</si>
  <si>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</si>
  <si>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</si>
  <si>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</si>
  <si>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</si>
  <si>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</si>
  <si>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</si>
  <si>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</si>
  <si>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</si>
  <si>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</si>
  <si>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</si>
  <si>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</si>
  <si>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</si>
  <si>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</si>
  <si>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</si>
  <si>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</si>
  <si>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</si>
  <si>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</si>
  <si>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</si>
  <si>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</si>
  <si>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</si>
  <si>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</si>
  <si>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</si>
  <si>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</si>
  <si>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</si>
  <si>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</si>
  <si>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</si>
  <si>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</si>
  <si>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</si>
  <si>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</si>
  <si>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</si>
  <si>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</si>
  <si>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</si>
  <si>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</si>
  <si>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</si>
  <si>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</si>
  <si>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</si>
  <si>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</si>
  <si>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</si>
  <si>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</si>
  <si>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</si>
  <si>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</si>
  <si>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</si>
  <si>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</si>
  <si>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</si>
  <si>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</si>
  <si>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</si>
  <si>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</si>
  <si>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</si>
  <si>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</si>
  <si>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</si>
  <si>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</si>
  <si>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</si>
  <si>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</si>
  <si>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</si>
  <si>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</si>
  <si>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</si>
  <si>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</si>
  <si>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</si>
  <si>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</si>
  <si>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</si>
  <si>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</si>
  <si>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</si>
  <si>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</si>
  <si>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</si>
  <si>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</si>
  <si>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</si>
  <si>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</si>
  <si>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</si>
  <si>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</si>
  <si>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</si>
  <si>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</si>
  <si>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</si>
  <si>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</si>
  <si>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</si>
  <si>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</si>
  <si>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</si>
  <si>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</si>
  <si>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</si>
  <si>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</si>
  <si>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</si>
  <si>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</si>
  <si>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</si>
  <si>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</si>
  <si>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</si>
  <si>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</si>
  <si>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</si>
  <si>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</si>
  <si>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</si>
  <si>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</si>
  <si>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</si>
  <si>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</si>
  <si>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</si>
  <si>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</si>
  <si>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</si>
  <si>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</si>
  <si>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</si>
  <si>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</si>
  <si>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</si>
  <si>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</si>
  <si>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</si>
  <si>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</si>
  <si>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</si>
  <si>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</si>
  <si>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</si>
  <si>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</si>
  <si>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</si>
  <si>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</si>
  <si>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</si>
  <si>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</si>
  <si>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</si>
  <si>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</si>
  <si>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</si>
  <si>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</si>
  <si>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</si>
  <si>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</si>
  <si>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</si>
  <si>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</si>
  <si>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</si>
  <si>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</si>
  <si>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</si>
  <si>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</si>
  <si>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</si>
  <si>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</si>
  <si>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</si>
  <si>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</si>
  <si>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</si>
  <si>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</si>
  <si>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</si>
  <si>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</si>
  <si>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</si>
  <si>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</si>
  <si>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</si>
  <si>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</si>
  <si>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</si>
  <si>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</si>
  <si>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</si>
  <si>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</si>
  <si>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</si>
  <si>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</si>
  <si>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</si>
  <si>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</si>
  <si>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</si>
  <si>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</si>
  <si>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</si>
  <si>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</si>
  <si>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</si>
  <si>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</si>
  <si>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</si>
  <si>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</si>
  <si>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</si>
  <si>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</si>
  <si>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</si>
  <si>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</si>
  <si>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</si>
  <si>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</si>
  <si>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</si>
  <si>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</si>
  <si>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</si>
  <si>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</si>
  <si>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</si>
  <si>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</si>
  <si>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</si>
  <si>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</si>
  <si>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</si>
  <si>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</si>
  <si>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</si>
  <si>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</si>
  <si>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</si>
  <si>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</si>
  <si>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</si>
  <si>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</si>
  <si>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</si>
  <si>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</si>
  <si>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</si>
  <si>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</si>
  <si>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</si>
  <si>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</si>
  <si>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</si>
  <si>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</si>
  <si>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</si>
  <si>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</si>
  <si>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</si>
  <si>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</si>
  <si>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</si>
  <si>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</si>
  <si>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</si>
  <si>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</si>
  <si>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</si>
  <si>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</si>
  <si>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</si>
  <si>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</si>
  <si>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</si>
  <si>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</si>
  <si>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</si>
  <si>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</si>
  <si>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</si>
  <si>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</si>
  <si>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</si>
  <si>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</si>
  <si>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</si>
  <si>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</si>
  <si>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</si>
  <si>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</si>
  <si>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</si>
  <si>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</si>
  <si>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</si>
  <si>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</si>
  <si>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</si>
  <si>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</si>
  <si>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</si>
  <si>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</si>
  <si>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</si>
  <si>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</si>
  <si>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</si>
  <si>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</si>
  <si>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</si>
  <si>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</si>
  <si>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</si>
  <si>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</si>
  <si>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</si>
  <si>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</si>
  <si>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</si>
  <si>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</si>
  <si>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</si>
  <si>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</si>
  <si>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</si>
  <si>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</si>
  <si>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</si>
  <si>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</si>
  <si>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</si>
  <si>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</si>
  <si>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</si>
  <si>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</si>
  <si>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</si>
  <si>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</si>
  <si>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</si>
  <si>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</si>
  <si>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</si>
  <si>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</si>
  <si>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</si>
  <si>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</si>
  <si>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</si>
  <si>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</si>
  <si>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</si>
  <si>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</si>
  <si>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</si>
  <si>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</si>
  <si>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</si>
  <si>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</si>
  <si>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</si>
  <si>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</si>
  <si>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</si>
  <si>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</si>
  <si>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</si>
  <si>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</si>
  <si>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</si>
  <si>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</si>
  <si>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</si>
  <si>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</si>
  <si>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</si>
  <si>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</si>
  <si>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</si>
  <si>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</si>
  <si>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</si>
  <si>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</si>
  <si>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</si>
  <si>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</si>
  <si>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</si>
  <si>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</si>
  <si>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</si>
  <si>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</si>
  <si>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</si>
  <si>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</si>
  <si>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</si>
  <si>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</si>
  <si>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</si>
  <si>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</si>
  <si>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</si>
  <si>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</si>
  <si>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</si>
  <si>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</si>
  <si>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</si>
  <si>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</si>
  <si>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</si>
  <si>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</si>
  <si>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</si>
  <si>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</si>
  <si>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</si>
  <si>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</si>
  <si>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</si>
  <si>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</si>
  <si>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</si>
  <si>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</si>
  <si>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</si>
  <si>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</si>
  <si>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</si>
  <si>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</si>
  <si>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</si>
  <si>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</si>
  <si>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</si>
  <si>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</si>
  <si>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</si>
  <si>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</si>
  <si>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</si>
  <si>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</si>
  <si>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</si>
  <si>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</si>
  <si>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</si>
  <si>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</si>
  <si>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</si>
  <si>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</si>
  <si>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</si>
  <si>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</si>
  <si>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</si>
  <si>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</si>
  <si>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</si>
  <si>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</si>
  <si>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</si>
  <si>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</si>
  <si>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</si>
  <si>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</si>
  <si>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</si>
  <si>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</si>
  <si>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</si>
  <si>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</si>
  <si>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</si>
  <si>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</si>
  <si>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</si>
  <si>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</si>
  <si>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</si>
  <si>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</si>
  <si>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</si>
  <si>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</si>
  <si>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</si>
  <si>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</si>
  <si>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</si>
  <si>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</si>
  <si>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</si>
  <si>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</si>
  <si>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</si>
  <si>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</si>
  <si>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</si>
  <si>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</si>
  <si>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</si>
  <si>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</si>
  <si>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</si>
  <si>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</si>
  <si>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</si>
  <si>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</si>
  <si>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</si>
  <si>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</si>
  <si>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</si>
  <si>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</si>
  <si>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</si>
  <si>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</si>
  <si>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</si>
  <si>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</si>
  <si>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</si>
  <si>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</si>
  <si>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</si>
  <si>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</si>
  <si>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</si>
  <si>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</si>
  <si>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</si>
  <si>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</si>
  <si>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</si>
  <si>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</si>
  <si>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</si>
  <si>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</si>
  <si>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</si>
  <si>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</si>
  <si>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</si>
  <si>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</si>
  <si>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</si>
  <si>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</si>
  <si>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</si>
  <si>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</si>
  <si>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</si>
  <si>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</si>
  <si>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</si>
  <si>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</si>
  <si>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</si>
  <si>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</si>
  <si>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</si>
  <si>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</si>
  <si>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</si>
  <si>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</si>
  <si>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</si>
  <si>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</si>
  <si>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</si>
  <si>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</si>
  <si>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</si>
  <si>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</si>
  <si>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</si>
  <si>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</si>
  <si>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</si>
  <si>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</si>
  <si>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</si>
  <si>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</si>
  <si>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</si>
  <si>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</si>
  <si>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</si>
  <si>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</si>
  <si>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</si>
  <si>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</si>
  <si>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</si>
  <si>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</si>
  <si>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</si>
  <si>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</si>
  <si>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</si>
  <si>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</si>
  <si>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</si>
  <si>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</si>
  <si>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</si>
  <si>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</si>
  <si>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</si>
  <si>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</si>
  <si>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</si>
  <si>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</si>
  <si>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</si>
  <si>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</si>
  <si>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</si>
  <si>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</si>
  <si>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</si>
  <si>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</si>
  <si>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</si>
  <si>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</si>
  <si>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</si>
  <si>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</si>
  <si>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</si>
  <si>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</si>
  <si>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</si>
  <si>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</si>
  <si>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</si>
  <si>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</si>
  <si>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</si>
  <si>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</si>
  <si>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</si>
  <si>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</si>
  <si>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</si>
  <si>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</si>
  <si>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</si>
  <si>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</si>
  <si>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</si>
  <si>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</si>
  <si>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</si>
  <si>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</si>
  <si>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</si>
  <si>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</si>
  <si>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</si>
  <si>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</si>
  <si>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</si>
  <si>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</si>
  <si>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</si>
  <si>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</si>
  <si>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</si>
  <si>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</si>
  <si>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</si>
  <si>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</si>
  <si>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</si>
  <si>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</si>
  <si>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</si>
  <si>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</si>
  <si>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</si>
  <si>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</si>
  <si>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</si>
  <si>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</si>
  <si>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</si>
  <si>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</si>
  <si>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</si>
  <si>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</si>
  <si>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</si>
  <si>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</si>
  <si>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</si>
  <si>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</si>
  <si>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</si>
  <si>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</si>
  <si>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</si>
  <si>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</si>
  <si>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</si>
  <si>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</si>
  <si>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</si>
  <si>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</si>
  <si>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</si>
  <si>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</si>
  <si>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</si>
  <si>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</si>
  <si>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</si>
  <si>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</si>
  <si>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</si>
  <si>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</si>
  <si>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</si>
  <si>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</si>
  <si>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</si>
  <si>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</si>
  <si>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</si>
  <si>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</si>
  <si>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</si>
  <si>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</si>
  <si>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</si>
  <si>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</si>
  <si>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</si>
  <si>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</si>
  <si>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</si>
  <si>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</si>
  <si>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</si>
  <si>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</si>
  <si>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</si>
  <si>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</si>
  <si>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</si>
  <si>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</si>
  <si>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</si>
  <si>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</si>
  <si>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</si>
  <si>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</si>
  <si>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</si>
  <si>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</si>
  <si>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</si>
  <si>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</si>
  <si>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</si>
  <si>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</si>
  <si>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</si>
  <si>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</si>
  <si>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</si>
  <si>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</si>
  <si>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</si>
  <si>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</si>
  <si>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</si>
  <si>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</si>
  <si>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</si>
  <si>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</si>
  <si>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</si>
  <si>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</si>
  <si>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</si>
  <si>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</si>
  <si>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</si>
  <si>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</si>
  <si>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</si>
  <si>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</si>
  <si>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</si>
  <si>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</si>
  <si>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</si>
  <si>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</si>
  <si>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</si>
  <si>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</si>
  <si>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</si>
  <si>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</si>
  <si>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</si>
  <si>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</si>
  <si>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</si>
  <si>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</si>
  <si>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</si>
  <si>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</si>
  <si>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</si>
  <si>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</si>
  <si>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</si>
  <si>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</si>
  <si>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</si>
  <si>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</si>
  <si>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</si>
  <si>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</si>
  <si>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</si>
  <si>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</si>
  <si>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</si>
  <si>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</si>
  <si>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</si>
  <si>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</si>
  <si>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</si>
  <si>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</si>
  <si>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</si>
  <si>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</si>
  <si>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</si>
  <si>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</si>
  <si>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</si>
  <si>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</si>
  <si>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</si>
  <si>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</si>
  <si>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</si>
  <si>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</si>
  <si>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</si>
  <si>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</si>
  <si>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</si>
  <si>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</si>
  <si>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</si>
  <si>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</si>
  <si>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</si>
  <si>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Obstetric/Newborn policy adjustor</t>
  </si>
  <si>
    <t>Pediatric Policy Adjustor</t>
  </si>
  <si>
    <t>Adult Policy Adjustor</t>
  </si>
  <si>
    <t>T</t>
  </si>
  <si>
    <t>NA</t>
  </si>
  <si>
    <t>APR-DRG Description</t>
  </si>
  <si>
    <t>Add-on amount for medical education (where applicable)</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</si>
  <si>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</si>
  <si>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</si>
  <si>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</si>
  <si>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</si>
  <si>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</si>
  <si>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</si>
  <si>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</si>
  <si>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</si>
  <si>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</si>
  <si>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</si>
  <si>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</si>
  <si>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</si>
  <si>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</si>
  <si>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</si>
  <si>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</si>
  <si>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</si>
  <si>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</si>
  <si>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</si>
  <si>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</si>
  <si>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</si>
  <si>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</si>
  <si>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</si>
  <si>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</si>
  <si>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</si>
  <si>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</si>
  <si>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</si>
  <si>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</si>
  <si>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</si>
  <si>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</si>
  <si>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</si>
  <si>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</si>
  <si>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</si>
  <si>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</si>
  <si>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</si>
  <si>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</si>
  <si>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</si>
  <si>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</si>
  <si>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</si>
  <si>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</si>
  <si>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</si>
  <si>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</si>
  <si>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</si>
  <si>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</si>
  <si>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</si>
  <si>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</si>
  <si>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</si>
  <si>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</si>
  <si>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</si>
  <si>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</si>
  <si>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</si>
  <si>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</si>
  <si>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</si>
  <si>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</si>
  <si>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</si>
  <si>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</si>
  <si>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</si>
  <si>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</si>
  <si>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</si>
  <si>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</si>
  <si>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</si>
  <si>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</si>
  <si>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</si>
  <si>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</si>
  <si>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</si>
  <si>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</si>
  <si>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</si>
  <si>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</si>
  <si>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</si>
  <si>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</si>
  <si>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</si>
  <si>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</si>
  <si>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</si>
  <si>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</si>
  <si>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</si>
  <si>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</si>
  <si>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</si>
  <si>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</si>
  <si>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</si>
  <si>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</si>
  <si>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</si>
  <si>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</si>
  <si>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</si>
  <si>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</si>
  <si>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</si>
  <si>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</si>
  <si>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</si>
  <si>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</si>
  <si>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</si>
  <si>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</si>
  <si>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</si>
  <si>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</si>
  <si>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00020115</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</si>
  <si>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</si>
  <si>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</si>
  <si>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</si>
  <si>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</si>
  <si>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</si>
  <si>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</si>
  <si>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</si>
  <si>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</si>
  <si>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</si>
  <si>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</si>
  <si>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</si>
  <si>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</si>
  <si>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</si>
  <si>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</si>
  <si>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</si>
  <si>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</si>
  <si>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</si>
  <si>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</si>
  <si>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</si>
  <si>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</si>
  <si>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</si>
  <si>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</si>
  <si>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</si>
  <si>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</si>
  <si>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</si>
  <si>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</si>
  <si>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</si>
  <si>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</si>
  <si>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</si>
  <si>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</si>
  <si>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</si>
  <si>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</si>
  <si>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</si>
  <si>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</si>
  <si>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00020118</t>
  </si>
  <si>
    <t>00220380</t>
  </si>
  <si>
    <t>00020041</t>
  </si>
  <si>
    <t>Noxubee General Hospital</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</si>
  <si>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</si>
  <si>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</si>
  <si>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</si>
  <si>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</si>
  <si>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</si>
  <si>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</si>
  <si>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</si>
  <si>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</si>
  <si>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</si>
  <si>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</si>
  <si>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</si>
  <si>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</si>
  <si>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</si>
  <si>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</si>
  <si>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07176518</t>
  </si>
  <si>
    <t>Regency Hospital of Meridian</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</si>
  <si>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</si>
  <si>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</si>
  <si>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</si>
  <si>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</si>
  <si>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</si>
  <si>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</si>
  <si>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</si>
  <si>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</si>
  <si>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</si>
  <si>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</si>
  <si>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</si>
  <si>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</si>
  <si>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</si>
  <si>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</si>
  <si>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</si>
  <si>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</si>
  <si>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</si>
  <si>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</si>
  <si>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</si>
  <si>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</si>
  <si>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</si>
  <si>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</si>
  <si>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</si>
  <si>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</si>
  <si>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</si>
  <si>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</si>
  <si>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</si>
  <si>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</si>
  <si>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</si>
  <si>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</si>
  <si>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</si>
  <si>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</si>
  <si>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</si>
  <si>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</si>
  <si>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</si>
  <si>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</si>
  <si>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</si>
  <si>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</si>
  <si>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</si>
  <si>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</si>
  <si>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</si>
  <si>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Webster General Hospital</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</si>
  <si>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</si>
  <si>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</si>
  <si>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</si>
  <si>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</si>
  <si>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</si>
  <si>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</si>
  <si>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</si>
  <si>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</si>
  <si>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</si>
  <si>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</si>
  <si>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</si>
  <si>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</si>
  <si>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</si>
  <si>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</si>
  <si>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</si>
  <si>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</si>
  <si>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</si>
  <si>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</si>
  <si>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</si>
  <si>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</si>
  <si>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</si>
  <si>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</si>
  <si>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</si>
  <si>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</si>
  <si>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</si>
  <si>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</si>
  <si>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</si>
  <si>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</si>
  <si>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</si>
  <si>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</si>
  <si>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</si>
  <si>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</si>
  <si>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</si>
  <si>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</si>
  <si>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</si>
  <si>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</si>
  <si>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</si>
  <si>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</si>
  <si>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</si>
  <si>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</si>
  <si>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</si>
  <si>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</si>
  <si>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</si>
  <si>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</si>
  <si>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</si>
  <si>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</si>
  <si>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</si>
  <si>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</si>
  <si>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</si>
  <si>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</si>
  <si>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</si>
  <si>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</si>
  <si>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</si>
  <si>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</si>
  <si>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</si>
  <si>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</si>
  <si>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</si>
  <si>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</si>
  <si>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</si>
  <si>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</si>
  <si>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</si>
  <si>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</si>
  <si>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</si>
  <si>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</si>
  <si>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</si>
  <si>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</si>
  <si>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</si>
  <si>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</si>
  <si>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</si>
  <si>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</si>
  <si>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</si>
  <si>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</si>
  <si>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</si>
  <si>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</si>
  <si>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</si>
  <si>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</si>
  <si>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</si>
  <si>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</si>
  <si>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</si>
  <si>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</si>
  <si>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</si>
  <si>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</si>
  <si>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</si>
  <si>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</si>
  <si>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</si>
  <si>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</si>
  <si>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</si>
  <si>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</si>
  <si>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</si>
  <si>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</si>
  <si>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</si>
  <si>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</si>
  <si>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</si>
  <si>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</si>
  <si>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</si>
  <si>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</si>
  <si>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</si>
  <si>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</si>
  <si>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</si>
  <si>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</si>
  <si>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</si>
  <si>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</si>
  <si>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</si>
  <si>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</si>
  <si>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</si>
  <si>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</si>
  <si>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</si>
  <si>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</si>
  <si>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</si>
  <si>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</si>
  <si>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</si>
  <si>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</si>
  <si>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</si>
  <si>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</si>
  <si>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</si>
  <si>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</si>
  <si>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</si>
  <si>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</si>
  <si>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</si>
  <si>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</si>
  <si>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</si>
  <si>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</si>
  <si>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</si>
  <si>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</si>
  <si>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</si>
  <si>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</si>
  <si>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</si>
  <si>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</si>
  <si>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</si>
  <si>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</si>
  <si>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</si>
  <si>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</si>
  <si>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</si>
  <si>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</si>
  <si>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</si>
  <si>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</si>
  <si>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</si>
  <si>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</si>
  <si>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</si>
  <si>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</si>
  <si>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</si>
  <si>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</si>
  <si>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</si>
  <si>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</si>
  <si>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</si>
  <si>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</si>
  <si>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</si>
  <si>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</si>
  <si>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</si>
  <si>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</si>
  <si>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</si>
  <si>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</si>
  <si>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</si>
  <si>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</si>
  <si>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</si>
  <si>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</si>
  <si>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</si>
  <si>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</si>
  <si>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</si>
  <si>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</si>
  <si>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</si>
  <si>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</si>
  <si>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</si>
  <si>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</si>
  <si>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</si>
  <si>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</si>
  <si>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</si>
  <si>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</si>
  <si>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</si>
  <si>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</si>
  <si>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</si>
  <si>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</si>
  <si>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</si>
  <si>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</si>
  <si>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</si>
  <si>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</si>
  <si>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</si>
  <si>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</si>
  <si>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</si>
  <si>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</si>
  <si>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</si>
  <si>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</si>
  <si>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</si>
  <si>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</si>
  <si>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</si>
  <si>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</si>
  <si>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</si>
  <si>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</si>
  <si>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</si>
  <si>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301</t>
  </si>
  <si>
    <t>302</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</si>
  <si>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</si>
  <si>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</si>
  <si>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</si>
  <si>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</si>
  <si>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</si>
  <si>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</si>
  <si>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</si>
  <si>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</si>
  <si>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</si>
  <si>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</si>
  <si>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</si>
  <si>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</si>
  <si>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</si>
  <si>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</si>
  <si>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</si>
  <si>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</si>
  <si>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</si>
  <si>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</si>
  <si>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</si>
  <si>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</si>
  <si>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</si>
  <si>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</si>
  <si>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</si>
  <si>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</si>
  <si>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</si>
  <si>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</si>
  <si>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</si>
  <si>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</si>
  <si>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</si>
  <si>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</si>
  <si>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</si>
  <si>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</si>
  <si>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</si>
  <si>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</si>
  <si>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</si>
  <si>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</si>
  <si>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</si>
  <si>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</si>
  <si>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</si>
  <si>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</si>
  <si>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</si>
  <si>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</si>
  <si>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</si>
  <si>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</si>
  <si>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</si>
  <si>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</si>
  <si>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</si>
  <si>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</si>
  <si>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</si>
  <si>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</si>
  <si>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</si>
  <si>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</si>
  <si>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</si>
  <si>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</si>
  <si>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</si>
  <si>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</si>
  <si>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</si>
  <si>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</si>
  <si>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</si>
  <si>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</si>
  <si>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</si>
  <si>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</si>
  <si>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</si>
  <si>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</si>
  <si>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</si>
  <si>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</si>
  <si>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</si>
  <si>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</si>
  <si>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</si>
  <si>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</si>
  <si>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</si>
  <si>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</si>
  <si>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</si>
  <si>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</si>
  <si>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</si>
  <si>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</si>
  <si>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</si>
  <si>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544</t>
  </si>
  <si>
    <t>545</t>
  </si>
  <si>
    <t>546</t>
  </si>
  <si>
    <t>560</t>
  </si>
  <si>
    <t>561</t>
  </si>
  <si>
    <t>563</t>
  </si>
  <si>
    <t>564</t>
  </si>
  <si>
    <t>565</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</si>
  <si>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</si>
  <si>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</si>
  <si>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</si>
  <si>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</si>
  <si>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</si>
  <si>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</si>
  <si>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</si>
  <si>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</si>
  <si>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</si>
  <si>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</si>
  <si>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</si>
  <si>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</si>
  <si>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</si>
  <si>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</si>
  <si>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</si>
  <si>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</si>
  <si>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</si>
  <si>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</si>
  <si>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</si>
  <si>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</si>
  <si>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</si>
  <si>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</si>
  <si>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</si>
  <si>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</si>
  <si>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</si>
  <si>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</si>
  <si>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</si>
  <si>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</si>
  <si>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</si>
  <si>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</si>
  <si>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</si>
  <si>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</si>
  <si>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</si>
  <si>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</si>
  <si>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</si>
  <si>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</si>
  <si>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</si>
  <si>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</si>
  <si>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</si>
  <si>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</si>
  <si>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</si>
  <si>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</si>
  <si>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</si>
  <si>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</si>
  <si>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</si>
  <si>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</si>
  <si>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</si>
  <si>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</si>
  <si>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</si>
  <si>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</si>
  <si>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</si>
  <si>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</si>
  <si>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</si>
  <si>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</si>
  <si>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</si>
  <si>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</si>
  <si>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</si>
  <si>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</si>
  <si>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</si>
  <si>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</si>
  <si>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</si>
  <si>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</si>
  <si>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</si>
  <si>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</si>
  <si>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</si>
  <si>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</si>
  <si>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</si>
  <si>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</si>
  <si>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</si>
  <si>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</si>
  <si>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</si>
  <si>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</si>
  <si>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</si>
  <si>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</si>
  <si>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</si>
  <si>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</si>
  <si>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</si>
  <si>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</si>
  <si>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</si>
  <si>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</si>
  <si>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</si>
  <si>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</si>
  <si>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</si>
  <si>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</si>
  <si>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</si>
  <si>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</si>
  <si>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</si>
  <si>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</si>
  <si>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</si>
  <si>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</si>
  <si>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</si>
  <si>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</si>
  <si>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</si>
  <si>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</si>
  <si>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</si>
  <si>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</si>
  <si>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</si>
  <si>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</si>
  <si>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</si>
  <si>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</si>
  <si>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</si>
  <si>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</si>
  <si>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</si>
  <si>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</si>
  <si>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</si>
  <si>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Neonate policy adjustor</t>
  </si>
  <si>
    <t>Look up C24</t>
  </si>
  <si>
    <t>C26 * C47</t>
  </si>
  <si>
    <t>Look up C22</t>
  </si>
  <si>
    <t>C16 * C19</t>
  </si>
  <si>
    <t>Is this stay eligible for a day outlier payment?</t>
  </si>
  <si>
    <t>Third party liability responsibility (input by hospital)</t>
  </si>
  <si>
    <t>Co-pay or other patient liability (input by hospital)</t>
  </si>
  <si>
    <t>Relative Weight</t>
  </si>
  <si>
    <t>01701363</t>
  </si>
  <si>
    <t>Alliance Health Center</t>
  </si>
  <si>
    <t>Beacham Memorial Hospital</t>
  </si>
  <si>
    <t>Choctaw Regional Medical Center</t>
  </si>
  <si>
    <t>Clay County Medical Center</t>
  </si>
  <si>
    <t>H. C. Watkins Memorial Hospital</t>
  </si>
  <si>
    <t>Jefferson Davis General Hospital</t>
  </si>
  <si>
    <t>Marion General Hospital</t>
  </si>
  <si>
    <t>Merit Health Biloxi</t>
  </si>
  <si>
    <t>Merit Health Central</t>
  </si>
  <si>
    <t>Merit Health Madison</t>
  </si>
  <si>
    <t>Merit Health Natchez</t>
  </si>
  <si>
    <t>Merit Health Northwest Mississippi</t>
  </si>
  <si>
    <t>Merit Health Rankin</t>
  </si>
  <si>
    <t>Merit Health River Oaks</t>
  </si>
  <si>
    <t>Merit Health Wesley</t>
  </si>
  <si>
    <t>Merit Health Woman's Hospital</t>
  </si>
  <si>
    <t>Oak Circle Center</t>
  </si>
  <si>
    <t>Scott Regional Medical Center</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</si>
  <si>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</si>
  <si>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</si>
  <si>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</si>
  <si>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</si>
  <si>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</si>
  <si>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</si>
  <si>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</si>
  <si>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</si>
  <si>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</si>
  <si>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</si>
  <si>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</si>
  <si>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</si>
  <si>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</si>
  <si>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</si>
  <si>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</si>
  <si>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</si>
  <si>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</si>
  <si>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</si>
  <si>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</si>
  <si>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</si>
  <si>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</si>
  <si>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</si>
  <si>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</si>
  <si>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</si>
  <si>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</si>
  <si>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</si>
  <si>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</si>
  <si>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</si>
  <si>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</si>
  <si>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</si>
  <si>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</si>
  <si>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</si>
  <si>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</si>
  <si>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</si>
  <si>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</si>
  <si>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</si>
  <si>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</si>
  <si>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</si>
  <si>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</si>
  <si>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</si>
  <si>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</si>
  <si>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</si>
  <si>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</si>
  <si>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</si>
  <si>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</si>
  <si>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</si>
  <si>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</si>
  <si>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</si>
  <si>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</si>
  <si>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</si>
  <si>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</si>
  <si>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</si>
  <si>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</si>
  <si>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</si>
  <si>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</si>
  <si>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</si>
  <si>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</si>
  <si>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</si>
  <si>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</si>
  <si>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</si>
  <si>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</si>
  <si>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</si>
  <si>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</si>
  <si>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</si>
  <si>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</si>
  <si>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</si>
  <si>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</si>
  <si>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</si>
  <si>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</si>
  <si>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</si>
  <si>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</si>
  <si>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</si>
  <si>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</si>
  <si>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</si>
  <si>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</si>
  <si>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</si>
  <si>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</si>
  <si>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</si>
  <si>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</si>
  <si>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</si>
  <si>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</si>
  <si>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</si>
  <si>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</si>
  <si>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</si>
  <si>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</si>
  <si>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</si>
  <si>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</si>
  <si>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</si>
  <si>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</si>
  <si>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</si>
  <si>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</si>
  <si>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</si>
  <si>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</si>
  <si>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</si>
  <si>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</si>
  <si>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</si>
  <si>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</si>
  <si>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</si>
  <si>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</si>
  <si>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</si>
  <si>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</si>
  <si>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</si>
  <si>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</si>
  <si>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</si>
  <si>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</si>
  <si>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</si>
  <si>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</si>
  <si>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</si>
  <si>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</si>
  <si>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25-1318</t>
  </si>
  <si>
    <t>25-1307</t>
  </si>
  <si>
    <t>22-0338</t>
  </si>
  <si>
    <t>25-0050</t>
  </si>
  <si>
    <t>25-4005</t>
  </si>
  <si>
    <t>25-0163</t>
  </si>
  <si>
    <t>25-0023</t>
  </si>
  <si>
    <t>25-1306</t>
  </si>
  <si>
    <t>25-1302</t>
  </si>
  <si>
    <t>25-1308</t>
  </si>
  <si>
    <t>25-2008</t>
  </si>
  <si>
    <t>25-2006</t>
  </si>
  <si>
    <t>25-2003</t>
  </si>
  <si>
    <t>25-0069</t>
  </si>
  <si>
    <t>25-1300</t>
  </si>
  <si>
    <t>25-1323</t>
  </si>
  <si>
    <t>25-2007</t>
  </si>
  <si>
    <t>25-0079</t>
  </si>
  <si>
    <t>25-1317</t>
  </si>
  <si>
    <t>25-0040</t>
  </si>
  <si>
    <t>25-0058</t>
  </si>
  <si>
    <t>25-0095</t>
  </si>
  <si>
    <t>25-0097</t>
  </si>
  <si>
    <t>25-2004</t>
  </si>
  <si>
    <t>25-0048</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</si>
  <si>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</si>
  <si>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</si>
  <si>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</si>
  <si>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</si>
  <si>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</si>
  <si>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</si>
  <si>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</si>
  <si>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</si>
  <si>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</si>
  <si>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</si>
  <si>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</si>
  <si>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</si>
  <si>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</si>
  <si>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</si>
  <si>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</si>
  <si>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</si>
  <si>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</si>
  <si>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</si>
  <si>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5. Inclusion of an APR-DRG on this table does not necessarily imply coverage by Mississippi Medicaid. For example, pancreas transplants are not a covered service.</t>
  </si>
  <si>
    <t>Notes:</t>
  </si>
  <si>
    <t>2. Mississippi Medicaid payment policy parameters have already been entered in cells C26-C38.</t>
  </si>
  <si>
    <t>Medicaid Care Category Adult</t>
  </si>
  <si>
    <t>Delaware</t>
  </si>
  <si>
    <t>District of Columbia</t>
  </si>
  <si>
    <t>New Jersey</t>
  </si>
  <si>
    <t>Rhode Island</t>
  </si>
  <si>
    <t>DE</t>
  </si>
  <si>
    <t>8. This DRG Pricing Calculator was developed by Conduent, the claims processing contractor for the Mississippi Division of Medicaid.</t>
  </si>
  <si>
    <t>Intracranial Hemorrhage</t>
  </si>
  <si>
    <t>Transient Ischemia</t>
  </si>
  <si>
    <t>Viral Meningitis</t>
  </si>
  <si>
    <t>Seizure</t>
  </si>
  <si>
    <t>Cleft Lip &amp; Palate Repair</t>
  </si>
  <si>
    <t>Pulmonary Embolism</t>
  </si>
  <si>
    <t>Bronchiolitis &amp; Rsv Pneumonia</t>
  </si>
  <si>
    <t>Asthma</t>
  </si>
  <si>
    <t>Coronary Bypass W Ami or Complex Pdx</t>
  </si>
  <si>
    <t>Coronary Bypass W/O Ami or Complex Pdx</t>
  </si>
  <si>
    <t>181-1</t>
  </si>
  <si>
    <t>181</t>
  </si>
  <si>
    <t>Lower Extremity Arterial Procedures</t>
  </si>
  <si>
    <t>181-2</t>
  </si>
  <si>
    <t>181-3</t>
  </si>
  <si>
    <t>181-4</t>
  </si>
  <si>
    <t>182-1</t>
  </si>
  <si>
    <t>182</t>
  </si>
  <si>
    <t>Other Peripheral Vascular Procedures</t>
  </si>
  <si>
    <t>182-2</t>
  </si>
  <si>
    <t>182-3</t>
  </si>
  <si>
    <t>182-4</t>
  </si>
  <si>
    <t>Acute Myocardial Infarction</t>
  </si>
  <si>
    <t>Acute &amp; Subacute Endocarditis</t>
  </si>
  <si>
    <t>Heart Failure</t>
  </si>
  <si>
    <t>Cardiac Arrest &amp; Shock</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</si>
  <si>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</si>
  <si>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</si>
  <si>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</si>
  <si>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</si>
  <si>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</si>
  <si>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</si>
  <si>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</si>
  <si>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</si>
  <si>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</si>
  <si>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</si>
  <si>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</si>
  <si>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</si>
  <si>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</si>
  <si>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Hip &amp; Femur Fracture Repair</t>
  </si>
  <si>
    <t>Other Significant Hip &amp; Femur Surgery</t>
  </si>
  <si>
    <t>322-1</t>
  </si>
  <si>
    <t>322</t>
  </si>
  <si>
    <t>Shoulder &amp; Elbow Joint Replacement</t>
  </si>
  <si>
    <t>322-2</t>
  </si>
  <si>
    <t>322-3</t>
  </si>
  <si>
    <t>322-4</t>
  </si>
  <si>
    <t>Fracture of Femur</t>
  </si>
  <si>
    <t>Skin Ulcers</t>
  </si>
  <si>
    <t>Diabetes</t>
  </si>
  <si>
    <t>Inborn Errors of Metabolism</t>
  </si>
  <si>
    <t>Nephritis &amp; Nephrosis</t>
  </si>
  <si>
    <t>469-1</t>
  </si>
  <si>
    <t>469</t>
  </si>
  <si>
    <t>Acute Kidney Injury</t>
  </si>
  <si>
    <t>469-2</t>
  </si>
  <si>
    <t>469-3</t>
  </si>
  <si>
    <t>469-4</t>
  </si>
  <si>
    <t>470-1</t>
  </si>
  <si>
    <t>470</t>
  </si>
  <si>
    <t>Chronic Kidney Disease</t>
  </si>
  <si>
    <t>470-2</t>
  </si>
  <si>
    <t>470-3</t>
  </si>
  <si>
    <t>470-4</t>
  </si>
  <si>
    <t>Transurethral Prostatectomy</t>
  </si>
  <si>
    <t>False Labor</t>
  </si>
  <si>
    <t>Splenectomy</t>
  </si>
  <si>
    <t>Sickle Cell Anemia Crisis</t>
  </si>
  <si>
    <t>Acute Leukemia</t>
  </si>
  <si>
    <t>695-1</t>
  </si>
  <si>
    <t>695</t>
  </si>
  <si>
    <t>695-2</t>
  </si>
  <si>
    <t>695-3</t>
  </si>
  <si>
    <t>695-4</t>
  </si>
  <si>
    <t>696-1</t>
  </si>
  <si>
    <t>696</t>
  </si>
  <si>
    <t>Other Chemotherapy</t>
  </si>
  <si>
    <t>696-2</t>
  </si>
  <si>
    <t>696-3</t>
  </si>
  <si>
    <t>696-4</t>
  </si>
  <si>
    <t>Fever</t>
  </si>
  <si>
    <t>Viral Illness</t>
  </si>
  <si>
    <t>Schizophrenia</t>
  </si>
  <si>
    <t>Acute Anxiety &amp; Delirium States</t>
  </si>
  <si>
    <t>Behavioral Disorders</t>
  </si>
  <si>
    <t>Opioid Abuse &amp; Dependence</t>
  </si>
  <si>
    <t>Cocaine Abuse &amp; Dependence</t>
  </si>
  <si>
    <t>Alcohol Abuse &amp; Dependence</t>
  </si>
  <si>
    <t>Allergic Reactions</t>
  </si>
  <si>
    <t>Poisoning of Medicinal Agents</t>
  </si>
  <si>
    <t>Partial Thickness Burns W/O Skin Graft</t>
  </si>
  <si>
    <t>Rehabilitation</t>
  </si>
  <si>
    <t>Neonatal Aftercare</t>
  </si>
  <si>
    <t>Ungroupable</t>
  </si>
  <si>
    <t>Estimated gain (G) or loss (L)</t>
  </si>
  <si>
    <t>G = Gain and L = Loss</t>
  </si>
  <si>
    <t>Outlier Elig</t>
  </si>
  <si>
    <t>C = Cost and D = Day</t>
  </si>
  <si>
    <t>Is C21 &gt; C31? 1 = Yes, 0 = No</t>
  </si>
  <si>
    <t>Claiborne County Hospital</t>
  </si>
  <si>
    <t>North MS Medical Center</t>
  </si>
  <si>
    <t>Simpson General Hospital</t>
  </si>
  <si>
    <t>C67 - C29 ( True loss)</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</si>
  <si>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</si>
  <si>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</si>
  <si>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</si>
  <si>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</si>
  <si>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</si>
  <si>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Singing River Health System</t>
  </si>
  <si>
    <t>Winston Medical Center</t>
  </si>
  <si>
    <t>Baptist Memorial Hospital - Calhoun</t>
  </si>
  <si>
    <t>Diamond Grove Center</t>
  </si>
  <si>
    <t>Garden Park Medical Center</t>
  </si>
  <si>
    <t>Baptist Medical Center - Yazoo City</t>
  </si>
  <si>
    <t>Mississippi Methodist Rehabilitation Center</t>
  </si>
  <si>
    <t>Baptist Medical Center Attala</t>
  </si>
  <si>
    <t>North Sunflower Medical Center</t>
  </si>
  <si>
    <t>Parkwood Behavioral Health System</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</si>
  <si>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35. </t>
  </si>
  <si>
    <t>2. National average length of stay (untrimmed arithmetic) and casemix relative weight (HSRV) values apply to Version 35 of All Patient Refined Diagnosis Related Groups (APR-DRGs).</t>
  </si>
  <si>
    <t>25-1337</t>
  </si>
  <si>
    <t>Applies if the Medicaid Care Category is Neonate</t>
  </si>
  <si>
    <t>Liver &amp;/or Intest Transpl</t>
  </si>
  <si>
    <t>Heart &amp;/or Lung Transpl</t>
  </si>
  <si>
    <t>Pancreas Transpl</t>
  </si>
  <si>
    <t>007-1</t>
  </si>
  <si>
    <t>007-2</t>
  </si>
  <si>
    <t>007-3</t>
  </si>
  <si>
    <t>007-4</t>
  </si>
  <si>
    <t>008-1</t>
  </si>
  <si>
    <t>008-2</t>
  </si>
  <si>
    <t>008-3</t>
  </si>
  <si>
    <t>008-4</t>
  </si>
  <si>
    <t>009-1</t>
  </si>
  <si>
    <t>Ecmo</t>
  </si>
  <si>
    <t>009-2</t>
  </si>
  <si>
    <t>009-3</t>
  </si>
  <si>
    <t>009-4</t>
  </si>
  <si>
    <t>010-1</t>
  </si>
  <si>
    <t>010-2</t>
  </si>
  <si>
    <t>010-3</t>
  </si>
  <si>
    <t>010-4</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</si>
  <si>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</si>
  <si>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</si>
  <si>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</si>
  <si>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</si>
  <si>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</si>
  <si>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</si>
  <si>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</si>
  <si>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</si>
  <si>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</si>
  <si>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</si>
  <si>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Nerve Disorders</t>
  </si>
  <si>
    <t>Bact &amp; Tub Inf of Nervous Sys</t>
  </si>
  <si>
    <t>Non-Bact Inf of Nerv Sys</t>
  </si>
  <si>
    <t>Migraine &amp; Oth Headaches</t>
  </si>
  <si>
    <t>Complic Skull Fx, Coma &lt;1 Hr</t>
  </si>
  <si>
    <t>Uncomplic Head Trauma</t>
  </si>
  <si>
    <t>Oth Dis of Nervous Sys</t>
  </si>
  <si>
    <t>059-1</t>
  </si>
  <si>
    <t>059-2</t>
  </si>
  <si>
    <t>059-3</t>
  </si>
  <si>
    <t>059-4</t>
  </si>
  <si>
    <t>Maj Cranial/Facial Bone Procs</t>
  </si>
  <si>
    <t>Oth Maj Head &amp; Neck Procs</t>
  </si>
  <si>
    <t xml:space="preserve">Facial Bone Procs Exc Major </t>
  </si>
  <si>
    <t>Oth Ear, Nose Throat Procs</t>
  </si>
  <si>
    <t xml:space="preserve">Ear, Nose, Throat, Facial Malig </t>
  </si>
  <si>
    <t>Vertigo &amp; Oth Labyrinth Dis</t>
  </si>
  <si>
    <t>Inf of Upper Resp Tract</t>
  </si>
  <si>
    <t>Oth Ear, Nose, Throat Diags</t>
  </si>
  <si>
    <t>Maj Resp &amp; Chest Procs</t>
  </si>
  <si>
    <t>Oth Resp &amp; Chest Procs</t>
  </si>
  <si>
    <t>Cystic Fibrosis - Pulmon Dis</t>
  </si>
  <si>
    <t>Chronic Resp Dis Fm Perinatal</t>
  </si>
  <si>
    <t xml:space="preserve"> Resp Failure</t>
  </si>
  <si>
    <t>Maj Chest &amp; Resp Trauma</t>
  </si>
  <si>
    <t>Resp Malig</t>
  </si>
  <si>
    <t>Maj Resp Inf &amp; Inflammations</t>
  </si>
  <si>
    <t>Oth Pneumonia</t>
  </si>
  <si>
    <t>Interstitial &amp; Alveolar Lung Dis</t>
  </si>
  <si>
    <t>Oth Resp Diags Exc Minor</t>
  </si>
  <si>
    <t>Resp Symptoms &amp; Minor Diags</t>
  </si>
  <si>
    <t>145-1</t>
  </si>
  <si>
    <t>Acute Bronchitis</t>
  </si>
  <si>
    <t>145-2</t>
  </si>
  <si>
    <t>145-3</t>
  </si>
  <si>
    <t>145-4</t>
  </si>
  <si>
    <t>Maj Repair of Heart Anomaly</t>
  </si>
  <si>
    <t>Defib &amp; Heart Assist Implant</t>
  </si>
  <si>
    <t>Maj Abdominal Vascular Procs</t>
  </si>
  <si>
    <t>Pacemaker &amp; Defib Replacement</t>
  </si>
  <si>
    <t>Pacemaker &amp; Defib Revision</t>
  </si>
  <si>
    <t>Oth Circulatory Sys Procs</t>
  </si>
  <si>
    <t>Peripheral &amp; Oth Vascular Dis</t>
  </si>
  <si>
    <t>Angina Pect &amp; Atherosclerosis</t>
  </si>
  <si>
    <t>Cardiac Structural Dis</t>
  </si>
  <si>
    <t xml:space="preserve">Cardiac Arrhythmias </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</si>
  <si>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</si>
  <si>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</si>
  <si>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</si>
  <si>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</si>
  <si>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</si>
  <si>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</si>
  <si>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</si>
  <si>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</si>
  <si>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</si>
  <si>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230-2</t>
  </si>
  <si>
    <t>230-3</t>
  </si>
  <si>
    <t>230-4</t>
  </si>
  <si>
    <t>231-1</t>
  </si>
  <si>
    <t>231-2</t>
  </si>
  <si>
    <t>231-3</t>
  </si>
  <si>
    <t>231-4</t>
  </si>
  <si>
    <t>232-1</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</si>
  <si>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</si>
  <si>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</si>
  <si>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</si>
  <si>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</si>
  <si>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</si>
  <si>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</si>
  <si>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</si>
  <si>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</si>
  <si>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</si>
  <si>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</si>
  <si>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</si>
  <si>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</si>
  <si>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</si>
  <si>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</si>
  <si>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</si>
  <si>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</si>
  <si>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</si>
  <si>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</si>
  <si>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</si>
  <si>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</si>
  <si>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</si>
  <si>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</si>
  <si>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</si>
  <si>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</si>
  <si>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</si>
  <si>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</si>
  <si>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</si>
  <si>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</si>
  <si>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</si>
  <si>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</si>
  <si>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</si>
  <si>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</si>
  <si>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</si>
  <si>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Disc Excision &amp; Decompress</t>
  </si>
  <si>
    <t>Skin Graft for Connect Tis Diags</t>
  </si>
  <si>
    <t>Knee &amp; Lower Leg Procs Exc Foot</t>
  </si>
  <si>
    <t>Hand &amp; Wrist Procs</t>
  </si>
  <si>
    <t>Soft Tissue Procs</t>
  </si>
  <si>
    <t>Oth Muscskl &amp; Connect Tis Procs</t>
  </si>
  <si>
    <t>Cervical Spinal Fusion</t>
  </si>
  <si>
    <t>Fx &amp; Dislc Exc Femur, Pelvis, Back</t>
  </si>
  <si>
    <t xml:space="preserve">Muscskl Malig &amp; Pathol Fx </t>
  </si>
  <si>
    <t>Musculoskeletal Inf</t>
  </si>
  <si>
    <t>Connective Tissue Dis</t>
  </si>
  <si>
    <t>Oth Back &amp; Neck Dis, Fx &amp; Injuries</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</si>
  <si>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</si>
  <si>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</si>
  <si>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</si>
  <si>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</si>
  <si>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</si>
  <si>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</si>
  <si>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</si>
  <si>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</si>
  <si>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</si>
  <si>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</si>
  <si>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Procs for Obesity</t>
  </si>
  <si>
    <t>Thyroid Procs</t>
  </si>
  <si>
    <t>Oth Procs for Metabolic Dis</t>
  </si>
  <si>
    <t>Nutritional Dis</t>
  </si>
  <si>
    <t>Hypovolemia</t>
  </si>
  <si>
    <t>Oth Endocrine Dis</t>
  </si>
  <si>
    <t>Other Non-Hypovolemic Electrolyte Dis</t>
  </si>
  <si>
    <t>426-1</t>
  </si>
  <si>
    <t>426-2</t>
  </si>
  <si>
    <t>426-3</t>
  </si>
  <si>
    <t>426-4</t>
  </si>
  <si>
    <t>427-1</t>
  </si>
  <si>
    <t>427-2</t>
  </si>
  <si>
    <t>427-3</t>
  </si>
  <si>
    <t>427-4</t>
  </si>
  <si>
    <t>Kidney Transpl</t>
  </si>
  <si>
    <t>Maj Bladder Procs</t>
  </si>
  <si>
    <t>Kidney &amp; Urinary Procs for Malig</t>
  </si>
  <si>
    <t>Kidney &amp; Urinary Procs Nonmalig</t>
  </si>
  <si>
    <t>Oth Bladder Procs</t>
  </si>
  <si>
    <t>Urethral Procs</t>
  </si>
  <si>
    <t>Oth Kidney &amp; Urinary Procs</t>
  </si>
  <si>
    <t>Kidney &amp; Urinary Tract Malig</t>
  </si>
  <si>
    <t>Kidney &amp; Urinary Tract Inf</t>
  </si>
  <si>
    <t>Urinary Stones &amp; Obstruction</t>
  </si>
  <si>
    <t xml:space="preserve">Oth Kidney &amp; Urinary Diags </t>
  </si>
  <si>
    <t>Maj Male Pelvic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</si>
  <si>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</si>
  <si>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</si>
  <si>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</si>
  <si>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</si>
  <si>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</si>
  <si>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</si>
  <si>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</si>
  <si>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</si>
  <si>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</si>
  <si>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</si>
  <si>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</si>
  <si>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</si>
  <si>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</si>
  <si>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</si>
  <si>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</si>
  <si>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D&amp;C for Obstetric Diags</t>
  </si>
  <si>
    <t>Ectopic Pregnancy Proc</t>
  </si>
  <si>
    <t>Oth O.R. Proc for Ob Diag Exc Del</t>
  </si>
  <si>
    <t>Vaginal Del</t>
  </si>
  <si>
    <t>Threatened Abortion</t>
  </si>
  <si>
    <t>Oth Antepartum Diags</t>
  </si>
  <si>
    <t>Neo, Tsf&lt;5 Days, Not Born Here</t>
  </si>
  <si>
    <t>Neo, Tsf&lt;5 Days Old, Born Here</t>
  </si>
  <si>
    <t>Maj Hem/Immun Diag</t>
  </si>
  <si>
    <t>Coagulation &amp; Platelet Dis</t>
  </si>
  <si>
    <t>Maj O.R. Proc Lymphatic Neoplasm</t>
  </si>
  <si>
    <t>Oth O.R. Proc Lymphatic Neoplasm</t>
  </si>
  <si>
    <t>Lymphoma, Myeloma &amp; Non-Ac Leuk</t>
  </si>
  <si>
    <t>Radiothapy</t>
  </si>
  <si>
    <t>Lymphatic &amp; Oth Malig &amp; Neoplasms</t>
  </si>
  <si>
    <t>Septicemia &amp; Disseminated Inf</t>
  </si>
  <si>
    <t>Post-Op, Post-Trauma, Device Inf</t>
  </si>
  <si>
    <t>Oth Inf &amp; Parasit Diseases</t>
  </si>
  <si>
    <t>Maj Depression</t>
  </si>
  <si>
    <t xml:space="preserve">Dis of Personality </t>
  </si>
  <si>
    <t>Bipolar Dis</t>
  </si>
  <si>
    <t>Depression Exc Maj Dep</t>
  </si>
  <si>
    <t>Adjust Dis &amp; Neuroses Exc Dep</t>
  </si>
  <si>
    <t>Organic Mental Health Disturb</t>
  </si>
  <si>
    <t>Eating Dis</t>
  </si>
  <si>
    <t>Oth Mental Health Dis</t>
  </si>
  <si>
    <t>Oth Drug Abuse &amp; Dependence</t>
  </si>
  <si>
    <t>792-1</t>
  </si>
  <si>
    <t>792-2</t>
  </si>
  <si>
    <t>792-3</t>
  </si>
  <si>
    <t>792-4</t>
  </si>
  <si>
    <t>793-1</t>
  </si>
  <si>
    <t>793-2</t>
  </si>
  <si>
    <t>793-3</t>
  </si>
  <si>
    <t>793-4</t>
  </si>
  <si>
    <t>794-1</t>
  </si>
  <si>
    <t>794-2</t>
  </si>
  <si>
    <t>794-3</t>
  </si>
  <si>
    <t>794-4</t>
  </si>
  <si>
    <t>810-1</t>
  </si>
  <si>
    <t>810-2</t>
  </si>
  <si>
    <t>810-3</t>
  </si>
  <si>
    <t>810-4</t>
  </si>
  <si>
    <t>Oth Complics of Treatment</t>
  </si>
  <si>
    <t>Toxic Eff of Non-Medicinal Subst</t>
  </si>
  <si>
    <t>817-1</t>
  </si>
  <si>
    <t>817-2</t>
  </si>
  <si>
    <t>817-3</t>
  </si>
  <si>
    <t>817-4</t>
  </si>
  <si>
    <t xml:space="preserve">Signs, Symptoms &amp; Oth Factors </t>
  </si>
  <si>
    <t>Oth Aftercare &amp; Convalescence</t>
  </si>
  <si>
    <t>HIV</t>
  </si>
  <si>
    <t>Craniotomy for Mult Sig Trauma</t>
  </si>
  <si>
    <t>Ext Trunk Procs Mult Sig Trauma</t>
  </si>
  <si>
    <t>Muscskl Procs Mult Sig Trauma</t>
  </si>
  <si>
    <t>Ext Proc Unrel to Diag</t>
  </si>
  <si>
    <t>Mod Ext Proc Unrel to Diag</t>
  </si>
  <si>
    <t>Nonext Proc Unrel to Diag</t>
  </si>
  <si>
    <t>Principal Diag Invalid</t>
  </si>
  <si>
    <t>007</t>
  </si>
  <si>
    <t>008</t>
  </si>
  <si>
    <t>009</t>
  </si>
  <si>
    <t>010</t>
  </si>
  <si>
    <t>059</t>
  </si>
  <si>
    <t>145</t>
  </si>
  <si>
    <t>230</t>
  </si>
  <si>
    <t>231</t>
  </si>
  <si>
    <t>232</t>
  </si>
  <si>
    <t>233</t>
  </si>
  <si>
    <t>234</t>
  </si>
  <si>
    <t>426</t>
  </si>
  <si>
    <t>427</t>
  </si>
  <si>
    <t>792</t>
  </si>
  <si>
    <t>793</t>
  </si>
  <si>
    <t>794</t>
  </si>
  <si>
    <t>810</t>
  </si>
  <si>
    <t>817</t>
  </si>
  <si>
    <t>Trach, W Mv 96+ Hrs W Extensive Proc</t>
  </si>
  <si>
    <t>Trach, Mv 96+ Hrs, W/O Ext Proc</t>
  </si>
  <si>
    <t>Allogeneic Bone Marrow Transpl</t>
  </si>
  <si>
    <t xml:space="preserve">Autologous Bone Marrow Transpl </t>
  </si>
  <si>
    <t xml:space="preserve">Head Trauma With Deep Coma </t>
  </si>
  <si>
    <t>Cva &amp; Precereb Occl W Infarct</t>
  </si>
  <si>
    <t>Nonspec Cva W/O Infarct</t>
  </si>
  <si>
    <t xml:space="preserve">Alteration in Consciousness </t>
  </si>
  <si>
    <t>Head Trauma W Coma &gt;1 Hr</t>
  </si>
  <si>
    <t xml:space="preserve">Anoxic &amp; Other Severe Brain Damage </t>
  </si>
  <si>
    <t>orbit and Eye Procs</t>
  </si>
  <si>
    <t xml:space="preserve">Eye Infections and Other Eye Disorders </t>
  </si>
  <si>
    <t>tonsil &amp; Adenoid Procs</t>
  </si>
  <si>
    <t xml:space="preserve">Dental Diseases and Disorders </t>
  </si>
  <si>
    <t>Resp Sys Diag W Mv 96+ Hrs</t>
  </si>
  <si>
    <t>Copd</t>
  </si>
  <si>
    <t>Cardiac Valve Procs W Ami or Complex Pdx</t>
  </si>
  <si>
    <t>Cardiac Valve Procs W/O Ami or Comp Pdx</t>
  </si>
  <si>
    <t>Other Cardiothor &amp; Thoracic Vasc Proc</t>
  </si>
  <si>
    <t>Pacemaker Impl W Ami or Shock</t>
  </si>
  <si>
    <t>Pacemaker Impl W/O Ami or Shock</t>
  </si>
  <si>
    <t>Percut Coronary Intervention W Ami</t>
  </si>
  <si>
    <t>Percut Coronary Intervention W/O Ami</t>
  </si>
  <si>
    <t>Cardiac Cath for Coronary Artery Dz</t>
  </si>
  <si>
    <t>Cardiac Cath for Other Non-Coronary Cond</t>
  </si>
  <si>
    <t>Complic of Cv Device or Proc</t>
  </si>
  <si>
    <t xml:space="preserve">Major Small Bowel Procedures </t>
  </si>
  <si>
    <t xml:space="preserve">Major Large Bowel Procedures </t>
  </si>
  <si>
    <t xml:space="preserve">Gastric Fundoplication </t>
  </si>
  <si>
    <t>Amput of Lower Limb Exc toes</t>
  </si>
  <si>
    <t>Foot &amp; toe Procs</t>
  </si>
  <si>
    <t>Shldr, Upr Arm &amp; Fa Procs Xcp Joint Repl</t>
  </si>
  <si>
    <t>Fx of Pelvis or Dislocation of Hip</t>
  </si>
  <si>
    <t>Complic of ortho Device or Proc</t>
  </si>
  <si>
    <t xml:space="preserve">Adrenal Procedures </t>
  </si>
  <si>
    <t xml:space="preserve">Non-Hypovolemic Sodium Disorders </t>
  </si>
  <si>
    <t xml:space="preserve">Thyroid Disorders </t>
  </si>
  <si>
    <t>Renal Dialysis Access Device &amp; Vessel Rp</t>
  </si>
  <si>
    <t>Complic Genitourin Dev or Proc</t>
  </si>
  <si>
    <t xml:space="preserve">Penis, Testes &amp; Scrotal Procedures </t>
  </si>
  <si>
    <t>Vag Del W Ster &amp;/or D&amp;C</t>
  </si>
  <si>
    <t>Vag Del W Proc Exc Ster &amp;/or D&amp;C</t>
  </si>
  <si>
    <t>Postpartum Diags W/O Proc</t>
  </si>
  <si>
    <t>Abortion W/O D&amp;C</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</si>
  <si>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</si>
  <si>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</si>
  <si>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</si>
  <si>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</si>
  <si>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</si>
  <si>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</si>
  <si>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</si>
  <si>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</si>
  <si>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</si>
  <si>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</si>
  <si>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</si>
  <si>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</si>
  <si>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</si>
  <si>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</si>
  <si>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</si>
  <si>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</si>
  <si>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</si>
  <si>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</si>
  <si>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</si>
  <si>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</si>
  <si>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</si>
  <si>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</si>
  <si>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</si>
  <si>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</si>
  <si>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</si>
  <si>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</si>
  <si>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</si>
  <si>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Oth Dis of Blood &amp; Rel organs</t>
  </si>
  <si>
    <t>Chemotherapy for Acute Leukemia</t>
  </si>
  <si>
    <t>Inf &amp; Parasit Dis Incl HIV W O.R. Proc</t>
  </si>
  <si>
    <t>Post-Op, Device Inf W O.R. Proc</t>
  </si>
  <si>
    <t>Mental Illness Diag W O.R. Proc</t>
  </si>
  <si>
    <t>Drug &amp; Alcohol Abuse, Ama</t>
  </si>
  <si>
    <t>Alc &amp; Drug Dep W Rehab or Detox</t>
  </si>
  <si>
    <t>Extensive or Proc for Other Comp of Tx</t>
  </si>
  <si>
    <t>Mod Extensive or Proc for Other Comp</t>
  </si>
  <si>
    <t xml:space="preserve">Non-Ext or Proc for Other Comp of Treat </t>
  </si>
  <si>
    <t xml:space="preserve">Hemorrhage or Hematoma Due to Comp </t>
  </si>
  <si>
    <t>Oth Inj and Poisoning Diags</t>
  </si>
  <si>
    <t xml:space="preserve">Overdose </t>
  </si>
  <si>
    <t>Ext 3rd Deg Burns W Skin Graft</t>
  </si>
  <si>
    <t>Burns W/Skin Grft Excp Extensive 3rd Deg</t>
  </si>
  <si>
    <t>Ext Burns W/O Skin Graft</t>
  </si>
  <si>
    <t>Proc W Diag of Rehab or Other</t>
  </si>
  <si>
    <t>HIV W Mult Maj Related Cond</t>
  </si>
  <si>
    <t>HIV W Maj Related Cond</t>
  </si>
  <si>
    <t>HIV W Mult Sig Related Cond</t>
  </si>
  <si>
    <t>Mult Sig Trauma W/O O.R. Proc</t>
  </si>
  <si>
    <t>All DRGs (1,304 DRGs + 2 error DRGs)</t>
  </si>
  <si>
    <t xml:space="preserve">Payment Rel. Wt. Pediatric </t>
  </si>
  <si>
    <t>Payment Rel. Wt. Adult</t>
  </si>
  <si>
    <t>Medicaid Care Category</t>
  </si>
  <si>
    <t>APR-DRG (Version 35)</t>
  </si>
  <si>
    <r>
      <t>3.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</si>
  <si>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Cost on a given stay must exceed this amount to be considered for outlier payment</t>
  </si>
  <si>
    <t>Is this stay eligible for a day outlier payment or a cost outlier payment?</t>
  </si>
  <si>
    <r>
      <t>6.</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 Although application of policy adjustors almost always corresponds to the APR-DRG assignment, in cases of difference the Medicaid claims processing system will be taken as correct.</t>
    </r>
  </si>
  <si>
    <t>These values are set by Medicaid and should not be changed</t>
  </si>
  <si>
    <t>Applies if the Medicaid Care Category is Obstetric or Normal Newborn</t>
  </si>
  <si>
    <t>These values are returned by the claims processing system</t>
  </si>
  <si>
    <t>C21 &gt; C28</t>
  </si>
  <si>
    <t>The lower-of between C55 and C58, if the transfer adjustment calculation is performed, else use C55</t>
  </si>
  <si>
    <t>C69 * C30 (True loss times marginal cost percentage)</t>
  </si>
  <si>
    <t xml:space="preserve">Outlier eligible </t>
  </si>
  <si>
    <t>Charge cap</t>
  </si>
  <si>
    <t>Out of state facilities should select the state where the service was rendered in the drop down window</t>
  </si>
  <si>
    <t>Determines which CCR to use; update to values will occur October 1 of each year</t>
  </si>
  <si>
    <t>(C57="Yes,"(C55/C48)*(C21 + 1))</t>
  </si>
  <si>
    <t>Provider Name
(Out-of-State at Bottom of List)</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</si>
  <si>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</si>
  <si>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</si>
  <si>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</si>
  <si>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</si>
  <si>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</si>
  <si>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</si>
  <si>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</si>
  <si>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</si>
  <si>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</si>
  <si>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</si>
  <si>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</si>
  <si>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</si>
  <si>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</si>
  <si>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</si>
  <si>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4. A "Frequently Asked Questions" document is available and is essential in understanding the payment method. This DRG Pricing Calculator is available in Excel and PDF formats. To download these documents, go to www.medicaid.ms.gov/provider/reimbursement.</t>
  </si>
  <si>
    <t>01384536</t>
  </si>
  <si>
    <t>25-3027</t>
  </si>
  <si>
    <t>Jeff Anderson Regional Medical Center</t>
  </si>
  <si>
    <t xml:space="preserve">Panola Medical Center </t>
  </si>
  <si>
    <t>Monroe Regional Medical Center</t>
  </si>
  <si>
    <t>Select Specialty Hospital- Belhaven</t>
  </si>
  <si>
    <t xml:space="preserve">Stays </t>
  </si>
  <si>
    <t>C80</t>
  </si>
  <si>
    <t>(IF(AND(C49="C",C68=1),(C60+C70),IF(AND(C49="D",C73=1),(C60+C74),C60)),2)</t>
  </si>
  <si>
    <t>If C42 is between 740 and 776, return a value of 1 (yes), else return a value of 0 (no)</t>
  </si>
  <si>
    <t>Used to the applicable policy adjustor</t>
  </si>
  <si>
    <t>1= Prorated adjustment is applied, 0 = Prorated adjustment does not apply</t>
  </si>
  <si>
    <t>IF C78= 1,(C76/C48)*(C21+1),"NA")</t>
  </si>
  <si>
    <t>Mental health policy adjustor eligible, Y = 1, N= 0</t>
  </si>
  <si>
    <r>
      <t>Lower-of between C76 and C79</t>
    </r>
    <r>
      <rPr>
        <sz val="10"/>
        <rFont val="Arial"/>
        <family val="2"/>
      </rPr>
      <t xml:space="preserve">, if applicable </t>
    </r>
  </si>
  <si>
    <t>Look up from DRG table, T = Transplant, 0 = Not a Transplant</t>
  </si>
  <si>
    <t>(C21-C31)*C32, If negative, the day outlier does not apply</t>
  </si>
  <si>
    <t xml:space="preserve">A per stay amount per hospital that qualifies for medical education payment. Entered by the hospital. </t>
  </si>
  <si>
    <t xml:space="preserve">Trach, W Mv 96+ Hrs W Extensive Proc </t>
  </si>
  <si>
    <t xml:space="preserve">(C51="Yes",C53,(C84+C85)) (Interim Payment or DRG Payment Determination) </t>
  </si>
  <si>
    <t>IF(C86-C87-C88)&gt;0,C86-C87-C88,0); cannot be negative</t>
  </si>
  <si>
    <t>Is the estimated loss greater than outlier threshold and C62 equal to "Cost Outlier"? 1 = Yes, 0 = No</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</si>
  <si>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</si>
  <si>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</si>
  <si>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</si>
  <si>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1. The hospital or other user inputs data in cells C16-C18, C20-C24, C40, C85,C87-88.</t>
  </si>
  <si>
    <t xml:space="preserve">3. The calculator will show the predicted allowed amount and paid amounts in cells C86 and C89. </t>
  </si>
  <si>
    <t>Interim claim payment, skip to line C89 for final interim payment</t>
  </si>
  <si>
    <t xml:space="preserve">C55 - C64, or C60 - C64 if transfer adjustment applicable </t>
  </si>
  <si>
    <t>Lower-of between C82 and C16 (Charge Cap)</t>
  </si>
  <si>
    <t>09730779</t>
  </si>
  <si>
    <t>25-4011</t>
  </si>
  <si>
    <t>Gulfport Behavioral Health System</t>
  </si>
  <si>
    <t>Patient discharge status = 02, 05, 07, 63, 65, 66, 82, 85, 91, 93, 94</t>
  </si>
  <si>
    <t>01150230</t>
  </si>
  <si>
    <t>25-4012</t>
  </si>
  <si>
    <t>Gulf Oaks Behavioral Hospital</t>
  </si>
  <si>
    <t>2018 Average for the Bed Class</t>
  </si>
  <si>
    <t>Cost Report Year End 2018</t>
  </si>
  <si>
    <t>08/16/19 Final Rule</t>
  </si>
  <si>
    <t>Actual 10/1/2019 CCR Based on Federal Register or Cost Report</t>
  </si>
  <si>
    <t>Effective with discharge dates on or after July 1, 2020</t>
  </si>
  <si>
    <t>Mississippi Medicaid Table of APR-DRGs and Relative Weights Effective 7/1/2020</t>
  </si>
  <si>
    <t>1. The DRG base price, policy adjustor values, and other specific payment policy parameters are final for update July 1, 2020.</t>
  </si>
  <si>
    <t>Source of CCR 7/1/2020</t>
  </si>
  <si>
    <t>7. The "count" of stays refers to Mississippi Medicaid volume in CY 18 (January 1, 2019, to December 30, 2018, paid through November 15, 2019). It is included for the information of hospitals and other interested parties.</t>
  </si>
  <si>
    <t>Is the last date of service on or after 10/1/2020?</t>
  </si>
  <si>
    <t>North MS Medical Center - Gilmore-Amory</t>
  </si>
  <si>
    <t>Ochsner Medical Center - Hancock</t>
  </si>
  <si>
    <t>Copiah County Medical Center</t>
  </si>
  <si>
    <t>Encompass Health Rehabilitation Hospital</t>
  </si>
  <si>
    <t>KPC Promise Hospital of Vicksburg</t>
  </si>
  <si>
    <t>Updated 05/12/2020</t>
  </si>
  <si>
    <t>Source of CCR 10/1/2020</t>
  </si>
  <si>
    <t xml:space="preserve">Actual 10/1/2020 CCR+K9 or Cost Report </t>
  </si>
  <si>
    <t xml:space="preserve">1. This table was updated in October 2020, from sources as noted. </t>
  </si>
  <si>
    <t>Actual 10/1/2020 CCR Based on Federal Register or Cost Report</t>
  </si>
  <si>
    <t>09/18/20 Final Rule</t>
  </si>
  <si>
    <t>2019 Average for the Bed Class</t>
  </si>
  <si>
    <t>Cost Report Year End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</si>
</sst>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4473">
    <xf numFmtId="0" fontId="0"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4" fillId="0" borderId="0" applyFont="0" applyFill="0" applyBorder="0" applyAlignment="0" applyProtection="0"/>
    <xf numFmtId="0" fontId="14" fillId="0" borderId="0"/>
    <xf numFmtId="0" fontId="19" fillId="0" borderId="0"/>
    <xf numFmtId="0" fontId="14" fillId="0" borderId="0"/>
    <xf numFmtId="9" fontId="14"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25" fillId="0" borderId="0"/>
    <xf numFmtId="0" fontId="14" fillId="0" borderId="0"/>
    <xf numFmtId="0" fontId="13" fillId="0" borderId="0"/>
    <xf numFmtId="9" fontId="13" fillId="0" borderId="0" applyFont="0" applyFill="0" applyBorder="0" applyAlignment="0" applyProtection="0"/>
    <xf numFmtId="0" fontId="38" fillId="0" borderId="0"/>
    <xf numFmtId="43" fontId="36" fillId="0" borderId="0" applyFont="0" applyFill="0" applyBorder="0" applyAlignment="0" applyProtection="0"/>
    <xf numFmtId="43"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6" fillId="0" borderId="0"/>
    <xf numFmtId="0" fontId="38" fillId="0" borderId="0"/>
    <xf numFmtId="43" fontId="13" fillId="0" borderId="0" applyFont="0" applyFill="0" applyBorder="0" applyAlignment="0" applyProtection="0"/>
    <xf numFmtId="0" fontId="36" fillId="0" borderId="0"/>
    <xf numFmtId="0" fontId="14" fillId="0" borderId="0"/>
    <xf numFmtId="43" fontId="36" fillId="0" borderId="0" applyFont="0" applyFill="0" applyBorder="0" applyAlignment="0" applyProtection="0"/>
    <xf numFmtId="44" fontId="36" fillId="0" borderId="0" applyFont="0" applyFill="0" applyBorder="0" applyAlignment="0" applyProtection="0"/>
    <xf numFmtId="0" fontId="36" fillId="0" borderId="0"/>
    <xf numFmtId="44" fontId="13" fillId="0" borderId="0" applyFont="0" applyFill="0" applyBorder="0" applyAlignment="0" applyProtection="0"/>
    <xf numFmtId="0" fontId="36" fillId="0" borderId="0"/>
    <xf numFmtId="0" fontId="36"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44" fontId="36" fillId="0" borderId="0" applyFont="0" applyFill="0" applyBorder="0" applyAlignment="0" applyProtection="0"/>
    <xf numFmtId="0" fontId="36" fillId="0" borderId="0"/>
    <xf numFmtId="0" fontId="36" fillId="0" borderId="0"/>
    <xf numFmtId="0" fontId="38" fillId="0" borderId="0"/>
    <xf numFmtId="44" fontId="1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8" fillId="0" borderId="0" applyFont="0" applyFill="0" applyBorder="0" applyAlignment="0" applyProtection="0"/>
    <xf numFmtId="0" fontId="8" fillId="0" borderId="0"/>
    <xf numFmtId="0" fontId="7" fillId="0" borderId="0"/>
    <xf numFmtId="9" fontId="8" fillId="0" borderId="0" applyFont="0" applyFill="0" applyBorder="0" applyAlignment="0" applyProtection="0"/>
    <xf numFmtId="0" fontId="8" fillId="0" borderId="0"/>
    <xf numFmtId="0" fontId="14" fillId="0" borderId="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34" fillId="41" borderId="0" applyNumberFormat="0" applyBorder="0" applyAlignment="0" applyProtection="0"/>
    <xf numFmtId="173" fontId="34"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34" fillId="42" borderId="0" applyNumberFormat="0" applyBorder="0" applyAlignment="0" applyProtection="0"/>
    <xf numFmtId="173" fontId="34"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34" fillId="43" borderId="0" applyNumberFormat="0" applyBorder="0" applyAlignment="0" applyProtection="0"/>
    <xf numFmtId="173" fontId="34"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34" fillId="44" borderId="0" applyNumberFormat="0" applyBorder="0" applyAlignment="0" applyProtection="0"/>
    <xf numFmtId="173" fontId="34" fillId="44" borderId="0" applyNumberFormat="0" applyBorder="0" applyAlignment="0" applyProtection="0"/>
    <xf numFmtId="0" fontId="6" fillId="30" borderId="0" applyNumberFormat="0" applyBorder="0" applyAlignment="0" applyProtection="0"/>
    <xf numFmtId="173" fontId="6" fillId="30" borderId="0" applyNumberFormat="0" applyBorder="0" applyAlignment="0" applyProtection="0"/>
    <xf numFmtId="173" fontId="6" fillId="30" borderId="0" applyNumberFormat="0" applyBorder="0" applyAlignment="0" applyProtection="0"/>
    <xf numFmtId="0" fontId="6" fillId="3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34" fillId="45" borderId="0" applyNumberFormat="0" applyBorder="0" applyAlignment="0" applyProtection="0"/>
    <xf numFmtId="173" fontId="34"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34" fillId="46" borderId="0" applyNumberFormat="0" applyBorder="0" applyAlignment="0" applyProtection="0"/>
    <xf numFmtId="173" fontId="34"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34" fillId="47" borderId="0" applyNumberFormat="0" applyBorder="0" applyAlignment="0" applyProtection="0"/>
    <xf numFmtId="173" fontId="34"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34" fillId="48" borderId="0" applyNumberFormat="0" applyBorder="0" applyAlignment="0" applyProtection="0"/>
    <xf numFmtId="173" fontId="34"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34" fillId="49" borderId="0" applyNumberFormat="0" applyBorder="0" applyAlignment="0" applyProtection="0"/>
    <xf numFmtId="173" fontId="34"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34" fillId="44" borderId="0" applyNumberFormat="0" applyBorder="0" applyAlignment="0" applyProtection="0"/>
    <xf numFmtId="173" fontId="34"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34" fillId="47" borderId="0" applyNumberFormat="0" applyBorder="0" applyAlignment="0" applyProtection="0"/>
    <xf numFmtId="173" fontId="34"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34" fillId="50" borderId="0" applyNumberFormat="0" applyBorder="0" applyAlignment="0" applyProtection="0"/>
    <xf numFmtId="173" fontId="34"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6" fillId="20" borderId="0" applyNumberFormat="0" applyBorder="0" applyAlignment="0" applyProtection="0"/>
    <xf numFmtId="0" fontId="42"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173" fontId="69" fillId="51" borderId="0" applyNumberFormat="0" applyBorder="0" applyAlignment="0" applyProtection="0"/>
    <xf numFmtId="0" fontId="69" fillId="51" borderId="0" applyNumberFormat="0" applyBorder="0" applyAlignment="0" applyProtection="0"/>
    <xf numFmtId="173" fontId="69" fillId="51" borderId="0" applyNumberFormat="0" applyBorder="0" applyAlignment="0" applyProtection="0"/>
    <xf numFmtId="0" fontId="44" fillId="51" borderId="0" applyNumberFormat="0" applyBorder="0" applyAlignment="0" applyProtection="0"/>
    <xf numFmtId="173" fontId="44"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6" fillId="24" borderId="0" applyNumberFormat="0" applyBorder="0" applyAlignment="0" applyProtection="0"/>
    <xf numFmtId="0" fontId="42"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173" fontId="69" fillId="48" borderId="0" applyNumberFormat="0" applyBorder="0" applyAlignment="0" applyProtection="0"/>
    <xf numFmtId="0" fontId="69" fillId="48" borderId="0" applyNumberFormat="0" applyBorder="0" applyAlignment="0" applyProtection="0"/>
    <xf numFmtId="173" fontId="69" fillId="48" borderId="0" applyNumberFormat="0" applyBorder="0" applyAlignment="0" applyProtection="0"/>
    <xf numFmtId="0" fontId="44" fillId="48" borderId="0" applyNumberFormat="0" applyBorder="0" applyAlignment="0" applyProtection="0"/>
    <xf numFmtId="173" fontId="44"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6" fillId="28" borderId="0" applyNumberFormat="0" applyBorder="0" applyAlignment="0" applyProtection="0"/>
    <xf numFmtId="0" fontId="42"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173" fontId="69" fillId="49" borderId="0" applyNumberFormat="0" applyBorder="0" applyAlignment="0" applyProtection="0"/>
    <xf numFmtId="0" fontId="69" fillId="49" borderId="0" applyNumberFormat="0" applyBorder="0" applyAlignment="0" applyProtection="0"/>
    <xf numFmtId="173" fontId="69" fillId="49" borderId="0" applyNumberFormat="0" applyBorder="0" applyAlignment="0" applyProtection="0"/>
    <xf numFmtId="0" fontId="44" fillId="49" borderId="0" applyNumberFormat="0" applyBorder="0" applyAlignment="0" applyProtection="0"/>
    <xf numFmtId="173" fontId="44"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6" fillId="32" borderId="0" applyNumberFormat="0" applyBorder="0" applyAlignment="0" applyProtection="0"/>
    <xf numFmtId="0" fontId="42"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173" fontId="69" fillId="52" borderId="0" applyNumberFormat="0" applyBorder="0" applyAlignment="0" applyProtection="0"/>
    <xf numFmtId="0" fontId="69" fillId="52" borderId="0" applyNumberFormat="0" applyBorder="0" applyAlignment="0" applyProtection="0"/>
    <xf numFmtId="173" fontId="69" fillId="52" borderId="0" applyNumberFormat="0" applyBorder="0" applyAlignment="0" applyProtection="0"/>
    <xf numFmtId="0" fontId="44" fillId="52" borderId="0" applyNumberFormat="0" applyBorder="0" applyAlignment="0" applyProtection="0"/>
    <xf numFmtId="173" fontId="44"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6" fillId="36" borderId="0" applyNumberFormat="0" applyBorder="0" applyAlignment="0" applyProtection="0"/>
    <xf numFmtId="0" fontId="42"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173" fontId="69" fillId="53" borderId="0" applyNumberFormat="0" applyBorder="0" applyAlignment="0" applyProtection="0"/>
    <xf numFmtId="0" fontId="69" fillId="53" borderId="0" applyNumberFormat="0" applyBorder="0" applyAlignment="0" applyProtection="0"/>
    <xf numFmtId="173" fontId="69" fillId="53" borderId="0" applyNumberFormat="0" applyBorder="0" applyAlignment="0" applyProtection="0"/>
    <xf numFmtId="0" fontId="44" fillId="53" borderId="0" applyNumberFormat="0" applyBorder="0" applyAlignment="0" applyProtection="0"/>
    <xf numFmtId="173" fontId="44"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6" fillId="40" borderId="0" applyNumberFormat="0" applyBorder="0" applyAlignment="0" applyProtection="0"/>
    <xf numFmtId="0" fontId="42"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173" fontId="69" fillId="54" borderId="0" applyNumberFormat="0" applyBorder="0" applyAlignment="0" applyProtection="0"/>
    <xf numFmtId="0" fontId="69" fillId="54" borderId="0" applyNumberFormat="0" applyBorder="0" applyAlignment="0" applyProtection="0"/>
    <xf numFmtId="173" fontId="69" fillId="54" borderId="0" applyNumberFormat="0" applyBorder="0" applyAlignment="0" applyProtection="0"/>
    <xf numFmtId="0" fontId="44" fillId="54" borderId="0" applyNumberFormat="0" applyBorder="0" applyAlignment="0" applyProtection="0"/>
    <xf numFmtId="173" fontId="44"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6" fillId="17" borderId="0" applyNumberFormat="0" applyBorder="0" applyAlignment="0" applyProtection="0"/>
    <xf numFmtId="0" fontId="42" fillId="17" borderId="0" applyNumberFormat="0" applyBorder="0" applyAlignment="0" applyProtection="0"/>
    <xf numFmtId="0" fontId="66" fillId="17" borderId="0" applyNumberFormat="0" applyBorder="0" applyAlignment="0" applyProtection="0"/>
    <xf numFmtId="0" fontId="66" fillId="17" borderId="0" applyNumberFormat="0" applyBorder="0" applyAlignment="0" applyProtection="0"/>
    <xf numFmtId="173" fontId="69" fillId="55" borderId="0" applyNumberFormat="0" applyBorder="0" applyAlignment="0" applyProtection="0"/>
    <xf numFmtId="0" fontId="69" fillId="55" borderId="0" applyNumberFormat="0" applyBorder="0" applyAlignment="0" applyProtection="0"/>
    <xf numFmtId="173" fontId="69" fillId="55" borderId="0" applyNumberFormat="0" applyBorder="0" applyAlignment="0" applyProtection="0"/>
    <xf numFmtId="0" fontId="44" fillId="55" borderId="0" applyNumberFormat="0" applyBorder="0" applyAlignment="0" applyProtection="0"/>
    <xf numFmtId="173" fontId="44"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6" fillId="21" borderId="0" applyNumberFormat="0" applyBorder="0" applyAlignment="0" applyProtection="0"/>
    <xf numFmtId="0" fontId="42" fillId="21" borderId="0" applyNumberFormat="0" applyBorder="0" applyAlignment="0" applyProtection="0"/>
    <xf numFmtId="0" fontId="66" fillId="21" borderId="0" applyNumberFormat="0" applyBorder="0" applyAlignment="0" applyProtection="0"/>
    <xf numFmtId="0" fontId="66" fillId="21" borderId="0" applyNumberFormat="0" applyBorder="0" applyAlignment="0" applyProtection="0"/>
    <xf numFmtId="173" fontId="69" fillId="56" borderId="0" applyNumberFormat="0" applyBorder="0" applyAlignment="0" applyProtection="0"/>
    <xf numFmtId="0" fontId="69" fillId="56" borderId="0" applyNumberFormat="0" applyBorder="0" applyAlignment="0" applyProtection="0"/>
    <xf numFmtId="173" fontId="69" fillId="56" borderId="0" applyNumberFormat="0" applyBorder="0" applyAlignment="0" applyProtection="0"/>
    <xf numFmtId="0" fontId="44" fillId="56" borderId="0" applyNumberFormat="0" applyBorder="0" applyAlignment="0" applyProtection="0"/>
    <xf numFmtId="173" fontId="44"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6" fillId="25" borderId="0" applyNumberFormat="0" applyBorder="0" applyAlignment="0" applyProtection="0"/>
    <xf numFmtId="0" fontId="42" fillId="25" borderId="0" applyNumberFormat="0" applyBorder="0" applyAlignment="0" applyProtection="0"/>
    <xf numFmtId="0" fontId="66" fillId="25" borderId="0" applyNumberFormat="0" applyBorder="0" applyAlignment="0" applyProtection="0"/>
    <xf numFmtId="0" fontId="66" fillId="25" borderId="0" applyNumberFormat="0" applyBorder="0" applyAlignment="0" applyProtection="0"/>
    <xf numFmtId="173" fontId="69" fillId="57" borderId="0" applyNumberFormat="0" applyBorder="0" applyAlignment="0" applyProtection="0"/>
    <xf numFmtId="0" fontId="69" fillId="57" borderId="0" applyNumberFormat="0" applyBorder="0" applyAlignment="0" applyProtection="0"/>
    <xf numFmtId="173" fontId="69" fillId="57" borderId="0" applyNumberFormat="0" applyBorder="0" applyAlignment="0" applyProtection="0"/>
    <xf numFmtId="0" fontId="44" fillId="57" borderId="0" applyNumberFormat="0" applyBorder="0" applyAlignment="0" applyProtection="0"/>
    <xf numFmtId="173" fontId="44"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6" fillId="29" borderId="0" applyNumberFormat="0" applyBorder="0" applyAlignment="0" applyProtection="0"/>
    <xf numFmtId="0" fontId="42" fillId="29" borderId="0" applyNumberFormat="0" applyBorder="0" applyAlignment="0" applyProtection="0"/>
    <xf numFmtId="0" fontId="66" fillId="29" borderId="0" applyNumberFormat="0" applyBorder="0" applyAlignment="0" applyProtection="0"/>
    <xf numFmtId="0" fontId="66" fillId="29" borderId="0" applyNumberFormat="0" applyBorder="0" applyAlignment="0" applyProtection="0"/>
    <xf numFmtId="173" fontId="69" fillId="52" borderId="0" applyNumberFormat="0" applyBorder="0" applyAlignment="0" applyProtection="0"/>
    <xf numFmtId="0" fontId="69" fillId="52" borderId="0" applyNumberFormat="0" applyBorder="0" applyAlignment="0" applyProtection="0"/>
    <xf numFmtId="173" fontId="69" fillId="52" borderId="0" applyNumberFormat="0" applyBorder="0" applyAlignment="0" applyProtection="0"/>
    <xf numFmtId="0" fontId="44" fillId="52" borderId="0" applyNumberFormat="0" applyBorder="0" applyAlignment="0" applyProtection="0"/>
    <xf numFmtId="173" fontId="44" fillId="52" borderId="0" applyNumberFormat="0" applyBorder="0" applyAlignment="0" applyProtection="0"/>
    <xf numFmtId="0" fontId="66" fillId="29" borderId="0" applyNumberFormat="0" applyBorder="0" applyAlignment="0" applyProtection="0"/>
    <xf numFmtId="173" fontId="66" fillId="29" borderId="0" applyNumberFormat="0" applyBorder="0" applyAlignment="0" applyProtection="0"/>
    <xf numFmtId="0" fontId="66" fillId="2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6" fillId="33" borderId="0" applyNumberFormat="0" applyBorder="0" applyAlignment="0" applyProtection="0"/>
    <xf numFmtId="0" fontId="42" fillId="33" borderId="0" applyNumberFormat="0" applyBorder="0" applyAlignment="0" applyProtection="0"/>
    <xf numFmtId="0" fontId="66" fillId="33" borderId="0" applyNumberFormat="0" applyBorder="0" applyAlignment="0" applyProtection="0"/>
    <xf numFmtId="0" fontId="66" fillId="33" borderId="0" applyNumberFormat="0" applyBorder="0" applyAlignment="0" applyProtection="0"/>
    <xf numFmtId="173" fontId="69" fillId="53" borderId="0" applyNumberFormat="0" applyBorder="0" applyAlignment="0" applyProtection="0"/>
    <xf numFmtId="0" fontId="69" fillId="53" borderId="0" applyNumberFormat="0" applyBorder="0" applyAlignment="0" applyProtection="0"/>
    <xf numFmtId="173" fontId="69" fillId="53" borderId="0" applyNumberFormat="0" applyBorder="0" applyAlignment="0" applyProtection="0"/>
    <xf numFmtId="0" fontId="44" fillId="53" borderId="0" applyNumberFormat="0" applyBorder="0" applyAlignment="0" applyProtection="0"/>
    <xf numFmtId="173" fontId="44"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6" fillId="37" borderId="0" applyNumberFormat="0" applyBorder="0" applyAlignment="0" applyProtection="0"/>
    <xf numFmtId="0" fontId="42"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173" fontId="69" fillId="58" borderId="0" applyNumberFormat="0" applyBorder="0" applyAlignment="0" applyProtection="0"/>
    <xf numFmtId="0" fontId="69" fillId="58" borderId="0" applyNumberFormat="0" applyBorder="0" applyAlignment="0" applyProtection="0"/>
    <xf numFmtId="173" fontId="69" fillId="58" borderId="0" applyNumberFormat="0" applyBorder="0" applyAlignment="0" applyProtection="0"/>
    <xf numFmtId="0" fontId="44" fillId="58" borderId="0" applyNumberFormat="0" applyBorder="0" applyAlignment="0" applyProtection="0"/>
    <xf numFmtId="173" fontId="44"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56" fillId="11" borderId="0" applyNumberFormat="0" applyBorder="0" applyAlignment="0" applyProtection="0"/>
    <xf numFmtId="0" fontId="71"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173" fontId="70" fillId="42" borderId="0" applyNumberFormat="0" applyBorder="0" applyAlignment="0" applyProtection="0"/>
    <xf numFmtId="0" fontId="70" fillId="42" borderId="0" applyNumberFormat="0" applyBorder="0" applyAlignment="0" applyProtection="0"/>
    <xf numFmtId="173" fontId="70" fillId="42" borderId="0" applyNumberFormat="0" applyBorder="0" applyAlignment="0" applyProtection="0"/>
    <xf numFmtId="0" fontId="72" fillId="42" borderId="0" applyNumberFormat="0" applyBorder="0" applyAlignment="0" applyProtection="0"/>
    <xf numFmtId="173" fontId="72"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60" fillId="14" borderId="21" applyNumberFormat="0" applyAlignment="0" applyProtection="0"/>
    <xf numFmtId="0" fontId="74" fillId="14" borderId="21" applyNumberFormat="0" applyAlignment="0" applyProtection="0"/>
    <xf numFmtId="0" fontId="60" fillId="14" borderId="21" applyNumberFormat="0" applyAlignment="0" applyProtection="0"/>
    <xf numFmtId="0" fontId="60" fillId="14" borderId="21"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5" fillId="59" borderId="27" applyNumberFormat="0" applyAlignment="0" applyProtection="0"/>
    <xf numFmtId="0" fontId="75" fillId="59" borderId="27" applyNumberFormat="0" applyAlignment="0" applyProtection="0"/>
    <xf numFmtId="173" fontId="75" fillId="59" borderId="27" applyNumberFormat="0" applyAlignment="0" applyProtection="0"/>
    <xf numFmtId="0" fontId="75" fillId="59" borderId="27" applyNumberFormat="0" applyAlignment="0" applyProtection="0"/>
    <xf numFmtId="173" fontId="75" fillId="59" borderId="27" applyNumberFormat="0" applyAlignment="0" applyProtection="0"/>
    <xf numFmtId="173" fontId="75"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3" fillId="59" borderId="27"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62" fillId="15" borderId="24" applyNumberFormat="0" applyAlignment="0" applyProtection="0"/>
    <xf numFmtId="0" fontId="39" fillId="15" borderId="24" applyNumberFormat="0" applyAlignment="0" applyProtection="0"/>
    <xf numFmtId="0" fontId="62" fillId="15" borderId="24" applyNumberFormat="0" applyAlignment="0" applyProtection="0"/>
    <xf numFmtId="0" fontId="62" fillId="15" borderId="24" applyNumberFormat="0" applyAlignment="0" applyProtection="0"/>
    <xf numFmtId="173" fontId="76" fillId="60" borderId="28" applyNumberFormat="0" applyAlignment="0" applyProtection="0"/>
    <xf numFmtId="0" fontId="76" fillId="60" borderId="28" applyNumberFormat="0" applyAlignment="0" applyProtection="0"/>
    <xf numFmtId="173" fontId="76" fillId="60" borderId="28" applyNumberFormat="0" applyAlignment="0" applyProtection="0"/>
    <xf numFmtId="0" fontId="43" fillId="60" borderId="28" applyNumberFormat="0" applyAlignment="0" applyProtection="0"/>
    <xf numFmtId="173" fontId="43"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0" fontId="76" fillId="60" borderId="28"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3"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9"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6"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44" fontId="68" fillId="0" borderId="0" applyFont="0" applyFill="0" applyBorder="0" applyAlignment="0" applyProtection="0"/>
    <xf numFmtId="44" fontId="68"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0" fontId="78" fillId="0" borderId="29">
      <alignment horizontal="left"/>
    </xf>
    <xf numFmtId="173" fontId="78" fillId="0" borderId="29">
      <alignment horizontal="left"/>
    </xf>
    <xf numFmtId="0" fontId="79" fillId="0" borderId="30">
      <alignment horizontal="left"/>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1"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173" fontId="80" fillId="0" borderId="0" applyNumberFormat="0" applyFill="0" applyBorder="0" applyAlignment="0" applyProtection="0"/>
    <xf numFmtId="0" fontId="82" fillId="0" borderId="0" applyNumberFormat="0" applyFill="0" applyBorder="0" applyAlignment="0" applyProtection="0"/>
    <xf numFmtId="173" fontId="8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173" fontId="83" fillId="0" borderId="0" applyNumberFormat="0" applyFill="0" applyBorder="0" applyAlignment="0" applyProtection="0"/>
    <xf numFmtId="0" fontId="83" fillId="0" borderId="0" applyNumberFormat="0" applyFill="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55" fillId="10" borderId="0" applyNumberFormat="0" applyBorder="0" applyAlignment="0" applyProtection="0"/>
    <xf numFmtId="0" fontId="85" fillId="10"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173" fontId="84" fillId="43" borderId="0" applyNumberFormat="0" applyBorder="0" applyAlignment="0" applyProtection="0"/>
    <xf numFmtId="0" fontId="84" fillId="43" borderId="0" applyNumberFormat="0" applyBorder="0" applyAlignment="0" applyProtection="0"/>
    <xf numFmtId="173" fontId="84" fillId="43" borderId="0" applyNumberFormat="0" applyBorder="0" applyAlignment="0" applyProtection="0"/>
    <xf numFmtId="0" fontId="86" fillId="43" borderId="0" applyNumberFormat="0" applyBorder="0" applyAlignment="0" applyProtection="0"/>
    <xf numFmtId="173" fontId="86"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52" fillId="0" borderId="18" applyNumberFormat="0" applyFill="0" applyAlignment="0" applyProtection="0"/>
    <xf numFmtId="0" fontId="88" fillId="0" borderId="18" applyNumberFormat="0" applyFill="0" applyAlignment="0" applyProtection="0"/>
    <xf numFmtId="0" fontId="52" fillId="0" borderId="18" applyNumberFormat="0" applyFill="0" applyAlignment="0" applyProtection="0"/>
    <xf numFmtId="0" fontId="52" fillId="0" borderId="18" applyNumberFormat="0" applyFill="0" applyAlignment="0" applyProtection="0"/>
    <xf numFmtId="173" fontId="87" fillId="0" borderId="31" applyNumberFormat="0" applyFill="0" applyAlignment="0" applyProtection="0"/>
    <xf numFmtId="0" fontId="87" fillId="0" borderId="31" applyNumberFormat="0" applyFill="0" applyAlignment="0" applyProtection="0"/>
    <xf numFmtId="173" fontId="87" fillId="0" borderId="31" applyNumberFormat="0" applyFill="0" applyAlignment="0" applyProtection="0"/>
    <xf numFmtId="0" fontId="89" fillId="0" borderId="31" applyNumberFormat="0" applyFill="0" applyAlignment="0" applyProtection="0"/>
    <xf numFmtId="173" fontId="89"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53" fillId="0" borderId="19" applyNumberFormat="0" applyFill="0" applyAlignment="0" applyProtection="0"/>
    <xf numFmtId="0" fontId="91" fillId="0" borderId="19" applyNumberFormat="0" applyFill="0" applyAlignment="0" applyProtection="0"/>
    <xf numFmtId="0" fontId="53" fillId="0" borderId="19" applyNumberFormat="0" applyFill="0" applyAlignment="0" applyProtection="0"/>
    <xf numFmtId="0" fontId="53" fillId="0" borderId="19" applyNumberFormat="0" applyFill="0" applyAlignment="0" applyProtection="0"/>
    <xf numFmtId="173" fontId="90" fillId="0" borderId="32" applyNumberFormat="0" applyFill="0" applyAlignment="0" applyProtection="0"/>
    <xf numFmtId="0" fontId="90" fillId="0" borderId="32" applyNumberFormat="0" applyFill="0" applyAlignment="0" applyProtection="0"/>
    <xf numFmtId="173" fontId="90" fillId="0" borderId="32" applyNumberFormat="0" applyFill="0" applyAlignment="0" applyProtection="0"/>
    <xf numFmtId="0" fontId="92" fillId="0" borderId="32" applyNumberFormat="0" applyFill="0" applyAlignment="0" applyProtection="0"/>
    <xf numFmtId="173" fontId="92"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0" fillId="0" borderId="32"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54" fillId="0" borderId="20" applyNumberFormat="0" applyFill="0" applyAlignment="0" applyProtection="0"/>
    <xf numFmtId="0" fontId="9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173" fontId="93" fillId="0" borderId="33" applyNumberFormat="0" applyFill="0" applyAlignment="0" applyProtection="0"/>
    <xf numFmtId="0" fontId="93" fillId="0" borderId="33" applyNumberFormat="0" applyFill="0" applyAlignment="0" applyProtection="0"/>
    <xf numFmtId="173" fontId="93" fillId="0" borderId="33" applyNumberFormat="0" applyFill="0" applyAlignment="0" applyProtection="0"/>
    <xf numFmtId="0" fontId="95" fillId="0" borderId="33" applyNumberFormat="0" applyFill="0" applyAlignment="0" applyProtection="0"/>
    <xf numFmtId="173" fontId="95"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4" fillId="0" borderId="0" applyNumberFormat="0" applyFill="0" applyBorder="0" applyAlignment="0" applyProtection="0"/>
    <xf numFmtId="0" fontId="9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3" fontId="93" fillId="0" borderId="0" applyNumberFormat="0" applyFill="0" applyBorder="0" applyAlignment="0" applyProtection="0"/>
    <xf numFmtId="0" fontId="95" fillId="0" borderId="0" applyNumberFormat="0" applyFill="0" applyBorder="0" applyAlignment="0" applyProtection="0"/>
    <xf numFmtId="173" fontId="9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xf numFmtId="173"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73"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73"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58" fillId="13" borderId="21" applyNumberFormat="0" applyAlignment="0" applyProtection="0"/>
    <xf numFmtId="0" fontId="103" fillId="13" borderId="21" applyNumberFormat="0" applyAlignment="0" applyProtection="0"/>
    <xf numFmtId="0" fontId="58" fillId="13" borderId="21" applyNumberFormat="0" applyAlignment="0" applyProtection="0"/>
    <xf numFmtId="0" fontId="58" fillId="13" borderId="21"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4" fillId="46" borderId="27" applyNumberFormat="0" applyAlignment="0" applyProtection="0"/>
    <xf numFmtId="0" fontId="104" fillId="46" borderId="27" applyNumberFormat="0" applyAlignment="0" applyProtection="0"/>
    <xf numFmtId="173" fontId="104" fillId="46" borderId="27" applyNumberFormat="0" applyAlignment="0" applyProtection="0"/>
    <xf numFmtId="0" fontId="104" fillId="46" borderId="27" applyNumberFormat="0" applyAlignment="0" applyProtection="0"/>
    <xf numFmtId="173" fontId="104" fillId="46" borderId="27" applyNumberFormat="0" applyAlignment="0" applyProtection="0"/>
    <xf numFmtId="173" fontId="104"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2" fillId="46" borderId="27" applyNumberFormat="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61" fillId="0" borderId="23" applyNumberFormat="0" applyFill="0" applyAlignment="0" applyProtection="0"/>
    <xf numFmtId="0" fontId="106"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173" fontId="105" fillId="0" borderId="34" applyNumberFormat="0" applyFill="0" applyAlignment="0" applyProtection="0"/>
    <xf numFmtId="0" fontId="105" fillId="0" borderId="34" applyNumberFormat="0" applyFill="0" applyAlignment="0" applyProtection="0"/>
    <xf numFmtId="173" fontId="105" fillId="0" borderId="34" applyNumberFormat="0" applyFill="0" applyAlignment="0" applyProtection="0"/>
    <xf numFmtId="0" fontId="107" fillId="0" borderId="34" applyNumberFormat="0" applyFill="0" applyAlignment="0" applyProtection="0"/>
    <xf numFmtId="173" fontId="107"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5" fillId="0" borderId="34" applyNumberFormat="0" applyFill="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57" fillId="12" borderId="0" applyNumberFormat="0" applyBorder="0" applyAlignment="0" applyProtection="0"/>
    <xf numFmtId="0" fontId="109"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173" fontId="108" fillId="61" borderId="0" applyNumberFormat="0" applyBorder="0" applyAlignment="0" applyProtection="0"/>
    <xf numFmtId="0" fontId="108" fillId="61" borderId="0" applyNumberFormat="0" applyBorder="0" applyAlignment="0" applyProtection="0"/>
    <xf numFmtId="173" fontId="108" fillId="61" borderId="0" applyNumberFormat="0" applyBorder="0" applyAlignment="0" applyProtection="0"/>
    <xf numFmtId="0" fontId="110" fillId="61" borderId="0" applyNumberFormat="0" applyBorder="0" applyAlignment="0" applyProtection="0"/>
    <xf numFmtId="173" fontId="110"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108" fillId="61" borderId="0" applyNumberFormat="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6" fillId="0" borderId="0"/>
    <xf numFmtId="0" fontId="6" fillId="0" borderId="0"/>
    <xf numFmtId="0" fontId="68"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4" fillId="0" borderId="0"/>
    <xf numFmtId="0" fontId="6" fillId="0" borderId="0"/>
    <xf numFmtId="0" fontId="8" fillId="0" borderId="0"/>
    <xf numFmtId="0" fontId="8" fillId="0" borderId="0"/>
    <xf numFmtId="0" fontId="6" fillId="0" borderId="0"/>
    <xf numFmtId="0" fontId="14" fillId="0" borderId="0"/>
    <xf numFmtId="0" fontId="14" fillId="0" borderId="0"/>
    <xf numFmtId="0" fontId="6" fillId="0" borderId="0"/>
    <xf numFmtId="0" fontId="14"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 fillId="0" borderId="0"/>
    <xf numFmtId="0" fontId="6" fillId="0" borderId="0"/>
    <xf numFmtId="0" fontId="6" fillId="0" borderId="0"/>
    <xf numFmtId="0" fontId="14" fillId="0" borderId="0"/>
    <xf numFmtId="173" fontId="6" fillId="0" borderId="0"/>
    <xf numFmtId="0" fontId="6" fillId="0" borderId="0"/>
    <xf numFmtId="0" fontId="14" fillId="0" borderId="0"/>
    <xf numFmtId="173" fontId="14" fillId="0" borderId="0"/>
    <xf numFmtId="173" fontId="14" fillId="0" borderId="0"/>
    <xf numFmtId="0" fontId="19" fillId="0" borderId="0"/>
    <xf numFmtId="0" fontId="14" fillId="0" borderId="0"/>
    <xf numFmtId="0" fontId="18" fillId="0" borderId="0"/>
    <xf numFmtId="173" fontId="14" fillId="0" borderId="0"/>
    <xf numFmtId="0" fontId="3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38" fillId="0" borderId="0"/>
    <xf numFmtId="0" fontId="6" fillId="0" borderId="0"/>
    <xf numFmtId="0" fontId="6" fillId="0" borderId="0"/>
    <xf numFmtId="0" fontId="38" fillId="0" borderId="0"/>
    <xf numFmtId="0" fontId="6" fillId="0" borderId="0"/>
    <xf numFmtId="0" fontId="14" fillId="0" borderId="0"/>
    <xf numFmtId="0" fontId="8" fillId="0" borderId="0"/>
    <xf numFmtId="0" fontId="38" fillId="0" borderId="0"/>
    <xf numFmtId="0" fontId="77"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3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13" fillId="0" borderId="0"/>
    <xf numFmtId="0" fontId="113" fillId="0" borderId="0"/>
    <xf numFmtId="0" fontId="6" fillId="0" borderId="0"/>
    <xf numFmtId="0" fontId="6"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14"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8" fillId="0" borderId="0"/>
    <xf numFmtId="0" fontId="14"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8" fillId="0" borderId="0"/>
    <xf numFmtId="0" fontId="111"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0"/>
    <xf numFmtId="0" fontId="6" fillId="0" borderId="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16" borderId="25" applyNumberFormat="0" applyFont="0" applyAlignment="0" applyProtection="0"/>
    <xf numFmtId="0" fontId="8" fillId="16" borderId="25" applyNumberFormat="0" applyFont="0" applyAlignment="0" applyProtection="0"/>
    <xf numFmtId="0" fontId="8" fillId="16" borderId="25" applyNumberFormat="0" applyFont="0" applyAlignment="0" applyProtection="0"/>
    <xf numFmtId="0" fontId="8" fillId="16" borderId="25" applyNumberFormat="0" applyFont="0" applyAlignment="0" applyProtection="0"/>
    <xf numFmtId="0" fontId="68" fillId="16" borderId="25" applyNumberFormat="0" applyFont="0" applyAlignment="0" applyProtection="0"/>
    <xf numFmtId="0" fontId="68" fillId="16" borderId="2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68"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0" borderId="0"/>
    <xf numFmtId="0" fontId="14" fillId="0" borderId="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4" fillId="62" borderId="35" applyNumberFormat="0" applyFon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59" fillId="14" borderId="22" applyNumberFormat="0" applyAlignment="0" applyProtection="0"/>
    <xf numFmtId="0" fontId="115" fillId="14" borderId="22" applyNumberFormat="0" applyAlignment="0" applyProtection="0"/>
    <xf numFmtId="0" fontId="59" fillId="14" borderId="22" applyNumberFormat="0" applyAlignment="0" applyProtection="0"/>
    <xf numFmtId="0" fontId="59" fillId="14" borderId="22"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6" fillId="59" borderId="36" applyNumberFormat="0" applyAlignment="0" applyProtection="0"/>
    <xf numFmtId="0" fontId="116" fillId="59" borderId="36" applyNumberFormat="0" applyAlignment="0" applyProtection="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4" fillId="0" borderId="0"/>
    <xf numFmtId="0" fontId="14" fillId="0" borderId="0"/>
    <xf numFmtId="0" fontId="114" fillId="59" borderId="36" applyNumberFormat="0" applyAlignment="0" applyProtection="0"/>
    <xf numFmtId="0" fontId="114" fillId="59" borderId="36" applyNumberFormat="0" applyAlignment="0" applyProtection="0"/>
    <xf numFmtId="0" fontId="114" fillId="59" borderId="36" applyNumberFormat="0" applyAlignment="0" applyProtection="0"/>
    <xf numFmtId="9" fontId="8"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8"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9" fontId="68"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34" fillId="0" borderId="0" applyFont="0" applyFill="0" applyBorder="0" applyAlignment="0" applyProtection="0"/>
    <xf numFmtId="9" fontId="6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0" fontId="14" fillId="0" borderId="0"/>
    <xf numFmtId="0" fontId="14" fillId="0" borderId="0"/>
    <xf numFmtId="9" fontId="68"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0" fontId="14" fillId="0" borderId="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7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0" fontId="14" fillId="0" borderId="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8"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0" fontId="117" fillId="0" borderId="0"/>
    <xf numFmtId="41" fontId="34" fillId="0" borderId="37">
      <alignment horizontal="left"/>
    </xf>
    <xf numFmtId="41" fontId="34" fillId="0" borderId="37">
      <alignment horizontal="left"/>
    </xf>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51" fillId="0" borderId="0" applyNumberFormat="0" applyFill="0" applyBorder="0" applyAlignment="0" applyProtection="0"/>
    <xf numFmtId="0" fontId="14" fillId="0" borderId="0"/>
    <xf numFmtId="0" fontId="5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8" fillId="0" borderId="0" applyNumberFormat="0" applyFill="0" applyBorder="0" applyAlignment="0" applyProtection="0"/>
    <xf numFmtId="0" fontId="14" fillId="0" borderId="0"/>
    <xf numFmtId="0" fontId="14" fillId="0" borderId="0"/>
    <xf numFmtId="0" fontId="118" fillId="0" borderId="0" applyNumberFormat="0" applyFill="0" applyBorder="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65" fillId="0" borderId="26" applyNumberFormat="0" applyFill="0" applyAlignment="0" applyProtection="0"/>
    <xf numFmtId="0" fontId="41" fillId="0" borderId="26"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4" fillId="0" borderId="0"/>
    <xf numFmtId="0" fontId="120" fillId="0" borderId="38" applyNumberFormat="0" applyFill="0" applyAlignment="0" applyProtection="0"/>
    <xf numFmtId="0" fontId="120" fillId="0" borderId="38" applyNumberFormat="0" applyFill="0" applyAlignment="0" applyProtection="0"/>
    <xf numFmtId="0" fontId="120"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4" fillId="0" borderId="0"/>
    <xf numFmtId="0" fontId="14" fillId="0" borderId="0"/>
    <xf numFmtId="0" fontId="119" fillId="0" borderId="38" applyNumberFormat="0" applyFill="0" applyAlignment="0" applyProtection="0"/>
    <xf numFmtId="0" fontId="119" fillId="0" borderId="38" applyNumberFormat="0" applyFill="0" applyAlignment="0" applyProtection="0"/>
    <xf numFmtId="0" fontId="119" fillId="0" borderId="38" applyNumberFormat="0" applyFill="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2"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1" fillId="0" borderId="0" applyNumberFormat="0" applyFill="0" applyBorder="0" applyAlignment="0" applyProtection="0"/>
    <xf numFmtId="0" fontId="14" fillId="0" borderId="0"/>
    <xf numFmtId="0" fontId="14" fillId="0" borderId="0"/>
    <xf numFmtId="0" fontId="121" fillId="0" borderId="0" applyNumberFormat="0" applyFill="0" applyBorder="0" applyAlignment="0" applyProtection="0"/>
    <xf numFmtId="0" fontId="123" fillId="0" borderId="0"/>
    <xf numFmtId="43" fontId="123" fillId="0" borderId="0" applyFont="0" applyFill="0" applyBorder="0" applyAlignment="0" applyProtection="0"/>
    <xf numFmtId="0" fontId="8" fillId="0" borderId="0"/>
    <xf numFmtId="9" fontId="123" fillId="0" borderId="0" applyFont="0" applyFill="0" applyBorder="0" applyAlignment="0" applyProtection="0"/>
    <xf numFmtId="0" fontId="123" fillId="0" borderId="0"/>
    <xf numFmtId="0" fontId="5" fillId="0" borderId="0"/>
    <xf numFmtId="0" fontId="127" fillId="0" borderId="0" applyNumberFormat="0" applyFill="0" applyBorder="0" applyAlignment="0" applyProtection="0"/>
    <xf numFmtId="0" fontId="4" fillId="0" borderId="0"/>
    <xf numFmtId="0" fontId="3"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0" fontId="1" fillId="0" borderId="0"/>
  </cellStyleXfs>
  <cellXfs count="320">
    <xf numFmtId="0" fontId="0" fillId="0" borderId="0" xfId="0"/>
    <xf numFmtId="0" fontId="15" fillId="0" borderId="0" xfId="0" applyFont="1"/>
    <xf numFmtId="169" fontId="23" fillId="0" borderId="0" xfId="0" applyNumberFormat="1" applyFont="1" applyBorder="1" applyAlignment="1">
      <alignment wrapText="1"/>
    </xf>
    <xf numFmtId="0" fontId="0" fillId="0" borderId="0" xfId="0" applyBorder="1" applyAlignment="1"/>
    <xf numFmtId="0" fontId="0" fillId="0" borderId="0" xfId="0" applyFont="1" applyFill="1"/>
    <xf numFmtId="0" fontId="28" fillId="0" borderId="0" xfId="0" applyFont="1" applyBorder="1"/>
    <xf numFmtId="0" fontId="0" fillId="0" borderId="0" xfId="0" applyFont="1"/>
    <xf numFmtId="0" fontId="21" fillId="0" borderId="0" xfId="0" applyFont="1" applyBorder="1" applyAlignment="1">
      <alignment horizontal="left"/>
    </xf>
    <xf numFmtId="49" fontId="15" fillId="0" borderId="9" xfId="6" quotePrefix="1" applyNumberFormat="1" applyFont="1" applyFill="1" applyBorder="1"/>
    <xf numFmtId="49" fontId="15" fillId="0" borderId="9" xfId="6" applyNumberFormat="1" applyFont="1" applyFill="1" applyBorder="1" applyAlignment="1">
      <alignment horizontal="center"/>
    </xf>
    <xf numFmtId="0" fontId="15" fillId="0" borderId="9" xfId="6" applyFont="1" applyFill="1" applyBorder="1"/>
    <xf numFmtId="10" fontId="15" fillId="0" borderId="9" xfId="6" applyNumberFormat="1" applyFont="1" applyFill="1" applyBorder="1" applyAlignment="1">
      <alignment horizontal="center" wrapText="1"/>
    </xf>
    <xf numFmtId="0" fontId="15" fillId="0" borderId="9" xfId="6" applyFont="1" applyFill="1" applyBorder="1" applyAlignment="1">
      <alignment horizontal="center"/>
    </xf>
    <xf numFmtId="0" fontId="15" fillId="0" borderId="9" xfId="6" applyFont="1" applyBorder="1" applyAlignment="1">
      <alignment wrapText="1"/>
    </xf>
    <xf numFmtId="49" fontId="15" fillId="0" borderId="9" xfId="6" applyNumberFormat="1" applyFont="1" applyFill="1" applyBorder="1"/>
    <xf numFmtId="0" fontId="15" fillId="0" borderId="9" xfId="6" applyNumberFormat="1" applyFont="1" applyFill="1" applyBorder="1" applyAlignment="1">
      <alignment horizontal="center"/>
    </xf>
    <xf numFmtId="0" fontId="15" fillId="3" borderId="9" xfId="6" applyNumberFormat="1" applyFont="1" applyFill="1" applyBorder="1" applyAlignment="1">
      <alignment horizontal="center"/>
    </xf>
    <xf numFmtId="0" fontId="15" fillId="3" borderId="9" xfId="6" applyFont="1" applyFill="1" applyBorder="1"/>
    <xf numFmtId="10" fontId="15" fillId="3" borderId="9" xfId="6" applyNumberFormat="1" applyFont="1" applyFill="1" applyBorder="1" applyAlignment="1">
      <alignment horizontal="center" wrapText="1"/>
    </xf>
    <xf numFmtId="0" fontId="15" fillId="3" borderId="9" xfId="6" applyFont="1" applyFill="1" applyBorder="1" applyAlignment="1">
      <alignment horizontal="center"/>
    </xf>
    <xf numFmtId="49" fontId="15" fillId="0" borderId="9" xfId="6" applyNumberFormat="1" applyFont="1" applyBorder="1" applyAlignment="1">
      <alignment horizontal="center"/>
    </xf>
    <xf numFmtId="0" fontId="15" fillId="0" borderId="9" xfId="6" applyFont="1" applyBorder="1"/>
    <xf numFmtId="10" fontId="15" fillId="0" borderId="9" xfId="6" applyNumberFormat="1" applyFont="1" applyBorder="1" applyAlignment="1">
      <alignment horizontal="center" wrapText="1"/>
    </xf>
    <xf numFmtId="0" fontId="15" fillId="0" borderId="9" xfId="6" applyFont="1" applyBorder="1" applyAlignment="1">
      <alignment horizontal="center"/>
    </xf>
    <xf numFmtId="0" fontId="15" fillId="0" borderId="9" xfId="6" applyFont="1" applyBorder="1" applyAlignment="1">
      <alignment horizontal="center" wrapText="1"/>
    </xf>
    <xf numFmtId="49" fontId="15" fillId="5" borderId="9" xfId="6" applyNumberFormat="1" applyFont="1" applyFill="1" applyBorder="1" applyAlignment="1">
      <alignment horizontal="center"/>
    </xf>
    <xf numFmtId="0" fontId="15" fillId="5" borderId="9" xfId="6" applyFont="1" applyFill="1" applyBorder="1"/>
    <xf numFmtId="0" fontId="15" fillId="5" borderId="9" xfId="6" applyFont="1" applyFill="1" applyBorder="1" applyAlignment="1">
      <alignment horizontal="center"/>
    </xf>
    <xf numFmtId="0" fontId="15" fillId="0" borderId="9" xfId="6" applyFont="1" applyFill="1" applyBorder="1" applyAlignment="1">
      <alignment wrapText="1"/>
    </xf>
    <xf numFmtId="0" fontId="15" fillId="0" borderId="9" xfId="6" applyNumberFormat="1" applyFont="1" applyBorder="1" applyAlignment="1">
      <alignment horizontal="center"/>
    </xf>
    <xf numFmtId="0" fontId="15" fillId="5" borderId="9" xfId="6" applyNumberFormat="1" applyFont="1" applyFill="1" applyBorder="1" applyAlignment="1">
      <alignment horizontal="center"/>
    </xf>
    <xf numFmtId="0" fontId="15" fillId="0" borderId="9" xfId="6" quotePrefix="1" applyFont="1" applyFill="1" applyBorder="1" applyAlignment="1">
      <alignment wrapText="1"/>
    </xf>
    <xf numFmtId="0" fontId="15" fillId="0" borderId="9" xfId="6" applyNumberFormat="1" applyFont="1" applyBorder="1" applyAlignment="1">
      <alignment horizontal="center" wrapText="1"/>
    </xf>
    <xf numFmtId="0" fontId="15" fillId="0" borderId="9" xfId="6" applyNumberFormat="1" applyFont="1" applyFill="1" applyBorder="1" applyAlignment="1">
      <alignment horizontal="center" wrapText="1"/>
    </xf>
    <xf numFmtId="0" fontId="15" fillId="0" borderId="9" xfId="6" applyFont="1" applyFill="1" applyBorder="1" applyAlignment="1">
      <alignment horizontal="center" wrapText="1"/>
    </xf>
    <xf numFmtId="10" fontId="15" fillId="3" borderId="9" xfId="6" applyNumberFormat="1"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15" fillId="0" borderId="0" xfId="0" applyFont="1" applyFill="1" applyBorder="1"/>
    <xf numFmtId="0" fontId="15" fillId="0" borderId="0" xfId="0" applyFont="1" applyBorder="1"/>
    <xf numFmtId="0" fontId="15" fillId="0" borderId="0" xfId="0" applyFont="1" applyBorder="1" applyAlignment="1">
      <alignment horizontal="center"/>
    </xf>
    <xf numFmtId="0" fontId="37" fillId="0" borderId="0" xfId="0" applyFont="1" applyAlignment="1">
      <alignment horizontal="center"/>
    </xf>
    <xf numFmtId="0" fontId="0" fillId="0" borderId="0" xfId="0" applyFont="1" applyFill="1" applyAlignment="1">
      <alignment wrapText="1"/>
    </xf>
    <xf numFmtId="0" fontId="0" fillId="0" borderId="0" xfId="0" applyFont="1" applyBorder="1" applyAlignment="1">
      <alignment horizontal="left"/>
    </xf>
    <xf numFmtId="0" fontId="0" fillId="0" borderId="0" xfId="0" applyFont="1" applyAlignment="1">
      <alignment horizontal="center"/>
    </xf>
    <xf numFmtId="0" fontId="35" fillId="0" borderId="0" xfId="0" applyFont="1" applyFill="1" applyAlignment="1">
      <alignment wrapText="1"/>
    </xf>
    <xf numFmtId="0" fontId="0" fillId="3" borderId="0" xfId="0" applyFont="1" applyFill="1" applyBorder="1" applyAlignment="1">
      <alignment horizontal="left" vertical="center"/>
    </xf>
    <xf numFmtId="0" fontId="0" fillId="0" borderId="0" xfId="0" applyFont="1" applyFill="1" applyAlignment="1">
      <alignment horizontal="center"/>
    </xf>
    <xf numFmtId="0" fontId="0" fillId="0" borderId="0" xfId="0" applyFont="1" applyFill="1" applyAlignment="1">
      <alignment vertical="center" wrapText="1"/>
    </xf>
    <xf numFmtId="0" fontId="0" fillId="0" borderId="0" xfId="0" applyFont="1" applyFill="1" applyAlignment="1">
      <alignment vertical="center"/>
    </xf>
    <xf numFmtId="0" fontId="12" fillId="0" borderId="0" xfId="0" applyFont="1" applyFill="1" applyAlignment="1">
      <alignment wrapText="1"/>
    </xf>
    <xf numFmtId="0" fontId="12" fillId="0" borderId="0" xfId="0" applyFont="1" applyFill="1"/>
    <xf numFmtId="7" fontId="0" fillId="3" borderId="0" xfId="0" applyNumberFormat="1" applyFont="1" applyFill="1" applyBorder="1" applyAlignment="1">
      <alignment horizontal="left" vertical="center"/>
    </xf>
    <xf numFmtId="7" fontId="0" fillId="0" borderId="0" xfId="0" applyNumberFormat="1" applyFont="1" applyFill="1" applyAlignment="1">
      <alignment wrapText="1"/>
    </xf>
    <xf numFmtId="0" fontId="40" fillId="3" borderId="0" xfId="0" applyFont="1" applyFill="1" applyAlignment="1">
      <alignment horizontal="left" wrapText="1"/>
    </xf>
    <xf numFmtId="7" fontId="0" fillId="3" borderId="0"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wrapText="1"/>
    </xf>
    <xf numFmtId="4" fontId="0" fillId="0" borderId="0" xfId="0" applyNumberFormat="1" applyFont="1" applyFill="1" applyAlignment="1">
      <alignment wrapText="1"/>
    </xf>
    <xf numFmtId="0" fontId="0" fillId="0" borderId="0" xfId="0" applyFont="1" applyBorder="1" applyAlignment="1">
      <alignment wrapText="1"/>
    </xf>
    <xf numFmtId="0" fontId="0" fillId="0" borderId="0" xfId="0" applyFont="1" applyFill="1" applyBorder="1" applyAlignment="1">
      <alignment wrapText="1"/>
    </xf>
    <xf numFmtId="2" fontId="15" fillId="0" borderId="0" xfId="0" applyNumberFormat="1" applyFont="1" applyBorder="1"/>
    <xf numFmtId="0" fontId="0" fillId="0" borderId="0" xfId="0" applyFont="1" applyBorder="1" applyAlignment="1"/>
    <xf numFmtId="0" fontId="0" fillId="0" borderId="0" xfId="0" applyFont="1" applyFill="1" applyBorder="1" applyAlignment="1"/>
    <xf numFmtId="166" fontId="15" fillId="0" borderId="1" xfId="1" applyNumberFormat="1" applyFont="1" applyBorder="1"/>
    <xf numFmtId="0" fontId="15" fillId="0" borderId="9" xfId="0" applyFont="1" applyBorder="1" applyAlignment="1">
      <alignment vertical="top" wrapText="1"/>
    </xf>
    <xf numFmtId="49" fontId="15" fillId="0" borderId="9" xfId="0" applyNumberFormat="1" applyFont="1" applyBorder="1" applyAlignment="1">
      <alignment vertical="top" wrapText="1"/>
    </xf>
    <xf numFmtId="170" fontId="15" fillId="0" borderId="9" xfId="0" applyNumberFormat="1" applyFont="1" applyBorder="1" applyAlignment="1">
      <alignment vertical="top" wrapText="1"/>
    </xf>
    <xf numFmtId="2" fontId="15" fillId="0" borderId="9" xfId="0" applyNumberFormat="1" applyFont="1" applyBorder="1" applyAlignment="1">
      <alignment vertical="top" wrapText="1"/>
    </xf>
    <xf numFmtId="171" fontId="15" fillId="0" borderId="9" xfId="0" applyNumberFormat="1" applyFont="1" applyBorder="1" applyAlignment="1">
      <alignment vertical="top" wrapText="1"/>
    </xf>
    <xf numFmtId="7" fontId="15" fillId="0" borderId="9" xfId="0" applyNumberFormat="1" applyFont="1" applyBorder="1" applyAlignment="1">
      <alignment vertical="top" wrapText="1"/>
    </xf>
    <xf numFmtId="0" fontId="15" fillId="0" borderId="0" xfId="0" applyFont="1" applyBorder="1" applyAlignment="1">
      <alignment vertical="top" wrapText="1"/>
    </xf>
    <xf numFmtId="0" fontId="15" fillId="0" borderId="9" xfId="0" applyFont="1" applyFill="1" applyBorder="1" applyAlignment="1">
      <alignment vertical="top" wrapText="1"/>
    </xf>
    <xf numFmtId="2" fontId="15" fillId="0" borderId="9" xfId="0" applyNumberFormat="1" applyFont="1" applyFill="1" applyBorder="1" applyAlignment="1">
      <alignment vertical="top" wrapText="1"/>
    </xf>
    <xf numFmtId="0" fontId="15" fillId="3" borderId="9" xfId="6" applyFont="1" applyFill="1" applyBorder="1" applyAlignment="1">
      <alignment wrapText="1"/>
    </xf>
    <xf numFmtId="7" fontId="42" fillId="6" borderId="0" xfId="0" applyNumberFormat="1" applyFont="1" applyFill="1" applyBorder="1" applyAlignment="1" applyProtection="1">
      <alignment horizontal="center" vertical="center" wrapText="1"/>
      <protection locked="0"/>
    </xf>
    <xf numFmtId="49" fontId="42" fillId="6" borderId="0" xfId="0" applyNumberFormat="1" applyFont="1" applyFill="1" applyBorder="1" applyAlignment="1" applyProtection="1">
      <alignment horizontal="center" vertical="center" wrapText="1"/>
      <protection locked="0"/>
    </xf>
    <xf numFmtId="37" fontId="42" fillId="6" borderId="0" xfId="1" applyNumberFormat="1" applyFont="1" applyFill="1" applyBorder="1" applyAlignment="1" applyProtection="1">
      <alignment horizontal="center" vertical="center"/>
      <protection locked="0"/>
    </xf>
    <xf numFmtId="0" fontId="42" fillId="6" borderId="0" xfId="0" applyFont="1" applyFill="1" applyBorder="1" applyAlignment="1" applyProtection="1">
      <alignment horizontal="center" vertical="center"/>
      <protection locked="0"/>
    </xf>
    <xf numFmtId="167" fontId="42" fillId="6" borderId="0" xfId="0" applyNumberFormat="1" applyFont="1" applyFill="1" applyBorder="1" applyAlignment="1" applyProtection="1">
      <alignment horizontal="center" vertical="center"/>
      <protection locked="0"/>
    </xf>
    <xf numFmtId="0" fontId="0" fillId="7" borderId="0" xfId="0" applyFont="1" applyFill="1" applyBorder="1" applyAlignment="1">
      <alignment horizontal="left" vertical="center"/>
    </xf>
    <xf numFmtId="0" fontId="0" fillId="7" borderId="0" xfId="0" applyFont="1" applyFill="1" applyBorder="1" applyAlignment="1"/>
    <xf numFmtId="166" fontId="34" fillId="7" borderId="0" xfId="1" applyNumberFormat="1" applyFont="1" applyFill="1" applyBorder="1" applyAlignment="1"/>
    <xf numFmtId="0" fontId="39" fillId="7" borderId="0" xfId="0" applyFont="1" applyFill="1" applyBorder="1" applyAlignment="1">
      <alignment horizontal="center" vertical="center"/>
    </xf>
    <xf numFmtId="166" fontId="40" fillId="7" borderId="0" xfId="1" applyNumberFormat="1" applyFont="1" applyFill="1" applyBorder="1" applyAlignment="1">
      <alignment horizontal="left" vertical="center"/>
    </xf>
    <xf numFmtId="0" fontId="41" fillId="7" borderId="0" xfId="0" applyFont="1" applyFill="1" applyBorder="1" applyAlignment="1">
      <alignment horizontal="left" vertical="center"/>
    </xf>
    <xf numFmtId="0" fontId="41" fillId="7" borderId="0" xfId="0" applyFont="1" applyFill="1" applyBorder="1" applyAlignment="1">
      <alignment horizontal="center" vertical="center"/>
    </xf>
    <xf numFmtId="166" fontId="41" fillId="7" borderId="0" xfId="1" applyNumberFormat="1" applyFont="1" applyFill="1" applyBorder="1" applyAlignment="1">
      <alignment horizontal="left" vertical="center"/>
    </xf>
    <xf numFmtId="0" fontId="41" fillId="7" borderId="0" xfId="0" applyFont="1" applyFill="1" applyBorder="1" applyAlignment="1">
      <alignment horizontal="center" vertical="center" wrapText="1"/>
    </xf>
    <xf numFmtId="0" fontId="41" fillId="7" borderId="0" xfId="0" applyFont="1" applyFill="1" applyBorder="1" applyAlignment="1">
      <alignment horizontal="left" vertical="center" wrapText="1"/>
    </xf>
    <xf numFmtId="0" fontId="43" fillId="7" borderId="0" xfId="0" applyFont="1" applyFill="1" applyBorder="1" applyAlignment="1">
      <alignment horizontal="center" vertical="center"/>
    </xf>
    <xf numFmtId="166" fontId="44" fillId="7" borderId="0" xfId="1" applyNumberFormat="1" applyFont="1" applyFill="1" applyBorder="1" applyAlignment="1">
      <alignment horizontal="left" vertical="center"/>
    </xf>
    <xf numFmtId="166" fontId="12" fillId="7" borderId="0" xfId="1" applyNumberFormat="1" applyFont="1" applyFill="1" applyBorder="1" applyAlignment="1">
      <alignment horizontal="left" vertical="center"/>
    </xf>
    <xf numFmtId="0" fontId="45" fillId="7" borderId="0" xfId="0" applyFont="1" applyFill="1" applyBorder="1" applyAlignment="1">
      <alignment horizontal="left" vertical="center" indent="2"/>
    </xf>
    <xf numFmtId="10" fontId="0" fillId="9" borderId="0" xfId="0" applyNumberFormat="1" applyFont="1" applyFill="1" applyBorder="1" applyAlignment="1" applyProtection="1">
      <alignment horizontal="center" vertical="center"/>
    </xf>
    <xf numFmtId="5" fontId="12" fillId="9" borderId="0" xfId="2" applyNumberFormat="1" applyFont="1" applyFill="1" applyBorder="1" applyAlignment="1">
      <alignment horizontal="center" vertical="center" wrapText="1"/>
    </xf>
    <xf numFmtId="37" fontId="12" fillId="9" borderId="0" xfId="2" applyNumberFormat="1" applyFont="1" applyFill="1" applyBorder="1" applyAlignment="1">
      <alignment horizontal="center" vertical="center" wrapText="1"/>
    </xf>
    <xf numFmtId="168" fontId="12" fillId="9" borderId="0" xfId="3" applyNumberFormat="1" applyFont="1" applyFill="1" applyBorder="1" applyAlignment="1">
      <alignment horizontal="center" vertical="center" wrapText="1"/>
    </xf>
    <xf numFmtId="0" fontId="12" fillId="9" borderId="0" xfId="3" applyNumberFormat="1" applyFont="1" applyFill="1" applyBorder="1" applyAlignment="1">
      <alignment horizontal="center" vertical="center" wrapText="1"/>
    </xf>
    <xf numFmtId="4" fontId="12" fillId="9" borderId="0" xfId="2" applyNumberFormat="1" applyFont="1" applyFill="1" applyBorder="1" applyAlignment="1">
      <alignment horizontal="center" vertical="center" wrapText="1"/>
    </xf>
    <xf numFmtId="0" fontId="0" fillId="9" borderId="0" xfId="0" applyFont="1" applyFill="1" applyAlignment="1">
      <alignment horizontal="center"/>
    </xf>
    <xf numFmtId="0" fontId="35" fillId="7" borderId="0" xfId="0" applyFont="1" applyFill="1" applyBorder="1" applyAlignment="1">
      <alignment horizontal="left" vertical="center"/>
    </xf>
    <xf numFmtId="0" fontId="0" fillId="9" borderId="2" xfId="0" applyFill="1" applyBorder="1"/>
    <xf numFmtId="0" fontId="0" fillId="9" borderId="0" xfId="0" applyFill="1" applyBorder="1"/>
    <xf numFmtId="0" fontId="0" fillId="9" borderId="1" xfId="0" applyFill="1" applyBorder="1"/>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0" fontId="27" fillId="6" borderId="6" xfId="0" applyFont="1" applyFill="1" applyBorder="1" applyAlignment="1">
      <alignment horizontal="left" vertical="center"/>
    </xf>
    <xf numFmtId="0" fontId="27" fillId="6" borderId="6" xfId="0" applyFont="1" applyFill="1" applyBorder="1" applyAlignment="1">
      <alignment horizontal="center" vertical="center"/>
    </xf>
    <xf numFmtId="9" fontId="20" fillId="6" borderId="10" xfId="3" applyFont="1" applyFill="1" applyBorder="1" applyAlignment="1">
      <alignment horizontal="left" wrapText="1"/>
    </xf>
    <xf numFmtId="9" fontId="20" fillId="6" borderId="11" xfId="3" applyFont="1" applyFill="1" applyBorder="1" applyAlignment="1">
      <alignment horizontal="left" wrapText="1"/>
    </xf>
    <xf numFmtId="9" fontId="21" fillId="6" borderId="12" xfId="3" applyFont="1" applyFill="1" applyBorder="1" applyAlignment="1">
      <alignment horizontal="left"/>
    </xf>
    <xf numFmtId="169" fontId="33" fillId="9" borderId="0" xfId="0" applyNumberFormat="1" applyFont="1" applyFill="1" applyBorder="1" applyAlignment="1">
      <alignment horizontal="center"/>
    </xf>
    <xf numFmtId="0" fontId="34" fillId="9" borderId="0" xfId="0" applyFont="1" applyFill="1" applyBorder="1" applyAlignment="1">
      <alignment horizontal="center"/>
    </xf>
    <xf numFmtId="2" fontId="34" fillId="9" borderId="0" xfId="0" applyNumberFormat="1" applyFont="1" applyFill="1" applyBorder="1"/>
    <xf numFmtId="2" fontId="0" fillId="9" borderId="0" xfId="1" applyNumberFormat="1" applyFont="1" applyFill="1" applyBorder="1"/>
    <xf numFmtId="10" fontId="0" fillId="9" borderId="0" xfId="3" applyNumberFormat="1" applyFont="1" applyFill="1" applyBorder="1"/>
    <xf numFmtId="0" fontId="0" fillId="9" borderId="0" xfId="0" applyFont="1" applyFill="1" applyBorder="1"/>
    <xf numFmtId="169" fontId="0" fillId="9" borderId="2" xfId="0" applyNumberFormat="1" applyFont="1" applyFill="1" applyBorder="1" applyAlignment="1">
      <alignment horizontal="left"/>
    </xf>
    <xf numFmtId="169" fontId="0" fillId="9" borderId="0" xfId="0" applyNumberFormat="1" applyFont="1" applyFill="1" applyBorder="1" applyAlignment="1">
      <alignment horizontal="center"/>
    </xf>
    <xf numFmtId="0" fontId="0" fillId="9" borderId="0" xfId="0" applyFont="1" applyFill="1" applyBorder="1" applyAlignment="1">
      <alignment horizontal="center"/>
    </xf>
    <xf numFmtId="2" fontId="0" fillId="9" borderId="0" xfId="0" applyNumberFormat="1" applyFont="1" applyFill="1" applyBorder="1"/>
    <xf numFmtId="0" fontId="0" fillId="9" borderId="2" xfId="0" applyFont="1" applyFill="1" applyBorder="1"/>
    <xf numFmtId="0" fontId="9" fillId="3" borderId="0" xfId="0" applyFont="1"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center"/>
    </xf>
    <xf numFmtId="0" fontId="31" fillId="3" borderId="0" xfId="0" applyFont="1" applyFill="1" applyBorder="1"/>
    <xf numFmtId="0" fontId="20" fillId="6" borderId="11" xfId="3" applyNumberFormat="1" applyFont="1" applyFill="1" applyBorder="1" applyAlignment="1">
      <alignment horizontal="left" wrapText="1"/>
    </xf>
    <xf numFmtId="0" fontId="16" fillId="6" borderId="14" xfId="3" applyNumberFormat="1" applyFont="1" applyFill="1" applyBorder="1" applyAlignment="1">
      <alignment horizontal="left" wrapText="1"/>
    </xf>
    <xf numFmtId="0" fontId="20" fillId="6" borderId="13" xfId="1" applyNumberFormat="1" applyFont="1" applyFill="1" applyBorder="1" applyAlignment="1">
      <alignment horizontal="left" wrapText="1"/>
    </xf>
    <xf numFmtId="9" fontId="20" fillId="6" borderId="15" xfId="3" applyFont="1" applyFill="1" applyBorder="1" applyAlignment="1">
      <alignment horizontal="left" wrapText="1"/>
    </xf>
    <xf numFmtId="9" fontId="20" fillId="6" borderId="16" xfId="3" applyFont="1" applyFill="1" applyBorder="1" applyAlignment="1">
      <alignment horizontal="left" wrapText="1"/>
    </xf>
    <xf numFmtId="9" fontId="20" fillId="6" borderId="17" xfId="3" applyFont="1" applyFill="1" applyBorder="1" applyAlignment="1">
      <alignment horizontal="left" wrapText="1"/>
    </xf>
    <xf numFmtId="9" fontId="16" fillId="6" borderId="17" xfId="3" applyFont="1" applyFill="1" applyBorder="1" applyAlignment="1">
      <alignment horizontal="left" wrapText="1"/>
    </xf>
    <xf numFmtId="9" fontId="20" fillId="6" borderId="13" xfId="3" applyFont="1" applyFill="1" applyBorder="1" applyAlignment="1">
      <alignment horizontal="left" wrapText="1"/>
    </xf>
    <xf numFmtId="0" fontId="15" fillId="0" borderId="9" xfId="0" applyFont="1" applyFill="1" applyBorder="1" applyAlignment="1">
      <alignment wrapText="1"/>
    </xf>
    <xf numFmtId="3" fontId="15" fillId="0" borderId="9" xfId="1" applyNumberFormat="1" applyFont="1" applyFill="1" applyBorder="1" applyAlignment="1">
      <alignment vertical="top" wrapText="1"/>
    </xf>
    <xf numFmtId="167" fontId="35" fillId="3" borderId="0" xfId="0" applyNumberFormat="1" applyFont="1" applyFill="1" applyBorder="1" applyAlignment="1">
      <alignment horizontal="center" vertical="center"/>
    </xf>
    <xf numFmtId="166" fontId="44" fillId="3" borderId="0" xfId="1" applyNumberFormat="1" applyFont="1" applyFill="1" applyBorder="1" applyAlignment="1">
      <alignment horizontal="left" vertical="center"/>
    </xf>
    <xf numFmtId="0" fontId="8" fillId="3" borderId="0" xfId="0" applyFont="1" applyFill="1" applyBorder="1" applyAlignment="1">
      <alignment horizontal="left" vertical="center"/>
    </xf>
    <xf numFmtId="7"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166" fontId="44" fillId="0" borderId="0" xfId="1" applyNumberFormat="1" applyFont="1" applyBorder="1" applyAlignment="1">
      <alignment horizontal="left" vertical="center"/>
    </xf>
    <xf numFmtId="166" fontId="0" fillId="3" borderId="0" xfId="1" applyNumberFormat="1"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0" xfId="0" applyNumberFormat="1" applyFont="1" applyFill="1" applyBorder="1" applyAlignment="1">
      <alignment horizontal="center" vertical="center" wrapText="1"/>
    </xf>
    <xf numFmtId="172" fontId="0" fillId="3" borderId="0" xfId="1" applyNumberFormat="1" applyFont="1" applyFill="1" applyBorder="1" applyAlignment="1">
      <alignment horizontal="center" vertical="center"/>
    </xf>
    <xf numFmtId="0" fontId="12" fillId="3" borderId="0" xfId="0" applyFont="1" applyFill="1" applyBorder="1" applyAlignment="1">
      <alignment horizontal="center" vertical="center"/>
    </xf>
    <xf numFmtId="9" fontId="12" fillId="3" borderId="0" xfId="3" applyFont="1" applyFill="1" applyBorder="1" applyAlignment="1">
      <alignment horizontal="center" vertical="center" wrapText="1"/>
    </xf>
    <xf numFmtId="167" fontId="12" fillId="3" borderId="0" xfId="3" applyNumberFormat="1" applyFont="1" applyFill="1" applyBorder="1" applyAlignment="1">
      <alignment horizontal="center" vertical="center" wrapText="1"/>
    </xf>
    <xf numFmtId="167" fontId="35" fillId="3" borderId="0" xfId="2" applyNumberFormat="1" applyFont="1" applyFill="1" applyBorder="1" applyAlignment="1">
      <alignment horizontal="center" vertical="center"/>
    </xf>
    <xf numFmtId="0" fontId="12" fillId="3" borderId="0" xfId="0" applyFont="1" applyFill="1" applyBorder="1" applyAlignment="1">
      <alignment horizontal="left" vertical="center"/>
    </xf>
    <xf numFmtId="166" fontId="12" fillId="3" borderId="0" xfId="1" applyNumberFormat="1" applyFont="1" applyFill="1" applyBorder="1" applyAlignment="1">
      <alignment horizontal="left" vertical="center"/>
    </xf>
    <xf numFmtId="167" fontId="0" fillId="3" borderId="0" xfId="0" applyNumberFormat="1" applyFont="1" applyFill="1" applyBorder="1" applyAlignment="1">
      <alignment horizontal="center" vertical="center"/>
    </xf>
    <xf numFmtId="7" fontId="0" fillId="3" borderId="0" xfId="0" applyNumberFormat="1" applyFont="1" applyFill="1" applyBorder="1" applyAlignment="1">
      <alignment horizontal="center" vertical="center" wrapText="1"/>
    </xf>
    <xf numFmtId="7" fontId="35" fillId="3" borderId="0" xfId="0" applyNumberFormat="1" applyFont="1" applyFill="1" applyBorder="1" applyAlignment="1">
      <alignment horizontal="center" vertical="center"/>
    </xf>
    <xf numFmtId="0" fontId="35" fillId="3" borderId="0" xfId="0" applyFont="1" applyFill="1" applyBorder="1" applyAlignment="1">
      <alignment horizontal="center" vertical="center"/>
    </xf>
    <xf numFmtId="0" fontId="0" fillId="3" borderId="0" xfId="0" applyFont="1" applyFill="1" applyBorder="1" applyAlignment="1">
      <alignment horizontal="center" vertical="center"/>
    </xf>
    <xf numFmtId="167" fontId="12" fillId="3" borderId="0" xfId="0" applyNumberFormat="1" applyFont="1" applyFill="1" applyBorder="1" applyAlignment="1">
      <alignment horizontal="center" vertical="center"/>
    </xf>
    <xf numFmtId="167" fontId="43" fillId="4" borderId="0" xfId="0" applyNumberFormat="1" applyFont="1" applyFill="1" applyBorder="1" applyAlignment="1">
      <alignment horizontal="center" vertical="center"/>
    </xf>
    <xf numFmtId="1" fontId="0" fillId="2" borderId="2" xfId="0" applyNumberFormat="1" applyFont="1" applyFill="1" applyBorder="1" applyAlignment="1">
      <alignment horizontal="left" vertical="center"/>
    </xf>
    <xf numFmtId="0" fontId="39" fillId="7" borderId="1" xfId="0" applyFont="1" applyFill="1" applyBorder="1" applyAlignment="1">
      <alignment horizontal="center" vertical="center" wrapText="1"/>
    </xf>
    <xf numFmtId="1" fontId="37" fillId="2" borderId="2" xfId="0" applyNumberFormat="1" applyFont="1" applyFill="1" applyBorder="1" applyAlignment="1">
      <alignment horizontal="left" vertical="center"/>
    </xf>
    <xf numFmtId="0" fontId="41" fillId="7"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5" fillId="7"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167" fontId="0" fillId="3" borderId="1" xfId="2" applyNumberFormat="1" applyFont="1" applyFill="1" applyBorder="1" applyAlignment="1">
      <alignment horizontal="left" vertical="center"/>
    </xf>
    <xf numFmtId="0" fontId="11" fillId="3" borderId="1" xfId="0" applyFont="1" applyFill="1" applyBorder="1" applyAlignment="1">
      <alignment horizontal="left" vertical="center" wrapText="1"/>
    </xf>
    <xf numFmtId="7" fontId="9" fillId="3" borderId="1" xfId="0" applyNumberFormat="1" applyFont="1" applyFill="1" applyBorder="1" applyAlignment="1">
      <alignment horizontal="left" vertical="center" wrapText="1"/>
    </xf>
    <xf numFmtId="7" fontId="0" fillId="3" borderId="1" xfId="0" applyNumberFormat="1" applyFont="1" applyFill="1" applyBorder="1" applyAlignment="1">
      <alignment horizontal="left" vertical="center" wrapText="1"/>
    </xf>
    <xf numFmtId="167" fontId="0" fillId="3" borderId="1" xfId="0" applyNumberFormat="1" applyFont="1" applyFill="1" applyBorder="1" applyAlignment="1">
      <alignment horizontal="left" vertical="center" wrapText="1"/>
    </xf>
    <xf numFmtId="0" fontId="41"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7" fontId="10" fillId="3" borderId="1" xfId="0" applyNumberFormat="1" applyFont="1" applyFill="1" applyBorder="1" applyAlignment="1">
      <alignment horizontal="left" vertical="center" wrapText="1"/>
    </xf>
    <xf numFmtId="0" fontId="0" fillId="3" borderId="8" xfId="0" applyFont="1" applyFill="1" applyBorder="1" applyAlignment="1">
      <alignment horizontal="left"/>
    </xf>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applyAlignment="1">
      <alignment wrapText="1"/>
    </xf>
    <xf numFmtId="0" fontId="0" fillId="3" borderId="2" xfId="0" applyFont="1" applyFill="1" applyBorder="1" applyAlignment="1">
      <alignment horizontal="left"/>
    </xf>
    <xf numFmtId="0" fontId="0" fillId="3" borderId="1" xfId="0" applyFont="1" applyFill="1" applyBorder="1" applyAlignment="1">
      <alignment wrapText="1"/>
    </xf>
    <xf numFmtId="0" fontId="0" fillId="3" borderId="0" xfId="0" applyFill="1" applyBorder="1"/>
    <xf numFmtId="0" fontId="35" fillId="7" borderId="2" xfId="0" applyFont="1" applyFill="1" applyBorder="1" applyAlignment="1"/>
    <xf numFmtId="0" fontId="0" fillId="7" borderId="1" xfId="0" applyFont="1" applyFill="1" applyBorder="1" applyAlignment="1"/>
    <xf numFmtId="3" fontId="0" fillId="3" borderId="0" xfId="0" applyNumberFormat="1" applyFont="1" applyFill="1" applyBorder="1" applyAlignment="1">
      <alignment horizontal="center" vertical="center"/>
    </xf>
    <xf numFmtId="37" fontId="0" fillId="3" borderId="0" xfId="0" applyNumberFormat="1" applyFont="1" applyFill="1" applyBorder="1" applyAlignment="1">
      <alignment horizontal="center" vertical="center"/>
    </xf>
    <xf numFmtId="0" fontId="0" fillId="3" borderId="0" xfId="0" applyFont="1" applyFill="1" applyAlignment="1">
      <alignment wrapText="1"/>
    </xf>
    <xf numFmtId="0" fontId="0" fillId="3" borderId="0" xfId="0" applyFont="1" applyFill="1"/>
    <xf numFmtId="7" fontId="8" fillId="3" borderId="1" xfId="0" applyNumberFormat="1" applyFont="1" applyFill="1" applyBorder="1" applyAlignment="1">
      <alignment horizontal="left" vertical="center" wrapText="1"/>
    </xf>
    <xf numFmtId="167" fontId="8"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9" fontId="12" fillId="9" borderId="0" xfId="3" applyNumberFormat="1" applyFont="1" applyFill="1" applyBorder="1" applyAlignment="1">
      <alignment horizontal="center" vertical="center" wrapText="1"/>
    </xf>
    <xf numFmtId="0" fontId="49" fillId="2" borderId="8" xfId="0" applyFont="1" applyFill="1" applyBorder="1" applyAlignment="1">
      <alignment horizontal="center" vertical="center"/>
    </xf>
    <xf numFmtId="0" fontId="49" fillId="2" borderId="6" xfId="0" applyFont="1" applyFill="1" applyBorder="1" applyAlignment="1">
      <alignment horizontal="center"/>
    </xf>
    <xf numFmtId="166" fontId="50" fillId="2" borderId="6" xfId="1" applyNumberFormat="1" applyFont="1" applyFill="1" applyBorder="1" applyAlignment="1">
      <alignment horizontal="center"/>
    </xf>
    <xf numFmtId="0" fontId="49" fillId="2" borderId="7" xfId="0" applyFont="1" applyFill="1" applyBorder="1" applyAlignment="1">
      <alignment horizontal="center"/>
    </xf>
    <xf numFmtId="0" fontId="0" fillId="0" borderId="8" xfId="0" applyFont="1" applyBorder="1" applyAlignment="1">
      <alignment horizontal="left"/>
    </xf>
    <xf numFmtId="0" fontId="0" fillId="0" borderId="6" xfId="0" applyFont="1" applyBorder="1"/>
    <xf numFmtId="0" fontId="0" fillId="0" borderId="6" xfId="0" applyBorder="1"/>
    <xf numFmtId="0" fontId="0" fillId="0" borderId="7" xfId="0" applyFont="1" applyBorder="1" applyAlignment="1">
      <alignment wrapText="1"/>
    </xf>
    <xf numFmtId="0" fontId="0" fillId="0" borderId="2" xfId="0" applyFont="1" applyBorder="1" applyAlignment="1">
      <alignment horizontal="left"/>
    </xf>
    <xf numFmtId="0" fontId="0" fillId="0" borderId="0" xfId="0" applyBorder="1"/>
    <xf numFmtId="0" fontId="0" fillId="0" borderId="1" xfId="0" applyFont="1" applyBorder="1" applyAlignment="1">
      <alignment wrapText="1"/>
    </xf>
    <xf numFmtId="0" fontId="31" fillId="0" borderId="0" xfId="0" applyFont="1" applyBorder="1"/>
    <xf numFmtId="0" fontId="0" fillId="0" borderId="4" xfId="0" applyFont="1" applyBorder="1" applyAlignment="1">
      <alignment horizontal="left"/>
    </xf>
    <xf numFmtId="0" fontId="0" fillId="0" borderId="3" xfId="0" applyFont="1" applyBorder="1"/>
    <xf numFmtId="0" fontId="0" fillId="0" borderId="3" xfId="0" applyFont="1" applyBorder="1" applyAlignment="1">
      <alignment horizontal="center"/>
    </xf>
    <xf numFmtId="0" fontId="0" fillId="0" borderId="5" xfId="0" applyFont="1" applyBorder="1" applyAlignment="1">
      <alignment wrapText="1"/>
    </xf>
    <xf numFmtId="0" fontId="27" fillId="6" borderId="7" xfId="0" applyFont="1" applyFill="1" applyBorder="1" applyAlignment="1">
      <alignment horizontal="left" vertical="center"/>
    </xf>
    <xf numFmtId="10" fontId="0" fillId="9" borderId="1" xfId="3" applyNumberFormat="1" applyFont="1" applyFill="1" applyBorder="1"/>
    <xf numFmtId="0" fontId="29" fillId="3" borderId="4" xfId="6" applyFont="1" applyFill="1" applyBorder="1" applyAlignment="1">
      <alignment vertical="center"/>
    </xf>
    <xf numFmtId="0" fontId="30" fillId="3" borderId="3" xfId="6" applyNumberFormat="1" applyFont="1" applyFill="1" applyBorder="1"/>
    <xf numFmtId="0" fontId="30" fillId="3" borderId="3" xfId="6" applyFont="1" applyFill="1" applyBorder="1"/>
    <xf numFmtId="0" fontId="25" fillId="3" borderId="3" xfId="23" applyFont="1" applyFill="1" applyBorder="1"/>
    <xf numFmtId="0" fontId="25" fillId="3" borderId="5" xfId="23" applyFont="1" applyFill="1" applyBorder="1"/>
    <xf numFmtId="0" fontId="15" fillId="0" borderId="9" xfId="0" applyNumberFormat="1" applyFont="1" applyBorder="1" applyAlignment="1">
      <alignment horizontal="center" vertical="top" wrapText="1"/>
    </xf>
    <xf numFmtId="169" fontId="26" fillId="6" borderId="8" xfId="0" applyNumberFormat="1" applyFont="1" applyFill="1" applyBorder="1" applyAlignment="1">
      <alignment horizontal="left" vertical="center"/>
    </xf>
    <xf numFmtId="169" fontId="26" fillId="6" borderId="6" xfId="0" applyNumberFormat="1" applyFont="1" applyFill="1" applyBorder="1" applyAlignment="1">
      <alignment horizontal="left" vertical="center"/>
    </xf>
    <xf numFmtId="0" fontId="21" fillId="0" borderId="12" xfId="0" applyFont="1" applyBorder="1" applyAlignment="1">
      <alignment vertical="top"/>
    </xf>
    <xf numFmtId="49" fontId="21" fillId="0" borderId="39" xfId="0" applyNumberFormat="1" applyFont="1" applyBorder="1" applyAlignment="1">
      <alignment horizontal="center" vertical="top"/>
    </xf>
    <xf numFmtId="0" fontId="21" fillId="0" borderId="39" xfId="0" applyFont="1" applyBorder="1" applyAlignment="1">
      <alignment vertical="top"/>
    </xf>
    <xf numFmtId="170" fontId="15" fillId="0" borderId="39" xfId="0" applyNumberFormat="1" applyFont="1" applyBorder="1" applyAlignment="1">
      <alignment vertical="top" wrapText="1"/>
    </xf>
    <xf numFmtId="2" fontId="15" fillId="0" borderId="39" xfId="0" applyNumberFormat="1" applyFont="1" applyFill="1" applyBorder="1" applyAlignment="1">
      <alignment vertical="top" wrapText="1"/>
    </xf>
    <xf numFmtId="171" fontId="15" fillId="0" borderId="39" xfId="0" applyNumberFormat="1" applyFont="1" applyBorder="1" applyAlignment="1">
      <alignment vertical="top" wrapText="1"/>
    </xf>
    <xf numFmtId="7" fontId="15" fillId="0" borderId="39" xfId="0" applyNumberFormat="1" applyFont="1" applyBorder="1" applyAlignment="1">
      <alignment vertical="top" wrapText="1"/>
    </xf>
    <xf numFmtId="2" fontId="15" fillId="0" borderId="39" xfId="0" applyNumberFormat="1" applyFont="1" applyBorder="1" applyAlignment="1">
      <alignment vertical="top" wrapText="1"/>
    </xf>
    <xf numFmtId="0" fontId="15" fillId="0" borderId="39" xfId="0" applyFont="1" applyBorder="1" applyAlignment="1">
      <alignment vertical="top" wrapText="1"/>
    </xf>
    <xf numFmtId="3" fontId="21" fillId="0" borderId="40" xfId="1" applyNumberFormat="1" applyFont="1" applyFill="1" applyBorder="1" applyAlignment="1">
      <alignment vertical="top" wrapText="1"/>
    </xf>
    <xf numFmtId="0" fontId="15" fillId="3" borderId="4" xfId="0" applyFont="1" applyFill="1" applyBorder="1"/>
    <xf numFmtId="0" fontId="21" fillId="3" borderId="3" xfId="0" applyFont="1" applyFill="1" applyBorder="1"/>
    <xf numFmtId="0" fontId="21" fillId="3" borderId="3" xfId="0" applyFont="1" applyFill="1" applyBorder="1" applyAlignment="1">
      <alignment horizontal="center"/>
    </xf>
    <xf numFmtId="165" fontId="21" fillId="3" borderId="3" xfId="1" applyNumberFormat="1" applyFont="1" applyFill="1" applyBorder="1"/>
    <xf numFmtId="2" fontId="20" fillId="3" borderId="3" xfId="0" applyNumberFormat="1" applyFont="1" applyFill="1" applyBorder="1"/>
    <xf numFmtId="0" fontId="20" fillId="3" borderId="3" xfId="0" applyFont="1" applyFill="1" applyBorder="1"/>
    <xf numFmtId="164" fontId="20" fillId="3" borderId="3" xfId="1" applyNumberFormat="1" applyFont="1" applyFill="1" applyBorder="1" applyAlignment="1">
      <alignment horizontal="center"/>
    </xf>
    <xf numFmtId="0" fontId="20" fillId="3" borderId="3" xfId="0" applyFont="1" applyFill="1" applyBorder="1" applyAlignment="1"/>
    <xf numFmtId="0" fontId="15" fillId="3" borderId="3" xfId="0" applyFont="1" applyFill="1" applyBorder="1"/>
    <xf numFmtId="166" fontId="20" fillId="3" borderId="5" xfId="1" applyNumberFormat="1" applyFont="1" applyFill="1" applyBorder="1"/>
    <xf numFmtId="169" fontId="120" fillId="9" borderId="2" xfId="0" applyNumberFormat="1" applyFont="1" applyFill="1" applyBorder="1" applyAlignment="1">
      <alignment horizontal="left"/>
    </xf>
    <xf numFmtId="0" fontId="0" fillId="9" borderId="41" xfId="0" applyFont="1" applyFill="1" applyBorder="1"/>
    <xf numFmtId="0" fontId="0" fillId="9" borderId="42" xfId="0" applyFont="1" applyFill="1" applyBorder="1"/>
    <xf numFmtId="0" fontId="0" fillId="9" borderId="43" xfId="0" applyFont="1" applyFill="1" applyBorder="1"/>
    <xf numFmtId="0" fontId="27" fillId="6" borderId="6" xfId="0" applyFont="1" applyFill="1" applyBorder="1" applyAlignment="1">
      <alignment horizontal="left" vertical="center" wrapText="1"/>
    </xf>
    <xf numFmtId="0" fontId="25" fillId="3" borderId="3" xfId="23" applyFont="1" applyFill="1" applyBorder="1" applyAlignment="1">
      <alignment wrapText="1"/>
    </xf>
    <xf numFmtId="10" fontId="0" fillId="9" borderId="0" xfId="3" applyNumberFormat="1" applyFont="1" applyFill="1" applyBorder="1" applyAlignment="1">
      <alignment wrapText="1"/>
    </xf>
    <xf numFmtId="0" fontId="127" fillId="0" borderId="0" xfId="64465"/>
    <xf numFmtId="49" fontId="15" fillId="0" borderId="9" xfId="6" quotePrefix="1" applyNumberFormat="1" applyFont="1" applyFill="1" applyBorder="1" applyAlignment="1">
      <alignment horizontal="left" wrapText="1"/>
    </xf>
    <xf numFmtId="49" fontId="15" fillId="0" borderId="9" xfId="6" applyNumberFormat="1" applyFont="1" applyFill="1" applyBorder="1" applyAlignment="1">
      <alignment horizontal="left" wrapText="1"/>
    </xf>
    <xf numFmtId="0" fontId="14" fillId="0" borderId="0" xfId="0" applyFont="1"/>
    <xf numFmtId="10" fontId="15" fillId="0" borderId="9" xfId="6" applyNumberFormat="1" applyFont="1" applyFill="1" applyBorder="1" applyAlignment="1" applyProtection="1">
      <alignment wrapText="1"/>
    </xf>
    <xf numFmtId="10" fontId="15" fillId="0" borderId="9" xfId="6" applyNumberFormat="1" applyFont="1" applyFill="1" applyBorder="1" applyAlignment="1" applyProtection="1">
      <alignment horizontal="right" wrapText="1"/>
    </xf>
    <xf numFmtId="0" fontId="15" fillId="0" borderId="9" xfId="0" applyFont="1" applyFill="1" applyBorder="1" applyAlignment="1">
      <alignment horizontal="right" wrapText="1"/>
    </xf>
    <xf numFmtId="0" fontId="16" fillId="0" borderId="0" xfId="0" applyFont="1"/>
    <xf numFmtId="169" fontId="32" fillId="9" borderId="4" xfId="0" applyNumberFormat="1" applyFont="1" applyFill="1" applyBorder="1" applyAlignment="1">
      <alignment horizontal="left" wrapText="1"/>
    </xf>
    <xf numFmtId="169" fontId="32" fillId="9" borderId="3" xfId="0" applyNumberFormat="1" applyFont="1" applyFill="1" applyBorder="1" applyAlignment="1">
      <alignment horizontal="left" wrapText="1"/>
    </xf>
    <xf numFmtId="169" fontId="32" fillId="9" borderId="5" xfId="0" applyNumberFormat="1" applyFont="1" applyFill="1" applyBorder="1" applyAlignment="1">
      <alignment horizontal="left" wrapText="1"/>
    </xf>
    <xf numFmtId="0" fontId="24" fillId="6" borderId="8" xfId="0" applyFont="1" applyFill="1" applyBorder="1" applyAlignment="1">
      <alignment horizontal="left" vertical="center"/>
    </xf>
    <xf numFmtId="0" fontId="24" fillId="6" borderId="6" xfId="0" applyFont="1" applyFill="1" applyBorder="1" applyAlignment="1">
      <alignment horizontal="left" vertical="center"/>
    </xf>
    <xf numFmtId="0" fontId="24" fillId="6" borderId="7" xfId="0" applyFont="1" applyFill="1" applyBorder="1" applyAlignment="1">
      <alignment horizontal="left" vertical="center"/>
    </xf>
    <xf numFmtId="0" fontId="16" fillId="8" borderId="2" xfId="0" applyFont="1" applyFill="1" applyBorder="1" applyAlignment="1">
      <alignment horizontal="left" vertical="center" wrapText="1"/>
    </xf>
    <xf numFmtId="0" fontId="16" fillId="8" borderId="0"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0" fillId="9" borderId="2" xfId="0" applyFont="1" applyFill="1" applyBorder="1" applyAlignment="1">
      <alignment wrapText="1"/>
    </xf>
    <xf numFmtId="0" fontId="0" fillId="9" borderId="0" xfId="0" applyFont="1" applyFill="1" applyBorder="1" applyAlignment="1">
      <alignment wrapText="1"/>
    </xf>
    <xf numFmtId="0" fontId="0" fillId="9" borderId="1" xfId="0" applyFont="1" applyFill="1" applyBorder="1" applyAlignment="1">
      <alignment wrapText="1"/>
    </xf>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15" fontId="0" fillId="8" borderId="4" xfId="0" applyNumberFormat="1" applyFont="1" applyFill="1" applyBorder="1" applyAlignment="1">
      <alignment horizontal="left" vertical="center"/>
    </xf>
    <xf numFmtId="15" fontId="14" fillId="8" borderId="3" xfId="0" applyNumberFormat="1" applyFont="1" applyFill="1" applyBorder="1" applyAlignment="1">
      <alignment horizontal="left" vertical="center"/>
    </xf>
    <xf numFmtId="15" fontId="14" fillId="8" borderId="5" xfId="0" applyNumberFormat="1" applyFont="1" applyFill="1" applyBorder="1" applyAlignment="1">
      <alignment horizontal="left" vertical="center"/>
    </xf>
    <xf numFmtId="0" fontId="46" fillId="6" borderId="2" xfId="0" applyFont="1" applyFill="1" applyBorder="1" applyAlignment="1">
      <alignment vertical="center"/>
    </xf>
    <xf numFmtId="0" fontId="46" fillId="6" borderId="0" xfId="0" applyFont="1" applyFill="1" applyBorder="1" applyAlignment="1">
      <alignment vertical="center"/>
    </xf>
    <xf numFmtId="0" fontId="46" fillId="6" borderId="1" xfId="0" applyFont="1" applyFill="1" applyBorder="1" applyAlignment="1">
      <alignment vertical="center"/>
    </xf>
    <xf numFmtId="0" fontId="39" fillId="6" borderId="2" xfId="0" applyFont="1" applyFill="1" applyBorder="1" applyAlignment="1">
      <alignment vertical="center" wrapText="1"/>
    </xf>
    <xf numFmtId="0" fontId="43" fillId="6" borderId="0" xfId="0" applyFont="1" applyFill="1" applyBorder="1" applyAlignment="1">
      <alignment vertical="center" wrapText="1"/>
    </xf>
    <xf numFmtId="0" fontId="43" fillId="6" borderId="1" xfId="0" applyFont="1" applyFill="1" applyBorder="1" applyAlignment="1">
      <alignment vertical="center" wrapText="1"/>
    </xf>
    <xf numFmtId="0" fontId="39" fillId="6" borderId="0" xfId="0" applyFont="1" applyFill="1" applyAlignment="1">
      <alignment horizontal="center"/>
    </xf>
    <xf numFmtId="0" fontId="0" fillId="7" borderId="2" xfId="0" applyFont="1" applyFill="1" applyBorder="1" applyAlignment="1">
      <alignment horizontal="left"/>
    </xf>
    <xf numFmtId="0" fontId="0" fillId="7" borderId="0" xfId="0" applyFont="1" applyFill="1" applyBorder="1" applyAlignment="1">
      <alignment horizontal="left"/>
    </xf>
    <xf numFmtId="0" fontId="0" fillId="7" borderId="1" xfId="0" applyFont="1" applyFill="1" applyBorder="1" applyAlignment="1">
      <alignment horizontal="left"/>
    </xf>
    <xf numFmtId="0" fontId="0" fillId="7" borderId="4" xfId="0" applyFont="1" applyFill="1" applyBorder="1" applyAlignment="1">
      <alignment horizontal="left"/>
    </xf>
    <xf numFmtId="0" fontId="0" fillId="7" borderId="3" xfId="0" applyFont="1" applyFill="1" applyBorder="1" applyAlignment="1">
      <alignment horizontal="left"/>
    </xf>
    <xf numFmtId="0" fontId="0" fillId="7" borderId="5" xfId="0" applyFont="1" applyFill="1" applyBorder="1" applyAlignment="1">
      <alignment horizontal="left"/>
    </xf>
    <xf numFmtId="169" fontId="125" fillId="9" borderId="2" xfId="0" applyNumberFormat="1" applyFont="1" applyFill="1" applyBorder="1" applyAlignment="1">
      <alignment horizontal="left" vertical="top"/>
    </xf>
    <xf numFmtId="169" fontId="125" fillId="9" borderId="0" xfId="0" applyNumberFormat="1" applyFont="1" applyFill="1" applyBorder="1" applyAlignment="1">
      <alignment horizontal="left" vertical="top"/>
    </xf>
    <xf numFmtId="169" fontId="125" fillId="9" borderId="1" xfId="0" applyNumberFormat="1" applyFont="1" applyFill="1" applyBorder="1" applyAlignment="1">
      <alignment horizontal="left" vertical="top"/>
    </xf>
    <xf numFmtId="169" fontId="125" fillId="9" borderId="41" xfId="0" applyNumberFormat="1" applyFont="1" applyFill="1" applyBorder="1" applyAlignment="1">
      <alignment horizontal="left" vertical="top"/>
    </xf>
    <xf numFmtId="169" fontId="125" fillId="9" borderId="42" xfId="0" applyNumberFormat="1" applyFont="1" applyFill="1" applyBorder="1" applyAlignment="1">
      <alignment horizontal="left" vertical="top"/>
    </xf>
    <xf numFmtId="169" fontId="125" fillId="9" borderId="43" xfId="0" applyNumberFormat="1" applyFont="1" applyFill="1" applyBorder="1" applyAlignment="1">
      <alignment horizontal="left" vertical="top"/>
    </xf>
    <xf numFmtId="169" fontId="26" fillId="6" borderId="8" xfId="0" applyNumberFormat="1" applyFont="1" applyFill="1" applyBorder="1" applyAlignment="1">
      <alignment horizontal="left" vertical="center"/>
    </xf>
    <xf numFmtId="169" fontId="26" fillId="6" borderId="6" xfId="0" applyNumberFormat="1" applyFont="1" applyFill="1" applyBorder="1" applyAlignment="1">
      <alignment horizontal="left" vertical="center"/>
    </xf>
    <xf numFmtId="169" fontId="26" fillId="6" borderId="7" xfId="0" applyNumberFormat="1" applyFont="1" applyFill="1" applyBorder="1" applyAlignment="1">
      <alignment horizontal="left" vertical="center"/>
    </xf>
    <xf numFmtId="169" fontId="50" fillId="9" borderId="8" xfId="0" applyNumberFormat="1" applyFont="1" applyFill="1" applyBorder="1" applyAlignment="1">
      <alignment horizontal="left"/>
    </xf>
    <xf numFmtId="169" fontId="50" fillId="9" borderId="6" xfId="0" applyNumberFormat="1" applyFont="1" applyFill="1" applyBorder="1" applyAlignment="1">
      <alignment horizontal="left"/>
    </xf>
    <xf numFmtId="169" fontId="50" fillId="9" borderId="7" xfId="0" applyNumberFormat="1" applyFont="1" applyFill="1" applyBorder="1" applyAlignment="1">
      <alignment horizontal="left"/>
    </xf>
    <xf numFmtId="169" fontId="37" fillId="9" borderId="2" xfId="0" applyNumberFormat="1" applyFont="1" applyFill="1" applyBorder="1" applyAlignment="1">
      <alignment horizontal="left"/>
    </xf>
    <xf numFmtId="169" fontId="37" fillId="9" borderId="0" xfId="0" applyNumberFormat="1" applyFont="1" applyFill="1" applyBorder="1" applyAlignment="1">
      <alignment horizontal="left"/>
    </xf>
    <xf numFmtId="169" fontId="37" fillId="9" borderId="1" xfId="0" applyNumberFormat="1" applyFont="1" applyFill="1" applyBorder="1" applyAlignment="1">
      <alignment horizontal="left"/>
    </xf>
    <xf numFmtId="0" fontId="37" fillId="9" borderId="2" xfId="0" applyFont="1" applyFill="1" applyBorder="1"/>
    <xf numFmtId="0" fontId="37" fillId="9" borderId="0" xfId="0" applyFont="1" applyFill="1" applyBorder="1"/>
    <xf numFmtId="0" fontId="37" fillId="9" borderId="1" xfId="0" applyFont="1" applyFill="1" applyBorder="1"/>
    <xf numFmtId="0" fontId="37" fillId="9" borderId="2" xfId="0" applyFont="1" applyFill="1" applyBorder="1" applyAlignment="1">
      <alignment wrapText="1"/>
    </xf>
    <xf numFmtId="0" fontId="37" fillId="9" borderId="0" xfId="0" applyFont="1" applyFill="1" applyBorder="1" applyAlignment="1">
      <alignment wrapText="1"/>
    </xf>
    <xf numFmtId="0" fontId="37" fillId="9" borderId="1" xfId="0" applyFont="1" applyFill="1" applyBorder="1" applyAlignment="1">
      <alignment wrapText="1"/>
    </xf>
    <xf numFmtId="169" fontId="125" fillId="9" borderId="2" xfId="0" applyNumberFormat="1" applyFont="1" applyFill="1" applyBorder="1" applyAlignment="1">
      <alignment horizontal="left"/>
    </xf>
    <xf numFmtId="169" fontId="125" fillId="9" borderId="0" xfId="0" applyNumberFormat="1" applyFont="1" applyFill="1" applyBorder="1" applyAlignment="1">
      <alignment horizontal="left"/>
    </xf>
    <xf numFmtId="169" fontId="125" fillId="9" borderId="1" xfId="0" applyNumberFormat="1" applyFont="1" applyFill="1" applyBorder="1" applyAlignment="1">
      <alignment horizontal="left"/>
    </xf>
    <xf numFmtId="169" fontId="125" fillId="9" borderId="2" xfId="0" applyNumberFormat="1" applyFont="1" applyFill="1" applyBorder="1" applyAlignment="1">
      <alignment horizontal="left" vertical="top" wrapText="1"/>
    </xf>
    <xf numFmtId="169" fontId="125" fillId="9" borderId="0" xfId="0" applyNumberFormat="1" applyFont="1" applyFill="1" applyBorder="1" applyAlignment="1">
      <alignment horizontal="left" vertical="top" wrapText="1"/>
    </xf>
    <xf numFmtId="169" fontId="125" fillId="9" borderId="1" xfId="0" applyNumberFormat="1" applyFont="1" applyFill="1" applyBorder="1" applyAlignment="1">
      <alignment horizontal="left" vertical="top" wrapText="1"/>
    </xf>
  </cellXfs>
  <cellStyles count="64473">
    <cellStyle name="£Z_x0004_Ç_x0006_^_x0004_" xfId="71" xr:uid="{00000000-0005-0000-0000-000000000000}"/>
    <cellStyle name="20% - Accent1 10" xfId="72" xr:uid="{00000000-0005-0000-0000-000001000000}"/>
    <cellStyle name="20% - Accent1 11" xfId="73" xr:uid="{00000000-0005-0000-0000-000002000000}"/>
    <cellStyle name="20% - Accent1 2" xfId="74" xr:uid="{00000000-0005-0000-0000-000003000000}"/>
    <cellStyle name="20% - Accent1 2 2" xfId="75" xr:uid="{00000000-0005-0000-0000-000004000000}"/>
    <cellStyle name="20% - Accent1 2 2 2" xfId="76" xr:uid="{00000000-0005-0000-0000-000005000000}"/>
    <cellStyle name="20% - Accent1 2 2 2 2" xfId="77" xr:uid="{00000000-0005-0000-0000-000006000000}"/>
    <cellStyle name="20% - Accent1 2 2 2 3" xfId="78" xr:uid="{00000000-0005-0000-0000-000007000000}"/>
    <cellStyle name="20% - Accent1 2 2 3" xfId="79" xr:uid="{00000000-0005-0000-0000-000008000000}"/>
    <cellStyle name="20% - Accent1 2 2_T-straight with PEDs adjustor" xfId="80" xr:uid="{00000000-0005-0000-0000-000009000000}"/>
    <cellStyle name="20% - Accent1 2 3" xfId="81" xr:uid="{00000000-0005-0000-0000-00000A000000}"/>
    <cellStyle name="20% - Accent1 2 3 2" xfId="82" xr:uid="{00000000-0005-0000-0000-00000B000000}"/>
    <cellStyle name="20% - Accent1 2 4" xfId="83" xr:uid="{00000000-0005-0000-0000-00000C000000}"/>
    <cellStyle name="20% - Accent1 3" xfId="84" xr:uid="{00000000-0005-0000-0000-00000D000000}"/>
    <cellStyle name="20% - Accent1 3 2" xfId="85" xr:uid="{00000000-0005-0000-0000-00000E000000}"/>
    <cellStyle name="20% - Accent1 3 2 2" xfId="86" xr:uid="{00000000-0005-0000-0000-00000F000000}"/>
    <cellStyle name="20% - Accent1 3 3" xfId="87" xr:uid="{00000000-0005-0000-0000-000010000000}"/>
    <cellStyle name="20% - Accent1 4" xfId="88" xr:uid="{00000000-0005-0000-0000-000011000000}"/>
    <cellStyle name="20% - Accent1 4 2" xfId="89" xr:uid="{00000000-0005-0000-0000-000012000000}"/>
    <cellStyle name="20% - Accent1 5" xfId="90" xr:uid="{00000000-0005-0000-0000-000013000000}"/>
    <cellStyle name="20% - Accent1 6" xfId="91" xr:uid="{00000000-0005-0000-0000-000014000000}"/>
    <cellStyle name="20% - Accent1 7" xfId="92" xr:uid="{00000000-0005-0000-0000-000015000000}"/>
    <cellStyle name="20% - Accent1 8" xfId="93" xr:uid="{00000000-0005-0000-0000-000016000000}"/>
    <cellStyle name="20% - Accent1 9" xfId="94" xr:uid="{00000000-0005-0000-0000-000017000000}"/>
    <cellStyle name="20% - Accent2 10" xfId="95" xr:uid="{00000000-0005-0000-0000-000018000000}"/>
    <cellStyle name="20% - Accent2 11" xfId="96" xr:uid="{00000000-0005-0000-0000-000019000000}"/>
    <cellStyle name="20% - Accent2 2" xfId="97" xr:uid="{00000000-0005-0000-0000-00001A000000}"/>
    <cellStyle name="20% - Accent2 2 2" xfId="98" xr:uid="{00000000-0005-0000-0000-00001B000000}"/>
    <cellStyle name="20% - Accent2 2 2 2" xfId="99" xr:uid="{00000000-0005-0000-0000-00001C000000}"/>
    <cellStyle name="20% - Accent2 2 2 2 2" xfId="100" xr:uid="{00000000-0005-0000-0000-00001D000000}"/>
    <cellStyle name="20% - Accent2 2 2 2 3" xfId="101" xr:uid="{00000000-0005-0000-0000-00001E000000}"/>
    <cellStyle name="20% - Accent2 2 2 3" xfId="102" xr:uid="{00000000-0005-0000-0000-00001F000000}"/>
    <cellStyle name="20% - Accent2 2 2_T-straight with PEDs adjustor" xfId="103" xr:uid="{00000000-0005-0000-0000-000020000000}"/>
    <cellStyle name="20% - Accent2 2 3" xfId="104" xr:uid="{00000000-0005-0000-0000-000021000000}"/>
    <cellStyle name="20% - Accent2 2 3 2" xfId="105" xr:uid="{00000000-0005-0000-0000-000022000000}"/>
    <cellStyle name="20% - Accent2 2 4" xfId="106" xr:uid="{00000000-0005-0000-0000-000023000000}"/>
    <cellStyle name="20% - Accent2 3" xfId="107" xr:uid="{00000000-0005-0000-0000-000024000000}"/>
    <cellStyle name="20% - Accent2 3 2" xfId="108" xr:uid="{00000000-0005-0000-0000-000025000000}"/>
    <cellStyle name="20% - Accent2 3 2 2" xfId="109" xr:uid="{00000000-0005-0000-0000-000026000000}"/>
    <cellStyle name="20% - Accent2 3 3" xfId="110" xr:uid="{00000000-0005-0000-0000-000027000000}"/>
    <cellStyle name="20% - Accent2 4" xfId="111" xr:uid="{00000000-0005-0000-0000-000028000000}"/>
    <cellStyle name="20% - Accent2 4 2" xfId="112" xr:uid="{00000000-0005-0000-0000-000029000000}"/>
    <cellStyle name="20% - Accent2 5" xfId="113" xr:uid="{00000000-0005-0000-0000-00002A000000}"/>
    <cellStyle name="20% - Accent2 6" xfId="114" xr:uid="{00000000-0005-0000-0000-00002B000000}"/>
    <cellStyle name="20% - Accent2 7" xfId="115" xr:uid="{00000000-0005-0000-0000-00002C000000}"/>
    <cellStyle name="20% - Accent2 8" xfId="116" xr:uid="{00000000-0005-0000-0000-00002D000000}"/>
    <cellStyle name="20% - Accent2 9" xfId="117" xr:uid="{00000000-0005-0000-0000-00002E000000}"/>
    <cellStyle name="20% - Accent3 10" xfId="118" xr:uid="{00000000-0005-0000-0000-00002F000000}"/>
    <cellStyle name="20% - Accent3 11" xfId="119" xr:uid="{00000000-0005-0000-0000-000030000000}"/>
    <cellStyle name="20% - Accent3 2" xfId="120" xr:uid="{00000000-0005-0000-0000-000031000000}"/>
    <cellStyle name="20% - Accent3 2 2" xfId="121" xr:uid="{00000000-0005-0000-0000-000032000000}"/>
    <cellStyle name="20% - Accent3 2 2 2" xfId="122" xr:uid="{00000000-0005-0000-0000-000033000000}"/>
    <cellStyle name="20% - Accent3 2 2 2 2" xfId="123" xr:uid="{00000000-0005-0000-0000-000034000000}"/>
    <cellStyle name="20% - Accent3 2 2 2 3" xfId="124" xr:uid="{00000000-0005-0000-0000-000035000000}"/>
    <cellStyle name="20% - Accent3 2 2 3" xfId="125" xr:uid="{00000000-0005-0000-0000-000036000000}"/>
    <cellStyle name="20% - Accent3 2 2_T-straight with PEDs adjustor" xfId="126" xr:uid="{00000000-0005-0000-0000-000037000000}"/>
    <cellStyle name="20% - Accent3 2 3" xfId="127" xr:uid="{00000000-0005-0000-0000-000038000000}"/>
    <cellStyle name="20% - Accent3 2 3 2" xfId="128" xr:uid="{00000000-0005-0000-0000-000039000000}"/>
    <cellStyle name="20% - Accent3 2 4" xfId="129" xr:uid="{00000000-0005-0000-0000-00003A000000}"/>
    <cellStyle name="20% - Accent3 3" xfId="130" xr:uid="{00000000-0005-0000-0000-00003B000000}"/>
    <cellStyle name="20% - Accent3 3 2" xfId="131" xr:uid="{00000000-0005-0000-0000-00003C000000}"/>
    <cellStyle name="20% - Accent3 3 2 2" xfId="132" xr:uid="{00000000-0005-0000-0000-00003D000000}"/>
    <cellStyle name="20% - Accent3 3 3" xfId="133" xr:uid="{00000000-0005-0000-0000-00003E000000}"/>
    <cellStyle name="20% - Accent3 4" xfId="134" xr:uid="{00000000-0005-0000-0000-00003F000000}"/>
    <cellStyle name="20% - Accent3 4 2" xfId="135" xr:uid="{00000000-0005-0000-0000-000040000000}"/>
    <cellStyle name="20% - Accent3 5" xfId="136" xr:uid="{00000000-0005-0000-0000-000041000000}"/>
    <cellStyle name="20% - Accent3 6" xfId="137" xr:uid="{00000000-0005-0000-0000-000042000000}"/>
    <cellStyle name="20% - Accent3 7" xfId="138" xr:uid="{00000000-0005-0000-0000-000043000000}"/>
    <cellStyle name="20% - Accent3 8" xfId="139" xr:uid="{00000000-0005-0000-0000-000044000000}"/>
    <cellStyle name="20% - Accent3 9" xfId="140" xr:uid="{00000000-0005-0000-0000-000045000000}"/>
    <cellStyle name="20% - Accent4 10" xfId="141" xr:uid="{00000000-0005-0000-0000-000046000000}"/>
    <cellStyle name="20% - Accent4 11" xfId="142" xr:uid="{00000000-0005-0000-0000-000047000000}"/>
    <cellStyle name="20% - Accent4 2" xfId="143" xr:uid="{00000000-0005-0000-0000-000048000000}"/>
    <cellStyle name="20% - Accent4 2 2" xfId="144" xr:uid="{00000000-0005-0000-0000-000049000000}"/>
    <cellStyle name="20% - Accent4 2 2 2" xfId="145" xr:uid="{00000000-0005-0000-0000-00004A000000}"/>
    <cellStyle name="20% - Accent4 2 2 2 2" xfId="146" xr:uid="{00000000-0005-0000-0000-00004B000000}"/>
    <cellStyle name="20% - Accent4 2 2 2 3" xfId="147" xr:uid="{00000000-0005-0000-0000-00004C000000}"/>
    <cellStyle name="20% - Accent4 2 2 3" xfId="148" xr:uid="{00000000-0005-0000-0000-00004D000000}"/>
    <cellStyle name="20% - Accent4 2 2_T-straight with PEDs adjustor" xfId="149" xr:uid="{00000000-0005-0000-0000-00004E000000}"/>
    <cellStyle name="20% - Accent4 2 3" xfId="150" xr:uid="{00000000-0005-0000-0000-00004F000000}"/>
    <cellStyle name="20% - Accent4 2 3 2" xfId="151" xr:uid="{00000000-0005-0000-0000-000050000000}"/>
    <cellStyle name="20% - Accent4 2 4" xfId="152" xr:uid="{00000000-0005-0000-0000-000051000000}"/>
    <cellStyle name="20% - Accent4 3" xfId="153" xr:uid="{00000000-0005-0000-0000-000052000000}"/>
    <cellStyle name="20% - Accent4 3 2" xfId="154" xr:uid="{00000000-0005-0000-0000-000053000000}"/>
    <cellStyle name="20% - Accent4 3 2 2" xfId="155" xr:uid="{00000000-0005-0000-0000-000054000000}"/>
    <cellStyle name="20% - Accent4 3 3" xfId="156" xr:uid="{00000000-0005-0000-0000-000055000000}"/>
    <cellStyle name="20% - Accent4 4" xfId="157" xr:uid="{00000000-0005-0000-0000-000056000000}"/>
    <cellStyle name="20% - Accent4 4 2" xfId="158" xr:uid="{00000000-0005-0000-0000-000057000000}"/>
    <cellStyle name="20% - Accent4 5" xfId="159" xr:uid="{00000000-0005-0000-0000-000058000000}"/>
    <cellStyle name="20% - Accent4 5 2" xfId="160" xr:uid="{00000000-0005-0000-0000-000059000000}"/>
    <cellStyle name="20% - Accent4 5 2 2" xfId="161" xr:uid="{00000000-0005-0000-0000-00005A000000}"/>
    <cellStyle name="20% - Accent4 5_T-straight with PEDs adjustor" xfId="162" xr:uid="{00000000-0005-0000-0000-00005B000000}"/>
    <cellStyle name="20% - Accent4 6" xfId="163" xr:uid="{00000000-0005-0000-0000-00005C000000}"/>
    <cellStyle name="20% - Accent4 7" xfId="164" xr:uid="{00000000-0005-0000-0000-00005D000000}"/>
    <cellStyle name="20% - Accent4 8" xfId="165" xr:uid="{00000000-0005-0000-0000-00005E000000}"/>
    <cellStyle name="20% - Accent4 9" xfId="166" xr:uid="{00000000-0005-0000-0000-00005F000000}"/>
    <cellStyle name="20% - Accent5 10" xfId="167" xr:uid="{00000000-0005-0000-0000-000060000000}"/>
    <cellStyle name="20% - Accent5 11" xfId="168" xr:uid="{00000000-0005-0000-0000-000061000000}"/>
    <cellStyle name="20% - Accent5 2" xfId="169" xr:uid="{00000000-0005-0000-0000-000062000000}"/>
    <cellStyle name="20% - Accent5 2 2" xfId="170" xr:uid="{00000000-0005-0000-0000-000063000000}"/>
    <cellStyle name="20% - Accent5 2 2 2" xfId="171" xr:uid="{00000000-0005-0000-0000-000064000000}"/>
    <cellStyle name="20% - Accent5 2 2 2 2" xfId="172" xr:uid="{00000000-0005-0000-0000-000065000000}"/>
    <cellStyle name="20% - Accent5 2 2 2 3" xfId="173" xr:uid="{00000000-0005-0000-0000-000066000000}"/>
    <cellStyle name="20% - Accent5 2 2 3" xfId="174" xr:uid="{00000000-0005-0000-0000-000067000000}"/>
    <cellStyle name="20% - Accent5 2 2_T-straight with PEDs adjustor" xfId="175" xr:uid="{00000000-0005-0000-0000-000068000000}"/>
    <cellStyle name="20% - Accent5 2 3" xfId="176" xr:uid="{00000000-0005-0000-0000-000069000000}"/>
    <cellStyle name="20% - Accent5 2 3 2" xfId="177" xr:uid="{00000000-0005-0000-0000-00006A000000}"/>
    <cellStyle name="20% - Accent5 2 4" xfId="178" xr:uid="{00000000-0005-0000-0000-00006B000000}"/>
    <cellStyle name="20% - Accent5 3" xfId="179" xr:uid="{00000000-0005-0000-0000-00006C000000}"/>
    <cellStyle name="20% - Accent5 3 2" xfId="180" xr:uid="{00000000-0005-0000-0000-00006D000000}"/>
    <cellStyle name="20% - Accent5 3 2 2" xfId="181" xr:uid="{00000000-0005-0000-0000-00006E000000}"/>
    <cellStyle name="20% - Accent5 3 3" xfId="182" xr:uid="{00000000-0005-0000-0000-00006F000000}"/>
    <cellStyle name="20% - Accent5 4" xfId="183" xr:uid="{00000000-0005-0000-0000-000070000000}"/>
    <cellStyle name="20% - Accent5 4 2" xfId="184" xr:uid="{00000000-0005-0000-0000-000071000000}"/>
    <cellStyle name="20% - Accent5 5" xfId="185" xr:uid="{00000000-0005-0000-0000-000072000000}"/>
    <cellStyle name="20% - Accent5 6" xfId="186" xr:uid="{00000000-0005-0000-0000-000073000000}"/>
    <cellStyle name="20% - Accent5 7" xfId="187" xr:uid="{00000000-0005-0000-0000-000074000000}"/>
    <cellStyle name="20% - Accent5 8" xfId="188" xr:uid="{00000000-0005-0000-0000-000075000000}"/>
    <cellStyle name="20% - Accent5 9" xfId="189" xr:uid="{00000000-0005-0000-0000-000076000000}"/>
    <cellStyle name="20% - Accent6 10" xfId="190" xr:uid="{00000000-0005-0000-0000-000077000000}"/>
    <cellStyle name="20% - Accent6 11" xfId="191" xr:uid="{00000000-0005-0000-0000-000078000000}"/>
    <cellStyle name="20% - Accent6 2" xfId="192" xr:uid="{00000000-0005-0000-0000-000079000000}"/>
    <cellStyle name="20% - Accent6 2 2" xfId="193" xr:uid="{00000000-0005-0000-0000-00007A000000}"/>
    <cellStyle name="20% - Accent6 2 2 2" xfId="194" xr:uid="{00000000-0005-0000-0000-00007B000000}"/>
    <cellStyle name="20% - Accent6 2 2 2 2" xfId="195" xr:uid="{00000000-0005-0000-0000-00007C000000}"/>
    <cellStyle name="20% - Accent6 2 2 2 3" xfId="196" xr:uid="{00000000-0005-0000-0000-00007D000000}"/>
    <cellStyle name="20% - Accent6 2 2 3" xfId="197" xr:uid="{00000000-0005-0000-0000-00007E000000}"/>
    <cellStyle name="20% - Accent6 2 2_T-straight with PEDs adjustor" xfId="198" xr:uid="{00000000-0005-0000-0000-00007F000000}"/>
    <cellStyle name="20% - Accent6 2 3" xfId="199" xr:uid="{00000000-0005-0000-0000-000080000000}"/>
    <cellStyle name="20% - Accent6 2 3 2" xfId="200" xr:uid="{00000000-0005-0000-0000-000081000000}"/>
    <cellStyle name="20% - Accent6 2 4" xfId="201" xr:uid="{00000000-0005-0000-0000-000082000000}"/>
    <cellStyle name="20% - Accent6 3" xfId="202" xr:uid="{00000000-0005-0000-0000-000083000000}"/>
    <cellStyle name="20% - Accent6 3 2" xfId="203" xr:uid="{00000000-0005-0000-0000-000084000000}"/>
    <cellStyle name="20% - Accent6 3 2 2" xfId="204" xr:uid="{00000000-0005-0000-0000-000085000000}"/>
    <cellStyle name="20% - Accent6 3 3" xfId="205" xr:uid="{00000000-0005-0000-0000-000086000000}"/>
    <cellStyle name="20% - Accent6 4" xfId="206" xr:uid="{00000000-0005-0000-0000-000087000000}"/>
    <cellStyle name="20% - Accent6 4 2" xfId="207" xr:uid="{00000000-0005-0000-0000-000088000000}"/>
    <cellStyle name="20% - Accent6 5" xfId="208" xr:uid="{00000000-0005-0000-0000-000089000000}"/>
    <cellStyle name="20% - Accent6 6" xfId="209" xr:uid="{00000000-0005-0000-0000-00008A000000}"/>
    <cellStyle name="20% - Accent6 7" xfId="210" xr:uid="{00000000-0005-0000-0000-00008B000000}"/>
    <cellStyle name="20% - Accent6 8" xfId="211" xr:uid="{00000000-0005-0000-0000-00008C000000}"/>
    <cellStyle name="20% - Accent6 9" xfId="212" xr:uid="{00000000-0005-0000-0000-00008D000000}"/>
    <cellStyle name="40% - Accent1 10" xfId="213" xr:uid="{00000000-0005-0000-0000-00008E000000}"/>
    <cellStyle name="40% - Accent1 11" xfId="214" xr:uid="{00000000-0005-0000-0000-00008F000000}"/>
    <cellStyle name="40% - Accent1 2" xfId="215" xr:uid="{00000000-0005-0000-0000-000090000000}"/>
    <cellStyle name="40% - Accent1 2 2" xfId="216" xr:uid="{00000000-0005-0000-0000-000091000000}"/>
    <cellStyle name="40% - Accent1 2 2 2" xfId="217" xr:uid="{00000000-0005-0000-0000-000092000000}"/>
    <cellStyle name="40% - Accent1 2 2 2 2" xfId="218" xr:uid="{00000000-0005-0000-0000-000093000000}"/>
    <cellStyle name="40% - Accent1 2 2 2 3" xfId="219" xr:uid="{00000000-0005-0000-0000-000094000000}"/>
    <cellStyle name="40% - Accent1 2 2 3" xfId="220" xr:uid="{00000000-0005-0000-0000-000095000000}"/>
    <cellStyle name="40% - Accent1 2 2_T-straight with PEDs adjustor" xfId="221" xr:uid="{00000000-0005-0000-0000-000096000000}"/>
    <cellStyle name="40% - Accent1 2 3" xfId="222" xr:uid="{00000000-0005-0000-0000-000097000000}"/>
    <cellStyle name="40% - Accent1 2 3 2" xfId="223" xr:uid="{00000000-0005-0000-0000-000098000000}"/>
    <cellStyle name="40% - Accent1 2 4" xfId="224" xr:uid="{00000000-0005-0000-0000-000099000000}"/>
    <cellStyle name="40% - Accent1 3" xfId="225" xr:uid="{00000000-0005-0000-0000-00009A000000}"/>
    <cellStyle name="40% - Accent1 3 2" xfId="226" xr:uid="{00000000-0005-0000-0000-00009B000000}"/>
    <cellStyle name="40% - Accent1 3 2 2" xfId="227" xr:uid="{00000000-0005-0000-0000-00009C000000}"/>
    <cellStyle name="40% - Accent1 3 3" xfId="228" xr:uid="{00000000-0005-0000-0000-00009D000000}"/>
    <cellStyle name="40% - Accent1 4" xfId="229" xr:uid="{00000000-0005-0000-0000-00009E000000}"/>
    <cellStyle name="40% - Accent1 4 2" xfId="230" xr:uid="{00000000-0005-0000-0000-00009F000000}"/>
    <cellStyle name="40% - Accent1 5" xfId="231" xr:uid="{00000000-0005-0000-0000-0000A0000000}"/>
    <cellStyle name="40% - Accent1 6" xfId="232" xr:uid="{00000000-0005-0000-0000-0000A1000000}"/>
    <cellStyle name="40% - Accent1 7" xfId="233" xr:uid="{00000000-0005-0000-0000-0000A2000000}"/>
    <cellStyle name="40% - Accent1 8" xfId="234" xr:uid="{00000000-0005-0000-0000-0000A3000000}"/>
    <cellStyle name="40% - Accent1 9" xfId="235" xr:uid="{00000000-0005-0000-0000-0000A4000000}"/>
    <cellStyle name="40% - Accent2 10" xfId="236" xr:uid="{00000000-0005-0000-0000-0000A5000000}"/>
    <cellStyle name="40% - Accent2 11" xfId="237" xr:uid="{00000000-0005-0000-0000-0000A6000000}"/>
    <cellStyle name="40% - Accent2 2" xfId="238" xr:uid="{00000000-0005-0000-0000-0000A7000000}"/>
    <cellStyle name="40% - Accent2 2 2" xfId="239" xr:uid="{00000000-0005-0000-0000-0000A8000000}"/>
    <cellStyle name="40% - Accent2 2 2 2" xfId="240" xr:uid="{00000000-0005-0000-0000-0000A9000000}"/>
    <cellStyle name="40% - Accent2 2 2 2 2" xfId="241" xr:uid="{00000000-0005-0000-0000-0000AA000000}"/>
    <cellStyle name="40% - Accent2 2 2 2 3" xfId="242" xr:uid="{00000000-0005-0000-0000-0000AB000000}"/>
    <cellStyle name="40% - Accent2 2 2 3" xfId="243" xr:uid="{00000000-0005-0000-0000-0000AC000000}"/>
    <cellStyle name="40% - Accent2 2 2_T-straight with PEDs adjustor" xfId="244" xr:uid="{00000000-0005-0000-0000-0000AD000000}"/>
    <cellStyle name="40% - Accent2 2 3" xfId="245" xr:uid="{00000000-0005-0000-0000-0000AE000000}"/>
    <cellStyle name="40% - Accent2 2 3 2" xfId="246" xr:uid="{00000000-0005-0000-0000-0000AF000000}"/>
    <cellStyle name="40% - Accent2 2 4" xfId="247" xr:uid="{00000000-0005-0000-0000-0000B0000000}"/>
    <cellStyle name="40% - Accent2 3" xfId="248" xr:uid="{00000000-0005-0000-0000-0000B1000000}"/>
    <cellStyle name="40% - Accent2 3 2" xfId="249" xr:uid="{00000000-0005-0000-0000-0000B2000000}"/>
    <cellStyle name="40% - Accent2 3 2 2" xfId="250" xr:uid="{00000000-0005-0000-0000-0000B3000000}"/>
    <cellStyle name="40% - Accent2 3 3" xfId="251" xr:uid="{00000000-0005-0000-0000-0000B4000000}"/>
    <cellStyle name="40% - Accent2 4" xfId="252" xr:uid="{00000000-0005-0000-0000-0000B5000000}"/>
    <cellStyle name="40% - Accent2 4 2" xfId="253" xr:uid="{00000000-0005-0000-0000-0000B6000000}"/>
    <cellStyle name="40% - Accent2 5" xfId="254" xr:uid="{00000000-0005-0000-0000-0000B7000000}"/>
    <cellStyle name="40% - Accent2 6" xfId="255" xr:uid="{00000000-0005-0000-0000-0000B8000000}"/>
    <cellStyle name="40% - Accent2 7" xfId="256" xr:uid="{00000000-0005-0000-0000-0000B9000000}"/>
    <cellStyle name="40% - Accent2 8" xfId="257" xr:uid="{00000000-0005-0000-0000-0000BA000000}"/>
    <cellStyle name="40% - Accent2 9" xfId="258" xr:uid="{00000000-0005-0000-0000-0000BB000000}"/>
    <cellStyle name="40% - Accent3 10" xfId="259" xr:uid="{00000000-0005-0000-0000-0000BC000000}"/>
    <cellStyle name="40% - Accent3 11" xfId="260" xr:uid="{00000000-0005-0000-0000-0000BD000000}"/>
    <cellStyle name="40% - Accent3 2" xfId="261" xr:uid="{00000000-0005-0000-0000-0000BE000000}"/>
    <cellStyle name="40% - Accent3 2 2" xfId="262" xr:uid="{00000000-0005-0000-0000-0000BF000000}"/>
    <cellStyle name="40% - Accent3 2 2 2" xfId="263" xr:uid="{00000000-0005-0000-0000-0000C0000000}"/>
    <cellStyle name="40% - Accent3 2 2 2 2" xfId="264" xr:uid="{00000000-0005-0000-0000-0000C1000000}"/>
    <cellStyle name="40% - Accent3 2 2 2 3" xfId="265" xr:uid="{00000000-0005-0000-0000-0000C2000000}"/>
    <cellStyle name="40% - Accent3 2 2 3" xfId="266" xr:uid="{00000000-0005-0000-0000-0000C3000000}"/>
    <cellStyle name="40% - Accent3 2 2_T-straight with PEDs adjustor" xfId="267" xr:uid="{00000000-0005-0000-0000-0000C4000000}"/>
    <cellStyle name="40% - Accent3 2 3" xfId="268" xr:uid="{00000000-0005-0000-0000-0000C5000000}"/>
    <cellStyle name="40% - Accent3 2 3 2" xfId="269" xr:uid="{00000000-0005-0000-0000-0000C6000000}"/>
    <cellStyle name="40% - Accent3 2 4" xfId="270" xr:uid="{00000000-0005-0000-0000-0000C7000000}"/>
    <cellStyle name="40% - Accent3 3" xfId="271" xr:uid="{00000000-0005-0000-0000-0000C8000000}"/>
    <cellStyle name="40% - Accent3 3 2" xfId="272" xr:uid="{00000000-0005-0000-0000-0000C9000000}"/>
    <cellStyle name="40% - Accent3 3 2 2" xfId="273" xr:uid="{00000000-0005-0000-0000-0000CA000000}"/>
    <cellStyle name="40% - Accent3 3 3" xfId="274" xr:uid="{00000000-0005-0000-0000-0000CB000000}"/>
    <cellStyle name="40% - Accent3 4" xfId="275" xr:uid="{00000000-0005-0000-0000-0000CC000000}"/>
    <cellStyle name="40% - Accent3 4 2" xfId="276" xr:uid="{00000000-0005-0000-0000-0000CD000000}"/>
    <cellStyle name="40% - Accent3 5" xfId="277" xr:uid="{00000000-0005-0000-0000-0000CE000000}"/>
    <cellStyle name="40% - Accent3 6" xfId="278" xr:uid="{00000000-0005-0000-0000-0000CF000000}"/>
    <cellStyle name="40% - Accent3 7" xfId="279" xr:uid="{00000000-0005-0000-0000-0000D0000000}"/>
    <cellStyle name="40% - Accent3 8" xfId="280" xr:uid="{00000000-0005-0000-0000-0000D1000000}"/>
    <cellStyle name="40% - Accent3 9" xfId="281" xr:uid="{00000000-0005-0000-0000-0000D2000000}"/>
    <cellStyle name="40% - Accent4 10" xfId="282" xr:uid="{00000000-0005-0000-0000-0000D3000000}"/>
    <cellStyle name="40% - Accent4 11" xfId="283" xr:uid="{00000000-0005-0000-0000-0000D4000000}"/>
    <cellStyle name="40% - Accent4 2" xfId="284" xr:uid="{00000000-0005-0000-0000-0000D5000000}"/>
    <cellStyle name="40% - Accent4 2 2" xfId="285" xr:uid="{00000000-0005-0000-0000-0000D6000000}"/>
    <cellStyle name="40% - Accent4 2 2 2" xfId="286" xr:uid="{00000000-0005-0000-0000-0000D7000000}"/>
    <cellStyle name="40% - Accent4 2 2 2 2" xfId="287" xr:uid="{00000000-0005-0000-0000-0000D8000000}"/>
    <cellStyle name="40% - Accent4 2 2 2 3" xfId="288" xr:uid="{00000000-0005-0000-0000-0000D9000000}"/>
    <cellStyle name="40% - Accent4 2 2 3" xfId="289" xr:uid="{00000000-0005-0000-0000-0000DA000000}"/>
    <cellStyle name="40% - Accent4 2 2_T-straight with PEDs adjustor" xfId="290" xr:uid="{00000000-0005-0000-0000-0000DB000000}"/>
    <cellStyle name="40% - Accent4 2 3" xfId="291" xr:uid="{00000000-0005-0000-0000-0000DC000000}"/>
    <cellStyle name="40% - Accent4 2 3 2" xfId="292" xr:uid="{00000000-0005-0000-0000-0000DD000000}"/>
    <cellStyle name="40% - Accent4 2 4" xfId="293" xr:uid="{00000000-0005-0000-0000-0000DE000000}"/>
    <cellStyle name="40% - Accent4 3" xfId="294" xr:uid="{00000000-0005-0000-0000-0000DF000000}"/>
    <cellStyle name="40% - Accent4 3 2" xfId="295" xr:uid="{00000000-0005-0000-0000-0000E0000000}"/>
    <cellStyle name="40% - Accent4 3 2 2" xfId="296" xr:uid="{00000000-0005-0000-0000-0000E1000000}"/>
    <cellStyle name="40% - Accent4 3 3" xfId="297" xr:uid="{00000000-0005-0000-0000-0000E2000000}"/>
    <cellStyle name="40% - Accent4 4" xfId="298" xr:uid="{00000000-0005-0000-0000-0000E3000000}"/>
    <cellStyle name="40% - Accent4 4 2" xfId="299" xr:uid="{00000000-0005-0000-0000-0000E4000000}"/>
    <cellStyle name="40% - Accent4 5" xfId="300" xr:uid="{00000000-0005-0000-0000-0000E5000000}"/>
    <cellStyle name="40% - Accent4 6" xfId="301" xr:uid="{00000000-0005-0000-0000-0000E6000000}"/>
    <cellStyle name="40% - Accent4 7" xfId="302" xr:uid="{00000000-0005-0000-0000-0000E7000000}"/>
    <cellStyle name="40% - Accent4 8" xfId="303" xr:uid="{00000000-0005-0000-0000-0000E8000000}"/>
    <cellStyle name="40% - Accent4 9" xfId="304" xr:uid="{00000000-0005-0000-0000-0000E9000000}"/>
    <cellStyle name="40% - Accent5 10" xfId="305" xr:uid="{00000000-0005-0000-0000-0000EA000000}"/>
    <cellStyle name="40% - Accent5 11" xfId="306" xr:uid="{00000000-0005-0000-0000-0000EB000000}"/>
    <cellStyle name="40% - Accent5 2" xfId="307" xr:uid="{00000000-0005-0000-0000-0000EC000000}"/>
    <cellStyle name="40% - Accent5 2 2" xfId="308" xr:uid="{00000000-0005-0000-0000-0000ED000000}"/>
    <cellStyle name="40% - Accent5 2 2 2" xfId="309" xr:uid="{00000000-0005-0000-0000-0000EE000000}"/>
    <cellStyle name="40% - Accent5 2 2 2 2" xfId="310" xr:uid="{00000000-0005-0000-0000-0000EF000000}"/>
    <cellStyle name="40% - Accent5 2 2 2 3" xfId="311" xr:uid="{00000000-0005-0000-0000-0000F0000000}"/>
    <cellStyle name="40% - Accent5 2 2 3" xfId="312" xr:uid="{00000000-0005-0000-0000-0000F1000000}"/>
    <cellStyle name="40% - Accent5 2 2_T-straight with PEDs adjustor" xfId="313" xr:uid="{00000000-0005-0000-0000-0000F2000000}"/>
    <cellStyle name="40% - Accent5 2 3" xfId="314" xr:uid="{00000000-0005-0000-0000-0000F3000000}"/>
    <cellStyle name="40% - Accent5 2 3 2" xfId="315" xr:uid="{00000000-0005-0000-0000-0000F4000000}"/>
    <cellStyle name="40% - Accent5 2 4" xfId="316" xr:uid="{00000000-0005-0000-0000-0000F5000000}"/>
    <cellStyle name="40% - Accent5 3" xfId="317" xr:uid="{00000000-0005-0000-0000-0000F6000000}"/>
    <cellStyle name="40% - Accent5 3 2" xfId="318" xr:uid="{00000000-0005-0000-0000-0000F7000000}"/>
    <cellStyle name="40% - Accent5 3 2 2" xfId="319" xr:uid="{00000000-0005-0000-0000-0000F8000000}"/>
    <cellStyle name="40% - Accent5 3 3" xfId="320" xr:uid="{00000000-0005-0000-0000-0000F9000000}"/>
    <cellStyle name="40% - Accent5 4" xfId="321" xr:uid="{00000000-0005-0000-0000-0000FA000000}"/>
    <cellStyle name="40% - Accent5 4 2" xfId="322" xr:uid="{00000000-0005-0000-0000-0000FB000000}"/>
    <cellStyle name="40% - Accent5 5" xfId="323" xr:uid="{00000000-0005-0000-0000-0000FC000000}"/>
    <cellStyle name="40% - Accent5 6" xfId="324" xr:uid="{00000000-0005-0000-0000-0000FD000000}"/>
    <cellStyle name="40% - Accent5 7" xfId="325" xr:uid="{00000000-0005-0000-0000-0000FE000000}"/>
    <cellStyle name="40% - Accent5 8" xfId="326" xr:uid="{00000000-0005-0000-0000-0000FF000000}"/>
    <cellStyle name="40% - Accent5 9" xfId="327" xr:uid="{00000000-0005-0000-0000-000000010000}"/>
    <cellStyle name="40% - Accent6 10" xfId="328" xr:uid="{00000000-0005-0000-0000-000001010000}"/>
    <cellStyle name="40% - Accent6 11" xfId="329" xr:uid="{00000000-0005-0000-0000-000002010000}"/>
    <cellStyle name="40% - Accent6 2" xfId="330" xr:uid="{00000000-0005-0000-0000-000003010000}"/>
    <cellStyle name="40% - Accent6 2 2" xfId="331" xr:uid="{00000000-0005-0000-0000-000004010000}"/>
    <cellStyle name="40% - Accent6 2 2 2" xfId="332" xr:uid="{00000000-0005-0000-0000-000005010000}"/>
    <cellStyle name="40% - Accent6 2 2 2 2" xfId="333" xr:uid="{00000000-0005-0000-0000-000006010000}"/>
    <cellStyle name="40% - Accent6 2 2 2 3" xfId="334" xr:uid="{00000000-0005-0000-0000-000007010000}"/>
    <cellStyle name="40% - Accent6 2 2 3" xfId="335" xr:uid="{00000000-0005-0000-0000-000008010000}"/>
    <cellStyle name="40% - Accent6 2 2_T-straight with PEDs adjustor" xfId="336" xr:uid="{00000000-0005-0000-0000-000009010000}"/>
    <cellStyle name="40% - Accent6 2 3" xfId="337" xr:uid="{00000000-0005-0000-0000-00000A010000}"/>
    <cellStyle name="40% - Accent6 2 3 2" xfId="338" xr:uid="{00000000-0005-0000-0000-00000B010000}"/>
    <cellStyle name="40% - Accent6 2 4" xfId="339" xr:uid="{00000000-0005-0000-0000-00000C010000}"/>
    <cellStyle name="40% - Accent6 3" xfId="340" xr:uid="{00000000-0005-0000-0000-00000D010000}"/>
    <cellStyle name="40% - Accent6 3 2" xfId="341" xr:uid="{00000000-0005-0000-0000-00000E010000}"/>
    <cellStyle name="40% - Accent6 3 2 2" xfId="342" xr:uid="{00000000-0005-0000-0000-00000F010000}"/>
    <cellStyle name="40% - Accent6 3 3" xfId="343" xr:uid="{00000000-0005-0000-0000-000010010000}"/>
    <cellStyle name="40% - Accent6 4" xfId="344" xr:uid="{00000000-0005-0000-0000-000011010000}"/>
    <cellStyle name="40% - Accent6 4 2" xfId="345" xr:uid="{00000000-0005-0000-0000-000012010000}"/>
    <cellStyle name="40% - Accent6 5" xfId="346" xr:uid="{00000000-0005-0000-0000-000013010000}"/>
    <cellStyle name="40% - Accent6 6" xfId="347" xr:uid="{00000000-0005-0000-0000-000014010000}"/>
    <cellStyle name="40% - Accent6 7" xfId="348" xr:uid="{00000000-0005-0000-0000-000015010000}"/>
    <cellStyle name="40% - Accent6 8" xfId="349" xr:uid="{00000000-0005-0000-0000-000016010000}"/>
    <cellStyle name="40% - Accent6 9" xfId="350" xr:uid="{00000000-0005-0000-0000-000017010000}"/>
    <cellStyle name="60% - Accent1 10" xfId="351" xr:uid="{00000000-0005-0000-0000-000018010000}"/>
    <cellStyle name="60% - Accent1 11" xfId="352" xr:uid="{00000000-0005-0000-0000-000019010000}"/>
    <cellStyle name="60% - Accent1 2" xfId="353" xr:uid="{00000000-0005-0000-0000-00001A010000}"/>
    <cellStyle name="60% - Accent1 2 2" xfId="354" xr:uid="{00000000-0005-0000-0000-00001B010000}"/>
    <cellStyle name="60% - Accent1 2 2 2" xfId="355" xr:uid="{00000000-0005-0000-0000-00001C010000}"/>
    <cellStyle name="60% - Accent1 2 2 3" xfId="356" xr:uid="{00000000-0005-0000-0000-00001D010000}"/>
    <cellStyle name="60% - Accent1 2 2_T-straight with PEDs adjustor" xfId="357" xr:uid="{00000000-0005-0000-0000-00001E010000}"/>
    <cellStyle name="60% - Accent1 2 3" xfId="358" xr:uid="{00000000-0005-0000-0000-00001F010000}"/>
    <cellStyle name="60% - Accent1 3" xfId="359" xr:uid="{00000000-0005-0000-0000-000020010000}"/>
    <cellStyle name="60% - Accent1 3 2" xfId="360" xr:uid="{00000000-0005-0000-0000-000021010000}"/>
    <cellStyle name="60% - Accent1 4" xfId="361" xr:uid="{00000000-0005-0000-0000-000022010000}"/>
    <cellStyle name="60% - Accent1 4 2" xfId="362" xr:uid="{00000000-0005-0000-0000-000023010000}"/>
    <cellStyle name="60% - Accent1 5" xfId="363" xr:uid="{00000000-0005-0000-0000-000024010000}"/>
    <cellStyle name="60% - Accent1 6" xfId="364" xr:uid="{00000000-0005-0000-0000-000025010000}"/>
    <cellStyle name="60% - Accent1 7" xfId="365" xr:uid="{00000000-0005-0000-0000-000026010000}"/>
    <cellStyle name="60% - Accent1 8" xfId="366" xr:uid="{00000000-0005-0000-0000-000027010000}"/>
    <cellStyle name="60% - Accent1 9" xfId="367" xr:uid="{00000000-0005-0000-0000-000028010000}"/>
    <cellStyle name="60% - Accent2 10" xfId="368" xr:uid="{00000000-0005-0000-0000-000029010000}"/>
    <cellStyle name="60% - Accent2 11" xfId="369" xr:uid="{00000000-0005-0000-0000-00002A010000}"/>
    <cellStyle name="60% - Accent2 2" xfId="370" xr:uid="{00000000-0005-0000-0000-00002B010000}"/>
    <cellStyle name="60% - Accent2 2 2" xfId="371" xr:uid="{00000000-0005-0000-0000-00002C010000}"/>
    <cellStyle name="60% - Accent2 2 2 2" xfId="372" xr:uid="{00000000-0005-0000-0000-00002D010000}"/>
    <cellStyle name="60% - Accent2 2 2 3" xfId="373" xr:uid="{00000000-0005-0000-0000-00002E010000}"/>
    <cellStyle name="60% - Accent2 2 2_T-straight with PEDs adjustor" xfId="374" xr:uid="{00000000-0005-0000-0000-00002F010000}"/>
    <cellStyle name="60% - Accent2 2 3" xfId="375" xr:uid="{00000000-0005-0000-0000-000030010000}"/>
    <cellStyle name="60% - Accent2 3" xfId="376" xr:uid="{00000000-0005-0000-0000-000031010000}"/>
    <cellStyle name="60% - Accent2 3 2" xfId="377" xr:uid="{00000000-0005-0000-0000-000032010000}"/>
    <cellStyle name="60% - Accent2 4" xfId="378" xr:uid="{00000000-0005-0000-0000-000033010000}"/>
    <cellStyle name="60% - Accent2 4 2" xfId="379" xr:uid="{00000000-0005-0000-0000-000034010000}"/>
    <cellStyle name="60% - Accent2 5" xfId="380" xr:uid="{00000000-0005-0000-0000-000035010000}"/>
    <cellStyle name="60% - Accent2 6" xfId="381" xr:uid="{00000000-0005-0000-0000-000036010000}"/>
    <cellStyle name="60% - Accent2 7" xfId="382" xr:uid="{00000000-0005-0000-0000-000037010000}"/>
    <cellStyle name="60% - Accent2 8" xfId="383" xr:uid="{00000000-0005-0000-0000-000038010000}"/>
    <cellStyle name="60% - Accent2 9" xfId="384" xr:uid="{00000000-0005-0000-0000-000039010000}"/>
    <cellStyle name="60% - Accent3 10" xfId="385" xr:uid="{00000000-0005-0000-0000-00003A010000}"/>
    <cellStyle name="60% - Accent3 11" xfId="386" xr:uid="{00000000-0005-0000-0000-00003B010000}"/>
    <cellStyle name="60% - Accent3 2" xfId="387" xr:uid="{00000000-0005-0000-0000-00003C010000}"/>
    <cellStyle name="60% - Accent3 2 2" xfId="388" xr:uid="{00000000-0005-0000-0000-00003D010000}"/>
    <cellStyle name="60% - Accent3 2 2 2" xfId="389" xr:uid="{00000000-0005-0000-0000-00003E010000}"/>
    <cellStyle name="60% - Accent3 2 2 3" xfId="390" xr:uid="{00000000-0005-0000-0000-00003F010000}"/>
    <cellStyle name="60% - Accent3 2 2_T-straight with PEDs adjustor" xfId="391" xr:uid="{00000000-0005-0000-0000-000040010000}"/>
    <cellStyle name="60% - Accent3 2 3" xfId="392" xr:uid="{00000000-0005-0000-0000-000041010000}"/>
    <cellStyle name="60% - Accent3 3" xfId="393" xr:uid="{00000000-0005-0000-0000-000042010000}"/>
    <cellStyle name="60% - Accent3 3 2" xfId="394" xr:uid="{00000000-0005-0000-0000-000043010000}"/>
    <cellStyle name="60% - Accent3 4" xfId="395" xr:uid="{00000000-0005-0000-0000-000044010000}"/>
    <cellStyle name="60% - Accent3 4 2" xfId="396" xr:uid="{00000000-0005-0000-0000-000045010000}"/>
    <cellStyle name="60% - Accent3 5" xfId="397" xr:uid="{00000000-0005-0000-0000-000046010000}"/>
    <cellStyle name="60% - Accent3 6" xfId="398" xr:uid="{00000000-0005-0000-0000-000047010000}"/>
    <cellStyle name="60% - Accent3 7" xfId="399" xr:uid="{00000000-0005-0000-0000-000048010000}"/>
    <cellStyle name="60% - Accent3 8" xfId="400" xr:uid="{00000000-0005-0000-0000-000049010000}"/>
    <cellStyle name="60% - Accent3 9" xfId="401" xr:uid="{00000000-0005-0000-0000-00004A010000}"/>
    <cellStyle name="60% - Accent4 10" xfId="402" xr:uid="{00000000-0005-0000-0000-00004B010000}"/>
    <cellStyle name="60% - Accent4 11" xfId="403" xr:uid="{00000000-0005-0000-0000-00004C010000}"/>
    <cellStyle name="60% - Accent4 2" xfId="404" xr:uid="{00000000-0005-0000-0000-00004D010000}"/>
    <cellStyle name="60% - Accent4 2 2" xfId="405" xr:uid="{00000000-0005-0000-0000-00004E010000}"/>
    <cellStyle name="60% - Accent4 2 2 2" xfId="406" xr:uid="{00000000-0005-0000-0000-00004F010000}"/>
    <cellStyle name="60% - Accent4 2 2 3" xfId="407" xr:uid="{00000000-0005-0000-0000-000050010000}"/>
    <cellStyle name="60% - Accent4 2 2_T-straight with PEDs adjustor" xfId="408" xr:uid="{00000000-0005-0000-0000-000051010000}"/>
    <cellStyle name="60% - Accent4 2 3" xfId="409" xr:uid="{00000000-0005-0000-0000-000052010000}"/>
    <cellStyle name="60% - Accent4 3" xfId="410" xr:uid="{00000000-0005-0000-0000-000053010000}"/>
    <cellStyle name="60% - Accent4 3 2" xfId="411" xr:uid="{00000000-0005-0000-0000-000054010000}"/>
    <cellStyle name="60% - Accent4 4" xfId="412" xr:uid="{00000000-0005-0000-0000-000055010000}"/>
    <cellStyle name="60% - Accent4 4 2" xfId="413" xr:uid="{00000000-0005-0000-0000-000056010000}"/>
    <cellStyle name="60% - Accent4 5" xfId="414" xr:uid="{00000000-0005-0000-0000-000057010000}"/>
    <cellStyle name="60% - Accent4 6" xfId="415" xr:uid="{00000000-0005-0000-0000-000058010000}"/>
    <cellStyle name="60% - Accent4 7" xfId="416" xr:uid="{00000000-0005-0000-0000-000059010000}"/>
    <cellStyle name="60% - Accent4 8" xfId="417" xr:uid="{00000000-0005-0000-0000-00005A010000}"/>
    <cellStyle name="60% - Accent4 9" xfId="418" xr:uid="{00000000-0005-0000-0000-00005B010000}"/>
    <cellStyle name="60% - Accent5 10" xfId="419" xr:uid="{00000000-0005-0000-0000-00005C010000}"/>
    <cellStyle name="60% - Accent5 11" xfId="420" xr:uid="{00000000-0005-0000-0000-00005D010000}"/>
    <cellStyle name="60% - Accent5 2" xfId="421" xr:uid="{00000000-0005-0000-0000-00005E010000}"/>
    <cellStyle name="60% - Accent5 2 2" xfId="422" xr:uid="{00000000-0005-0000-0000-00005F010000}"/>
    <cellStyle name="60% - Accent5 2 2 2" xfId="423" xr:uid="{00000000-0005-0000-0000-000060010000}"/>
    <cellStyle name="60% - Accent5 2 2 3" xfId="424" xr:uid="{00000000-0005-0000-0000-000061010000}"/>
    <cellStyle name="60% - Accent5 2 2_T-straight with PEDs adjustor" xfId="425" xr:uid="{00000000-0005-0000-0000-000062010000}"/>
    <cellStyle name="60% - Accent5 2 3" xfId="426" xr:uid="{00000000-0005-0000-0000-000063010000}"/>
    <cellStyle name="60% - Accent5 3" xfId="427" xr:uid="{00000000-0005-0000-0000-000064010000}"/>
    <cellStyle name="60% - Accent5 3 2" xfId="428" xr:uid="{00000000-0005-0000-0000-000065010000}"/>
    <cellStyle name="60% - Accent5 4" xfId="429" xr:uid="{00000000-0005-0000-0000-000066010000}"/>
    <cellStyle name="60% - Accent5 4 2" xfId="430" xr:uid="{00000000-0005-0000-0000-000067010000}"/>
    <cellStyle name="60% - Accent5 5" xfId="431" xr:uid="{00000000-0005-0000-0000-000068010000}"/>
    <cellStyle name="60% - Accent5 6" xfId="432" xr:uid="{00000000-0005-0000-0000-000069010000}"/>
    <cellStyle name="60% - Accent5 7" xfId="433" xr:uid="{00000000-0005-0000-0000-00006A010000}"/>
    <cellStyle name="60% - Accent5 8" xfId="434" xr:uid="{00000000-0005-0000-0000-00006B010000}"/>
    <cellStyle name="60% - Accent5 9" xfId="435" xr:uid="{00000000-0005-0000-0000-00006C010000}"/>
    <cellStyle name="60% - Accent6 10" xfId="436" xr:uid="{00000000-0005-0000-0000-00006D010000}"/>
    <cellStyle name="60% - Accent6 11" xfId="437" xr:uid="{00000000-0005-0000-0000-00006E010000}"/>
    <cellStyle name="60% - Accent6 2" xfId="438" xr:uid="{00000000-0005-0000-0000-00006F010000}"/>
    <cellStyle name="60% - Accent6 2 2" xfId="439" xr:uid="{00000000-0005-0000-0000-000070010000}"/>
    <cellStyle name="60% - Accent6 2 2 2" xfId="440" xr:uid="{00000000-0005-0000-0000-000071010000}"/>
    <cellStyle name="60% - Accent6 2 2 3" xfId="441" xr:uid="{00000000-0005-0000-0000-000072010000}"/>
    <cellStyle name="60% - Accent6 2 2_T-straight with PEDs adjustor" xfId="442" xr:uid="{00000000-0005-0000-0000-000073010000}"/>
    <cellStyle name="60% - Accent6 2 3" xfId="443" xr:uid="{00000000-0005-0000-0000-000074010000}"/>
    <cellStyle name="60% - Accent6 3" xfId="444" xr:uid="{00000000-0005-0000-0000-000075010000}"/>
    <cellStyle name="60% - Accent6 3 2" xfId="445" xr:uid="{00000000-0005-0000-0000-000076010000}"/>
    <cellStyle name="60% - Accent6 4" xfId="446" xr:uid="{00000000-0005-0000-0000-000077010000}"/>
    <cellStyle name="60% - Accent6 4 2" xfId="447" xr:uid="{00000000-0005-0000-0000-000078010000}"/>
    <cellStyle name="60% - Accent6 5" xfId="448" xr:uid="{00000000-0005-0000-0000-000079010000}"/>
    <cellStyle name="60% - Accent6 6" xfId="449" xr:uid="{00000000-0005-0000-0000-00007A010000}"/>
    <cellStyle name="60% - Accent6 7" xfId="450" xr:uid="{00000000-0005-0000-0000-00007B010000}"/>
    <cellStyle name="60% - Accent6 8" xfId="451" xr:uid="{00000000-0005-0000-0000-00007C010000}"/>
    <cellStyle name="60% - Accent6 9" xfId="452" xr:uid="{00000000-0005-0000-0000-00007D010000}"/>
    <cellStyle name="Accent1 10" xfId="453" xr:uid="{00000000-0005-0000-0000-00007E010000}"/>
    <cellStyle name="Accent1 11" xfId="454" xr:uid="{00000000-0005-0000-0000-00007F010000}"/>
    <cellStyle name="Accent1 2" xfId="455" xr:uid="{00000000-0005-0000-0000-000080010000}"/>
    <cellStyle name="Accent1 2 2" xfId="456" xr:uid="{00000000-0005-0000-0000-000081010000}"/>
    <cellStyle name="Accent1 2 2 2" xfId="457" xr:uid="{00000000-0005-0000-0000-000082010000}"/>
    <cellStyle name="Accent1 2 2 3" xfId="458" xr:uid="{00000000-0005-0000-0000-000083010000}"/>
    <cellStyle name="Accent1 2 2_T-straight with PEDs adjustor" xfId="459" xr:uid="{00000000-0005-0000-0000-000084010000}"/>
    <cellStyle name="Accent1 2 3" xfId="460" xr:uid="{00000000-0005-0000-0000-000085010000}"/>
    <cellStyle name="Accent1 3" xfId="461" xr:uid="{00000000-0005-0000-0000-000086010000}"/>
    <cellStyle name="Accent1 3 2" xfId="462" xr:uid="{00000000-0005-0000-0000-000087010000}"/>
    <cellStyle name="Accent1 4" xfId="463" xr:uid="{00000000-0005-0000-0000-000088010000}"/>
    <cellStyle name="Accent1 4 2" xfId="464" xr:uid="{00000000-0005-0000-0000-000089010000}"/>
    <cellStyle name="Accent1 5" xfId="465" xr:uid="{00000000-0005-0000-0000-00008A010000}"/>
    <cellStyle name="Accent1 6" xfId="466" xr:uid="{00000000-0005-0000-0000-00008B010000}"/>
    <cellStyle name="Accent1 7" xfId="467" xr:uid="{00000000-0005-0000-0000-00008C010000}"/>
    <cellStyle name="Accent1 8" xfId="468" xr:uid="{00000000-0005-0000-0000-00008D010000}"/>
    <cellStyle name="Accent1 9" xfId="469" xr:uid="{00000000-0005-0000-0000-00008E010000}"/>
    <cellStyle name="Accent2 10" xfId="470" xr:uid="{00000000-0005-0000-0000-00008F010000}"/>
    <cellStyle name="Accent2 11" xfId="471" xr:uid="{00000000-0005-0000-0000-000090010000}"/>
    <cellStyle name="Accent2 2" xfId="472" xr:uid="{00000000-0005-0000-0000-000091010000}"/>
    <cellStyle name="Accent2 2 2" xfId="473" xr:uid="{00000000-0005-0000-0000-000092010000}"/>
    <cellStyle name="Accent2 2 2 2" xfId="474" xr:uid="{00000000-0005-0000-0000-000093010000}"/>
    <cellStyle name="Accent2 2 2 3" xfId="475" xr:uid="{00000000-0005-0000-0000-000094010000}"/>
    <cellStyle name="Accent2 2 2_T-straight with PEDs adjustor" xfId="476" xr:uid="{00000000-0005-0000-0000-000095010000}"/>
    <cellStyle name="Accent2 2 3" xfId="477" xr:uid="{00000000-0005-0000-0000-000096010000}"/>
    <cellStyle name="Accent2 3" xfId="478" xr:uid="{00000000-0005-0000-0000-000097010000}"/>
    <cellStyle name="Accent2 3 2" xfId="479" xr:uid="{00000000-0005-0000-0000-000098010000}"/>
    <cellStyle name="Accent2 4" xfId="480" xr:uid="{00000000-0005-0000-0000-000099010000}"/>
    <cellStyle name="Accent2 4 2" xfId="481" xr:uid="{00000000-0005-0000-0000-00009A010000}"/>
    <cellStyle name="Accent2 5" xfId="482" xr:uid="{00000000-0005-0000-0000-00009B010000}"/>
    <cellStyle name="Accent2 6" xfId="483" xr:uid="{00000000-0005-0000-0000-00009C010000}"/>
    <cellStyle name="Accent2 7" xfId="484" xr:uid="{00000000-0005-0000-0000-00009D010000}"/>
    <cellStyle name="Accent2 8" xfId="485" xr:uid="{00000000-0005-0000-0000-00009E010000}"/>
    <cellStyle name="Accent2 9" xfId="486" xr:uid="{00000000-0005-0000-0000-00009F010000}"/>
    <cellStyle name="Accent3 10" xfId="487" xr:uid="{00000000-0005-0000-0000-0000A0010000}"/>
    <cellStyle name="Accent3 11" xfId="488" xr:uid="{00000000-0005-0000-0000-0000A1010000}"/>
    <cellStyle name="Accent3 2" xfId="489" xr:uid="{00000000-0005-0000-0000-0000A2010000}"/>
    <cellStyle name="Accent3 2 2" xfId="490" xr:uid="{00000000-0005-0000-0000-0000A3010000}"/>
    <cellStyle name="Accent3 2 2 2" xfId="491" xr:uid="{00000000-0005-0000-0000-0000A4010000}"/>
    <cellStyle name="Accent3 2 2 3" xfId="492" xr:uid="{00000000-0005-0000-0000-0000A5010000}"/>
    <cellStyle name="Accent3 2 2_T-straight with PEDs adjustor" xfId="493" xr:uid="{00000000-0005-0000-0000-0000A6010000}"/>
    <cellStyle name="Accent3 2 3" xfId="494" xr:uid="{00000000-0005-0000-0000-0000A7010000}"/>
    <cellStyle name="Accent3 3" xfId="495" xr:uid="{00000000-0005-0000-0000-0000A8010000}"/>
    <cellStyle name="Accent3 3 2" xfId="496" xr:uid="{00000000-0005-0000-0000-0000A9010000}"/>
    <cellStyle name="Accent3 4" xfId="497" xr:uid="{00000000-0005-0000-0000-0000AA010000}"/>
    <cellStyle name="Accent3 4 2" xfId="498" xr:uid="{00000000-0005-0000-0000-0000AB010000}"/>
    <cellStyle name="Accent3 5" xfId="499" xr:uid="{00000000-0005-0000-0000-0000AC010000}"/>
    <cellStyle name="Accent3 6" xfId="500" xr:uid="{00000000-0005-0000-0000-0000AD010000}"/>
    <cellStyle name="Accent3 7" xfId="501" xr:uid="{00000000-0005-0000-0000-0000AE010000}"/>
    <cellStyle name="Accent3 8" xfId="502" xr:uid="{00000000-0005-0000-0000-0000AF010000}"/>
    <cellStyle name="Accent3 9" xfId="503" xr:uid="{00000000-0005-0000-0000-0000B0010000}"/>
    <cellStyle name="Accent4 10" xfId="504" xr:uid="{00000000-0005-0000-0000-0000B1010000}"/>
    <cellStyle name="Accent4 11" xfId="505" xr:uid="{00000000-0005-0000-0000-0000B2010000}"/>
    <cellStyle name="Accent4 2" xfId="506" xr:uid="{00000000-0005-0000-0000-0000B3010000}"/>
    <cellStyle name="Accent4 2 2" xfId="507" xr:uid="{00000000-0005-0000-0000-0000B4010000}"/>
    <cellStyle name="Accent4 2 2 2" xfId="508" xr:uid="{00000000-0005-0000-0000-0000B5010000}"/>
    <cellStyle name="Accent4 2 2 3" xfId="509" xr:uid="{00000000-0005-0000-0000-0000B6010000}"/>
    <cellStyle name="Accent4 2 2_T-straight with PEDs adjustor" xfId="510" xr:uid="{00000000-0005-0000-0000-0000B7010000}"/>
    <cellStyle name="Accent4 2 3" xfId="511" xr:uid="{00000000-0005-0000-0000-0000B8010000}"/>
    <cellStyle name="Accent4 3" xfId="512" xr:uid="{00000000-0005-0000-0000-0000B9010000}"/>
    <cellStyle name="Accent4 3 2" xfId="513" xr:uid="{00000000-0005-0000-0000-0000BA010000}"/>
    <cellStyle name="Accent4 4" xfId="514" xr:uid="{00000000-0005-0000-0000-0000BB010000}"/>
    <cellStyle name="Accent4 4 2" xfId="515" xr:uid="{00000000-0005-0000-0000-0000BC010000}"/>
    <cellStyle name="Accent4 5" xfId="516" xr:uid="{00000000-0005-0000-0000-0000BD010000}"/>
    <cellStyle name="Accent4 5 2" xfId="517" xr:uid="{00000000-0005-0000-0000-0000BE010000}"/>
    <cellStyle name="Accent4 5_T-straight with PEDs adjustor" xfId="518" xr:uid="{00000000-0005-0000-0000-0000BF010000}"/>
    <cellStyle name="Accent4 6" xfId="519" xr:uid="{00000000-0005-0000-0000-0000C0010000}"/>
    <cellStyle name="Accent4 7" xfId="520" xr:uid="{00000000-0005-0000-0000-0000C1010000}"/>
    <cellStyle name="Accent4 8" xfId="521" xr:uid="{00000000-0005-0000-0000-0000C2010000}"/>
    <cellStyle name="Accent4 9" xfId="522" xr:uid="{00000000-0005-0000-0000-0000C3010000}"/>
    <cellStyle name="Accent5 10" xfId="523" xr:uid="{00000000-0005-0000-0000-0000C4010000}"/>
    <cellStyle name="Accent5 11" xfId="524" xr:uid="{00000000-0005-0000-0000-0000C5010000}"/>
    <cellStyle name="Accent5 2" xfId="525" xr:uid="{00000000-0005-0000-0000-0000C6010000}"/>
    <cellStyle name="Accent5 2 2" xfId="526" xr:uid="{00000000-0005-0000-0000-0000C7010000}"/>
    <cellStyle name="Accent5 2 2 2" xfId="527" xr:uid="{00000000-0005-0000-0000-0000C8010000}"/>
    <cellStyle name="Accent5 2 2 3" xfId="528" xr:uid="{00000000-0005-0000-0000-0000C9010000}"/>
    <cellStyle name="Accent5 2 2_T-straight with PEDs adjustor" xfId="529" xr:uid="{00000000-0005-0000-0000-0000CA010000}"/>
    <cellStyle name="Accent5 2 3" xfId="530" xr:uid="{00000000-0005-0000-0000-0000CB010000}"/>
    <cellStyle name="Accent5 3" xfId="531" xr:uid="{00000000-0005-0000-0000-0000CC010000}"/>
    <cellStyle name="Accent5 3 2" xfId="532" xr:uid="{00000000-0005-0000-0000-0000CD010000}"/>
    <cellStyle name="Accent5 4" xfId="533" xr:uid="{00000000-0005-0000-0000-0000CE010000}"/>
    <cellStyle name="Accent5 4 2" xfId="534" xr:uid="{00000000-0005-0000-0000-0000CF010000}"/>
    <cellStyle name="Accent5 5" xfId="535" xr:uid="{00000000-0005-0000-0000-0000D0010000}"/>
    <cellStyle name="Accent5 6" xfId="536" xr:uid="{00000000-0005-0000-0000-0000D1010000}"/>
    <cellStyle name="Accent5 7" xfId="537" xr:uid="{00000000-0005-0000-0000-0000D2010000}"/>
    <cellStyle name="Accent5 8" xfId="538" xr:uid="{00000000-0005-0000-0000-0000D3010000}"/>
    <cellStyle name="Accent5 9" xfId="539" xr:uid="{00000000-0005-0000-0000-0000D4010000}"/>
    <cellStyle name="Accent6 10" xfId="540" xr:uid="{00000000-0005-0000-0000-0000D5010000}"/>
    <cellStyle name="Accent6 11" xfId="541" xr:uid="{00000000-0005-0000-0000-0000D6010000}"/>
    <cellStyle name="Accent6 2" xfId="542" xr:uid="{00000000-0005-0000-0000-0000D7010000}"/>
    <cellStyle name="Accent6 2 2" xfId="543" xr:uid="{00000000-0005-0000-0000-0000D8010000}"/>
    <cellStyle name="Accent6 2 2 2" xfId="544" xr:uid="{00000000-0005-0000-0000-0000D9010000}"/>
    <cellStyle name="Accent6 2 2 3" xfId="545" xr:uid="{00000000-0005-0000-0000-0000DA010000}"/>
    <cellStyle name="Accent6 2 2_T-straight with PEDs adjustor" xfId="546" xr:uid="{00000000-0005-0000-0000-0000DB010000}"/>
    <cellStyle name="Accent6 2 3" xfId="547" xr:uid="{00000000-0005-0000-0000-0000DC010000}"/>
    <cellStyle name="Accent6 3" xfId="548" xr:uid="{00000000-0005-0000-0000-0000DD010000}"/>
    <cellStyle name="Accent6 3 2" xfId="549" xr:uid="{00000000-0005-0000-0000-0000DE010000}"/>
    <cellStyle name="Accent6 4" xfId="550" xr:uid="{00000000-0005-0000-0000-0000DF010000}"/>
    <cellStyle name="Accent6 4 2" xfId="551" xr:uid="{00000000-0005-0000-0000-0000E0010000}"/>
    <cellStyle name="Accent6 5" xfId="552" xr:uid="{00000000-0005-0000-0000-0000E1010000}"/>
    <cellStyle name="Accent6 6" xfId="553" xr:uid="{00000000-0005-0000-0000-0000E2010000}"/>
    <cellStyle name="Accent6 7" xfId="554" xr:uid="{00000000-0005-0000-0000-0000E3010000}"/>
    <cellStyle name="Accent6 8" xfId="555" xr:uid="{00000000-0005-0000-0000-0000E4010000}"/>
    <cellStyle name="Accent6 9" xfId="556" xr:uid="{00000000-0005-0000-0000-0000E5010000}"/>
    <cellStyle name="Bad 10" xfId="557" xr:uid="{00000000-0005-0000-0000-0000E6010000}"/>
    <cellStyle name="Bad 11" xfId="558" xr:uid="{00000000-0005-0000-0000-0000E7010000}"/>
    <cellStyle name="Bad 2" xfId="559" xr:uid="{00000000-0005-0000-0000-0000E8010000}"/>
    <cellStyle name="Bad 2 2" xfId="560" xr:uid="{00000000-0005-0000-0000-0000E9010000}"/>
    <cellStyle name="Bad 2 2 2" xfId="561" xr:uid="{00000000-0005-0000-0000-0000EA010000}"/>
    <cellStyle name="Bad 2 2 3" xfId="562" xr:uid="{00000000-0005-0000-0000-0000EB010000}"/>
    <cellStyle name="Bad 2 2_T-straight with PEDs adjustor" xfId="563" xr:uid="{00000000-0005-0000-0000-0000EC010000}"/>
    <cellStyle name="Bad 2 3" xfId="564" xr:uid="{00000000-0005-0000-0000-0000ED010000}"/>
    <cellStyle name="Bad 3" xfId="565" xr:uid="{00000000-0005-0000-0000-0000EE010000}"/>
    <cellStyle name="Bad 3 2" xfId="566" xr:uid="{00000000-0005-0000-0000-0000EF010000}"/>
    <cellStyle name="Bad 4" xfId="567" xr:uid="{00000000-0005-0000-0000-0000F0010000}"/>
    <cellStyle name="Bad 4 2" xfId="568" xr:uid="{00000000-0005-0000-0000-0000F1010000}"/>
    <cellStyle name="Bad 5" xfId="569" xr:uid="{00000000-0005-0000-0000-0000F2010000}"/>
    <cellStyle name="Bad 6" xfId="570" xr:uid="{00000000-0005-0000-0000-0000F3010000}"/>
    <cellStyle name="Bad 7" xfId="571" xr:uid="{00000000-0005-0000-0000-0000F4010000}"/>
    <cellStyle name="Bad 8" xfId="572" xr:uid="{00000000-0005-0000-0000-0000F5010000}"/>
    <cellStyle name="Bad 9" xfId="573" xr:uid="{00000000-0005-0000-0000-0000F6010000}"/>
    <cellStyle name="Calculation 10" xfId="574" xr:uid="{00000000-0005-0000-0000-0000F7010000}"/>
    <cellStyle name="Calculation 10 2" xfId="575" xr:uid="{00000000-0005-0000-0000-0000F8010000}"/>
    <cellStyle name="Calculation 11" xfId="576" xr:uid="{00000000-0005-0000-0000-0000F9010000}"/>
    <cellStyle name="Calculation 11 2" xfId="577" xr:uid="{00000000-0005-0000-0000-0000FA010000}"/>
    <cellStyle name="Calculation 2" xfId="578" xr:uid="{00000000-0005-0000-0000-0000FB010000}"/>
    <cellStyle name="Calculation 2 2" xfId="579" xr:uid="{00000000-0005-0000-0000-0000FC010000}"/>
    <cellStyle name="Calculation 2 2 2" xfId="580" xr:uid="{00000000-0005-0000-0000-0000FD010000}"/>
    <cellStyle name="Calculation 2 2 2 2" xfId="581" xr:uid="{00000000-0005-0000-0000-0000FE010000}"/>
    <cellStyle name="Calculation 2 2 2 2 10" xfId="582" xr:uid="{00000000-0005-0000-0000-0000FF010000}"/>
    <cellStyle name="Calculation 2 2 2 2 10 2" xfId="583" xr:uid="{00000000-0005-0000-0000-000000020000}"/>
    <cellStyle name="Calculation 2 2 2 2 10 2 2" xfId="584" xr:uid="{00000000-0005-0000-0000-000001020000}"/>
    <cellStyle name="Calculation 2 2 2 2 10 2 2 2" xfId="585" xr:uid="{00000000-0005-0000-0000-000002020000}"/>
    <cellStyle name="Calculation 2 2 2 2 10 2 2 3" xfId="586" xr:uid="{00000000-0005-0000-0000-000003020000}"/>
    <cellStyle name="Calculation 2 2 2 2 10 2 2 4" xfId="587" xr:uid="{00000000-0005-0000-0000-000004020000}"/>
    <cellStyle name="Calculation 2 2 2 2 10 2 2 5" xfId="588" xr:uid="{00000000-0005-0000-0000-000005020000}"/>
    <cellStyle name="Calculation 2 2 2 2 10 2 3" xfId="589" xr:uid="{00000000-0005-0000-0000-000006020000}"/>
    <cellStyle name="Calculation 2 2 2 2 10 2 3 2" xfId="590" xr:uid="{00000000-0005-0000-0000-000007020000}"/>
    <cellStyle name="Calculation 2 2 2 2 10 2 3 3" xfId="591" xr:uid="{00000000-0005-0000-0000-000008020000}"/>
    <cellStyle name="Calculation 2 2 2 2 10 2 3 4" xfId="592" xr:uid="{00000000-0005-0000-0000-000009020000}"/>
    <cellStyle name="Calculation 2 2 2 2 10 2 3 5" xfId="593" xr:uid="{00000000-0005-0000-0000-00000A020000}"/>
    <cellStyle name="Calculation 2 2 2 2 10 2 4" xfId="594" xr:uid="{00000000-0005-0000-0000-00000B020000}"/>
    <cellStyle name="Calculation 2 2 2 2 10 2 4 2" xfId="595" xr:uid="{00000000-0005-0000-0000-00000C020000}"/>
    <cellStyle name="Calculation 2 2 2 2 10 2 5" xfId="596" xr:uid="{00000000-0005-0000-0000-00000D020000}"/>
    <cellStyle name="Calculation 2 2 2 2 10 2 5 2" xfId="597" xr:uid="{00000000-0005-0000-0000-00000E020000}"/>
    <cellStyle name="Calculation 2 2 2 2 10 2 6" xfId="598" xr:uid="{00000000-0005-0000-0000-00000F020000}"/>
    <cellStyle name="Calculation 2 2 2 2 10 2 7" xfId="599" xr:uid="{00000000-0005-0000-0000-000010020000}"/>
    <cellStyle name="Calculation 2 2 2 2 10 3" xfId="600" xr:uid="{00000000-0005-0000-0000-000011020000}"/>
    <cellStyle name="Calculation 2 2 2 2 10 3 2" xfId="601" xr:uid="{00000000-0005-0000-0000-000012020000}"/>
    <cellStyle name="Calculation 2 2 2 2 10 3 3" xfId="602" xr:uid="{00000000-0005-0000-0000-000013020000}"/>
    <cellStyle name="Calculation 2 2 2 2 10 3 4" xfId="603" xr:uid="{00000000-0005-0000-0000-000014020000}"/>
    <cellStyle name="Calculation 2 2 2 2 10 3 5" xfId="604" xr:uid="{00000000-0005-0000-0000-000015020000}"/>
    <cellStyle name="Calculation 2 2 2 2 10 4" xfId="605" xr:uid="{00000000-0005-0000-0000-000016020000}"/>
    <cellStyle name="Calculation 2 2 2 2 10 4 2" xfId="606" xr:uid="{00000000-0005-0000-0000-000017020000}"/>
    <cellStyle name="Calculation 2 2 2 2 10 4 3" xfId="607" xr:uid="{00000000-0005-0000-0000-000018020000}"/>
    <cellStyle name="Calculation 2 2 2 2 10 4 4" xfId="608" xr:uid="{00000000-0005-0000-0000-000019020000}"/>
    <cellStyle name="Calculation 2 2 2 2 10 4 5" xfId="609" xr:uid="{00000000-0005-0000-0000-00001A020000}"/>
    <cellStyle name="Calculation 2 2 2 2 10 5" xfId="610" xr:uid="{00000000-0005-0000-0000-00001B020000}"/>
    <cellStyle name="Calculation 2 2 2 2 10 5 2" xfId="611" xr:uid="{00000000-0005-0000-0000-00001C020000}"/>
    <cellStyle name="Calculation 2 2 2 2 10 6" xfId="612" xr:uid="{00000000-0005-0000-0000-00001D020000}"/>
    <cellStyle name="Calculation 2 2 2 2 10 6 2" xfId="613" xr:uid="{00000000-0005-0000-0000-00001E020000}"/>
    <cellStyle name="Calculation 2 2 2 2 10 7" xfId="614" xr:uid="{00000000-0005-0000-0000-00001F020000}"/>
    <cellStyle name="Calculation 2 2 2 2 10 8" xfId="615" xr:uid="{00000000-0005-0000-0000-000020020000}"/>
    <cellStyle name="Calculation 2 2 2 2 11" xfId="616" xr:uid="{00000000-0005-0000-0000-000021020000}"/>
    <cellStyle name="Calculation 2 2 2 2 11 2" xfId="617" xr:uid="{00000000-0005-0000-0000-000022020000}"/>
    <cellStyle name="Calculation 2 2 2 2 11 2 2" xfId="618" xr:uid="{00000000-0005-0000-0000-000023020000}"/>
    <cellStyle name="Calculation 2 2 2 2 11 2 2 2" xfId="619" xr:uid="{00000000-0005-0000-0000-000024020000}"/>
    <cellStyle name="Calculation 2 2 2 2 11 2 2 3" xfId="620" xr:uid="{00000000-0005-0000-0000-000025020000}"/>
    <cellStyle name="Calculation 2 2 2 2 11 2 2 4" xfId="621" xr:uid="{00000000-0005-0000-0000-000026020000}"/>
    <cellStyle name="Calculation 2 2 2 2 11 2 2 5" xfId="622" xr:uid="{00000000-0005-0000-0000-000027020000}"/>
    <cellStyle name="Calculation 2 2 2 2 11 2 3" xfId="623" xr:uid="{00000000-0005-0000-0000-000028020000}"/>
    <cellStyle name="Calculation 2 2 2 2 11 2 3 2" xfId="624" xr:uid="{00000000-0005-0000-0000-000029020000}"/>
    <cellStyle name="Calculation 2 2 2 2 11 2 3 3" xfId="625" xr:uid="{00000000-0005-0000-0000-00002A020000}"/>
    <cellStyle name="Calculation 2 2 2 2 11 2 3 4" xfId="626" xr:uid="{00000000-0005-0000-0000-00002B020000}"/>
    <cellStyle name="Calculation 2 2 2 2 11 2 3 5" xfId="627" xr:uid="{00000000-0005-0000-0000-00002C020000}"/>
    <cellStyle name="Calculation 2 2 2 2 11 2 4" xfId="628" xr:uid="{00000000-0005-0000-0000-00002D020000}"/>
    <cellStyle name="Calculation 2 2 2 2 11 2 4 2" xfId="629" xr:uid="{00000000-0005-0000-0000-00002E020000}"/>
    <cellStyle name="Calculation 2 2 2 2 11 2 5" xfId="630" xr:uid="{00000000-0005-0000-0000-00002F020000}"/>
    <cellStyle name="Calculation 2 2 2 2 11 2 5 2" xfId="631" xr:uid="{00000000-0005-0000-0000-000030020000}"/>
    <cellStyle name="Calculation 2 2 2 2 11 2 6" xfId="632" xr:uid="{00000000-0005-0000-0000-000031020000}"/>
    <cellStyle name="Calculation 2 2 2 2 11 2 7" xfId="633" xr:uid="{00000000-0005-0000-0000-000032020000}"/>
    <cellStyle name="Calculation 2 2 2 2 11 3" xfId="634" xr:uid="{00000000-0005-0000-0000-000033020000}"/>
    <cellStyle name="Calculation 2 2 2 2 11 3 2" xfId="635" xr:uid="{00000000-0005-0000-0000-000034020000}"/>
    <cellStyle name="Calculation 2 2 2 2 11 3 3" xfId="636" xr:uid="{00000000-0005-0000-0000-000035020000}"/>
    <cellStyle name="Calculation 2 2 2 2 11 3 4" xfId="637" xr:uid="{00000000-0005-0000-0000-000036020000}"/>
    <cellStyle name="Calculation 2 2 2 2 11 3 5" xfId="638" xr:uid="{00000000-0005-0000-0000-000037020000}"/>
    <cellStyle name="Calculation 2 2 2 2 11 4" xfId="639" xr:uid="{00000000-0005-0000-0000-000038020000}"/>
    <cellStyle name="Calculation 2 2 2 2 11 4 2" xfId="640" xr:uid="{00000000-0005-0000-0000-000039020000}"/>
    <cellStyle name="Calculation 2 2 2 2 11 4 3" xfId="641" xr:uid="{00000000-0005-0000-0000-00003A020000}"/>
    <cellStyle name="Calculation 2 2 2 2 11 4 4" xfId="642" xr:uid="{00000000-0005-0000-0000-00003B020000}"/>
    <cellStyle name="Calculation 2 2 2 2 11 4 5" xfId="643" xr:uid="{00000000-0005-0000-0000-00003C020000}"/>
    <cellStyle name="Calculation 2 2 2 2 11 5" xfId="644" xr:uid="{00000000-0005-0000-0000-00003D020000}"/>
    <cellStyle name="Calculation 2 2 2 2 11 5 2" xfId="645" xr:uid="{00000000-0005-0000-0000-00003E020000}"/>
    <cellStyle name="Calculation 2 2 2 2 11 6" xfId="646" xr:uid="{00000000-0005-0000-0000-00003F020000}"/>
    <cellStyle name="Calculation 2 2 2 2 11 6 2" xfId="647" xr:uid="{00000000-0005-0000-0000-000040020000}"/>
    <cellStyle name="Calculation 2 2 2 2 11 7" xfId="648" xr:uid="{00000000-0005-0000-0000-000041020000}"/>
    <cellStyle name="Calculation 2 2 2 2 11 8" xfId="649" xr:uid="{00000000-0005-0000-0000-000042020000}"/>
    <cellStyle name="Calculation 2 2 2 2 12" xfId="650" xr:uid="{00000000-0005-0000-0000-000043020000}"/>
    <cellStyle name="Calculation 2 2 2 2 12 2" xfId="651" xr:uid="{00000000-0005-0000-0000-000044020000}"/>
    <cellStyle name="Calculation 2 2 2 2 12 2 2" xfId="652" xr:uid="{00000000-0005-0000-0000-000045020000}"/>
    <cellStyle name="Calculation 2 2 2 2 12 2 2 2" xfId="653" xr:uid="{00000000-0005-0000-0000-000046020000}"/>
    <cellStyle name="Calculation 2 2 2 2 12 2 2 3" xfId="654" xr:uid="{00000000-0005-0000-0000-000047020000}"/>
    <cellStyle name="Calculation 2 2 2 2 12 2 2 4" xfId="655" xr:uid="{00000000-0005-0000-0000-000048020000}"/>
    <cellStyle name="Calculation 2 2 2 2 12 2 2 5" xfId="656" xr:uid="{00000000-0005-0000-0000-000049020000}"/>
    <cellStyle name="Calculation 2 2 2 2 12 2 3" xfId="657" xr:uid="{00000000-0005-0000-0000-00004A020000}"/>
    <cellStyle name="Calculation 2 2 2 2 12 2 3 2" xfId="658" xr:uid="{00000000-0005-0000-0000-00004B020000}"/>
    <cellStyle name="Calculation 2 2 2 2 12 2 3 3" xfId="659" xr:uid="{00000000-0005-0000-0000-00004C020000}"/>
    <cellStyle name="Calculation 2 2 2 2 12 2 3 4" xfId="660" xr:uid="{00000000-0005-0000-0000-00004D020000}"/>
    <cellStyle name="Calculation 2 2 2 2 12 2 3 5" xfId="661" xr:uid="{00000000-0005-0000-0000-00004E020000}"/>
    <cellStyle name="Calculation 2 2 2 2 12 2 4" xfId="662" xr:uid="{00000000-0005-0000-0000-00004F020000}"/>
    <cellStyle name="Calculation 2 2 2 2 12 2 4 2" xfId="663" xr:uid="{00000000-0005-0000-0000-000050020000}"/>
    <cellStyle name="Calculation 2 2 2 2 12 2 5" xfId="664" xr:uid="{00000000-0005-0000-0000-000051020000}"/>
    <cellStyle name="Calculation 2 2 2 2 12 2 5 2" xfId="665" xr:uid="{00000000-0005-0000-0000-000052020000}"/>
    <cellStyle name="Calculation 2 2 2 2 12 2 6" xfId="666" xr:uid="{00000000-0005-0000-0000-000053020000}"/>
    <cellStyle name="Calculation 2 2 2 2 12 2 7" xfId="667" xr:uid="{00000000-0005-0000-0000-000054020000}"/>
    <cellStyle name="Calculation 2 2 2 2 12 3" xfId="668" xr:uid="{00000000-0005-0000-0000-000055020000}"/>
    <cellStyle name="Calculation 2 2 2 2 12 3 2" xfId="669" xr:uid="{00000000-0005-0000-0000-000056020000}"/>
    <cellStyle name="Calculation 2 2 2 2 12 3 3" xfId="670" xr:uid="{00000000-0005-0000-0000-000057020000}"/>
    <cellStyle name="Calculation 2 2 2 2 12 3 4" xfId="671" xr:uid="{00000000-0005-0000-0000-000058020000}"/>
    <cellStyle name="Calculation 2 2 2 2 12 3 5" xfId="672" xr:uid="{00000000-0005-0000-0000-000059020000}"/>
    <cellStyle name="Calculation 2 2 2 2 12 4" xfId="673" xr:uid="{00000000-0005-0000-0000-00005A020000}"/>
    <cellStyle name="Calculation 2 2 2 2 12 4 2" xfId="674" xr:uid="{00000000-0005-0000-0000-00005B020000}"/>
    <cellStyle name="Calculation 2 2 2 2 12 4 3" xfId="675" xr:uid="{00000000-0005-0000-0000-00005C020000}"/>
    <cellStyle name="Calculation 2 2 2 2 12 4 4" xfId="676" xr:uid="{00000000-0005-0000-0000-00005D020000}"/>
    <cellStyle name="Calculation 2 2 2 2 12 4 5" xfId="677" xr:uid="{00000000-0005-0000-0000-00005E020000}"/>
    <cellStyle name="Calculation 2 2 2 2 12 5" xfId="678" xr:uid="{00000000-0005-0000-0000-00005F020000}"/>
    <cellStyle name="Calculation 2 2 2 2 12 5 2" xfId="679" xr:uid="{00000000-0005-0000-0000-000060020000}"/>
    <cellStyle name="Calculation 2 2 2 2 12 6" xfId="680" xr:uid="{00000000-0005-0000-0000-000061020000}"/>
    <cellStyle name="Calculation 2 2 2 2 12 6 2" xfId="681" xr:uid="{00000000-0005-0000-0000-000062020000}"/>
    <cellStyle name="Calculation 2 2 2 2 12 7" xfId="682" xr:uid="{00000000-0005-0000-0000-000063020000}"/>
    <cellStyle name="Calculation 2 2 2 2 12 8" xfId="683" xr:uid="{00000000-0005-0000-0000-000064020000}"/>
    <cellStyle name="Calculation 2 2 2 2 13" xfId="684" xr:uid="{00000000-0005-0000-0000-000065020000}"/>
    <cellStyle name="Calculation 2 2 2 2 13 2" xfId="685" xr:uid="{00000000-0005-0000-0000-000066020000}"/>
    <cellStyle name="Calculation 2 2 2 2 13 2 2" xfId="686" xr:uid="{00000000-0005-0000-0000-000067020000}"/>
    <cellStyle name="Calculation 2 2 2 2 13 2 2 2" xfId="687" xr:uid="{00000000-0005-0000-0000-000068020000}"/>
    <cellStyle name="Calculation 2 2 2 2 13 2 2 3" xfId="688" xr:uid="{00000000-0005-0000-0000-000069020000}"/>
    <cellStyle name="Calculation 2 2 2 2 13 2 2 4" xfId="689" xr:uid="{00000000-0005-0000-0000-00006A020000}"/>
    <cellStyle name="Calculation 2 2 2 2 13 2 2 5" xfId="690" xr:uid="{00000000-0005-0000-0000-00006B020000}"/>
    <cellStyle name="Calculation 2 2 2 2 13 2 3" xfId="691" xr:uid="{00000000-0005-0000-0000-00006C020000}"/>
    <cellStyle name="Calculation 2 2 2 2 13 2 3 2" xfId="692" xr:uid="{00000000-0005-0000-0000-00006D020000}"/>
    <cellStyle name="Calculation 2 2 2 2 13 2 3 3" xfId="693" xr:uid="{00000000-0005-0000-0000-00006E020000}"/>
    <cellStyle name="Calculation 2 2 2 2 13 2 3 4" xfId="694" xr:uid="{00000000-0005-0000-0000-00006F020000}"/>
    <cellStyle name="Calculation 2 2 2 2 13 2 3 5" xfId="695" xr:uid="{00000000-0005-0000-0000-000070020000}"/>
    <cellStyle name="Calculation 2 2 2 2 13 2 4" xfId="696" xr:uid="{00000000-0005-0000-0000-000071020000}"/>
    <cellStyle name="Calculation 2 2 2 2 13 2 4 2" xfId="697" xr:uid="{00000000-0005-0000-0000-000072020000}"/>
    <cellStyle name="Calculation 2 2 2 2 13 2 5" xfId="698" xr:uid="{00000000-0005-0000-0000-000073020000}"/>
    <cellStyle name="Calculation 2 2 2 2 13 2 5 2" xfId="699" xr:uid="{00000000-0005-0000-0000-000074020000}"/>
    <cellStyle name="Calculation 2 2 2 2 13 2 6" xfId="700" xr:uid="{00000000-0005-0000-0000-000075020000}"/>
    <cellStyle name="Calculation 2 2 2 2 13 2 7" xfId="701" xr:uid="{00000000-0005-0000-0000-000076020000}"/>
    <cellStyle name="Calculation 2 2 2 2 13 3" xfId="702" xr:uid="{00000000-0005-0000-0000-000077020000}"/>
    <cellStyle name="Calculation 2 2 2 2 13 3 2" xfId="703" xr:uid="{00000000-0005-0000-0000-000078020000}"/>
    <cellStyle name="Calculation 2 2 2 2 13 3 3" xfId="704" xr:uid="{00000000-0005-0000-0000-000079020000}"/>
    <cellStyle name="Calculation 2 2 2 2 13 3 4" xfId="705" xr:uid="{00000000-0005-0000-0000-00007A020000}"/>
    <cellStyle name="Calculation 2 2 2 2 13 3 5" xfId="706" xr:uid="{00000000-0005-0000-0000-00007B020000}"/>
    <cellStyle name="Calculation 2 2 2 2 13 4" xfId="707" xr:uid="{00000000-0005-0000-0000-00007C020000}"/>
    <cellStyle name="Calculation 2 2 2 2 13 4 2" xfId="708" xr:uid="{00000000-0005-0000-0000-00007D020000}"/>
    <cellStyle name="Calculation 2 2 2 2 13 4 3" xfId="709" xr:uid="{00000000-0005-0000-0000-00007E020000}"/>
    <cellStyle name="Calculation 2 2 2 2 13 4 4" xfId="710" xr:uid="{00000000-0005-0000-0000-00007F020000}"/>
    <cellStyle name="Calculation 2 2 2 2 13 4 5" xfId="711" xr:uid="{00000000-0005-0000-0000-000080020000}"/>
    <cellStyle name="Calculation 2 2 2 2 13 5" xfId="712" xr:uid="{00000000-0005-0000-0000-000081020000}"/>
    <cellStyle name="Calculation 2 2 2 2 13 5 2" xfId="713" xr:uid="{00000000-0005-0000-0000-000082020000}"/>
    <cellStyle name="Calculation 2 2 2 2 13 6" xfId="714" xr:uid="{00000000-0005-0000-0000-000083020000}"/>
    <cellStyle name="Calculation 2 2 2 2 13 6 2" xfId="715" xr:uid="{00000000-0005-0000-0000-000084020000}"/>
    <cellStyle name="Calculation 2 2 2 2 13 7" xfId="716" xr:uid="{00000000-0005-0000-0000-000085020000}"/>
    <cellStyle name="Calculation 2 2 2 2 13 8" xfId="717" xr:uid="{00000000-0005-0000-0000-000086020000}"/>
    <cellStyle name="Calculation 2 2 2 2 14" xfId="718" xr:uid="{00000000-0005-0000-0000-000087020000}"/>
    <cellStyle name="Calculation 2 2 2 2 14 2" xfId="719" xr:uid="{00000000-0005-0000-0000-000088020000}"/>
    <cellStyle name="Calculation 2 2 2 2 14 2 2" xfId="720" xr:uid="{00000000-0005-0000-0000-000089020000}"/>
    <cellStyle name="Calculation 2 2 2 2 14 2 2 2" xfId="721" xr:uid="{00000000-0005-0000-0000-00008A020000}"/>
    <cellStyle name="Calculation 2 2 2 2 14 2 2 3" xfId="722" xr:uid="{00000000-0005-0000-0000-00008B020000}"/>
    <cellStyle name="Calculation 2 2 2 2 14 2 2 4" xfId="723" xr:uid="{00000000-0005-0000-0000-00008C020000}"/>
    <cellStyle name="Calculation 2 2 2 2 14 2 2 5" xfId="724" xr:uid="{00000000-0005-0000-0000-00008D020000}"/>
    <cellStyle name="Calculation 2 2 2 2 14 2 3" xfId="725" xr:uid="{00000000-0005-0000-0000-00008E020000}"/>
    <cellStyle name="Calculation 2 2 2 2 14 2 3 2" xfId="726" xr:uid="{00000000-0005-0000-0000-00008F020000}"/>
    <cellStyle name="Calculation 2 2 2 2 14 2 3 3" xfId="727" xr:uid="{00000000-0005-0000-0000-000090020000}"/>
    <cellStyle name="Calculation 2 2 2 2 14 2 3 4" xfId="728" xr:uid="{00000000-0005-0000-0000-000091020000}"/>
    <cellStyle name="Calculation 2 2 2 2 14 2 3 5" xfId="729" xr:uid="{00000000-0005-0000-0000-000092020000}"/>
    <cellStyle name="Calculation 2 2 2 2 14 2 4" xfId="730" xr:uid="{00000000-0005-0000-0000-000093020000}"/>
    <cellStyle name="Calculation 2 2 2 2 14 2 4 2" xfId="731" xr:uid="{00000000-0005-0000-0000-000094020000}"/>
    <cellStyle name="Calculation 2 2 2 2 14 2 5" xfId="732" xr:uid="{00000000-0005-0000-0000-000095020000}"/>
    <cellStyle name="Calculation 2 2 2 2 14 2 5 2" xfId="733" xr:uid="{00000000-0005-0000-0000-000096020000}"/>
    <cellStyle name="Calculation 2 2 2 2 14 2 6" xfId="734" xr:uid="{00000000-0005-0000-0000-000097020000}"/>
    <cellStyle name="Calculation 2 2 2 2 14 2 7" xfId="735" xr:uid="{00000000-0005-0000-0000-000098020000}"/>
    <cellStyle name="Calculation 2 2 2 2 14 3" xfId="736" xr:uid="{00000000-0005-0000-0000-000099020000}"/>
    <cellStyle name="Calculation 2 2 2 2 14 3 2" xfId="737" xr:uid="{00000000-0005-0000-0000-00009A020000}"/>
    <cellStyle name="Calculation 2 2 2 2 14 3 3" xfId="738" xr:uid="{00000000-0005-0000-0000-00009B020000}"/>
    <cellStyle name="Calculation 2 2 2 2 14 3 4" xfId="739" xr:uid="{00000000-0005-0000-0000-00009C020000}"/>
    <cellStyle name="Calculation 2 2 2 2 14 3 5" xfId="740" xr:uid="{00000000-0005-0000-0000-00009D020000}"/>
    <cellStyle name="Calculation 2 2 2 2 14 4" xfId="741" xr:uid="{00000000-0005-0000-0000-00009E020000}"/>
    <cellStyle name="Calculation 2 2 2 2 14 4 2" xfId="742" xr:uid="{00000000-0005-0000-0000-00009F020000}"/>
    <cellStyle name="Calculation 2 2 2 2 14 4 3" xfId="743" xr:uid="{00000000-0005-0000-0000-0000A0020000}"/>
    <cellStyle name="Calculation 2 2 2 2 14 4 4" xfId="744" xr:uid="{00000000-0005-0000-0000-0000A1020000}"/>
    <cellStyle name="Calculation 2 2 2 2 14 4 5" xfId="745" xr:uid="{00000000-0005-0000-0000-0000A2020000}"/>
    <cellStyle name="Calculation 2 2 2 2 14 5" xfId="746" xr:uid="{00000000-0005-0000-0000-0000A3020000}"/>
    <cellStyle name="Calculation 2 2 2 2 14 5 2" xfId="747" xr:uid="{00000000-0005-0000-0000-0000A4020000}"/>
    <cellStyle name="Calculation 2 2 2 2 14 6" xfId="748" xr:uid="{00000000-0005-0000-0000-0000A5020000}"/>
    <cellStyle name="Calculation 2 2 2 2 14 6 2" xfId="749" xr:uid="{00000000-0005-0000-0000-0000A6020000}"/>
    <cellStyle name="Calculation 2 2 2 2 14 7" xfId="750" xr:uid="{00000000-0005-0000-0000-0000A7020000}"/>
    <cellStyle name="Calculation 2 2 2 2 14 8" xfId="751" xr:uid="{00000000-0005-0000-0000-0000A8020000}"/>
    <cellStyle name="Calculation 2 2 2 2 15" xfId="752" xr:uid="{00000000-0005-0000-0000-0000A9020000}"/>
    <cellStyle name="Calculation 2 2 2 2 15 2" xfId="753" xr:uid="{00000000-0005-0000-0000-0000AA020000}"/>
    <cellStyle name="Calculation 2 2 2 2 15 2 2" xfId="754" xr:uid="{00000000-0005-0000-0000-0000AB020000}"/>
    <cellStyle name="Calculation 2 2 2 2 15 2 3" xfId="755" xr:uid="{00000000-0005-0000-0000-0000AC020000}"/>
    <cellStyle name="Calculation 2 2 2 2 15 2 4" xfId="756" xr:uid="{00000000-0005-0000-0000-0000AD020000}"/>
    <cellStyle name="Calculation 2 2 2 2 15 2 5" xfId="757" xr:uid="{00000000-0005-0000-0000-0000AE020000}"/>
    <cellStyle name="Calculation 2 2 2 2 15 3" xfId="758" xr:uid="{00000000-0005-0000-0000-0000AF020000}"/>
    <cellStyle name="Calculation 2 2 2 2 15 3 2" xfId="759" xr:uid="{00000000-0005-0000-0000-0000B0020000}"/>
    <cellStyle name="Calculation 2 2 2 2 15 3 3" xfId="760" xr:uid="{00000000-0005-0000-0000-0000B1020000}"/>
    <cellStyle name="Calculation 2 2 2 2 15 3 4" xfId="761" xr:uid="{00000000-0005-0000-0000-0000B2020000}"/>
    <cellStyle name="Calculation 2 2 2 2 15 3 5" xfId="762" xr:uid="{00000000-0005-0000-0000-0000B3020000}"/>
    <cellStyle name="Calculation 2 2 2 2 15 4" xfId="763" xr:uid="{00000000-0005-0000-0000-0000B4020000}"/>
    <cellStyle name="Calculation 2 2 2 2 15 4 2" xfId="764" xr:uid="{00000000-0005-0000-0000-0000B5020000}"/>
    <cellStyle name="Calculation 2 2 2 2 15 5" xfId="765" xr:uid="{00000000-0005-0000-0000-0000B6020000}"/>
    <cellStyle name="Calculation 2 2 2 2 15 5 2" xfId="766" xr:uid="{00000000-0005-0000-0000-0000B7020000}"/>
    <cellStyle name="Calculation 2 2 2 2 15 6" xfId="767" xr:uid="{00000000-0005-0000-0000-0000B8020000}"/>
    <cellStyle name="Calculation 2 2 2 2 15 7" xfId="768" xr:uid="{00000000-0005-0000-0000-0000B9020000}"/>
    <cellStyle name="Calculation 2 2 2 2 16" xfId="769" xr:uid="{00000000-0005-0000-0000-0000BA020000}"/>
    <cellStyle name="Calculation 2 2 2 2 16 2" xfId="770" xr:uid="{00000000-0005-0000-0000-0000BB020000}"/>
    <cellStyle name="Calculation 2 2 2 2 16 3" xfId="771" xr:uid="{00000000-0005-0000-0000-0000BC020000}"/>
    <cellStyle name="Calculation 2 2 2 2 16 4" xfId="772" xr:uid="{00000000-0005-0000-0000-0000BD020000}"/>
    <cellStyle name="Calculation 2 2 2 2 16 5" xfId="773" xr:uid="{00000000-0005-0000-0000-0000BE020000}"/>
    <cellStyle name="Calculation 2 2 2 2 17" xfId="774" xr:uid="{00000000-0005-0000-0000-0000BF020000}"/>
    <cellStyle name="Calculation 2 2 2 2 17 2" xfId="775" xr:uid="{00000000-0005-0000-0000-0000C0020000}"/>
    <cellStyle name="Calculation 2 2 2 2 17 3" xfId="776" xr:uid="{00000000-0005-0000-0000-0000C1020000}"/>
    <cellStyle name="Calculation 2 2 2 2 17 4" xfId="777" xr:uid="{00000000-0005-0000-0000-0000C2020000}"/>
    <cellStyle name="Calculation 2 2 2 2 17 5" xfId="778" xr:uid="{00000000-0005-0000-0000-0000C3020000}"/>
    <cellStyle name="Calculation 2 2 2 2 18" xfId="779" xr:uid="{00000000-0005-0000-0000-0000C4020000}"/>
    <cellStyle name="Calculation 2 2 2 2 18 2" xfId="780" xr:uid="{00000000-0005-0000-0000-0000C5020000}"/>
    <cellStyle name="Calculation 2 2 2 2 19" xfId="781" xr:uid="{00000000-0005-0000-0000-0000C6020000}"/>
    <cellStyle name="Calculation 2 2 2 2 19 2" xfId="782" xr:uid="{00000000-0005-0000-0000-0000C7020000}"/>
    <cellStyle name="Calculation 2 2 2 2 2" xfId="783" xr:uid="{00000000-0005-0000-0000-0000C8020000}"/>
    <cellStyle name="Calculation 2 2 2 2 2 2" xfId="784" xr:uid="{00000000-0005-0000-0000-0000C9020000}"/>
    <cellStyle name="Calculation 2 2 2 2 2 2 2" xfId="785" xr:uid="{00000000-0005-0000-0000-0000CA020000}"/>
    <cellStyle name="Calculation 2 2 2 2 2 2 2 2" xfId="786" xr:uid="{00000000-0005-0000-0000-0000CB020000}"/>
    <cellStyle name="Calculation 2 2 2 2 2 2 2 3" xfId="787" xr:uid="{00000000-0005-0000-0000-0000CC020000}"/>
    <cellStyle name="Calculation 2 2 2 2 2 2 2 4" xfId="788" xr:uid="{00000000-0005-0000-0000-0000CD020000}"/>
    <cellStyle name="Calculation 2 2 2 2 2 2 2 5" xfId="789" xr:uid="{00000000-0005-0000-0000-0000CE020000}"/>
    <cellStyle name="Calculation 2 2 2 2 2 2 3" xfId="790" xr:uid="{00000000-0005-0000-0000-0000CF020000}"/>
    <cellStyle name="Calculation 2 2 2 2 2 2 3 2" xfId="791" xr:uid="{00000000-0005-0000-0000-0000D0020000}"/>
    <cellStyle name="Calculation 2 2 2 2 2 2 3 3" xfId="792" xr:uid="{00000000-0005-0000-0000-0000D1020000}"/>
    <cellStyle name="Calculation 2 2 2 2 2 2 3 4" xfId="793" xr:uid="{00000000-0005-0000-0000-0000D2020000}"/>
    <cellStyle name="Calculation 2 2 2 2 2 2 3 5" xfId="794" xr:uid="{00000000-0005-0000-0000-0000D3020000}"/>
    <cellStyle name="Calculation 2 2 2 2 2 2 4" xfId="795" xr:uid="{00000000-0005-0000-0000-0000D4020000}"/>
    <cellStyle name="Calculation 2 2 2 2 2 2 4 2" xfId="796" xr:uid="{00000000-0005-0000-0000-0000D5020000}"/>
    <cellStyle name="Calculation 2 2 2 2 2 2 5" xfId="797" xr:uid="{00000000-0005-0000-0000-0000D6020000}"/>
    <cellStyle name="Calculation 2 2 2 2 2 2 5 2" xfId="798" xr:uid="{00000000-0005-0000-0000-0000D7020000}"/>
    <cellStyle name="Calculation 2 2 2 2 2 2 6" xfId="799" xr:uid="{00000000-0005-0000-0000-0000D8020000}"/>
    <cellStyle name="Calculation 2 2 2 2 2 2 7" xfId="800" xr:uid="{00000000-0005-0000-0000-0000D9020000}"/>
    <cellStyle name="Calculation 2 2 2 2 2 3" xfId="801" xr:uid="{00000000-0005-0000-0000-0000DA020000}"/>
    <cellStyle name="Calculation 2 2 2 2 2 3 2" xfId="802" xr:uid="{00000000-0005-0000-0000-0000DB020000}"/>
    <cellStyle name="Calculation 2 2 2 2 2 3 3" xfId="803" xr:uid="{00000000-0005-0000-0000-0000DC020000}"/>
    <cellStyle name="Calculation 2 2 2 2 2 3 4" xfId="804" xr:uid="{00000000-0005-0000-0000-0000DD020000}"/>
    <cellStyle name="Calculation 2 2 2 2 2 3 5" xfId="805" xr:uid="{00000000-0005-0000-0000-0000DE020000}"/>
    <cellStyle name="Calculation 2 2 2 2 2 4" xfId="806" xr:uid="{00000000-0005-0000-0000-0000DF020000}"/>
    <cellStyle name="Calculation 2 2 2 2 2 4 2" xfId="807" xr:uid="{00000000-0005-0000-0000-0000E0020000}"/>
    <cellStyle name="Calculation 2 2 2 2 2 4 3" xfId="808" xr:uid="{00000000-0005-0000-0000-0000E1020000}"/>
    <cellStyle name="Calculation 2 2 2 2 2 4 4" xfId="809" xr:uid="{00000000-0005-0000-0000-0000E2020000}"/>
    <cellStyle name="Calculation 2 2 2 2 2 4 5" xfId="810" xr:uid="{00000000-0005-0000-0000-0000E3020000}"/>
    <cellStyle name="Calculation 2 2 2 2 2 5" xfId="811" xr:uid="{00000000-0005-0000-0000-0000E4020000}"/>
    <cellStyle name="Calculation 2 2 2 2 2 5 2" xfId="812" xr:uid="{00000000-0005-0000-0000-0000E5020000}"/>
    <cellStyle name="Calculation 2 2 2 2 2 6" xfId="813" xr:uid="{00000000-0005-0000-0000-0000E6020000}"/>
    <cellStyle name="Calculation 2 2 2 2 2 6 2" xfId="814" xr:uid="{00000000-0005-0000-0000-0000E7020000}"/>
    <cellStyle name="Calculation 2 2 2 2 2 7" xfId="815" xr:uid="{00000000-0005-0000-0000-0000E8020000}"/>
    <cellStyle name="Calculation 2 2 2 2 2 8" xfId="816" xr:uid="{00000000-0005-0000-0000-0000E9020000}"/>
    <cellStyle name="Calculation 2 2 2 2 20" xfId="817" xr:uid="{00000000-0005-0000-0000-0000EA020000}"/>
    <cellStyle name="Calculation 2 2 2 2 21" xfId="818" xr:uid="{00000000-0005-0000-0000-0000EB020000}"/>
    <cellStyle name="Calculation 2 2 2 2 3" xfId="819" xr:uid="{00000000-0005-0000-0000-0000EC020000}"/>
    <cellStyle name="Calculation 2 2 2 2 3 2" xfId="820" xr:uid="{00000000-0005-0000-0000-0000ED020000}"/>
    <cellStyle name="Calculation 2 2 2 2 3 2 2" xfId="821" xr:uid="{00000000-0005-0000-0000-0000EE020000}"/>
    <cellStyle name="Calculation 2 2 2 2 3 2 2 2" xfId="822" xr:uid="{00000000-0005-0000-0000-0000EF020000}"/>
    <cellStyle name="Calculation 2 2 2 2 3 2 2 3" xfId="823" xr:uid="{00000000-0005-0000-0000-0000F0020000}"/>
    <cellStyle name="Calculation 2 2 2 2 3 2 2 4" xfId="824" xr:uid="{00000000-0005-0000-0000-0000F1020000}"/>
    <cellStyle name="Calculation 2 2 2 2 3 2 2 5" xfId="825" xr:uid="{00000000-0005-0000-0000-0000F2020000}"/>
    <cellStyle name="Calculation 2 2 2 2 3 2 3" xfId="826" xr:uid="{00000000-0005-0000-0000-0000F3020000}"/>
    <cellStyle name="Calculation 2 2 2 2 3 2 3 2" xfId="827" xr:uid="{00000000-0005-0000-0000-0000F4020000}"/>
    <cellStyle name="Calculation 2 2 2 2 3 2 3 3" xfId="828" xr:uid="{00000000-0005-0000-0000-0000F5020000}"/>
    <cellStyle name="Calculation 2 2 2 2 3 2 3 4" xfId="829" xr:uid="{00000000-0005-0000-0000-0000F6020000}"/>
    <cellStyle name="Calculation 2 2 2 2 3 2 3 5" xfId="830" xr:uid="{00000000-0005-0000-0000-0000F7020000}"/>
    <cellStyle name="Calculation 2 2 2 2 3 2 4" xfId="831" xr:uid="{00000000-0005-0000-0000-0000F8020000}"/>
    <cellStyle name="Calculation 2 2 2 2 3 2 4 2" xfId="832" xr:uid="{00000000-0005-0000-0000-0000F9020000}"/>
    <cellStyle name="Calculation 2 2 2 2 3 2 5" xfId="833" xr:uid="{00000000-0005-0000-0000-0000FA020000}"/>
    <cellStyle name="Calculation 2 2 2 2 3 2 5 2" xfId="834" xr:uid="{00000000-0005-0000-0000-0000FB020000}"/>
    <cellStyle name="Calculation 2 2 2 2 3 2 6" xfId="835" xr:uid="{00000000-0005-0000-0000-0000FC020000}"/>
    <cellStyle name="Calculation 2 2 2 2 3 2 7" xfId="836" xr:uid="{00000000-0005-0000-0000-0000FD020000}"/>
    <cellStyle name="Calculation 2 2 2 2 3 3" xfId="837" xr:uid="{00000000-0005-0000-0000-0000FE020000}"/>
    <cellStyle name="Calculation 2 2 2 2 3 3 2" xfId="838" xr:uid="{00000000-0005-0000-0000-0000FF020000}"/>
    <cellStyle name="Calculation 2 2 2 2 3 3 3" xfId="839" xr:uid="{00000000-0005-0000-0000-000000030000}"/>
    <cellStyle name="Calculation 2 2 2 2 3 3 4" xfId="840" xr:uid="{00000000-0005-0000-0000-000001030000}"/>
    <cellStyle name="Calculation 2 2 2 2 3 3 5" xfId="841" xr:uid="{00000000-0005-0000-0000-000002030000}"/>
    <cellStyle name="Calculation 2 2 2 2 3 4" xfId="842" xr:uid="{00000000-0005-0000-0000-000003030000}"/>
    <cellStyle name="Calculation 2 2 2 2 3 4 2" xfId="843" xr:uid="{00000000-0005-0000-0000-000004030000}"/>
    <cellStyle name="Calculation 2 2 2 2 3 4 3" xfId="844" xr:uid="{00000000-0005-0000-0000-000005030000}"/>
    <cellStyle name="Calculation 2 2 2 2 3 4 4" xfId="845" xr:uid="{00000000-0005-0000-0000-000006030000}"/>
    <cellStyle name="Calculation 2 2 2 2 3 4 5" xfId="846" xr:uid="{00000000-0005-0000-0000-000007030000}"/>
    <cellStyle name="Calculation 2 2 2 2 3 5" xfId="847" xr:uid="{00000000-0005-0000-0000-000008030000}"/>
    <cellStyle name="Calculation 2 2 2 2 3 5 2" xfId="848" xr:uid="{00000000-0005-0000-0000-000009030000}"/>
    <cellStyle name="Calculation 2 2 2 2 3 6" xfId="849" xr:uid="{00000000-0005-0000-0000-00000A030000}"/>
    <cellStyle name="Calculation 2 2 2 2 3 6 2" xfId="850" xr:uid="{00000000-0005-0000-0000-00000B030000}"/>
    <cellStyle name="Calculation 2 2 2 2 3 7" xfId="851" xr:uid="{00000000-0005-0000-0000-00000C030000}"/>
    <cellStyle name="Calculation 2 2 2 2 3 8" xfId="852" xr:uid="{00000000-0005-0000-0000-00000D030000}"/>
    <cellStyle name="Calculation 2 2 2 2 4" xfId="853" xr:uid="{00000000-0005-0000-0000-00000E030000}"/>
    <cellStyle name="Calculation 2 2 2 2 4 2" xfId="854" xr:uid="{00000000-0005-0000-0000-00000F030000}"/>
    <cellStyle name="Calculation 2 2 2 2 4 2 2" xfId="855" xr:uid="{00000000-0005-0000-0000-000010030000}"/>
    <cellStyle name="Calculation 2 2 2 2 4 2 2 2" xfId="856" xr:uid="{00000000-0005-0000-0000-000011030000}"/>
    <cellStyle name="Calculation 2 2 2 2 4 2 2 3" xfId="857" xr:uid="{00000000-0005-0000-0000-000012030000}"/>
    <cellStyle name="Calculation 2 2 2 2 4 2 2 4" xfId="858" xr:uid="{00000000-0005-0000-0000-000013030000}"/>
    <cellStyle name="Calculation 2 2 2 2 4 2 2 5" xfId="859" xr:uid="{00000000-0005-0000-0000-000014030000}"/>
    <cellStyle name="Calculation 2 2 2 2 4 2 3" xfId="860" xr:uid="{00000000-0005-0000-0000-000015030000}"/>
    <cellStyle name="Calculation 2 2 2 2 4 2 3 2" xfId="861" xr:uid="{00000000-0005-0000-0000-000016030000}"/>
    <cellStyle name="Calculation 2 2 2 2 4 2 3 3" xfId="862" xr:uid="{00000000-0005-0000-0000-000017030000}"/>
    <cellStyle name="Calculation 2 2 2 2 4 2 3 4" xfId="863" xr:uid="{00000000-0005-0000-0000-000018030000}"/>
    <cellStyle name="Calculation 2 2 2 2 4 2 3 5" xfId="864" xr:uid="{00000000-0005-0000-0000-000019030000}"/>
    <cellStyle name="Calculation 2 2 2 2 4 2 4" xfId="865" xr:uid="{00000000-0005-0000-0000-00001A030000}"/>
    <cellStyle name="Calculation 2 2 2 2 4 2 4 2" xfId="866" xr:uid="{00000000-0005-0000-0000-00001B030000}"/>
    <cellStyle name="Calculation 2 2 2 2 4 2 5" xfId="867" xr:uid="{00000000-0005-0000-0000-00001C030000}"/>
    <cellStyle name="Calculation 2 2 2 2 4 2 5 2" xfId="868" xr:uid="{00000000-0005-0000-0000-00001D030000}"/>
    <cellStyle name="Calculation 2 2 2 2 4 2 6" xfId="869" xr:uid="{00000000-0005-0000-0000-00001E030000}"/>
    <cellStyle name="Calculation 2 2 2 2 4 2 7" xfId="870" xr:uid="{00000000-0005-0000-0000-00001F030000}"/>
    <cellStyle name="Calculation 2 2 2 2 4 3" xfId="871" xr:uid="{00000000-0005-0000-0000-000020030000}"/>
    <cellStyle name="Calculation 2 2 2 2 4 3 2" xfId="872" xr:uid="{00000000-0005-0000-0000-000021030000}"/>
    <cellStyle name="Calculation 2 2 2 2 4 3 3" xfId="873" xr:uid="{00000000-0005-0000-0000-000022030000}"/>
    <cellStyle name="Calculation 2 2 2 2 4 3 4" xfId="874" xr:uid="{00000000-0005-0000-0000-000023030000}"/>
    <cellStyle name="Calculation 2 2 2 2 4 3 5" xfId="875" xr:uid="{00000000-0005-0000-0000-000024030000}"/>
    <cellStyle name="Calculation 2 2 2 2 4 4" xfId="876" xr:uid="{00000000-0005-0000-0000-000025030000}"/>
    <cellStyle name="Calculation 2 2 2 2 4 4 2" xfId="877" xr:uid="{00000000-0005-0000-0000-000026030000}"/>
    <cellStyle name="Calculation 2 2 2 2 4 4 3" xfId="878" xr:uid="{00000000-0005-0000-0000-000027030000}"/>
    <cellStyle name="Calculation 2 2 2 2 4 4 4" xfId="879" xr:uid="{00000000-0005-0000-0000-000028030000}"/>
    <cellStyle name="Calculation 2 2 2 2 4 4 5" xfId="880" xr:uid="{00000000-0005-0000-0000-000029030000}"/>
    <cellStyle name="Calculation 2 2 2 2 4 5" xfId="881" xr:uid="{00000000-0005-0000-0000-00002A030000}"/>
    <cellStyle name="Calculation 2 2 2 2 4 5 2" xfId="882" xr:uid="{00000000-0005-0000-0000-00002B030000}"/>
    <cellStyle name="Calculation 2 2 2 2 4 6" xfId="883" xr:uid="{00000000-0005-0000-0000-00002C030000}"/>
    <cellStyle name="Calculation 2 2 2 2 4 6 2" xfId="884" xr:uid="{00000000-0005-0000-0000-00002D030000}"/>
    <cellStyle name="Calculation 2 2 2 2 4 7" xfId="885" xr:uid="{00000000-0005-0000-0000-00002E030000}"/>
    <cellStyle name="Calculation 2 2 2 2 4 8" xfId="886" xr:uid="{00000000-0005-0000-0000-00002F030000}"/>
    <cellStyle name="Calculation 2 2 2 2 5" xfId="887" xr:uid="{00000000-0005-0000-0000-000030030000}"/>
    <cellStyle name="Calculation 2 2 2 2 5 2" xfId="888" xr:uid="{00000000-0005-0000-0000-000031030000}"/>
    <cellStyle name="Calculation 2 2 2 2 5 2 2" xfId="889" xr:uid="{00000000-0005-0000-0000-000032030000}"/>
    <cellStyle name="Calculation 2 2 2 2 5 2 2 2" xfId="890" xr:uid="{00000000-0005-0000-0000-000033030000}"/>
    <cellStyle name="Calculation 2 2 2 2 5 2 2 3" xfId="891" xr:uid="{00000000-0005-0000-0000-000034030000}"/>
    <cellStyle name="Calculation 2 2 2 2 5 2 2 4" xfId="892" xr:uid="{00000000-0005-0000-0000-000035030000}"/>
    <cellStyle name="Calculation 2 2 2 2 5 2 2 5" xfId="893" xr:uid="{00000000-0005-0000-0000-000036030000}"/>
    <cellStyle name="Calculation 2 2 2 2 5 2 3" xfId="894" xr:uid="{00000000-0005-0000-0000-000037030000}"/>
    <cellStyle name="Calculation 2 2 2 2 5 2 3 2" xfId="895" xr:uid="{00000000-0005-0000-0000-000038030000}"/>
    <cellStyle name="Calculation 2 2 2 2 5 2 3 3" xfId="896" xr:uid="{00000000-0005-0000-0000-000039030000}"/>
    <cellStyle name="Calculation 2 2 2 2 5 2 3 4" xfId="897" xr:uid="{00000000-0005-0000-0000-00003A030000}"/>
    <cellStyle name="Calculation 2 2 2 2 5 2 3 5" xfId="898" xr:uid="{00000000-0005-0000-0000-00003B030000}"/>
    <cellStyle name="Calculation 2 2 2 2 5 2 4" xfId="899" xr:uid="{00000000-0005-0000-0000-00003C030000}"/>
    <cellStyle name="Calculation 2 2 2 2 5 2 4 2" xfId="900" xr:uid="{00000000-0005-0000-0000-00003D030000}"/>
    <cellStyle name="Calculation 2 2 2 2 5 2 5" xfId="901" xr:uid="{00000000-0005-0000-0000-00003E030000}"/>
    <cellStyle name="Calculation 2 2 2 2 5 2 5 2" xfId="902" xr:uid="{00000000-0005-0000-0000-00003F030000}"/>
    <cellStyle name="Calculation 2 2 2 2 5 2 6" xfId="903" xr:uid="{00000000-0005-0000-0000-000040030000}"/>
    <cellStyle name="Calculation 2 2 2 2 5 2 7" xfId="904" xr:uid="{00000000-0005-0000-0000-000041030000}"/>
    <cellStyle name="Calculation 2 2 2 2 5 3" xfId="905" xr:uid="{00000000-0005-0000-0000-000042030000}"/>
    <cellStyle name="Calculation 2 2 2 2 5 3 2" xfId="906" xr:uid="{00000000-0005-0000-0000-000043030000}"/>
    <cellStyle name="Calculation 2 2 2 2 5 3 3" xfId="907" xr:uid="{00000000-0005-0000-0000-000044030000}"/>
    <cellStyle name="Calculation 2 2 2 2 5 3 4" xfId="908" xr:uid="{00000000-0005-0000-0000-000045030000}"/>
    <cellStyle name="Calculation 2 2 2 2 5 3 5" xfId="909" xr:uid="{00000000-0005-0000-0000-000046030000}"/>
    <cellStyle name="Calculation 2 2 2 2 5 4" xfId="910" xr:uid="{00000000-0005-0000-0000-000047030000}"/>
    <cellStyle name="Calculation 2 2 2 2 5 4 2" xfId="911" xr:uid="{00000000-0005-0000-0000-000048030000}"/>
    <cellStyle name="Calculation 2 2 2 2 5 4 3" xfId="912" xr:uid="{00000000-0005-0000-0000-000049030000}"/>
    <cellStyle name="Calculation 2 2 2 2 5 4 4" xfId="913" xr:uid="{00000000-0005-0000-0000-00004A030000}"/>
    <cellStyle name="Calculation 2 2 2 2 5 4 5" xfId="914" xr:uid="{00000000-0005-0000-0000-00004B030000}"/>
    <cellStyle name="Calculation 2 2 2 2 5 5" xfId="915" xr:uid="{00000000-0005-0000-0000-00004C030000}"/>
    <cellStyle name="Calculation 2 2 2 2 5 5 2" xfId="916" xr:uid="{00000000-0005-0000-0000-00004D030000}"/>
    <cellStyle name="Calculation 2 2 2 2 5 6" xfId="917" xr:uid="{00000000-0005-0000-0000-00004E030000}"/>
    <cellStyle name="Calculation 2 2 2 2 5 6 2" xfId="918" xr:uid="{00000000-0005-0000-0000-00004F030000}"/>
    <cellStyle name="Calculation 2 2 2 2 5 7" xfId="919" xr:uid="{00000000-0005-0000-0000-000050030000}"/>
    <cellStyle name="Calculation 2 2 2 2 5 8" xfId="920" xr:uid="{00000000-0005-0000-0000-000051030000}"/>
    <cellStyle name="Calculation 2 2 2 2 6" xfId="921" xr:uid="{00000000-0005-0000-0000-000052030000}"/>
    <cellStyle name="Calculation 2 2 2 2 6 2" xfId="922" xr:uid="{00000000-0005-0000-0000-000053030000}"/>
    <cellStyle name="Calculation 2 2 2 2 6 2 2" xfId="923" xr:uid="{00000000-0005-0000-0000-000054030000}"/>
    <cellStyle name="Calculation 2 2 2 2 6 2 2 2" xfId="924" xr:uid="{00000000-0005-0000-0000-000055030000}"/>
    <cellStyle name="Calculation 2 2 2 2 6 2 2 3" xfId="925" xr:uid="{00000000-0005-0000-0000-000056030000}"/>
    <cellStyle name="Calculation 2 2 2 2 6 2 2 4" xfId="926" xr:uid="{00000000-0005-0000-0000-000057030000}"/>
    <cellStyle name="Calculation 2 2 2 2 6 2 2 5" xfId="927" xr:uid="{00000000-0005-0000-0000-000058030000}"/>
    <cellStyle name="Calculation 2 2 2 2 6 2 3" xfId="928" xr:uid="{00000000-0005-0000-0000-000059030000}"/>
    <cellStyle name="Calculation 2 2 2 2 6 2 3 2" xfId="929" xr:uid="{00000000-0005-0000-0000-00005A030000}"/>
    <cellStyle name="Calculation 2 2 2 2 6 2 3 3" xfId="930" xr:uid="{00000000-0005-0000-0000-00005B030000}"/>
    <cellStyle name="Calculation 2 2 2 2 6 2 3 4" xfId="931" xr:uid="{00000000-0005-0000-0000-00005C030000}"/>
    <cellStyle name="Calculation 2 2 2 2 6 2 3 5" xfId="932" xr:uid="{00000000-0005-0000-0000-00005D030000}"/>
    <cellStyle name="Calculation 2 2 2 2 6 2 4" xfId="933" xr:uid="{00000000-0005-0000-0000-00005E030000}"/>
    <cellStyle name="Calculation 2 2 2 2 6 2 4 2" xfId="934" xr:uid="{00000000-0005-0000-0000-00005F030000}"/>
    <cellStyle name="Calculation 2 2 2 2 6 2 5" xfId="935" xr:uid="{00000000-0005-0000-0000-000060030000}"/>
    <cellStyle name="Calculation 2 2 2 2 6 2 5 2" xfId="936" xr:uid="{00000000-0005-0000-0000-000061030000}"/>
    <cellStyle name="Calculation 2 2 2 2 6 2 6" xfId="937" xr:uid="{00000000-0005-0000-0000-000062030000}"/>
    <cellStyle name="Calculation 2 2 2 2 6 2 7" xfId="938" xr:uid="{00000000-0005-0000-0000-000063030000}"/>
    <cellStyle name="Calculation 2 2 2 2 6 3" xfId="939" xr:uid="{00000000-0005-0000-0000-000064030000}"/>
    <cellStyle name="Calculation 2 2 2 2 6 3 2" xfId="940" xr:uid="{00000000-0005-0000-0000-000065030000}"/>
    <cellStyle name="Calculation 2 2 2 2 6 3 3" xfId="941" xr:uid="{00000000-0005-0000-0000-000066030000}"/>
    <cellStyle name="Calculation 2 2 2 2 6 3 4" xfId="942" xr:uid="{00000000-0005-0000-0000-000067030000}"/>
    <cellStyle name="Calculation 2 2 2 2 6 3 5" xfId="943" xr:uid="{00000000-0005-0000-0000-000068030000}"/>
    <cellStyle name="Calculation 2 2 2 2 6 4" xfId="944" xr:uid="{00000000-0005-0000-0000-000069030000}"/>
    <cellStyle name="Calculation 2 2 2 2 6 4 2" xfId="945" xr:uid="{00000000-0005-0000-0000-00006A030000}"/>
    <cellStyle name="Calculation 2 2 2 2 6 4 3" xfId="946" xr:uid="{00000000-0005-0000-0000-00006B030000}"/>
    <cellStyle name="Calculation 2 2 2 2 6 4 4" xfId="947" xr:uid="{00000000-0005-0000-0000-00006C030000}"/>
    <cellStyle name="Calculation 2 2 2 2 6 4 5" xfId="948" xr:uid="{00000000-0005-0000-0000-00006D030000}"/>
    <cellStyle name="Calculation 2 2 2 2 6 5" xfId="949" xr:uid="{00000000-0005-0000-0000-00006E030000}"/>
    <cellStyle name="Calculation 2 2 2 2 6 5 2" xfId="950" xr:uid="{00000000-0005-0000-0000-00006F030000}"/>
    <cellStyle name="Calculation 2 2 2 2 6 6" xfId="951" xr:uid="{00000000-0005-0000-0000-000070030000}"/>
    <cellStyle name="Calculation 2 2 2 2 6 6 2" xfId="952" xr:uid="{00000000-0005-0000-0000-000071030000}"/>
    <cellStyle name="Calculation 2 2 2 2 6 7" xfId="953" xr:uid="{00000000-0005-0000-0000-000072030000}"/>
    <cellStyle name="Calculation 2 2 2 2 6 8" xfId="954" xr:uid="{00000000-0005-0000-0000-000073030000}"/>
    <cellStyle name="Calculation 2 2 2 2 7" xfId="955" xr:uid="{00000000-0005-0000-0000-000074030000}"/>
    <cellStyle name="Calculation 2 2 2 2 7 2" xfId="956" xr:uid="{00000000-0005-0000-0000-000075030000}"/>
    <cellStyle name="Calculation 2 2 2 2 7 2 2" xfId="957" xr:uid="{00000000-0005-0000-0000-000076030000}"/>
    <cellStyle name="Calculation 2 2 2 2 7 2 2 2" xfId="958" xr:uid="{00000000-0005-0000-0000-000077030000}"/>
    <cellStyle name="Calculation 2 2 2 2 7 2 2 3" xfId="959" xr:uid="{00000000-0005-0000-0000-000078030000}"/>
    <cellStyle name="Calculation 2 2 2 2 7 2 2 4" xfId="960" xr:uid="{00000000-0005-0000-0000-000079030000}"/>
    <cellStyle name="Calculation 2 2 2 2 7 2 2 5" xfId="961" xr:uid="{00000000-0005-0000-0000-00007A030000}"/>
    <cellStyle name="Calculation 2 2 2 2 7 2 3" xfId="962" xr:uid="{00000000-0005-0000-0000-00007B030000}"/>
    <cellStyle name="Calculation 2 2 2 2 7 2 3 2" xfId="963" xr:uid="{00000000-0005-0000-0000-00007C030000}"/>
    <cellStyle name="Calculation 2 2 2 2 7 2 3 3" xfId="964" xr:uid="{00000000-0005-0000-0000-00007D030000}"/>
    <cellStyle name="Calculation 2 2 2 2 7 2 3 4" xfId="965" xr:uid="{00000000-0005-0000-0000-00007E030000}"/>
    <cellStyle name="Calculation 2 2 2 2 7 2 3 5" xfId="966" xr:uid="{00000000-0005-0000-0000-00007F030000}"/>
    <cellStyle name="Calculation 2 2 2 2 7 2 4" xfId="967" xr:uid="{00000000-0005-0000-0000-000080030000}"/>
    <cellStyle name="Calculation 2 2 2 2 7 2 4 2" xfId="968" xr:uid="{00000000-0005-0000-0000-000081030000}"/>
    <cellStyle name="Calculation 2 2 2 2 7 2 5" xfId="969" xr:uid="{00000000-0005-0000-0000-000082030000}"/>
    <cellStyle name="Calculation 2 2 2 2 7 2 5 2" xfId="970" xr:uid="{00000000-0005-0000-0000-000083030000}"/>
    <cellStyle name="Calculation 2 2 2 2 7 2 6" xfId="971" xr:uid="{00000000-0005-0000-0000-000084030000}"/>
    <cellStyle name="Calculation 2 2 2 2 7 2 7" xfId="972" xr:uid="{00000000-0005-0000-0000-000085030000}"/>
    <cellStyle name="Calculation 2 2 2 2 7 3" xfId="973" xr:uid="{00000000-0005-0000-0000-000086030000}"/>
    <cellStyle name="Calculation 2 2 2 2 7 3 2" xfId="974" xr:uid="{00000000-0005-0000-0000-000087030000}"/>
    <cellStyle name="Calculation 2 2 2 2 7 3 3" xfId="975" xr:uid="{00000000-0005-0000-0000-000088030000}"/>
    <cellStyle name="Calculation 2 2 2 2 7 3 4" xfId="976" xr:uid="{00000000-0005-0000-0000-000089030000}"/>
    <cellStyle name="Calculation 2 2 2 2 7 3 5" xfId="977" xr:uid="{00000000-0005-0000-0000-00008A030000}"/>
    <cellStyle name="Calculation 2 2 2 2 7 4" xfId="978" xr:uid="{00000000-0005-0000-0000-00008B030000}"/>
    <cellStyle name="Calculation 2 2 2 2 7 4 2" xfId="979" xr:uid="{00000000-0005-0000-0000-00008C030000}"/>
    <cellStyle name="Calculation 2 2 2 2 7 4 3" xfId="980" xr:uid="{00000000-0005-0000-0000-00008D030000}"/>
    <cellStyle name="Calculation 2 2 2 2 7 4 4" xfId="981" xr:uid="{00000000-0005-0000-0000-00008E030000}"/>
    <cellStyle name="Calculation 2 2 2 2 7 4 5" xfId="982" xr:uid="{00000000-0005-0000-0000-00008F030000}"/>
    <cellStyle name="Calculation 2 2 2 2 7 5" xfId="983" xr:uid="{00000000-0005-0000-0000-000090030000}"/>
    <cellStyle name="Calculation 2 2 2 2 7 5 2" xfId="984" xr:uid="{00000000-0005-0000-0000-000091030000}"/>
    <cellStyle name="Calculation 2 2 2 2 7 6" xfId="985" xr:uid="{00000000-0005-0000-0000-000092030000}"/>
    <cellStyle name="Calculation 2 2 2 2 7 6 2" xfId="986" xr:uid="{00000000-0005-0000-0000-000093030000}"/>
    <cellStyle name="Calculation 2 2 2 2 7 7" xfId="987" xr:uid="{00000000-0005-0000-0000-000094030000}"/>
    <cellStyle name="Calculation 2 2 2 2 7 8" xfId="988" xr:uid="{00000000-0005-0000-0000-000095030000}"/>
    <cellStyle name="Calculation 2 2 2 2 8" xfId="989" xr:uid="{00000000-0005-0000-0000-000096030000}"/>
    <cellStyle name="Calculation 2 2 2 2 8 2" xfId="990" xr:uid="{00000000-0005-0000-0000-000097030000}"/>
    <cellStyle name="Calculation 2 2 2 2 8 2 2" xfId="991" xr:uid="{00000000-0005-0000-0000-000098030000}"/>
    <cellStyle name="Calculation 2 2 2 2 8 2 2 2" xfId="992" xr:uid="{00000000-0005-0000-0000-000099030000}"/>
    <cellStyle name="Calculation 2 2 2 2 8 2 2 3" xfId="993" xr:uid="{00000000-0005-0000-0000-00009A030000}"/>
    <cellStyle name="Calculation 2 2 2 2 8 2 2 4" xfId="994" xr:uid="{00000000-0005-0000-0000-00009B030000}"/>
    <cellStyle name="Calculation 2 2 2 2 8 2 2 5" xfId="995" xr:uid="{00000000-0005-0000-0000-00009C030000}"/>
    <cellStyle name="Calculation 2 2 2 2 8 2 3" xfId="996" xr:uid="{00000000-0005-0000-0000-00009D030000}"/>
    <cellStyle name="Calculation 2 2 2 2 8 2 3 2" xfId="997" xr:uid="{00000000-0005-0000-0000-00009E030000}"/>
    <cellStyle name="Calculation 2 2 2 2 8 2 3 3" xfId="998" xr:uid="{00000000-0005-0000-0000-00009F030000}"/>
    <cellStyle name="Calculation 2 2 2 2 8 2 3 4" xfId="999" xr:uid="{00000000-0005-0000-0000-0000A0030000}"/>
    <cellStyle name="Calculation 2 2 2 2 8 2 3 5" xfId="1000" xr:uid="{00000000-0005-0000-0000-0000A1030000}"/>
    <cellStyle name="Calculation 2 2 2 2 8 2 4" xfId="1001" xr:uid="{00000000-0005-0000-0000-0000A2030000}"/>
    <cellStyle name="Calculation 2 2 2 2 8 2 4 2" xfId="1002" xr:uid="{00000000-0005-0000-0000-0000A3030000}"/>
    <cellStyle name="Calculation 2 2 2 2 8 2 5" xfId="1003" xr:uid="{00000000-0005-0000-0000-0000A4030000}"/>
    <cellStyle name="Calculation 2 2 2 2 8 2 5 2" xfId="1004" xr:uid="{00000000-0005-0000-0000-0000A5030000}"/>
    <cellStyle name="Calculation 2 2 2 2 8 2 6" xfId="1005" xr:uid="{00000000-0005-0000-0000-0000A6030000}"/>
    <cellStyle name="Calculation 2 2 2 2 8 2 7" xfId="1006" xr:uid="{00000000-0005-0000-0000-0000A7030000}"/>
    <cellStyle name="Calculation 2 2 2 2 8 3" xfId="1007" xr:uid="{00000000-0005-0000-0000-0000A8030000}"/>
    <cellStyle name="Calculation 2 2 2 2 8 3 2" xfId="1008" xr:uid="{00000000-0005-0000-0000-0000A9030000}"/>
    <cellStyle name="Calculation 2 2 2 2 8 3 3" xfId="1009" xr:uid="{00000000-0005-0000-0000-0000AA030000}"/>
    <cellStyle name="Calculation 2 2 2 2 8 3 4" xfId="1010" xr:uid="{00000000-0005-0000-0000-0000AB030000}"/>
    <cellStyle name="Calculation 2 2 2 2 8 3 5" xfId="1011" xr:uid="{00000000-0005-0000-0000-0000AC030000}"/>
    <cellStyle name="Calculation 2 2 2 2 8 4" xfId="1012" xr:uid="{00000000-0005-0000-0000-0000AD030000}"/>
    <cellStyle name="Calculation 2 2 2 2 8 4 2" xfId="1013" xr:uid="{00000000-0005-0000-0000-0000AE030000}"/>
    <cellStyle name="Calculation 2 2 2 2 8 4 3" xfId="1014" xr:uid="{00000000-0005-0000-0000-0000AF030000}"/>
    <cellStyle name="Calculation 2 2 2 2 8 4 4" xfId="1015" xr:uid="{00000000-0005-0000-0000-0000B0030000}"/>
    <cellStyle name="Calculation 2 2 2 2 8 4 5" xfId="1016" xr:uid="{00000000-0005-0000-0000-0000B1030000}"/>
    <cellStyle name="Calculation 2 2 2 2 8 5" xfId="1017" xr:uid="{00000000-0005-0000-0000-0000B2030000}"/>
    <cellStyle name="Calculation 2 2 2 2 8 5 2" xfId="1018" xr:uid="{00000000-0005-0000-0000-0000B3030000}"/>
    <cellStyle name="Calculation 2 2 2 2 8 6" xfId="1019" xr:uid="{00000000-0005-0000-0000-0000B4030000}"/>
    <cellStyle name="Calculation 2 2 2 2 8 6 2" xfId="1020" xr:uid="{00000000-0005-0000-0000-0000B5030000}"/>
    <cellStyle name="Calculation 2 2 2 2 8 7" xfId="1021" xr:uid="{00000000-0005-0000-0000-0000B6030000}"/>
    <cellStyle name="Calculation 2 2 2 2 8 8" xfId="1022" xr:uid="{00000000-0005-0000-0000-0000B7030000}"/>
    <cellStyle name="Calculation 2 2 2 2 9" xfId="1023" xr:uid="{00000000-0005-0000-0000-0000B8030000}"/>
    <cellStyle name="Calculation 2 2 2 2 9 2" xfId="1024" xr:uid="{00000000-0005-0000-0000-0000B9030000}"/>
    <cellStyle name="Calculation 2 2 2 2 9 2 2" xfId="1025" xr:uid="{00000000-0005-0000-0000-0000BA030000}"/>
    <cellStyle name="Calculation 2 2 2 2 9 2 2 2" xfId="1026" xr:uid="{00000000-0005-0000-0000-0000BB030000}"/>
    <cellStyle name="Calculation 2 2 2 2 9 2 2 3" xfId="1027" xr:uid="{00000000-0005-0000-0000-0000BC030000}"/>
    <cellStyle name="Calculation 2 2 2 2 9 2 2 4" xfId="1028" xr:uid="{00000000-0005-0000-0000-0000BD030000}"/>
    <cellStyle name="Calculation 2 2 2 2 9 2 2 5" xfId="1029" xr:uid="{00000000-0005-0000-0000-0000BE030000}"/>
    <cellStyle name="Calculation 2 2 2 2 9 2 3" xfId="1030" xr:uid="{00000000-0005-0000-0000-0000BF030000}"/>
    <cellStyle name="Calculation 2 2 2 2 9 2 3 2" xfId="1031" xr:uid="{00000000-0005-0000-0000-0000C0030000}"/>
    <cellStyle name="Calculation 2 2 2 2 9 2 3 3" xfId="1032" xr:uid="{00000000-0005-0000-0000-0000C1030000}"/>
    <cellStyle name="Calculation 2 2 2 2 9 2 3 4" xfId="1033" xr:uid="{00000000-0005-0000-0000-0000C2030000}"/>
    <cellStyle name="Calculation 2 2 2 2 9 2 3 5" xfId="1034" xr:uid="{00000000-0005-0000-0000-0000C3030000}"/>
    <cellStyle name="Calculation 2 2 2 2 9 2 4" xfId="1035" xr:uid="{00000000-0005-0000-0000-0000C4030000}"/>
    <cellStyle name="Calculation 2 2 2 2 9 2 4 2" xfId="1036" xr:uid="{00000000-0005-0000-0000-0000C5030000}"/>
    <cellStyle name="Calculation 2 2 2 2 9 2 5" xfId="1037" xr:uid="{00000000-0005-0000-0000-0000C6030000}"/>
    <cellStyle name="Calculation 2 2 2 2 9 2 5 2" xfId="1038" xr:uid="{00000000-0005-0000-0000-0000C7030000}"/>
    <cellStyle name="Calculation 2 2 2 2 9 2 6" xfId="1039" xr:uid="{00000000-0005-0000-0000-0000C8030000}"/>
    <cellStyle name="Calculation 2 2 2 2 9 2 7" xfId="1040" xr:uid="{00000000-0005-0000-0000-0000C9030000}"/>
    <cellStyle name="Calculation 2 2 2 2 9 3" xfId="1041" xr:uid="{00000000-0005-0000-0000-0000CA030000}"/>
    <cellStyle name="Calculation 2 2 2 2 9 3 2" xfId="1042" xr:uid="{00000000-0005-0000-0000-0000CB030000}"/>
    <cellStyle name="Calculation 2 2 2 2 9 3 3" xfId="1043" xr:uid="{00000000-0005-0000-0000-0000CC030000}"/>
    <cellStyle name="Calculation 2 2 2 2 9 3 4" xfId="1044" xr:uid="{00000000-0005-0000-0000-0000CD030000}"/>
    <cellStyle name="Calculation 2 2 2 2 9 3 5" xfId="1045" xr:uid="{00000000-0005-0000-0000-0000CE030000}"/>
    <cellStyle name="Calculation 2 2 2 2 9 4" xfId="1046" xr:uid="{00000000-0005-0000-0000-0000CF030000}"/>
    <cellStyle name="Calculation 2 2 2 2 9 4 2" xfId="1047" xr:uid="{00000000-0005-0000-0000-0000D0030000}"/>
    <cellStyle name="Calculation 2 2 2 2 9 4 3" xfId="1048" xr:uid="{00000000-0005-0000-0000-0000D1030000}"/>
    <cellStyle name="Calculation 2 2 2 2 9 4 4" xfId="1049" xr:uid="{00000000-0005-0000-0000-0000D2030000}"/>
    <cellStyle name="Calculation 2 2 2 2 9 4 5" xfId="1050" xr:uid="{00000000-0005-0000-0000-0000D3030000}"/>
    <cellStyle name="Calculation 2 2 2 2 9 5" xfId="1051" xr:uid="{00000000-0005-0000-0000-0000D4030000}"/>
    <cellStyle name="Calculation 2 2 2 2 9 5 2" xfId="1052" xr:uid="{00000000-0005-0000-0000-0000D5030000}"/>
    <cellStyle name="Calculation 2 2 2 2 9 6" xfId="1053" xr:uid="{00000000-0005-0000-0000-0000D6030000}"/>
    <cellStyle name="Calculation 2 2 2 2 9 6 2" xfId="1054" xr:uid="{00000000-0005-0000-0000-0000D7030000}"/>
    <cellStyle name="Calculation 2 2 2 2 9 7" xfId="1055" xr:uid="{00000000-0005-0000-0000-0000D8030000}"/>
    <cellStyle name="Calculation 2 2 2 2 9 8" xfId="1056" xr:uid="{00000000-0005-0000-0000-0000D9030000}"/>
    <cellStyle name="Calculation 2 2 2 3" xfId="1057" xr:uid="{00000000-0005-0000-0000-0000DA030000}"/>
    <cellStyle name="Calculation 2 2 2 3 2" xfId="1058" xr:uid="{00000000-0005-0000-0000-0000DB030000}"/>
    <cellStyle name="Calculation 2 2 2 4" xfId="1059" xr:uid="{00000000-0005-0000-0000-0000DC030000}"/>
    <cellStyle name="Calculation 2 2 2 4 2" xfId="1060" xr:uid="{00000000-0005-0000-0000-0000DD030000}"/>
    <cellStyle name="Calculation 2 2 2 5" xfId="1061" xr:uid="{00000000-0005-0000-0000-0000DE030000}"/>
    <cellStyle name="Calculation 2 2 2 6" xfId="1062" xr:uid="{00000000-0005-0000-0000-0000DF030000}"/>
    <cellStyle name="Calculation 2 2 2 6 2" xfId="1063" xr:uid="{00000000-0005-0000-0000-0000E0030000}"/>
    <cellStyle name="Calculation 2 2 2_T-straight with PEDs adjustor" xfId="1064" xr:uid="{00000000-0005-0000-0000-0000E1030000}"/>
    <cellStyle name="Calculation 2 2 3" xfId="1065" xr:uid="{00000000-0005-0000-0000-0000E2030000}"/>
    <cellStyle name="Calculation 2 2 3 10" xfId="1066" xr:uid="{00000000-0005-0000-0000-0000E3030000}"/>
    <cellStyle name="Calculation 2 2 3 10 2" xfId="1067" xr:uid="{00000000-0005-0000-0000-0000E4030000}"/>
    <cellStyle name="Calculation 2 2 3 10 2 2" xfId="1068" xr:uid="{00000000-0005-0000-0000-0000E5030000}"/>
    <cellStyle name="Calculation 2 2 3 10 2 2 2" xfId="1069" xr:uid="{00000000-0005-0000-0000-0000E6030000}"/>
    <cellStyle name="Calculation 2 2 3 10 2 2 3" xfId="1070" xr:uid="{00000000-0005-0000-0000-0000E7030000}"/>
    <cellStyle name="Calculation 2 2 3 10 2 2 4" xfId="1071" xr:uid="{00000000-0005-0000-0000-0000E8030000}"/>
    <cellStyle name="Calculation 2 2 3 10 2 2 5" xfId="1072" xr:uid="{00000000-0005-0000-0000-0000E9030000}"/>
    <cellStyle name="Calculation 2 2 3 10 2 3" xfId="1073" xr:uid="{00000000-0005-0000-0000-0000EA030000}"/>
    <cellStyle name="Calculation 2 2 3 10 2 3 2" xfId="1074" xr:uid="{00000000-0005-0000-0000-0000EB030000}"/>
    <cellStyle name="Calculation 2 2 3 10 2 3 3" xfId="1075" xr:uid="{00000000-0005-0000-0000-0000EC030000}"/>
    <cellStyle name="Calculation 2 2 3 10 2 3 4" xfId="1076" xr:uid="{00000000-0005-0000-0000-0000ED030000}"/>
    <cellStyle name="Calculation 2 2 3 10 2 3 5" xfId="1077" xr:uid="{00000000-0005-0000-0000-0000EE030000}"/>
    <cellStyle name="Calculation 2 2 3 10 2 4" xfId="1078" xr:uid="{00000000-0005-0000-0000-0000EF030000}"/>
    <cellStyle name="Calculation 2 2 3 10 2 4 2" xfId="1079" xr:uid="{00000000-0005-0000-0000-0000F0030000}"/>
    <cellStyle name="Calculation 2 2 3 10 2 5" xfId="1080" xr:uid="{00000000-0005-0000-0000-0000F1030000}"/>
    <cellStyle name="Calculation 2 2 3 10 2 5 2" xfId="1081" xr:uid="{00000000-0005-0000-0000-0000F2030000}"/>
    <cellStyle name="Calculation 2 2 3 10 2 6" xfId="1082" xr:uid="{00000000-0005-0000-0000-0000F3030000}"/>
    <cellStyle name="Calculation 2 2 3 10 2 7" xfId="1083" xr:uid="{00000000-0005-0000-0000-0000F4030000}"/>
    <cellStyle name="Calculation 2 2 3 10 3" xfId="1084" xr:uid="{00000000-0005-0000-0000-0000F5030000}"/>
    <cellStyle name="Calculation 2 2 3 10 3 2" xfId="1085" xr:uid="{00000000-0005-0000-0000-0000F6030000}"/>
    <cellStyle name="Calculation 2 2 3 10 3 3" xfId="1086" xr:uid="{00000000-0005-0000-0000-0000F7030000}"/>
    <cellStyle name="Calculation 2 2 3 10 3 4" xfId="1087" xr:uid="{00000000-0005-0000-0000-0000F8030000}"/>
    <cellStyle name="Calculation 2 2 3 10 3 5" xfId="1088" xr:uid="{00000000-0005-0000-0000-0000F9030000}"/>
    <cellStyle name="Calculation 2 2 3 10 4" xfId="1089" xr:uid="{00000000-0005-0000-0000-0000FA030000}"/>
    <cellStyle name="Calculation 2 2 3 10 4 2" xfId="1090" xr:uid="{00000000-0005-0000-0000-0000FB030000}"/>
    <cellStyle name="Calculation 2 2 3 10 4 3" xfId="1091" xr:uid="{00000000-0005-0000-0000-0000FC030000}"/>
    <cellStyle name="Calculation 2 2 3 10 4 4" xfId="1092" xr:uid="{00000000-0005-0000-0000-0000FD030000}"/>
    <cellStyle name="Calculation 2 2 3 10 4 5" xfId="1093" xr:uid="{00000000-0005-0000-0000-0000FE030000}"/>
    <cellStyle name="Calculation 2 2 3 10 5" xfId="1094" xr:uid="{00000000-0005-0000-0000-0000FF030000}"/>
    <cellStyle name="Calculation 2 2 3 10 5 2" xfId="1095" xr:uid="{00000000-0005-0000-0000-000000040000}"/>
    <cellStyle name="Calculation 2 2 3 10 6" xfId="1096" xr:uid="{00000000-0005-0000-0000-000001040000}"/>
    <cellStyle name="Calculation 2 2 3 10 6 2" xfId="1097" xr:uid="{00000000-0005-0000-0000-000002040000}"/>
    <cellStyle name="Calculation 2 2 3 10 7" xfId="1098" xr:uid="{00000000-0005-0000-0000-000003040000}"/>
    <cellStyle name="Calculation 2 2 3 10 8" xfId="1099" xr:uid="{00000000-0005-0000-0000-000004040000}"/>
    <cellStyle name="Calculation 2 2 3 11" xfId="1100" xr:uid="{00000000-0005-0000-0000-000005040000}"/>
    <cellStyle name="Calculation 2 2 3 11 2" xfId="1101" xr:uid="{00000000-0005-0000-0000-000006040000}"/>
    <cellStyle name="Calculation 2 2 3 11 2 2" xfId="1102" xr:uid="{00000000-0005-0000-0000-000007040000}"/>
    <cellStyle name="Calculation 2 2 3 11 2 2 2" xfId="1103" xr:uid="{00000000-0005-0000-0000-000008040000}"/>
    <cellStyle name="Calculation 2 2 3 11 2 2 3" xfId="1104" xr:uid="{00000000-0005-0000-0000-000009040000}"/>
    <cellStyle name="Calculation 2 2 3 11 2 2 4" xfId="1105" xr:uid="{00000000-0005-0000-0000-00000A040000}"/>
    <cellStyle name="Calculation 2 2 3 11 2 2 5" xfId="1106" xr:uid="{00000000-0005-0000-0000-00000B040000}"/>
    <cellStyle name="Calculation 2 2 3 11 2 3" xfId="1107" xr:uid="{00000000-0005-0000-0000-00000C040000}"/>
    <cellStyle name="Calculation 2 2 3 11 2 3 2" xfId="1108" xr:uid="{00000000-0005-0000-0000-00000D040000}"/>
    <cellStyle name="Calculation 2 2 3 11 2 3 3" xfId="1109" xr:uid="{00000000-0005-0000-0000-00000E040000}"/>
    <cellStyle name="Calculation 2 2 3 11 2 3 4" xfId="1110" xr:uid="{00000000-0005-0000-0000-00000F040000}"/>
    <cellStyle name="Calculation 2 2 3 11 2 3 5" xfId="1111" xr:uid="{00000000-0005-0000-0000-000010040000}"/>
    <cellStyle name="Calculation 2 2 3 11 2 4" xfId="1112" xr:uid="{00000000-0005-0000-0000-000011040000}"/>
    <cellStyle name="Calculation 2 2 3 11 2 4 2" xfId="1113" xr:uid="{00000000-0005-0000-0000-000012040000}"/>
    <cellStyle name="Calculation 2 2 3 11 2 5" xfId="1114" xr:uid="{00000000-0005-0000-0000-000013040000}"/>
    <cellStyle name="Calculation 2 2 3 11 2 5 2" xfId="1115" xr:uid="{00000000-0005-0000-0000-000014040000}"/>
    <cellStyle name="Calculation 2 2 3 11 2 6" xfId="1116" xr:uid="{00000000-0005-0000-0000-000015040000}"/>
    <cellStyle name="Calculation 2 2 3 11 2 7" xfId="1117" xr:uid="{00000000-0005-0000-0000-000016040000}"/>
    <cellStyle name="Calculation 2 2 3 11 3" xfId="1118" xr:uid="{00000000-0005-0000-0000-000017040000}"/>
    <cellStyle name="Calculation 2 2 3 11 3 2" xfId="1119" xr:uid="{00000000-0005-0000-0000-000018040000}"/>
    <cellStyle name="Calculation 2 2 3 11 3 3" xfId="1120" xr:uid="{00000000-0005-0000-0000-000019040000}"/>
    <cellStyle name="Calculation 2 2 3 11 3 4" xfId="1121" xr:uid="{00000000-0005-0000-0000-00001A040000}"/>
    <cellStyle name="Calculation 2 2 3 11 3 5" xfId="1122" xr:uid="{00000000-0005-0000-0000-00001B040000}"/>
    <cellStyle name="Calculation 2 2 3 11 4" xfId="1123" xr:uid="{00000000-0005-0000-0000-00001C040000}"/>
    <cellStyle name="Calculation 2 2 3 11 4 2" xfId="1124" xr:uid="{00000000-0005-0000-0000-00001D040000}"/>
    <cellStyle name="Calculation 2 2 3 11 4 3" xfId="1125" xr:uid="{00000000-0005-0000-0000-00001E040000}"/>
    <cellStyle name="Calculation 2 2 3 11 4 4" xfId="1126" xr:uid="{00000000-0005-0000-0000-00001F040000}"/>
    <cellStyle name="Calculation 2 2 3 11 4 5" xfId="1127" xr:uid="{00000000-0005-0000-0000-000020040000}"/>
    <cellStyle name="Calculation 2 2 3 11 5" xfId="1128" xr:uid="{00000000-0005-0000-0000-000021040000}"/>
    <cellStyle name="Calculation 2 2 3 11 5 2" xfId="1129" xr:uid="{00000000-0005-0000-0000-000022040000}"/>
    <cellStyle name="Calculation 2 2 3 11 6" xfId="1130" xr:uid="{00000000-0005-0000-0000-000023040000}"/>
    <cellStyle name="Calculation 2 2 3 11 6 2" xfId="1131" xr:uid="{00000000-0005-0000-0000-000024040000}"/>
    <cellStyle name="Calculation 2 2 3 11 7" xfId="1132" xr:uid="{00000000-0005-0000-0000-000025040000}"/>
    <cellStyle name="Calculation 2 2 3 11 8" xfId="1133" xr:uid="{00000000-0005-0000-0000-000026040000}"/>
    <cellStyle name="Calculation 2 2 3 12" xfId="1134" xr:uid="{00000000-0005-0000-0000-000027040000}"/>
    <cellStyle name="Calculation 2 2 3 12 2" xfId="1135" xr:uid="{00000000-0005-0000-0000-000028040000}"/>
    <cellStyle name="Calculation 2 2 3 12 2 2" xfId="1136" xr:uid="{00000000-0005-0000-0000-000029040000}"/>
    <cellStyle name="Calculation 2 2 3 12 2 2 2" xfId="1137" xr:uid="{00000000-0005-0000-0000-00002A040000}"/>
    <cellStyle name="Calculation 2 2 3 12 2 2 3" xfId="1138" xr:uid="{00000000-0005-0000-0000-00002B040000}"/>
    <cellStyle name="Calculation 2 2 3 12 2 2 4" xfId="1139" xr:uid="{00000000-0005-0000-0000-00002C040000}"/>
    <cellStyle name="Calculation 2 2 3 12 2 2 5" xfId="1140" xr:uid="{00000000-0005-0000-0000-00002D040000}"/>
    <cellStyle name="Calculation 2 2 3 12 2 3" xfId="1141" xr:uid="{00000000-0005-0000-0000-00002E040000}"/>
    <cellStyle name="Calculation 2 2 3 12 2 3 2" xfId="1142" xr:uid="{00000000-0005-0000-0000-00002F040000}"/>
    <cellStyle name="Calculation 2 2 3 12 2 3 3" xfId="1143" xr:uid="{00000000-0005-0000-0000-000030040000}"/>
    <cellStyle name="Calculation 2 2 3 12 2 3 4" xfId="1144" xr:uid="{00000000-0005-0000-0000-000031040000}"/>
    <cellStyle name="Calculation 2 2 3 12 2 3 5" xfId="1145" xr:uid="{00000000-0005-0000-0000-000032040000}"/>
    <cellStyle name="Calculation 2 2 3 12 2 4" xfId="1146" xr:uid="{00000000-0005-0000-0000-000033040000}"/>
    <cellStyle name="Calculation 2 2 3 12 2 4 2" xfId="1147" xr:uid="{00000000-0005-0000-0000-000034040000}"/>
    <cellStyle name="Calculation 2 2 3 12 2 5" xfId="1148" xr:uid="{00000000-0005-0000-0000-000035040000}"/>
    <cellStyle name="Calculation 2 2 3 12 2 5 2" xfId="1149" xr:uid="{00000000-0005-0000-0000-000036040000}"/>
    <cellStyle name="Calculation 2 2 3 12 2 6" xfId="1150" xr:uid="{00000000-0005-0000-0000-000037040000}"/>
    <cellStyle name="Calculation 2 2 3 12 2 7" xfId="1151" xr:uid="{00000000-0005-0000-0000-000038040000}"/>
    <cellStyle name="Calculation 2 2 3 12 3" xfId="1152" xr:uid="{00000000-0005-0000-0000-000039040000}"/>
    <cellStyle name="Calculation 2 2 3 12 3 2" xfId="1153" xr:uid="{00000000-0005-0000-0000-00003A040000}"/>
    <cellStyle name="Calculation 2 2 3 12 3 3" xfId="1154" xr:uid="{00000000-0005-0000-0000-00003B040000}"/>
    <cellStyle name="Calculation 2 2 3 12 3 4" xfId="1155" xr:uid="{00000000-0005-0000-0000-00003C040000}"/>
    <cellStyle name="Calculation 2 2 3 12 3 5" xfId="1156" xr:uid="{00000000-0005-0000-0000-00003D040000}"/>
    <cellStyle name="Calculation 2 2 3 12 4" xfId="1157" xr:uid="{00000000-0005-0000-0000-00003E040000}"/>
    <cellStyle name="Calculation 2 2 3 12 4 2" xfId="1158" xr:uid="{00000000-0005-0000-0000-00003F040000}"/>
    <cellStyle name="Calculation 2 2 3 12 4 3" xfId="1159" xr:uid="{00000000-0005-0000-0000-000040040000}"/>
    <cellStyle name="Calculation 2 2 3 12 4 4" xfId="1160" xr:uid="{00000000-0005-0000-0000-000041040000}"/>
    <cellStyle name="Calculation 2 2 3 12 4 5" xfId="1161" xr:uid="{00000000-0005-0000-0000-000042040000}"/>
    <cellStyle name="Calculation 2 2 3 12 5" xfId="1162" xr:uid="{00000000-0005-0000-0000-000043040000}"/>
    <cellStyle name="Calculation 2 2 3 12 5 2" xfId="1163" xr:uid="{00000000-0005-0000-0000-000044040000}"/>
    <cellStyle name="Calculation 2 2 3 12 6" xfId="1164" xr:uid="{00000000-0005-0000-0000-000045040000}"/>
    <cellStyle name="Calculation 2 2 3 12 6 2" xfId="1165" xr:uid="{00000000-0005-0000-0000-000046040000}"/>
    <cellStyle name="Calculation 2 2 3 12 7" xfId="1166" xr:uid="{00000000-0005-0000-0000-000047040000}"/>
    <cellStyle name="Calculation 2 2 3 12 8" xfId="1167" xr:uid="{00000000-0005-0000-0000-000048040000}"/>
    <cellStyle name="Calculation 2 2 3 13" xfId="1168" xr:uid="{00000000-0005-0000-0000-000049040000}"/>
    <cellStyle name="Calculation 2 2 3 13 2" xfId="1169" xr:uid="{00000000-0005-0000-0000-00004A040000}"/>
    <cellStyle name="Calculation 2 2 3 13 2 2" xfId="1170" xr:uid="{00000000-0005-0000-0000-00004B040000}"/>
    <cellStyle name="Calculation 2 2 3 13 2 2 2" xfId="1171" xr:uid="{00000000-0005-0000-0000-00004C040000}"/>
    <cellStyle name="Calculation 2 2 3 13 2 2 3" xfId="1172" xr:uid="{00000000-0005-0000-0000-00004D040000}"/>
    <cellStyle name="Calculation 2 2 3 13 2 2 4" xfId="1173" xr:uid="{00000000-0005-0000-0000-00004E040000}"/>
    <cellStyle name="Calculation 2 2 3 13 2 2 5" xfId="1174" xr:uid="{00000000-0005-0000-0000-00004F040000}"/>
    <cellStyle name="Calculation 2 2 3 13 2 3" xfId="1175" xr:uid="{00000000-0005-0000-0000-000050040000}"/>
    <cellStyle name="Calculation 2 2 3 13 2 3 2" xfId="1176" xr:uid="{00000000-0005-0000-0000-000051040000}"/>
    <cellStyle name="Calculation 2 2 3 13 2 3 3" xfId="1177" xr:uid="{00000000-0005-0000-0000-000052040000}"/>
    <cellStyle name="Calculation 2 2 3 13 2 3 4" xfId="1178" xr:uid="{00000000-0005-0000-0000-000053040000}"/>
    <cellStyle name="Calculation 2 2 3 13 2 3 5" xfId="1179" xr:uid="{00000000-0005-0000-0000-000054040000}"/>
    <cellStyle name="Calculation 2 2 3 13 2 4" xfId="1180" xr:uid="{00000000-0005-0000-0000-000055040000}"/>
    <cellStyle name="Calculation 2 2 3 13 2 4 2" xfId="1181" xr:uid="{00000000-0005-0000-0000-000056040000}"/>
    <cellStyle name="Calculation 2 2 3 13 2 5" xfId="1182" xr:uid="{00000000-0005-0000-0000-000057040000}"/>
    <cellStyle name="Calculation 2 2 3 13 2 5 2" xfId="1183" xr:uid="{00000000-0005-0000-0000-000058040000}"/>
    <cellStyle name="Calculation 2 2 3 13 2 6" xfId="1184" xr:uid="{00000000-0005-0000-0000-000059040000}"/>
    <cellStyle name="Calculation 2 2 3 13 2 7" xfId="1185" xr:uid="{00000000-0005-0000-0000-00005A040000}"/>
    <cellStyle name="Calculation 2 2 3 13 3" xfId="1186" xr:uid="{00000000-0005-0000-0000-00005B040000}"/>
    <cellStyle name="Calculation 2 2 3 13 3 2" xfId="1187" xr:uid="{00000000-0005-0000-0000-00005C040000}"/>
    <cellStyle name="Calculation 2 2 3 13 3 3" xfId="1188" xr:uid="{00000000-0005-0000-0000-00005D040000}"/>
    <cellStyle name="Calculation 2 2 3 13 3 4" xfId="1189" xr:uid="{00000000-0005-0000-0000-00005E040000}"/>
    <cellStyle name="Calculation 2 2 3 13 3 5" xfId="1190" xr:uid="{00000000-0005-0000-0000-00005F040000}"/>
    <cellStyle name="Calculation 2 2 3 13 4" xfId="1191" xr:uid="{00000000-0005-0000-0000-000060040000}"/>
    <cellStyle name="Calculation 2 2 3 13 4 2" xfId="1192" xr:uid="{00000000-0005-0000-0000-000061040000}"/>
    <cellStyle name="Calculation 2 2 3 13 4 3" xfId="1193" xr:uid="{00000000-0005-0000-0000-000062040000}"/>
    <cellStyle name="Calculation 2 2 3 13 4 4" xfId="1194" xr:uid="{00000000-0005-0000-0000-000063040000}"/>
    <cellStyle name="Calculation 2 2 3 13 4 5" xfId="1195" xr:uid="{00000000-0005-0000-0000-000064040000}"/>
    <cellStyle name="Calculation 2 2 3 13 5" xfId="1196" xr:uid="{00000000-0005-0000-0000-000065040000}"/>
    <cellStyle name="Calculation 2 2 3 13 5 2" xfId="1197" xr:uid="{00000000-0005-0000-0000-000066040000}"/>
    <cellStyle name="Calculation 2 2 3 13 6" xfId="1198" xr:uid="{00000000-0005-0000-0000-000067040000}"/>
    <cellStyle name="Calculation 2 2 3 13 6 2" xfId="1199" xr:uid="{00000000-0005-0000-0000-000068040000}"/>
    <cellStyle name="Calculation 2 2 3 13 7" xfId="1200" xr:uid="{00000000-0005-0000-0000-000069040000}"/>
    <cellStyle name="Calculation 2 2 3 13 8" xfId="1201" xr:uid="{00000000-0005-0000-0000-00006A040000}"/>
    <cellStyle name="Calculation 2 2 3 14" xfId="1202" xr:uid="{00000000-0005-0000-0000-00006B040000}"/>
    <cellStyle name="Calculation 2 2 3 14 2" xfId="1203" xr:uid="{00000000-0005-0000-0000-00006C040000}"/>
    <cellStyle name="Calculation 2 2 3 14 2 2" xfId="1204" xr:uid="{00000000-0005-0000-0000-00006D040000}"/>
    <cellStyle name="Calculation 2 2 3 14 2 2 2" xfId="1205" xr:uid="{00000000-0005-0000-0000-00006E040000}"/>
    <cellStyle name="Calculation 2 2 3 14 2 2 3" xfId="1206" xr:uid="{00000000-0005-0000-0000-00006F040000}"/>
    <cellStyle name="Calculation 2 2 3 14 2 2 4" xfId="1207" xr:uid="{00000000-0005-0000-0000-000070040000}"/>
    <cellStyle name="Calculation 2 2 3 14 2 2 5" xfId="1208" xr:uid="{00000000-0005-0000-0000-000071040000}"/>
    <cellStyle name="Calculation 2 2 3 14 2 3" xfId="1209" xr:uid="{00000000-0005-0000-0000-000072040000}"/>
    <cellStyle name="Calculation 2 2 3 14 2 3 2" xfId="1210" xr:uid="{00000000-0005-0000-0000-000073040000}"/>
    <cellStyle name="Calculation 2 2 3 14 2 3 3" xfId="1211" xr:uid="{00000000-0005-0000-0000-000074040000}"/>
    <cellStyle name="Calculation 2 2 3 14 2 3 4" xfId="1212" xr:uid="{00000000-0005-0000-0000-000075040000}"/>
    <cellStyle name="Calculation 2 2 3 14 2 3 5" xfId="1213" xr:uid="{00000000-0005-0000-0000-000076040000}"/>
    <cellStyle name="Calculation 2 2 3 14 2 4" xfId="1214" xr:uid="{00000000-0005-0000-0000-000077040000}"/>
    <cellStyle name="Calculation 2 2 3 14 2 4 2" xfId="1215" xr:uid="{00000000-0005-0000-0000-000078040000}"/>
    <cellStyle name="Calculation 2 2 3 14 2 5" xfId="1216" xr:uid="{00000000-0005-0000-0000-000079040000}"/>
    <cellStyle name="Calculation 2 2 3 14 2 5 2" xfId="1217" xr:uid="{00000000-0005-0000-0000-00007A040000}"/>
    <cellStyle name="Calculation 2 2 3 14 2 6" xfId="1218" xr:uid="{00000000-0005-0000-0000-00007B040000}"/>
    <cellStyle name="Calculation 2 2 3 14 2 7" xfId="1219" xr:uid="{00000000-0005-0000-0000-00007C040000}"/>
    <cellStyle name="Calculation 2 2 3 14 3" xfId="1220" xr:uid="{00000000-0005-0000-0000-00007D040000}"/>
    <cellStyle name="Calculation 2 2 3 14 3 2" xfId="1221" xr:uid="{00000000-0005-0000-0000-00007E040000}"/>
    <cellStyle name="Calculation 2 2 3 14 3 3" xfId="1222" xr:uid="{00000000-0005-0000-0000-00007F040000}"/>
    <cellStyle name="Calculation 2 2 3 14 3 4" xfId="1223" xr:uid="{00000000-0005-0000-0000-000080040000}"/>
    <cellStyle name="Calculation 2 2 3 14 3 5" xfId="1224" xr:uid="{00000000-0005-0000-0000-000081040000}"/>
    <cellStyle name="Calculation 2 2 3 14 4" xfId="1225" xr:uid="{00000000-0005-0000-0000-000082040000}"/>
    <cellStyle name="Calculation 2 2 3 14 4 2" xfId="1226" xr:uid="{00000000-0005-0000-0000-000083040000}"/>
    <cellStyle name="Calculation 2 2 3 14 4 3" xfId="1227" xr:uid="{00000000-0005-0000-0000-000084040000}"/>
    <cellStyle name="Calculation 2 2 3 14 4 4" xfId="1228" xr:uid="{00000000-0005-0000-0000-000085040000}"/>
    <cellStyle name="Calculation 2 2 3 14 4 5" xfId="1229" xr:uid="{00000000-0005-0000-0000-000086040000}"/>
    <cellStyle name="Calculation 2 2 3 14 5" xfId="1230" xr:uid="{00000000-0005-0000-0000-000087040000}"/>
    <cellStyle name="Calculation 2 2 3 14 5 2" xfId="1231" xr:uid="{00000000-0005-0000-0000-000088040000}"/>
    <cellStyle name="Calculation 2 2 3 14 6" xfId="1232" xr:uid="{00000000-0005-0000-0000-000089040000}"/>
    <cellStyle name="Calculation 2 2 3 14 6 2" xfId="1233" xr:uid="{00000000-0005-0000-0000-00008A040000}"/>
    <cellStyle name="Calculation 2 2 3 14 7" xfId="1234" xr:uid="{00000000-0005-0000-0000-00008B040000}"/>
    <cellStyle name="Calculation 2 2 3 14 8" xfId="1235" xr:uid="{00000000-0005-0000-0000-00008C040000}"/>
    <cellStyle name="Calculation 2 2 3 15" xfId="1236" xr:uid="{00000000-0005-0000-0000-00008D040000}"/>
    <cellStyle name="Calculation 2 2 3 15 2" xfId="1237" xr:uid="{00000000-0005-0000-0000-00008E040000}"/>
    <cellStyle name="Calculation 2 2 3 15 2 2" xfId="1238" xr:uid="{00000000-0005-0000-0000-00008F040000}"/>
    <cellStyle name="Calculation 2 2 3 15 2 3" xfId="1239" xr:uid="{00000000-0005-0000-0000-000090040000}"/>
    <cellStyle name="Calculation 2 2 3 15 2 4" xfId="1240" xr:uid="{00000000-0005-0000-0000-000091040000}"/>
    <cellStyle name="Calculation 2 2 3 15 2 5" xfId="1241" xr:uid="{00000000-0005-0000-0000-000092040000}"/>
    <cellStyle name="Calculation 2 2 3 15 3" xfId="1242" xr:uid="{00000000-0005-0000-0000-000093040000}"/>
    <cellStyle name="Calculation 2 2 3 15 3 2" xfId="1243" xr:uid="{00000000-0005-0000-0000-000094040000}"/>
    <cellStyle name="Calculation 2 2 3 15 3 3" xfId="1244" xr:uid="{00000000-0005-0000-0000-000095040000}"/>
    <cellStyle name="Calculation 2 2 3 15 3 4" xfId="1245" xr:uid="{00000000-0005-0000-0000-000096040000}"/>
    <cellStyle name="Calculation 2 2 3 15 3 5" xfId="1246" xr:uid="{00000000-0005-0000-0000-000097040000}"/>
    <cellStyle name="Calculation 2 2 3 15 4" xfId="1247" xr:uid="{00000000-0005-0000-0000-000098040000}"/>
    <cellStyle name="Calculation 2 2 3 15 4 2" xfId="1248" xr:uid="{00000000-0005-0000-0000-000099040000}"/>
    <cellStyle name="Calculation 2 2 3 15 5" xfId="1249" xr:uid="{00000000-0005-0000-0000-00009A040000}"/>
    <cellStyle name="Calculation 2 2 3 15 5 2" xfId="1250" xr:uid="{00000000-0005-0000-0000-00009B040000}"/>
    <cellStyle name="Calculation 2 2 3 15 6" xfId="1251" xr:uid="{00000000-0005-0000-0000-00009C040000}"/>
    <cellStyle name="Calculation 2 2 3 15 7" xfId="1252" xr:uid="{00000000-0005-0000-0000-00009D040000}"/>
    <cellStyle name="Calculation 2 2 3 16" xfId="1253" xr:uid="{00000000-0005-0000-0000-00009E040000}"/>
    <cellStyle name="Calculation 2 2 3 16 2" xfId="1254" xr:uid="{00000000-0005-0000-0000-00009F040000}"/>
    <cellStyle name="Calculation 2 2 3 16 3" xfId="1255" xr:uid="{00000000-0005-0000-0000-0000A0040000}"/>
    <cellStyle name="Calculation 2 2 3 16 4" xfId="1256" xr:uid="{00000000-0005-0000-0000-0000A1040000}"/>
    <cellStyle name="Calculation 2 2 3 16 5" xfId="1257" xr:uid="{00000000-0005-0000-0000-0000A2040000}"/>
    <cellStyle name="Calculation 2 2 3 17" xfId="1258" xr:uid="{00000000-0005-0000-0000-0000A3040000}"/>
    <cellStyle name="Calculation 2 2 3 17 2" xfId="1259" xr:uid="{00000000-0005-0000-0000-0000A4040000}"/>
    <cellStyle name="Calculation 2 2 3 17 3" xfId="1260" xr:uid="{00000000-0005-0000-0000-0000A5040000}"/>
    <cellStyle name="Calculation 2 2 3 17 4" xfId="1261" xr:uid="{00000000-0005-0000-0000-0000A6040000}"/>
    <cellStyle name="Calculation 2 2 3 17 5" xfId="1262" xr:uid="{00000000-0005-0000-0000-0000A7040000}"/>
    <cellStyle name="Calculation 2 2 3 18" xfId="1263" xr:uid="{00000000-0005-0000-0000-0000A8040000}"/>
    <cellStyle name="Calculation 2 2 3 18 2" xfId="1264" xr:uid="{00000000-0005-0000-0000-0000A9040000}"/>
    <cellStyle name="Calculation 2 2 3 19" xfId="1265" xr:uid="{00000000-0005-0000-0000-0000AA040000}"/>
    <cellStyle name="Calculation 2 2 3 19 2" xfId="1266" xr:uid="{00000000-0005-0000-0000-0000AB040000}"/>
    <cellStyle name="Calculation 2 2 3 2" xfId="1267" xr:uid="{00000000-0005-0000-0000-0000AC040000}"/>
    <cellStyle name="Calculation 2 2 3 2 2" xfId="1268" xr:uid="{00000000-0005-0000-0000-0000AD040000}"/>
    <cellStyle name="Calculation 2 2 3 2 2 2" xfId="1269" xr:uid="{00000000-0005-0000-0000-0000AE040000}"/>
    <cellStyle name="Calculation 2 2 3 2 2 2 2" xfId="1270" xr:uid="{00000000-0005-0000-0000-0000AF040000}"/>
    <cellStyle name="Calculation 2 2 3 2 2 2 3" xfId="1271" xr:uid="{00000000-0005-0000-0000-0000B0040000}"/>
    <cellStyle name="Calculation 2 2 3 2 2 2 4" xfId="1272" xr:uid="{00000000-0005-0000-0000-0000B1040000}"/>
    <cellStyle name="Calculation 2 2 3 2 2 2 5" xfId="1273" xr:uid="{00000000-0005-0000-0000-0000B2040000}"/>
    <cellStyle name="Calculation 2 2 3 2 2 3" xfId="1274" xr:uid="{00000000-0005-0000-0000-0000B3040000}"/>
    <cellStyle name="Calculation 2 2 3 2 2 3 2" xfId="1275" xr:uid="{00000000-0005-0000-0000-0000B4040000}"/>
    <cellStyle name="Calculation 2 2 3 2 2 3 3" xfId="1276" xr:uid="{00000000-0005-0000-0000-0000B5040000}"/>
    <cellStyle name="Calculation 2 2 3 2 2 3 4" xfId="1277" xr:uid="{00000000-0005-0000-0000-0000B6040000}"/>
    <cellStyle name="Calculation 2 2 3 2 2 3 5" xfId="1278" xr:uid="{00000000-0005-0000-0000-0000B7040000}"/>
    <cellStyle name="Calculation 2 2 3 2 2 4" xfId="1279" xr:uid="{00000000-0005-0000-0000-0000B8040000}"/>
    <cellStyle name="Calculation 2 2 3 2 2 4 2" xfId="1280" xr:uid="{00000000-0005-0000-0000-0000B9040000}"/>
    <cellStyle name="Calculation 2 2 3 2 2 5" xfId="1281" xr:uid="{00000000-0005-0000-0000-0000BA040000}"/>
    <cellStyle name="Calculation 2 2 3 2 2 5 2" xfId="1282" xr:uid="{00000000-0005-0000-0000-0000BB040000}"/>
    <cellStyle name="Calculation 2 2 3 2 2 6" xfId="1283" xr:uid="{00000000-0005-0000-0000-0000BC040000}"/>
    <cellStyle name="Calculation 2 2 3 2 2 7" xfId="1284" xr:uid="{00000000-0005-0000-0000-0000BD040000}"/>
    <cellStyle name="Calculation 2 2 3 2 3" xfId="1285" xr:uid="{00000000-0005-0000-0000-0000BE040000}"/>
    <cellStyle name="Calculation 2 2 3 2 3 2" xfId="1286" xr:uid="{00000000-0005-0000-0000-0000BF040000}"/>
    <cellStyle name="Calculation 2 2 3 2 3 3" xfId="1287" xr:uid="{00000000-0005-0000-0000-0000C0040000}"/>
    <cellStyle name="Calculation 2 2 3 2 3 4" xfId="1288" xr:uid="{00000000-0005-0000-0000-0000C1040000}"/>
    <cellStyle name="Calculation 2 2 3 2 3 5" xfId="1289" xr:uid="{00000000-0005-0000-0000-0000C2040000}"/>
    <cellStyle name="Calculation 2 2 3 2 4" xfId="1290" xr:uid="{00000000-0005-0000-0000-0000C3040000}"/>
    <cellStyle name="Calculation 2 2 3 2 4 2" xfId="1291" xr:uid="{00000000-0005-0000-0000-0000C4040000}"/>
    <cellStyle name="Calculation 2 2 3 2 4 3" xfId="1292" xr:uid="{00000000-0005-0000-0000-0000C5040000}"/>
    <cellStyle name="Calculation 2 2 3 2 4 4" xfId="1293" xr:uid="{00000000-0005-0000-0000-0000C6040000}"/>
    <cellStyle name="Calculation 2 2 3 2 4 5" xfId="1294" xr:uid="{00000000-0005-0000-0000-0000C7040000}"/>
    <cellStyle name="Calculation 2 2 3 2 5" xfId="1295" xr:uid="{00000000-0005-0000-0000-0000C8040000}"/>
    <cellStyle name="Calculation 2 2 3 2 5 2" xfId="1296" xr:uid="{00000000-0005-0000-0000-0000C9040000}"/>
    <cellStyle name="Calculation 2 2 3 2 6" xfId="1297" xr:uid="{00000000-0005-0000-0000-0000CA040000}"/>
    <cellStyle name="Calculation 2 2 3 2 6 2" xfId="1298" xr:uid="{00000000-0005-0000-0000-0000CB040000}"/>
    <cellStyle name="Calculation 2 2 3 2 7" xfId="1299" xr:uid="{00000000-0005-0000-0000-0000CC040000}"/>
    <cellStyle name="Calculation 2 2 3 2 8" xfId="1300" xr:uid="{00000000-0005-0000-0000-0000CD040000}"/>
    <cellStyle name="Calculation 2 2 3 20" xfId="1301" xr:uid="{00000000-0005-0000-0000-0000CE040000}"/>
    <cellStyle name="Calculation 2 2 3 21" xfId="1302" xr:uid="{00000000-0005-0000-0000-0000CF040000}"/>
    <cellStyle name="Calculation 2 2 3 3" xfId="1303" xr:uid="{00000000-0005-0000-0000-0000D0040000}"/>
    <cellStyle name="Calculation 2 2 3 3 2" xfId="1304" xr:uid="{00000000-0005-0000-0000-0000D1040000}"/>
    <cellStyle name="Calculation 2 2 3 3 2 2" xfId="1305" xr:uid="{00000000-0005-0000-0000-0000D2040000}"/>
    <cellStyle name="Calculation 2 2 3 3 2 2 2" xfId="1306" xr:uid="{00000000-0005-0000-0000-0000D3040000}"/>
    <cellStyle name="Calculation 2 2 3 3 2 2 3" xfId="1307" xr:uid="{00000000-0005-0000-0000-0000D4040000}"/>
    <cellStyle name="Calculation 2 2 3 3 2 2 4" xfId="1308" xr:uid="{00000000-0005-0000-0000-0000D5040000}"/>
    <cellStyle name="Calculation 2 2 3 3 2 2 5" xfId="1309" xr:uid="{00000000-0005-0000-0000-0000D6040000}"/>
    <cellStyle name="Calculation 2 2 3 3 2 3" xfId="1310" xr:uid="{00000000-0005-0000-0000-0000D7040000}"/>
    <cellStyle name="Calculation 2 2 3 3 2 3 2" xfId="1311" xr:uid="{00000000-0005-0000-0000-0000D8040000}"/>
    <cellStyle name="Calculation 2 2 3 3 2 3 3" xfId="1312" xr:uid="{00000000-0005-0000-0000-0000D9040000}"/>
    <cellStyle name="Calculation 2 2 3 3 2 3 4" xfId="1313" xr:uid="{00000000-0005-0000-0000-0000DA040000}"/>
    <cellStyle name="Calculation 2 2 3 3 2 3 5" xfId="1314" xr:uid="{00000000-0005-0000-0000-0000DB040000}"/>
    <cellStyle name="Calculation 2 2 3 3 2 4" xfId="1315" xr:uid="{00000000-0005-0000-0000-0000DC040000}"/>
    <cellStyle name="Calculation 2 2 3 3 2 4 2" xfId="1316" xr:uid="{00000000-0005-0000-0000-0000DD040000}"/>
    <cellStyle name="Calculation 2 2 3 3 2 5" xfId="1317" xr:uid="{00000000-0005-0000-0000-0000DE040000}"/>
    <cellStyle name="Calculation 2 2 3 3 2 5 2" xfId="1318" xr:uid="{00000000-0005-0000-0000-0000DF040000}"/>
    <cellStyle name="Calculation 2 2 3 3 2 6" xfId="1319" xr:uid="{00000000-0005-0000-0000-0000E0040000}"/>
    <cellStyle name="Calculation 2 2 3 3 2 7" xfId="1320" xr:uid="{00000000-0005-0000-0000-0000E1040000}"/>
    <cellStyle name="Calculation 2 2 3 3 3" xfId="1321" xr:uid="{00000000-0005-0000-0000-0000E2040000}"/>
    <cellStyle name="Calculation 2 2 3 3 3 2" xfId="1322" xr:uid="{00000000-0005-0000-0000-0000E3040000}"/>
    <cellStyle name="Calculation 2 2 3 3 3 3" xfId="1323" xr:uid="{00000000-0005-0000-0000-0000E4040000}"/>
    <cellStyle name="Calculation 2 2 3 3 3 4" xfId="1324" xr:uid="{00000000-0005-0000-0000-0000E5040000}"/>
    <cellStyle name="Calculation 2 2 3 3 3 5" xfId="1325" xr:uid="{00000000-0005-0000-0000-0000E6040000}"/>
    <cellStyle name="Calculation 2 2 3 3 4" xfId="1326" xr:uid="{00000000-0005-0000-0000-0000E7040000}"/>
    <cellStyle name="Calculation 2 2 3 3 4 2" xfId="1327" xr:uid="{00000000-0005-0000-0000-0000E8040000}"/>
    <cellStyle name="Calculation 2 2 3 3 4 3" xfId="1328" xr:uid="{00000000-0005-0000-0000-0000E9040000}"/>
    <cellStyle name="Calculation 2 2 3 3 4 4" xfId="1329" xr:uid="{00000000-0005-0000-0000-0000EA040000}"/>
    <cellStyle name="Calculation 2 2 3 3 4 5" xfId="1330" xr:uid="{00000000-0005-0000-0000-0000EB040000}"/>
    <cellStyle name="Calculation 2 2 3 3 5" xfId="1331" xr:uid="{00000000-0005-0000-0000-0000EC040000}"/>
    <cellStyle name="Calculation 2 2 3 3 5 2" xfId="1332" xr:uid="{00000000-0005-0000-0000-0000ED040000}"/>
    <cellStyle name="Calculation 2 2 3 3 6" xfId="1333" xr:uid="{00000000-0005-0000-0000-0000EE040000}"/>
    <cellStyle name="Calculation 2 2 3 3 6 2" xfId="1334" xr:uid="{00000000-0005-0000-0000-0000EF040000}"/>
    <cellStyle name="Calculation 2 2 3 3 7" xfId="1335" xr:uid="{00000000-0005-0000-0000-0000F0040000}"/>
    <cellStyle name="Calculation 2 2 3 3 8" xfId="1336" xr:uid="{00000000-0005-0000-0000-0000F1040000}"/>
    <cellStyle name="Calculation 2 2 3 4" xfId="1337" xr:uid="{00000000-0005-0000-0000-0000F2040000}"/>
    <cellStyle name="Calculation 2 2 3 4 2" xfId="1338" xr:uid="{00000000-0005-0000-0000-0000F3040000}"/>
    <cellStyle name="Calculation 2 2 3 4 2 2" xfId="1339" xr:uid="{00000000-0005-0000-0000-0000F4040000}"/>
    <cellStyle name="Calculation 2 2 3 4 2 2 2" xfId="1340" xr:uid="{00000000-0005-0000-0000-0000F5040000}"/>
    <cellStyle name="Calculation 2 2 3 4 2 2 3" xfId="1341" xr:uid="{00000000-0005-0000-0000-0000F6040000}"/>
    <cellStyle name="Calculation 2 2 3 4 2 2 4" xfId="1342" xr:uid="{00000000-0005-0000-0000-0000F7040000}"/>
    <cellStyle name="Calculation 2 2 3 4 2 2 5" xfId="1343" xr:uid="{00000000-0005-0000-0000-0000F8040000}"/>
    <cellStyle name="Calculation 2 2 3 4 2 3" xfId="1344" xr:uid="{00000000-0005-0000-0000-0000F9040000}"/>
    <cellStyle name="Calculation 2 2 3 4 2 3 2" xfId="1345" xr:uid="{00000000-0005-0000-0000-0000FA040000}"/>
    <cellStyle name="Calculation 2 2 3 4 2 3 3" xfId="1346" xr:uid="{00000000-0005-0000-0000-0000FB040000}"/>
    <cellStyle name="Calculation 2 2 3 4 2 3 4" xfId="1347" xr:uid="{00000000-0005-0000-0000-0000FC040000}"/>
    <cellStyle name="Calculation 2 2 3 4 2 3 5" xfId="1348" xr:uid="{00000000-0005-0000-0000-0000FD040000}"/>
    <cellStyle name="Calculation 2 2 3 4 2 4" xfId="1349" xr:uid="{00000000-0005-0000-0000-0000FE040000}"/>
    <cellStyle name="Calculation 2 2 3 4 2 4 2" xfId="1350" xr:uid="{00000000-0005-0000-0000-0000FF040000}"/>
    <cellStyle name="Calculation 2 2 3 4 2 5" xfId="1351" xr:uid="{00000000-0005-0000-0000-000000050000}"/>
    <cellStyle name="Calculation 2 2 3 4 2 5 2" xfId="1352" xr:uid="{00000000-0005-0000-0000-000001050000}"/>
    <cellStyle name="Calculation 2 2 3 4 2 6" xfId="1353" xr:uid="{00000000-0005-0000-0000-000002050000}"/>
    <cellStyle name="Calculation 2 2 3 4 2 7" xfId="1354" xr:uid="{00000000-0005-0000-0000-000003050000}"/>
    <cellStyle name="Calculation 2 2 3 4 3" xfId="1355" xr:uid="{00000000-0005-0000-0000-000004050000}"/>
    <cellStyle name="Calculation 2 2 3 4 3 2" xfId="1356" xr:uid="{00000000-0005-0000-0000-000005050000}"/>
    <cellStyle name="Calculation 2 2 3 4 3 3" xfId="1357" xr:uid="{00000000-0005-0000-0000-000006050000}"/>
    <cellStyle name="Calculation 2 2 3 4 3 4" xfId="1358" xr:uid="{00000000-0005-0000-0000-000007050000}"/>
    <cellStyle name="Calculation 2 2 3 4 3 5" xfId="1359" xr:uid="{00000000-0005-0000-0000-000008050000}"/>
    <cellStyle name="Calculation 2 2 3 4 4" xfId="1360" xr:uid="{00000000-0005-0000-0000-000009050000}"/>
    <cellStyle name="Calculation 2 2 3 4 4 2" xfId="1361" xr:uid="{00000000-0005-0000-0000-00000A050000}"/>
    <cellStyle name="Calculation 2 2 3 4 4 3" xfId="1362" xr:uid="{00000000-0005-0000-0000-00000B050000}"/>
    <cellStyle name="Calculation 2 2 3 4 4 4" xfId="1363" xr:uid="{00000000-0005-0000-0000-00000C050000}"/>
    <cellStyle name="Calculation 2 2 3 4 4 5" xfId="1364" xr:uid="{00000000-0005-0000-0000-00000D050000}"/>
    <cellStyle name="Calculation 2 2 3 4 5" xfId="1365" xr:uid="{00000000-0005-0000-0000-00000E050000}"/>
    <cellStyle name="Calculation 2 2 3 4 5 2" xfId="1366" xr:uid="{00000000-0005-0000-0000-00000F050000}"/>
    <cellStyle name="Calculation 2 2 3 4 6" xfId="1367" xr:uid="{00000000-0005-0000-0000-000010050000}"/>
    <cellStyle name="Calculation 2 2 3 4 6 2" xfId="1368" xr:uid="{00000000-0005-0000-0000-000011050000}"/>
    <cellStyle name="Calculation 2 2 3 4 7" xfId="1369" xr:uid="{00000000-0005-0000-0000-000012050000}"/>
    <cellStyle name="Calculation 2 2 3 4 8" xfId="1370" xr:uid="{00000000-0005-0000-0000-000013050000}"/>
    <cellStyle name="Calculation 2 2 3 5" xfId="1371" xr:uid="{00000000-0005-0000-0000-000014050000}"/>
    <cellStyle name="Calculation 2 2 3 5 2" xfId="1372" xr:uid="{00000000-0005-0000-0000-000015050000}"/>
    <cellStyle name="Calculation 2 2 3 5 2 2" xfId="1373" xr:uid="{00000000-0005-0000-0000-000016050000}"/>
    <cellStyle name="Calculation 2 2 3 5 2 2 2" xfId="1374" xr:uid="{00000000-0005-0000-0000-000017050000}"/>
    <cellStyle name="Calculation 2 2 3 5 2 2 3" xfId="1375" xr:uid="{00000000-0005-0000-0000-000018050000}"/>
    <cellStyle name="Calculation 2 2 3 5 2 2 4" xfId="1376" xr:uid="{00000000-0005-0000-0000-000019050000}"/>
    <cellStyle name="Calculation 2 2 3 5 2 2 5" xfId="1377" xr:uid="{00000000-0005-0000-0000-00001A050000}"/>
    <cellStyle name="Calculation 2 2 3 5 2 3" xfId="1378" xr:uid="{00000000-0005-0000-0000-00001B050000}"/>
    <cellStyle name="Calculation 2 2 3 5 2 3 2" xfId="1379" xr:uid="{00000000-0005-0000-0000-00001C050000}"/>
    <cellStyle name="Calculation 2 2 3 5 2 3 3" xfId="1380" xr:uid="{00000000-0005-0000-0000-00001D050000}"/>
    <cellStyle name="Calculation 2 2 3 5 2 3 4" xfId="1381" xr:uid="{00000000-0005-0000-0000-00001E050000}"/>
    <cellStyle name="Calculation 2 2 3 5 2 3 5" xfId="1382" xr:uid="{00000000-0005-0000-0000-00001F050000}"/>
    <cellStyle name="Calculation 2 2 3 5 2 4" xfId="1383" xr:uid="{00000000-0005-0000-0000-000020050000}"/>
    <cellStyle name="Calculation 2 2 3 5 2 4 2" xfId="1384" xr:uid="{00000000-0005-0000-0000-000021050000}"/>
    <cellStyle name="Calculation 2 2 3 5 2 5" xfId="1385" xr:uid="{00000000-0005-0000-0000-000022050000}"/>
    <cellStyle name="Calculation 2 2 3 5 2 5 2" xfId="1386" xr:uid="{00000000-0005-0000-0000-000023050000}"/>
    <cellStyle name="Calculation 2 2 3 5 2 6" xfId="1387" xr:uid="{00000000-0005-0000-0000-000024050000}"/>
    <cellStyle name="Calculation 2 2 3 5 2 7" xfId="1388" xr:uid="{00000000-0005-0000-0000-000025050000}"/>
    <cellStyle name="Calculation 2 2 3 5 3" xfId="1389" xr:uid="{00000000-0005-0000-0000-000026050000}"/>
    <cellStyle name="Calculation 2 2 3 5 3 2" xfId="1390" xr:uid="{00000000-0005-0000-0000-000027050000}"/>
    <cellStyle name="Calculation 2 2 3 5 3 3" xfId="1391" xr:uid="{00000000-0005-0000-0000-000028050000}"/>
    <cellStyle name="Calculation 2 2 3 5 3 4" xfId="1392" xr:uid="{00000000-0005-0000-0000-000029050000}"/>
    <cellStyle name="Calculation 2 2 3 5 3 5" xfId="1393" xr:uid="{00000000-0005-0000-0000-00002A050000}"/>
    <cellStyle name="Calculation 2 2 3 5 4" xfId="1394" xr:uid="{00000000-0005-0000-0000-00002B050000}"/>
    <cellStyle name="Calculation 2 2 3 5 4 2" xfId="1395" xr:uid="{00000000-0005-0000-0000-00002C050000}"/>
    <cellStyle name="Calculation 2 2 3 5 4 3" xfId="1396" xr:uid="{00000000-0005-0000-0000-00002D050000}"/>
    <cellStyle name="Calculation 2 2 3 5 4 4" xfId="1397" xr:uid="{00000000-0005-0000-0000-00002E050000}"/>
    <cellStyle name="Calculation 2 2 3 5 4 5" xfId="1398" xr:uid="{00000000-0005-0000-0000-00002F050000}"/>
    <cellStyle name="Calculation 2 2 3 5 5" xfId="1399" xr:uid="{00000000-0005-0000-0000-000030050000}"/>
    <cellStyle name="Calculation 2 2 3 5 5 2" xfId="1400" xr:uid="{00000000-0005-0000-0000-000031050000}"/>
    <cellStyle name="Calculation 2 2 3 5 6" xfId="1401" xr:uid="{00000000-0005-0000-0000-000032050000}"/>
    <cellStyle name="Calculation 2 2 3 5 6 2" xfId="1402" xr:uid="{00000000-0005-0000-0000-000033050000}"/>
    <cellStyle name="Calculation 2 2 3 5 7" xfId="1403" xr:uid="{00000000-0005-0000-0000-000034050000}"/>
    <cellStyle name="Calculation 2 2 3 5 8" xfId="1404" xr:uid="{00000000-0005-0000-0000-000035050000}"/>
    <cellStyle name="Calculation 2 2 3 6" xfId="1405" xr:uid="{00000000-0005-0000-0000-000036050000}"/>
    <cellStyle name="Calculation 2 2 3 6 2" xfId="1406" xr:uid="{00000000-0005-0000-0000-000037050000}"/>
    <cellStyle name="Calculation 2 2 3 6 2 2" xfId="1407" xr:uid="{00000000-0005-0000-0000-000038050000}"/>
    <cellStyle name="Calculation 2 2 3 6 2 2 2" xfId="1408" xr:uid="{00000000-0005-0000-0000-000039050000}"/>
    <cellStyle name="Calculation 2 2 3 6 2 2 3" xfId="1409" xr:uid="{00000000-0005-0000-0000-00003A050000}"/>
    <cellStyle name="Calculation 2 2 3 6 2 2 4" xfId="1410" xr:uid="{00000000-0005-0000-0000-00003B050000}"/>
    <cellStyle name="Calculation 2 2 3 6 2 2 5" xfId="1411" xr:uid="{00000000-0005-0000-0000-00003C050000}"/>
    <cellStyle name="Calculation 2 2 3 6 2 3" xfId="1412" xr:uid="{00000000-0005-0000-0000-00003D050000}"/>
    <cellStyle name="Calculation 2 2 3 6 2 3 2" xfId="1413" xr:uid="{00000000-0005-0000-0000-00003E050000}"/>
    <cellStyle name="Calculation 2 2 3 6 2 3 3" xfId="1414" xr:uid="{00000000-0005-0000-0000-00003F050000}"/>
    <cellStyle name="Calculation 2 2 3 6 2 3 4" xfId="1415" xr:uid="{00000000-0005-0000-0000-000040050000}"/>
    <cellStyle name="Calculation 2 2 3 6 2 3 5" xfId="1416" xr:uid="{00000000-0005-0000-0000-000041050000}"/>
    <cellStyle name="Calculation 2 2 3 6 2 4" xfId="1417" xr:uid="{00000000-0005-0000-0000-000042050000}"/>
    <cellStyle name="Calculation 2 2 3 6 2 4 2" xfId="1418" xr:uid="{00000000-0005-0000-0000-000043050000}"/>
    <cellStyle name="Calculation 2 2 3 6 2 5" xfId="1419" xr:uid="{00000000-0005-0000-0000-000044050000}"/>
    <cellStyle name="Calculation 2 2 3 6 2 5 2" xfId="1420" xr:uid="{00000000-0005-0000-0000-000045050000}"/>
    <cellStyle name="Calculation 2 2 3 6 2 6" xfId="1421" xr:uid="{00000000-0005-0000-0000-000046050000}"/>
    <cellStyle name="Calculation 2 2 3 6 2 7" xfId="1422" xr:uid="{00000000-0005-0000-0000-000047050000}"/>
    <cellStyle name="Calculation 2 2 3 6 3" xfId="1423" xr:uid="{00000000-0005-0000-0000-000048050000}"/>
    <cellStyle name="Calculation 2 2 3 6 3 2" xfId="1424" xr:uid="{00000000-0005-0000-0000-000049050000}"/>
    <cellStyle name="Calculation 2 2 3 6 3 3" xfId="1425" xr:uid="{00000000-0005-0000-0000-00004A050000}"/>
    <cellStyle name="Calculation 2 2 3 6 3 4" xfId="1426" xr:uid="{00000000-0005-0000-0000-00004B050000}"/>
    <cellStyle name="Calculation 2 2 3 6 3 5" xfId="1427" xr:uid="{00000000-0005-0000-0000-00004C050000}"/>
    <cellStyle name="Calculation 2 2 3 6 4" xfId="1428" xr:uid="{00000000-0005-0000-0000-00004D050000}"/>
    <cellStyle name="Calculation 2 2 3 6 4 2" xfId="1429" xr:uid="{00000000-0005-0000-0000-00004E050000}"/>
    <cellStyle name="Calculation 2 2 3 6 4 3" xfId="1430" xr:uid="{00000000-0005-0000-0000-00004F050000}"/>
    <cellStyle name="Calculation 2 2 3 6 4 4" xfId="1431" xr:uid="{00000000-0005-0000-0000-000050050000}"/>
    <cellStyle name="Calculation 2 2 3 6 4 5" xfId="1432" xr:uid="{00000000-0005-0000-0000-000051050000}"/>
    <cellStyle name="Calculation 2 2 3 6 5" xfId="1433" xr:uid="{00000000-0005-0000-0000-000052050000}"/>
    <cellStyle name="Calculation 2 2 3 6 5 2" xfId="1434" xr:uid="{00000000-0005-0000-0000-000053050000}"/>
    <cellStyle name="Calculation 2 2 3 6 6" xfId="1435" xr:uid="{00000000-0005-0000-0000-000054050000}"/>
    <cellStyle name="Calculation 2 2 3 6 6 2" xfId="1436" xr:uid="{00000000-0005-0000-0000-000055050000}"/>
    <cellStyle name="Calculation 2 2 3 6 7" xfId="1437" xr:uid="{00000000-0005-0000-0000-000056050000}"/>
    <cellStyle name="Calculation 2 2 3 6 8" xfId="1438" xr:uid="{00000000-0005-0000-0000-000057050000}"/>
    <cellStyle name="Calculation 2 2 3 7" xfId="1439" xr:uid="{00000000-0005-0000-0000-000058050000}"/>
    <cellStyle name="Calculation 2 2 3 7 2" xfId="1440" xr:uid="{00000000-0005-0000-0000-000059050000}"/>
    <cellStyle name="Calculation 2 2 3 7 2 2" xfId="1441" xr:uid="{00000000-0005-0000-0000-00005A050000}"/>
    <cellStyle name="Calculation 2 2 3 7 2 2 2" xfId="1442" xr:uid="{00000000-0005-0000-0000-00005B050000}"/>
    <cellStyle name="Calculation 2 2 3 7 2 2 3" xfId="1443" xr:uid="{00000000-0005-0000-0000-00005C050000}"/>
    <cellStyle name="Calculation 2 2 3 7 2 2 4" xfId="1444" xr:uid="{00000000-0005-0000-0000-00005D050000}"/>
    <cellStyle name="Calculation 2 2 3 7 2 2 5" xfId="1445" xr:uid="{00000000-0005-0000-0000-00005E050000}"/>
    <cellStyle name="Calculation 2 2 3 7 2 3" xfId="1446" xr:uid="{00000000-0005-0000-0000-00005F050000}"/>
    <cellStyle name="Calculation 2 2 3 7 2 3 2" xfId="1447" xr:uid="{00000000-0005-0000-0000-000060050000}"/>
    <cellStyle name="Calculation 2 2 3 7 2 3 3" xfId="1448" xr:uid="{00000000-0005-0000-0000-000061050000}"/>
    <cellStyle name="Calculation 2 2 3 7 2 3 4" xfId="1449" xr:uid="{00000000-0005-0000-0000-000062050000}"/>
    <cellStyle name="Calculation 2 2 3 7 2 3 5" xfId="1450" xr:uid="{00000000-0005-0000-0000-000063050000}"/>
    <cellStyle name="Calculation 2 2 3 7 2 4" xfId="1451" xr:uid="{00000000-0005-0000-0000-000064050000}"/>
    <cellStyle name="Calculation 2 2 3 7 2 4 2" xfId="1452" xr:uid="{00000000-0005-0000-0000-000065050000}"/>
    <cellStyle name="Calculation 2 2 3 7 2 5" xfId="1453" xr:uid="{00000000-0005-0000-0000-000066050000}"/>
    <cellStyle name="Calculation 2 2 3 7 2 5 2" xfId="1454" xr:uid="{00000000-0005-0000-0000-000067050000}"/>
    <cellStyle name="Calculation 2 2 3 7 2 6" xfId="1455" xr:uid="{00000000-0005-0000-0000-000068050000}"/>
    <cellStyle name="Calculation 2 2 3 7 2 7" xfId="1456" xr:uid="{00000000-0005-0000-0000-000069050000}"/>
    <cellStyle name="Calculation 2 2 3 7 3" xfId="1457" xr:uid="{00000000-0005-0000-0000-00006A050000}"/>
    <cellStyle name="Calculation 2 2 3 7 3 2" xfId="1458" xr:uid="{00000000-0005-0000-0000-00006B050000}"/>
    <cellStyle name="Calculation 2 2 3 7 3 3" xfId="1459" xr:uid="{00000000-0005-0000-0000-00006C050000}"/>
    <cellStyle name="Calculation 2 2 3 7 3 4" xfId="1460" xr:uid="{00000000-0005-0000-0000-00006D050000}"/>
    <cellStyle name="Calculation 2 2 3 7 3 5" xfId="1461" xr:uid="{00000000-0005-0000-0000-00006E050000}"/>
    <cellStyle name="Calculation 2 2 3 7 4" xfId="1462" xr:uid="{00000000-0005-0000-0000-00006F050000}"/>
    <cellStyle name="Calculation 2 2 3 7 4 2" xfId="1463" xr:uid="{00000000-0005-0000-0000-000070050000}"/>
    <cellStyle name="Calculation 2 2 3 7 4 3" xfId="1464" xr:uid="{00000000-0005-0000-0000-000071050000}"/>
    <cellStyle name="Calculation 2 2 3 7 4 4" xfId="1465" xr:uid="{00000000-0005-0000-0000-000072050000}"/>
    <cellStyle name="Calculation 2 2 3 7 4 5" xfId="1466" xr:uid="{00000000-0005-0000-0000-000073050000}"/>
    <cellStyle name="Calculation 2 2 3 7 5" xfId="1467" xr:uid="{00000000-0005-0000-0000-000074050000}"/>
    <cellStyle name="Calculation 2 2 3 7 5 2" xfId="1468" xr:uid="{00000000-0005-0000-0000-000075050000}"/>
    <cellStyle name="Calculation 2 2 3 7 6" xfId="1469" xr:uid="{00000000-0005-0000-0000-000076050000}"/>
    <cellStyle name="Calculation 2 2 3 7 6 2" xfId="1470" xr:uid="{00000000-0005-0000-0000-000077050000}"/>
    <cellStyle name="Calculation 2 2 3 7 7" xfId="1471" xr:uid="{00000000-0005-0000-0000-000078050000}"/>
    <cellStyle name="Calculation 2 2 3 7 8" xfId="1472" xr:uid="{00000000-0005-0000-0000-000079050000}"/>
    <cellStyle name="Calculation 2 2 3 8" xfId="1473" xr:uid="{00000000-0005-0000-0000-00007A050000}"/>
    <cellStyle name="Calculation 2 2 3 8 2" xfId="1474" xr:uid="{00000000-0005-0000-0000-00007B050000}"/>
    <cellStyle name="Calculation 2 2 3 8 2 2" xfId="1475" xr:uid="{00000000-0005-0000-0000-00007C050000}"/>
    <cellStyle name="Calculation 2 2 3 8 2 2 2" xfId="1476" xr:uid="{00000000-0005-0000-0000-00007D050000}"/>
    <cellStyle name="Calculation 2 2 3 8 2 2 3" xfId="1477" xr:uid="{00000000-0005-0000-0000-00007E050000}"/>
    <cellStyle name="Calculation 2 2 3 8 2 2 4" xfId="1478" xr:uid="{00000000-0005-0000-0000-00007F050000}"/>
    <cellStyle name="Calculation 2 2 3 8 2 2 5" xfId="1479" xr:uid="{00000000-0005-0000-0000-000080050000}"/>
    <cellStyle name="Calculation 2 2 3 8 2 3" xfId="1480" xr:uid="{00000000-0005-0000-0000-000081050000}"/>
    <cellStyle name="Calculation 2 2 3 8 2 3 2" xfId="1481" xr:uid="{00000000-0005-0000-0000-000082050000}"/>
    <cellStyle name="Calculation 2 2 3 8 2 3 3" xfId="1482" xr:uid="{00000000-0005-0000-0000-000083050000}"/>
    <cellStyle name="Calculation 2 2 3 8 2 3 4" xfId="1483" xr:uid="{00000000-0005-0000-0000-000084050000}"/>
    <cellStyle name="Calculation 2 2 3 8 2 3 5" xfId="1484" xr:uid="{00000000-0005-0000-0000-000085050000}"/>
    <cellStyle name="Calculation 2 2 3 8 2 4" xfId="1485" xr:uid="{00000000-0005-0000-0000-000086050000}"/>
    <cellStyle name="Calculation 2 2 3 8 2 4 2" xfId="1486" xr:uid="{00000000-0005-0000-0000-000087050000}"/>
    <cellStyle name="Calculation 2 2 3 8 2 5" xfId="1487" xr:uid="{00000000-0005-0000-0000-000088050000}"/>
    <cellStyle name="Calculation 2 2 3 8 2 5 2" xfId="1488" xr:uid="{00000000-0005-0000-0000-000089050000}"/>
    <cellStyle name="Calculation 2 2 3 8 2 6" xfId="1489" xr:uid="{00000000-0005-0000-0000-00008A050000}"/>
    <cellStyle name="Calculation 2 2 3 8 2 7" xfId="1490" xr:uid="{00000000-0005-0000-0000-00008B050000}"/>
    <cellStyle name="Calculation 2 2 3 8 3" xfId="1491" xr:uid="{00000000-0005-0000-0000-00008C050000}"/>
    <cellStyle name="Calculation 2 2 3 8 3 2" xfId="1492" xr:uid="{00000000-0005-0000-0000-00008D050000}"/>
    <cellStyle name="Calculation 2 2 3 8 3 3" xfId="1493" xr:uid="{00000000-0005-0000-0000-00008E050000}"/>
    <cellStyle name="Calculation 2 2 3 8 3 4" xfId="1494" xr:uid="{00000000-0005-0000-0000-00008F050000}"/>
    <cellStyle name="Calculation 2 2 3 8 3 5" xfId="1495" xr:uid="{00000000-0005-0000-0000-000090050000}"/>
    <cellStyle name="Calculation 2 2 3 8 4" xfId="1496" xr:uid="{00000000-0005-0000-0000-000091050000}"/>
    <cellStyle name="Calculation 2 2 3 8 4 2" xfId="1497" xr:uid="{00000000-0005-0000-0000-000092050000}"/>
    <cellStyle name="Calculation 2 2 3 8 4 3" xfId="1498" xr:uid="{00000000-0005-0000-0000-000093050000}"/>
    <cellStyle name="Calculation 2 2 3 8 4 4" xfId="1499" xr:uid="{00000000-0005-0000-0000-000094050000}"/>
    <cellStyle name="Calculation 2 2 3 8 4 5" xfId="1500" xr:uid="{00000000-0005-0000-0000-000095050000}"/>
    <cellStyle name="Calculation 2 2 3 8 5" xfId="1501" xr:uid="{00000000-0005-0000-0000-000096050000}"/>
    <cellStyle name="Calculation 2 2 3 8 5 2" xfId="1502" xr:uid="{00000000-0005-0000-0000-000097050000}"/>
    <cellStyle name="Calculation 2 2 3 8 6" xfId="1503" xr:uid="{00000000-0005-0000-0000-000098050000}"/>
    <cellStyle name="Calculation 2 2 3 8 6 2" xfId="1504" xr:uid="{00000000-0005-0000-0000-000099050000}"/>
    <cellStyle name="Calculation 2 2 3 8 7" xfId="1505" xr:uid="{00000000-0005-0000-0000-00009A050000}"/>
    <cellStyle name="Calculation 2 2 3 8 8" xfId="1506" xr:uid="{00000000-0005-0000-0000-00009B050000}"/>
    <cellStyle name="Calculation 2 2 3 9" xfId="1507" xr:uid="{00000000-0005-0000-0000-00009C050000}"/>
    <cellStyle name="Calculation 2 2 3 9 2" xfId="1508" xr:uid="{00000000-0005-0000-0000-00009D050000}"/>
    <cellStyle name="Calculation 2 2 3 9 2 2" xfId="1509" xr:uid="{00000000-0005-0000-0000-00009E050000}"/>
    <cellStyle name="Calculation 2 2 3 9 2 2 2" xfId="1510" xr:uid="{00000000-0005-0000-0000-00009F050000}"/>
    <cellStyle name="Calculation 2 2 3 9 2 2 3" xfId="1511" xr:uid="{00000000-0005-0000-0000-0000A0050000}"/>
    <cellStyle name="Calculation 2 2 3 9 2 2 4" xfId="1512" xr:uid="{00000000-0005-0000-0000-0000A1050000}"/>
    <cellStyle name="Calculation 2 2 3 9 2 2 5" xfId="1513" xr:uid="{00000000-0005-0000-0000-0000A2050000}"/>
    <cellStyle name="Calculation 2 2 3 9 2 3" xfId="1514" xr:uid="{00000000-0005-0000-0000-0000A3050000}"/>
    <cellStyle name="Calculation 2 2 3 9 2 3 2" xfId="1515" xr:uid="{00000000-0005-0000-0000-0000A4050000}"/>
    <cellStyle name="Calculation 2 2 3 9 2 3 3" xfId="1516" xr:uid="{00000000-0005-0000-0000-0000A5050000}"/>
    <cellStyle name="Calculation 2 2 3 9 2 3 4" xfId="1517" xr:uid="{00000000-0005-0000-0000-0000A6050000}"/>
    <cellStyle name="Calculation 2 2 3 9 2 3 5" xfId="1518" xr:uid="{00000000-0005-0000-0000-0000A7050000}"/>
    <cellStyle name="Calculation 2 2 3 9 2 4" xfId="1519" xr:uid="{00000000-0005-0000-0000-0000A8050000}"/>
    <cellStyle name="Calculation 2 2 3 9 2 4 2" xfId="1520" xr:uid="{00000000-0005-0000-0000-0000A9050000}"/>
    <cellStyle name="Calculation 2 2 3 9 2 5" xfId="1521" xr:uid="{00000000-0005-0000-0000-0000AA050000}"/>
    <cellStyle name="Calculation 2 2 3 9 2 5 2" xfId="1522" xr:uid="{00000000-0005-0000-0000-0000AB050000}"/>
    <cellStyle name="Calculation 2 2 3 9 2 6" xfId="1523" xr:uid="{00000000-0005-0000-0000-0000AC050000}"/>
    <cellStyle name="Calculation 2 2 3 9 2 7" xfId="1524" xr:uid="{00000000-0005-0000-0000-0000AD050000}"/>
    <cellStyle name="Calculation 2 2 3 9 3" xfId="1525" xr:uid="{00000000-0005-0000-0000-0000AE050000}"/>
    <cellStyle name="Calculation 2 2 3 9 3 2" xfId="1526" xr:uid="{00000000-0005-0000-0000-0000AF050000}"/>
    <cellStyle name="Calculation 2 2 3 9 3 3" xfId="1527" xr:uid="{00000000-0005-0000-0000-0000B0050000}"/>
    <cellStyle name="Calculation 2 2 3 9 3 4" xfId="1528" xr:uid="{00000000-0005-0000-0000-0000B1050000}"/>
    <cellStyle name="Calculation 2 2 3 9 3 5" xfId="1529" xr:uid="{00000000-0005-0000-0000-0000B2050000}"/>
    <cellStyle name="Calculation 2 2 3 9 4" xfId="1530" xr:uid="{00000000-0005-0000-0000-0000B3050000}"/>
    <cellStyle name="Calculation 2 2 3 9 4 2" xfId="1531" xr:uid="{00000000-0005-0000-0000-0000B4050000}"/>
    <cellStyle name="Calculation 2 2 3 9 4 3" xfId="1532" xr:uid="{00000000-0005-0000-0000-0000B5050000}"/>
    <cellStyle name="Calculation 2 2 3 9 4 4" xfId="1533" xr:uid="{00000000-0005-0000-0000-0000B6050000}"/>
    <cellStyle name="Calculation 2 2 3 9 4 5" xfId="1534" xr:uid="{00000000-0005-0000-0000-0000B7050000}"/>
    <cellStyle name="Calculation 2 2 3 9 5" xfId="1535" xr:uid="{00000000-0005-0000-0000-0000B8050000}"/>
    <cellStyle name="Calculation 2 2 3 9 5 2" xfId="1536" xr:uid="{00000000-0005-0000-0000-0000B9050000}"/>
    <cellStyle name="Calculation 2 2 3 9 6" xfId="1537" xr:uid="{00000000-0005-0000-0000-0000BA050000}"/>
    <cellStyle name="Calculation 2 2 3 9 6 2" xfId="1538" xr:uid="{00000000-0005-0000-0000-0000BB050000}"/>
    <cellStyle name="Calculation 2 2 3 9 7" xfId="1539" xr:uid="{00000000-0005-0000-0000-0000BC050000}"/>
    <cellStyle name="Calculation 2 2 3 9 8" xfId="1540" xr:uid="{00000000-0005-0000-0000-0000BD050000}"/>
    <cellStyle name="Calculation 2 2 4" xfId="1541" xr:uid="{00000000-0005-0000-0000-0000BE050000}"/>
    <cellStyle name="Calculation 2 2 4 2" xfId="1542" xr:uid="{00000000-0005-0000-0000-0000BF050000}"/>
    <cellStyle name="Calculation 2 2 5" xfId="1543" xr:uid="{00000000-0005-0000-0000-0000C0050000}"/>
    <cellStyle name="Calculation 2 2 5 2" xfId="1544" xr:uid="{00000000-0005-0000-0000-0000C1050000}"/>
    <cellStyle name="Calculation 2 2 6" xfId="1545" xr:uid="{00000000-0005-0000-0000-0000C2050000}"/>
    <cellStyle name="Calculation 2 2 7" xfId="1546" xr:uid="{00000000-0005-0000-0000-0000C3050000}"/>
    <cellStyle name="Calculation 2 2 7 2" xfId="1547" xr:uid="{00000000-0005-0000-0000-0000C4050000}"/>
    <cellStyle name="Calculation 2 2_T-straight with PEDs adjustor" xfId="1548" xr:uid="{00000000-0005-0000-0000-0000C5050000}"/>
    <cellStyle name="Calculation 2 3" xfId="1549" xr:uid="{00000000-0005-0000-0000-0000C6050000}"/>
    <cellStyle name="Calculation 2 3 2" xfId="1550" xr:uid="{00000000-0005-0000-0000-0000C7050000}"/>
    <cellStyle name="Calculation 2 3 2 10" xfId="1551" xr:uid="{00000000-0005-0000-0000-0000C8050000}"/>
    <cellStyle name="Calculation 2 3 2 10 2" xfId="1552" xr:uid="{00000000-0005-0000-0000-0000C9050000}"/>
    <cellStyle name="Calculation 2 3 2 10 2 2" xfId="1553" xr:uid="{00000000-0005-0000-0000-0000CA050000}"/>
    <cellStyle name="Calculation 2 3 2 10 2 2 2" xfId="1554" xr:uid="{00000000-0005-0000-0000-0000CB050000}"/>
    <cellStyle name="Calculation 2 3 2 10 2 2 3" xfId="1555" xr:uid="{00000000-0005-0000-0000-0000CC050000}"/>
    <cellStyle name="Calculation 2 3 2 10 2 2 4" xfId="1556" xr:uid="{00000000-0005-0000-0000-0000CD050000}"/>
    <cellStyle name="Calculation 2 3 2 10 2 2 5" xfId="1557" xr:uid="{00000000-0005-0000-0000-0000CE050000}"/>
    <cellStyle name="Calculation 2 3 2 10 2 3" xfId="1558" xr:uid="{00000000-0005-0000-0000-0000CF050000}"/>
    <cellStyle name="Calculation 2 3 2 10 2 3 2" xfId="1559" xr:uid="{00000000-0005-0000-0000-0000D0050000}"/>
    <cellStyle name="Calculation 2 3 2 10 2 3 3" xfId="1560" xr:uid="{00000000-0005-0000-0000-0000D1050000}"/>
    <cellStyle name="Calculation 2 3 2 10 2 3 4" xfId="1561" xr:uid="{00000000-0005-0000-0000-0000D2050000}"/>
    <cellStyle name="Calculation 2 3 2 10 2 3 5" xfId="1562" xr:uid="{00000000-0005-0000-0000-0000D3050000}"/>
    <cellStyle name="Calculation 2 3 2 10 2 4" xfId="1563" xr:uid="{00000000-0005-0000-0000-0000D4050000}"/>
    <cellStyle name="Calculation 2 3 2 10 2 4 2" xfId="1564" xr:uid="{00000000-0005-0000-0000-0000D5050000}"/>
    <cellStyle name="Calculation 2 3 2 10 2 5" xfId="1565" xr:uid="{00000000-0005-0000-0000-0000D6050000}"/>
    <cellStyle name="Calculation 2 3 2 10 2 5 2" xfId="1566" xr:uid="{00000000-0005-0000-0000-0000D7050000}"/>
    <cellStyle name="Calculation 2 3 2 10 2 6" xfId="1567" xr:uid="{00000000-0005-0000-0000-0000D8050000}"/>
    <cellStyle name="Calculation 2 3 2 10 2 7" xfId="1568" xr:uid="{00000000-0005-0000-0000-0000D9050000}"/>
    <cellStyle name="Calculation 2 3 2 10 3" xfId="1569" xr:uid="{00000000-0005-0000-0000-0000DA050000}"/>
    <cellStyle name="Calculation 2 3 2 10 3 2" xfId="1570" xr:uid="{00000000-0005-0000-0000-0000DB050000}"/>
    <cellStyle name="Calculation 2 3 2 10 3 3" xfId="1571" xr:uid="{00000000-0005-0000-0000-0000DC050000}"/>
    <cellStyle name="Calculation 2 3 2 10 3 4" xfId="1572" xr:uid="{00000000-0005-0000-0000-0000DD050000}"/>
    <cellStyle name="Calculation 2 3 2 10 3 5" xfId="1573" xr:uid="{00000000-0005-0000-0000-0000DE050000}"/>
    <cellStyle name="Calculation 2 3 2 10 4" xfId="1574" xr:uid="{00000000-0005-0000-0000-0000DF050000}"/>
    <cellStyle name="Calculation 2 3 2 10 4 2" xfId="1575" xr:uid="{00000000-0005-0000-0000-0000E0050000}"/>
    <cellStyle name="Calculation 2 3 2 10 4 3" xfId="1576" xr:uid="{00000000-0005-0000-0000-0000E1050000}"/>
    <cellStyle name="Calculation 2 3 2 10 4 4" xfId="1577" xr:uid="{00000000-0005-0000-0000-0000E2050000}"/>
    <cellStyle name="Calculation 2 3 2 10 4 5" xfId="1578" xr:uid="{00000000-0005-0000-0000-0000E3050000}"/>
    <cellStyle name="Calculation 2 3 2 10 5" xfId="1579" xr:uid="{00000000-0005-0000-0000-0000E4050000}"/>
    <cellStyle name="Calculation 2 3 2 10 5 2" xfId="1580" xr:uid="{00000000-0005-0000-0000-0000E5050000}"/>
    <cellStyle name="Calculation 2 3 2 10 6" xfId="1581" xr:uid="{00000000-0005-0000-0000-0000E6050000}"/>
    <cellStyle name="Calculation 2 3 2 10 6 2" xfId="1582" xr:uid="{00000000-0005-0000-0000-0000E7050000}"/>
    <cellStyle name="Calculation 2 3 2 10 7" xfId="1583" xr:uid="{00000000-0005-0000-0000-0000E8050000}"/>
    <cellStyle name="Calculation 2 3 2 10 8" xfId="1584" xr:uid="{00000000-0005-0000-0000-0000E9050000}"/>
    <cellStyle name="Calculation 2 3 2 11" xfId="1585" xr:uid="{00000000-0005-0000-0000-0000EA050000}"/>
    <cellStyle name="Calculation 2 3 2 11 2" xfId="1586" xr:uid="{00000000-0005-0000-0000-0000EB050000}"/>
    <cellStyle name="Calculation 2 3 2 11 2 2" xfId="1587" xr:uid="{00000000-0005-0000-0000-0000EC050000}"/>
    <cellStyle name="Calculation 2 3 2 11 2 2 2" xfId="1588" xr:uid="{00000000-0005-0000-0000-0000ED050000}"/>
    <cellStyle name="Calculation 2 3 2 11 2 2 3" xfId="1589" xr:uid="{00000000-0005-0000-0000-0000EE050000}"/>
    <cellStyle name="Calculation 2 3 2 11 2 2 4" xfId="1590" xr:uid="{00000000-0005-0000-0000-0000EF050000}"/>
    <cellStyle name="Calculation 2 3 2 11 2 2 5" xfId="1591" xr:uid="{00000000-0005-0000-0000-0000F0050000}"/>
    <cellStyle name="Calculation 2 3 2 11 2 3" xfId="1592" xr:uid="{00000000-0005-0000-0000-0000F1050000}"/>
    <cellStyle name="Calculation 2 3 2 11 2 3 2" xfId="1593" xr:uid="{00000000-0005-0000-0000-0000F2050000}"/>
    <cellStyle name="Calculation 2 3 2 11 2 3 3" xfId="1594" xr:uid="{00000000-0005-0000-0000-0000F3050000}"/>
    <cellStyle name="Calculation 2 3 2 11 2 3 4" xfId="1595" xr:uid="{00000000-0005-0000-0000-0000F4050000}"/>
    <cellStyle name="Calculation 2 3 2 11 2 3 5" xfId="1596" xr:uid="{00000000-0005-0000-0000-0000F5050000}"/>
    <cellStyle name="Calculation 2 3 2 11 2 4" xfId="1597" xr:uid="{00000000-0005-0000-0000-0000F6050000}"/>
    <cellStyle name="Calculation 2 3 2 11 2 4 2" xfId="1598" xr:uid="{00000000-0005-0000-0000-0000F7050000}"/>
    <cellStyle name="Calculation 2 3 2 11 2 5" xfId="1599" xr:uid="{00000000-0005-0000-0000-0000F8050000}"/>
    <cellStyle name="Calculation 2 3 2 11 2 5 2" xfId="1600" xr:uid="{00000000-0005-0000-0000-0000F9050000}"/>
    <cellStyle name="Calculation 2 3 2 11 2 6" xfId="1601" xr:uid="{00000000-0005-0000-0000-0000FA050000}"/>
    <cellStyle name="Calculation 2 3 2 11 2 7" xfId="1602" xr:uid="{00000000-0005-0000-0000-0000FB050000}"/>
    <cellStyle name="Calculation 2 3 2 11 3" xfId="1603" xr:uid="{00000000-0005-0000-0000-0000FC050000}"/>
    <cellStyle name="Calculation 2 3 2 11 3 2" xfId="1604" xr:uid="{00000000-0005-0000-0000-0000FD050000}"/>
    <cellStyle name="Calculation 2 3 2 11 3 3" xfId="1605" xr:uid="{00000000-0005-0000-0000-0000FE050000}"/>
    <cellStyle name="Calculation 2 3 2 11 3 4" xfId="1606" xr:uid="{00000000-0005-0000-0000-0000FF050000}"/>
    <cellStyle name="Calculation 2 3 2 11 3 5" xfId="1607" xr:uid="{00000000-0005-0000-0000-000000060000}"/>
    <cellStyle name="Calculation 2 3 2 11 4" xfId="1608" xr:uid="{00000000-0005-0000-0000-000001060000}"/>
    <cellStyle name="Calculation 2 3 2 11 4 2" xfId="1609" xr:uid="{00000000-0005-0000-0000-000002060000}"/>
    <cellStyle name="Calculation 2 3 2 11 4 3" xfId="1610" xr:uid="{00000000-0005-0000-0000-000003060000}"/>
    <cellStyle name="Calculation 2 3 2 11 4 4" xfId="1611" xr:uid="{00000000-0005-0000-0000-000004060000}"/>
    <cellStyle name="Calculation 2 3 2 11 4 5" xfId="1612" xr:uid="{00000000-0005-0000-0000-000005060000}"/>
    <cellStyle name="Calculation 2 3 2 11 5" xfId="1613" xr:uid="{00000000-0005-0000-0000-000006060000}"/>
    <cellStyle name="Calculation 2 3 2 11 5 2" xfId="1614" xr:uid="{00000000-0005-0000-0000-000007060000}"/>
    <cellStyle name="Calculation 2 3 2 11 6" xfId="1615" xr:uid="{00000000-0005-0000-0000-000008060000}"/>
    <cellStyle name="Calculation 2 3 2 11 6 2" xfId="1616" xr:uid="{00000000-0005-0000-0000-000009060000}"/>
    <cellStyle name="Calculation 2 3 2 11 7" xfId="1617" xr:uid="{00000000-0005-0000-0000-00000A060000}"/>
    <cellStyle name="Calculation 2 3 2 11 8" xfId="1618" xr:uid="{00000000-0005-0000-0000-00000B060000}"/>
    <cellStyle name="Calculation 2 3 2 12" xfId="1619" xr:uid="{00000000-0005-0000-0000-00000C060000}"/>
    <cellStyle name="Calculation 2 3 2 12 2" xfId="1620" xr:uid="{00000000-0005-0000-0000-00000D060000}"/>
    <cellStyle name="Calculation 2 3 2 12 2 2" xfId="1621" xr:uid="{00000000-0005-0000-0000-00000E060000}"/>
    <cellStyle name="Calculation 2 3 2 12 2 2 2" xfId="1622" xr:uid="{00000000-0005-0000-0000-00000F060000}"/>
    <cellStyle name="Calculation 2 3 2 12 2 2 3" xfId="1623" xr:uid="{00000000-0005-0000-0000-000010060000}"/>
    <cellStyle name="Calculation 2 3 2 12 2 2 4" xfId="1624" xr:uid="{00000000-0005-0000-0000-000011060000}"/>
    <cellStyle name="Calculation 2 3 2 12 2 2 5" xfId="1625" xr:uid="{00000000-0005-0000-0000-000012060000}"/>
    <cellStyle name="Calculation 2 3 2 12 2 3" xfId="1626" xr:uid="{00000000-0005-0000-0000-000013060000}"/>
    <cellStyle name="Calculation 2 3 2 12 2 3 2" xfId="1627" xr:uid="{00000000-0005-0000-0000-000014060000}"/>
    <cellStyle name="Calculation 2 3 2 12 2 3 3" xfId="1628" xr:uid="{00000000-0005-0000-0000-000015060000}"/>
    <cellStyle name="Calculation 2 3 2 12 2 3 4" xfId="1629" xr:uid="{00000000-0005-0000-0000-000016060000}"/>
    <cellStyle name="Calculation 2 3 2 12 2 3 5" xfId="1630" xr:uid="{00000000-0005-0000-0000-000017060000}"/>
    <cellStyle name="Calculation 2 3 2 12 2 4" xfId="1631" xr:uid="{00000000-0005-0000-0000-000018060000}"/>
    <cellStyle name="Calculation 2 3 2 12 2 4 2" xfId="1632" xr:uid="{00000000-0005-0000-0000-000019060000}"/>
    <cellStyle name="Calculation 2 3 2 12 2 5" xfId="1633" xr:uid="{00000000-0005-0000-0000-00001A060000}"/>
    <cellStyle name="Calculation 2 3 2 12 2 5 2" xfId="1634" xr:uid="{00000000-0005-0000-0000-00001B060000}"/>
    <cellStyle name="Calculation 2 3 2 12 2 6" xfId="1635" xr:uid="{00000000-0005-0000-0000-00001C060000}"/>
    <cellStyle name="Calculation 2 3 2 12 2 7" xfId="1636" xr:uid="{00000000-0005-0000-0000-00001D060000}"/>
    <cellStyle name="Calculation 2 3 2 12 3" xfId="1637" xr:uid="{00000000-0005-0000-0000-00001E060000}"/>
    <cellStyle name="Calculation 2 3 2 12 3 2" xfId="1638" xr:uid="{00000000-0005-0000-0000-00001F060000}"/>
    <cellStyle name="Calculation 2 3 2 12 3 3" xfId="1639" xr:uid="{00000000-0005-0000-0000-000020060000}"/>
    <cellStyle name="Calculation 2 3 2 12 3 4" xfId="1640" xr:uid="{00000000-0005-0000-0000-000021060000}"/>
    <cellStyle name="Calculation 2 3 2 12 3 5" xfId="1641" xr:uid="{00000000-0005-0000-0000-000022060000}"/>
    <cellStyle name="Calculation 2 3 2 12 4" xfId="1642" xr:uid="{00000000-0005-0000-0000-000023060000}"/>
    <cellStyle name="Calculation 2 3 2 12 4 2" xfId="1643" xr:uid="{00000000-0005-0000-0000-000024060000}"/>
    <cellStyle name="Calculation 2 3 2 12 4 3" xfId="1644" xr:uid="{00000000-0005-0000-0000-000025060000}"/>
    <cellStyle name="Calculation 2 3 2 12 4 4" xfId="1645" xr:uid="{00000000-0005-0000-0000-000026060000}"/>
    <cellStyle name="Calculation 2 3 2 12 4 5" xfId="1646" xr:uid="{00000000-0005-0000-0000-000027060000}"/>
    <cellStyle name="Calculation 2 3 2 12 5" xfId="1647" xr:uid="{00000000-0005-0000-0000-000028060000}"/>
    <cellStyle name="Calculation 2 3 2 12 5 2" xfId="1648" xr:uid="{00000000-0005-0000-0000-000029060000}"/>
    <cellStyle name="Calculation 2 3 2 12 6" xfId="1649" xr:uid="{00000000-0005-0000-0000-00002A060000}"/>
    <cellStyle name="Calculation 2 3 2 12 6 2" xfId="1650" xr:uid="{00000000-0005-0000-0000-00002B060000}"/>
    <cellStyle name="Calculation 2 3 2 12 7" xfId="1651" xr:uid="{00000000-0005-0000-0000-00002C060000}"/>
    <cellStyle name="Calculation 2 3 2 12 8" xfId="1652" xr:uid="{00000000-0005-0000-0000-00002D060000}"/>
    <cellStyle name="Calculation 2 3 2 13" xfId="1653" xr:uid="{00000000-0005-0000-0000-00002E060000}"/>
    <cellStyle name="Calculation 2 3 2 13 2" xfId="1654" xr:uid="{00000000-0005-0000-0000-00002F060000}"/>
    <cellStyle name="Calculation 2 3 2 13 2 2" xfId="1655" xr:uid="{00000000-0005-0000-0000-000030060000}"/>
    <cellStyle name="Calculation 2 3 2 13 2 2 2" xfId="1656" xr:uid="{00000000-0005-0000-0000-000031060000}"/>
    <cellStyle name="Calculation 2 3 2 13 2 2 3" xfId="1657" xr:uid="{00000000-0005-0000-0000-000032060000}"/>
    <cellStyle name="Calculation 2 3 2 13 2 2 4" xfId="1658" xr:uid="{00000000-0005-0000-0000-000033060000}"/>
    <cellStyle name="Calculation 2 3 2 13 2 2 5" xfId="1659" xr:uid="{00000000-0005-0000-0000-000034060000}"/>
    <cellStyle name="Calculation 2 3 2 13 2 3" xfId="1660" xr:uid="{00000000-0005-0000-0000-000035060000}"/>
    <cellStyle name="Calculation 2 3 2 13 2 3 2" xfId="1661" xr:uid="{00000000-0005-0000-0000-000036060000}"/>
    <cellStyle name="Calculation 2 3 2 13 2 3 3" xfId="1662" xr:uid="{00000000-0005-0000-0000-000037060000}"/>
    <cellStyle name="Calculation 2 3 2 13 2 3 4" xfId="1663" xr:uid="{00000000-0005-0000-0000-000038060000}"/>
    <cellStyle name="Calculation 2 3 2 13 2 3 5" xfId="1664" xr:uid="{00000000-0005-0000-0000-000039060000}"/>
    <cellStyle name="Calculation 2 3 2 13 2 4" xfId="1665" xr:uid="{00000000-0005-0000-0000-00003A060000}"/>
    <cellStyle name="Calculation 2 3 2 13 2 4 2" xfId="1666" xr:uid="{00000000-0005-0000-0000-00003B060000}"/>
    <cellStyle name="Calculation 2 3 2 13 2 5" xfId="1667" xr:uid="{00000000-0005-0000-0000-00003C060000}"/>
    <cellStyle name="Calculation 2 3 2 13 2 5 2" xfId="1668" xr:uid="{00000000-0005-0000-0000-00003D060000}"/>
    <cellStyle name="Calculation 2 3 2 13 2 6" xfId="1669" xr:uid="{00000000-0005-0000-0000-00003E060000}"/>
    <cellStyle name="Calculation 2 3 2 13 2 7" xfId="1670" xr:uid="{00000000-0005-0000-0000-00003F060000}"/>
    <cellStyle name="Calculation 2 3 2 13 3" xfId="1671" xr:uid="{00000000-0005-0000-0000-000040060000}"/>
    <cellStyle name="Calculation 2 3 2 13 3 2" xfId="1672" xr:uid="{00000000-0005-0000-0000-000041060000}"/>
    <cellStyle name="Calculation 2 3 2 13 3 3" xfId="1673" xr:uid="{00000000-0005-0000-0000-000042060000}"/>
    <cellStyle name="Calculation 2 3 2 13 3 4" xfId="1674" xr:uid="{00000000-0005-0000-0000-000043060000}"/>
    <cellStyle name="Calculation 2 3 2 13 3 5" xfId="1675" xr:uid="{00000000-0005-0000-0000-000044060000}"/>
    <cellStyle name="Calculation 2 3 2 13 4" xfId="1676" xr:uid="{00000000-0005-0000-0000-000045060000}"/>
    <cellStyle name="Calculation 2 3 2 13 4 2" xfId="1677" xr:uid="{00000000-0005-0000-0000-000046060000}"/>
    <cellStyle name="Calculation 2 3 2 13 4 3" xfId="1678" xr:uid="{00000000-0005-0000-0000-000047060000}"/>
    <cellStyle name="Calculation 2 3 2 13 4 4" xfId="1679" xr:uid="{00000000-0005-0000-0000-000048060000}"/>
    <cellStyle name="Calculation 2 3 2 13 4 5" xfId="1680" xr:uid="{00000000-0005-0000-0000-000049060000}"/>
    <cellStyle name="Calculation 2 3 2 13 5" xfId="1681" xr:uid="{00000000-0005-0000-0000-00004A060000}"/>
    <cellStyle name="Calculation 2 3 2 13 5 2" xfId="1682" xr:uid="{00000000-0005-0000-0000-00004B060000}"/>
    <cellStyle name="Calculation 2 3 2 13 6" xfId="1683" xr:uid="{00000000-0005-0000-0000-00004C060000}"/>
    <cellStyle name="Calculation 2 3 2 13 6 2" xfId="1684" xr:uid="{00000000-0005-0000-0000-00004D060000}"/>
    <cellStyle name="Calculation 2 3 2 13 7" xfId="1685" xr:uid="{00000000-0005-0000-0000-00004E060000}"/>
    <cellStyle name="Calculation 2 3 2 13 8" xfId="1686" xr:uid="{00000000-0005-0000-0000-00004F060000}"/>
    <cellStyle name="Calculation 2 3 2 14" xfId="1687" xr:uid="{00000000-0005-0000-0000-000050060000}"/>
    <cellStyle name="Calculation 2 3 2 14 2" xfId="1688" xr:uid="{00000000-0005-0000-0000-000051060000}"/>
    <cellStyle name="Calculation 2 3 2 14 2 2" xfId="1689" xr:uid="{00000000-0005-0000-0000-000052060000}"/>
    <cellStyle name="Calculation 2 3 2 14 2 2 2" xfId="1690" xr:uid="{00000000-0005-0000-0000-000053060000}"/>
    <cellStyle name="Calculation 2 3 2 14 2 2 3" xfId="1691" xr:uid="{00000000-0005-0000-0000-000054060000}"/>
    <cellStyle name="Calculation 2 3 2 14 2 2 4" xfId="1692" xr:uid="{00000000-0005-0000-0000-000055060000}"/>
    <cellStyle name="Calculation 2 3 2 14 2 2 5" xfId="1693" xr:uid="{00000000-0005-0000-0000-000056060000}"/>
    <cellStyle name="Calculation 2 3 2 14 2 3" xfId="1694" xr:uid="{00000000-0005-0000-0000-000057060000}"/>
    <cellStyle name="Calculation 2 3 2 14 2 3 2" xfId="1695" xr:uid="{00000000-0005-0000-0000-000058060000}"/>
    <cellStyle name="Calculation 2 3 2 14 2 3 3" xfId="1696" xr:uid="{00000000-0005-0000-0000-000059060000}"/>
    <cellStyle name="Calculation 2 3 2 14 2 3 4" xfId="1697" xr:uid="{00000000-0005-0000-0000-00005A060000}"/>
    <cellStyle name="Calculation 2 3 2 14 2 3 5" xfId="1698" xr:uid="{00000000-0005-0000-0000-00005B060000}"/>
    <cellStyle name="Calculation 2 3 2 14 2 4" xfId="1699" xr:uid="{00000000-0005-0000-0000-00005C060000}"/>
    <cellStyle name="Calculation 2 3 2 14 2 4 2" xfId="1700" xr:uid="{00000000-0005-0000-0000-00005D060000}"/>
    <cellStyle name="Calculation 2 3 2 14 2 5" xfId="1701" xr:uid="{00000000-0005-0000-0000-00005E060000}"/>
    <cellStyle name="Calculation 2 3 2 14 2 5 2" xfId="1702" xr:uid="{00000000-0005-0000-0000-00005F060000}"/>
    <cellStyle name="Calculation 2 3 2 14 2 6" xfId="1703" xr:uid="{00000000-0005-0000-0000-000060060000}"/>
    <cellStyle name="Calculation 2 3 2 14 2 7" xfId="1704" xr:uid="{00000000-0005-0000-0000-000061060000}"/>
    <cellStyle name="Calculation 2 3 2 14 3" xfId="1705" xr:uid="{00000000-0005-0000-0000-000062060000}"/>
    <cellStyle name="Calculation 2 3 2 14 3 2" xfId="1706" xr:uid="{00000000-0005-0000-0000-000063060000}"/>
    <cellStyle name="Calculation 2 3 2 14 3 3" xfId="1707" xr:uid="{00000000-0005-0000-0000-000064060000}"/>
    <cellStyle name="Calculation 2 3 2 14 3 4" xfId="1708" xr:uid="{00000000-0005-0000-0000-000065060000}"/>
    <cellStyle name="Calculation 2 3 2 14 3 5" xfId="1709" xr:uid="{00000000-0005-0000-0000-000066060000}"/>
    <cellStyle name="Calculation 2 3 2 14 4" xfId="1710" xr:uid="{00000000-0005-0000-0000-000067060000}"/>
    <cellStyle name="Calculation 2 3 2 14 4 2" xfId="1711" xr:uid="{00000000-0005-0000-0000-000068060000}"/>
    <cellStyle name="Calculation 2 3 2 14 4 3" xfId="1712" xr:uid="{00000000-0005-0000-0000-000069060000}"/>
    <cellStyle name="Calculation 2 3 2 14 4 4" xfId="1713" xr:uid="{00000000-0005-0000-0000-00006A060000}"/>
    <cellStyle name="Calculation 2 3 2 14 4 5" xfId="1714" xr:uid="{00000000-0005-0000-0000-00006B060000}"/>
    <cellStyle name="Calculation 2 3 2 14 5" xfId="1715" xr:uid="{00000000-0005-0000-0000-00006C060000}"/>
    <cellStyle name="Calculation 2 3 2 14 5 2" xfId="1716" xr:uid="{00000000-0005-0000-0000-00006D060000}"/>
    <cellStyle name="Calculation 2 3 2 14 6" xfId="1717" xr:uid="{00000000-0005-0000-0000-00006E060000}"/>
    <cellStyle name="Calculation 2 3 2 14 6 2" xfId="1718" xr:uid="{00000000-0005-0000-0000-00006F060000}"/>
    <cellStyle name="Calculation 2 3 2 14 7" xfId="1719" xr:uid="{00000000-0005-0000-0000-000070060000}"/>
    <cellStyle name="Calculation 2 3 2 14 8" xfId="1720" xr:uid="{00000000-0005-0000-0000-000071060000}"/>
    <cellStyle name="Calculation 2 3 2 15" xfId="1721" xr:uid="{00000000-0005-0000-0000-000072060000}"/>
    <cellStyle name="Calculation 2 3 2 15 2" xfId="1722" xr:uid="{00000000-0005-0000-0000-000073060000}"/>
    <cellStyle name="Calculation 2 3 2 15 2 2" xfId="1723" xr:uid="{00000000-0005-0000-0000-000074060000}"/>
    <cellStyle name="Calculation 2 3 2 15 2 3" xfId="1724" xr:uid="{00000000-0005-0000-0000-000075060000}"/>
    <cellStyle name="Calculation 2 3 2 15 2 4" xfId="1725" xr:uid="{00000000-0005-0000-0000-000076060000}"/>
    <cellStyle name="Calculation 2 3 2 15 2 5" xfId="1726" xr:uid="{00000000-0005-0000-0000-000077060000}"/>
    <cellStyle name="Calculation 2 3 2 15 3" xfId="1727" xr:uid="{00000000-0005-0000-0000-000078060000}"/>
    <cellStyle name="Calculation 2 3 2 15 3 2" xfId="1728" xr:uid="{00000000-0005-0000-0000-000079060000}"/>
    <cellStyle name="Calculation 2 3 2 15 3 3" xfId="1729" xr:uid="{00000000-0005-0000-0000-00007A060000}"/>
    <cellStyle name="Calculation 2 3 2 15 3 4" xfId="1730" xr:uid="{00000000-0005-0000-0000-00007B060000}"/>
    <cellStyle name="Calculation 2 3 2 15 3 5" xfId="1731" xr:uid="{00000000-0005-0000-0000-00007C060000}"/>
    <cellStyle name="Calculation 2 3 2 15 4" xfId="1732" xr:uid="{00000000-0005-0000-0000-00007D060000}"/>
    <cellStyle name="Calculation 2 3 2 15 4 2" xfId="1733" xr:uid="{00000000-0005-0000-0000-00007E060000}"/>
    <cellStyle name="Calculation 2 3 2 15 5" xfId="1734" xr:uid="{00000000-0005-0000-0000-00007F060000}"/>
    <cellStyle name="Calculation 2 3 2 15 5 2" xfId="1735" xr:uid="{00000000-0005-0000-0000-000080060000}"/>
    <cellStyle name="Calculation 2 3 2 15 6" xfId="1736" xr:uid="{00000000-0005-0000-0000-000081060000}"/>
    <cellStyle name="Calculation 2 3 2 15 7" xfId="1737" xr:uid="{00000000-0005-0000-0000-000082060000}"/>
    <cellStyle name="Calculation 2 3 2 16" xfId="1738" xr:uid="{00000000-0005-0000-0000-000083060000}"/>
    <cellStyle name="Calculation 2 3 2 16 2" xfId="1739" xr:uid="{00000000-0005-0000-0000-000084060000}"/>
    <cellStyle name="Calculation 2 3 2 16 3" xfId="1740" xr:uid="{00000000-0005-0000-0000-000085060000}"/>
    <cellStyle name="Calculation 2 3 2 16 4" xfId="1741" xr:uid="{00000000-0005-0000-0000-000086060000}"/>
    <cellStyle name="Calculation 2 3 2 16 5" xfId="1742" xr:uid="{00000000-0005-0000-0000-000087060000}"/>
    <cellStyle name="Calculation 2 3 2 17" xfId="1743" xr:uid="{00000000-0005-0000-0000-000088060000}"/>
    <cellStyle name="Calculation 2 3 2 17 2" xfId="1744" xr:uid="{00000000-0005-0000-0000-000089060000}"/>
    <cellStyle name="Calculation 2 3 2 17 3" xfId="1745" xr:uid="{00000000-0005-0000-0000-00008A060000}"/>
    <cellStyle name="Calculation 2 3 2 17 4" xfId="1746" xr:uid="{00000000-0005-0000-0000-00008B060000}"/>
    <cellStyle name="Calculation 2 3 2 17 5" xfId="1747" xr:uid="{00000000-0005-0000-0000-00008C060000}"/>
    <cellStyle name="Calculation 2 3 2 18" xfId="1748" xr:uid="{00000000-0005-0000-0000-00008D060000}"/>
    <cellStyle name="Calculation 2 3 2 18 2" xfId="1749" xr:uid="{00000000-0005-0000-0000-00008E060000}"/>
    <cellStyle name="Calculation 2 3 2 19" xfId="1750" xr:uid="{00000000-0005-0000-0000-00008F060000}"/>
    <cellStyle name="Calculation 2 3 2 19 2" xfId="1751" xr:uid="{00000000-0005-0000-0000-000090060000}"/>
    <cellStyle name="Calculation 2 3 2 2" xfId="1752" xr:uid="{00000000-0005-0000-0000-000091060000}"/>
    <cellStyle name="Calculation 2 3 2 2 2" xfId="1753" xr:uid="{00000000-0005-0000-0000-000092060000}"/>
    <cellStyle name="Calculation 2 3 2 2 2 2" xfId="1754" xr:uid="{00000000-0005-0000-0000-000093060000}"/>
    <cellStyle name="Calculation 2 3 2 2 2 2 2" xfId="1755" xr:uid="{00000000-0005-0000-0000-000094060000}"/>
    <cellStyle name="Calculation 2 3 2 2 2 2 3" xfId="1756" xr:uid="{00000000-0005-0000-0000-000095060000}"/>
    <cellStyle name="Calculation 2 3 2 2 2 2 4" xfId="1757" xr:uid="{00000000-0005-0000-0000-000096060000}"/>
    <cellStyle name="Calculation 2 3 2 2 2 2 5" xfId="1758" xr:uid="{00000000-0005-0000-0000-000097060000}"/>
    <cellStyle name="Calculation 2 3 2 2 2 3" xfId="1759" xr:uid="{00000000-0005-0000-0000-000098060000}"/>
    <cellStyle name="Calculation 2 3 2 2 2 3 2" xfId="1760" xr:uid="{00000000-0005-0000-0000-000099060000}"/>
    <cellStyle name="Calculation 2 3 2 2 2 3 3" xfId="1761" xr:uid="{00000000-0005-0000-0000-00009A060000}"/>
    <cellStyle name="Calculation 2 3 2 2 2 3 4" xfId="1762" xr:uid="{00000000-0005-0000-0000-00009B060000}"/>
    <cellStyle name="Calculation 2 3 2 2 2 3 5" xfId="1763" xr:uid="{00000000-0005-0000-0000-00009C060000}"/>
    <cellStyle name="Calculation 2 3 2 2 2 4" xfId="1764" xr:uid="{00000000-0005-0000-0000-00009D060000}"/>
    <cellStyle name="Calculation 2 3 2 2 2 4 2" xfId="1765" xr:uid="{00000000-0005-0000-0000-00009E060000}"/>
    <cellStyle name="Calculation 2 3 2 2 2 5" xfId="1766" xr:uid="{00000000-0005-0000-0000-00009F060000}"/>
    <cellStyle name="Calculation 2 3 2 2 2 5 2" xfId="1767" xr:uid="{00000000-0005-0000-0000-0000A0060000}"/>
    <cellStyle name="Calculation 2 3 2 2 2 6" xfId="1768" xr:uid="{00000000-0005-0000-0000-0000A1060000}"/>
    <cellStyle name="Calculation 2 3 2 2 2 7" xfId="1769" xr:uid="{00000000-0005-0000-0000-0000A2060000}"/>
    <cellStyle name="Calculation 2 3 2 2 3" xfId="1770" xr:uid="{00000000-0005-0000-0000-0000A3060000}"/>
    <cellStyle name="Calculation 2 3 2 2 3 2" xfId="1771" xr:uid="{00000000-0005-0000-0000-0000A4060000}"/>
    <cellStyle name="Calculation 2 3 2 2 3 3" xfId="1772" xr:uid="{00000000-0005-0000-0000-0000A5060000}"/>
    <cellStyle name="Calculation 2 3 2 2 3 4" xfId="1773" xr:uid="{00000000-0005-0000-0000-0000A6060000}"/>
    <cellStyle name="Calculation 2 3 2 2 3 5" xfId="1774" xr:uid="{00000000-0005-0000-0000-0000A7060000}"/>
    <cellStyle name="Calculation 2 3 2 2 4" xfId="1775" xr:uid="{00000000-0005-0000-0000-0000A8060000}"/>
    <cellStyle name="Calculation 2 3 2 2 4 2" xfId="1776" xr:uid="{00000000-0005-0000-0000-0000A9060000}"/>
    <cellStyle name="Calculation 2 3 2 2 4 3" xfId="1777" xr:uid="{00000000-0005-0000-0000-0000AA060000}"/>
    <cellStyle name="Calculation 2 3 2 2 4 4" xfId="1778" xr:uid="{00000000-0005-0000-0000-0000AB060000}"/>
    <cellStyle name="Calculation 2 3 2 2 4 5" xfId="1779" xr:uid="{00000000-0005-0000-0000-0000AC060000}"/>
    <cellStyle name="Calculation 2 3 2 2 5" xfId="1780" xr:uid="{00000000-0005-0000-0000-0000AD060000}"/>
    <cellStyle name="Calculation 2 3 2 2 5 2" xfId="1781" xr:uid="{00000000-0005-0000-0000-0000AE060000}"/>
    <cellStyle name="Calculation 2 3 2 2 6" xfId="1782" xr:uid="{00000000-0005-0000-0000-0000AF060000}"/>
    <cellStyle name="Calculation 2 3 2 2 6 2" xfId="1783" xr:uid="{00000000-0005-0000-0000-0000B0060000}"/>
    <cellStyle name="Calculation 2 3 2 2 7" xfId="1784" xr:uid="{00000000-0005-0000-0000-0000B1060000}"/>
    <cellStyle name="Calculation 2 3 2 2 8" xfId="1785" xr:uid="{00000000-0005-0000-0000-0000B2060000}"/>
    <cellStyle name="Calculation 2 3 2 20" xfId="1786" xr:uid="{00000000-0005-0000-0000-0000B3060000}"/>
    <cellStyle name="Calculation 2 3 2 21" xfId="1787" xr:uid="{00000000-0005-0000-0000-0000B4060000}"/>
    <cellStyle name="Calculation 2 3 2 3" xfId="1788" xr:uid="{00000000-0005-0000-0000-0000B5060000}"/>
    <cellStyle name="Calculation 2 3 2 3 2" xfId="1789" xr:uid="{00000000-0005-0000-0000-0000B6060000}"/>
    <cellStyle name="Calculation 2 3 2 3 2 2" xfId="1790" xr:uid="{00000000-0005-0000-0000-0000B7060000}"/>
    <cellStyle name="Calculation 2 3 2 3 2 2 2" xfId="1791" xr:uid="{00000000-0005-0000-0000-0000B8060000}"/>
    <cellStyle name="Calculation 2 3 2 3 2 2 3" xfId="1792" xr:uid="{00000000-0005-0000-0000-0000B9060000}"/>
    <cellStyle name="Calculation 2 3 2 3 2 2 4" xfId="1793" xr:uid="{00000000-0005-0000-0000-0000BA060000}"/>
    <cellStyle name="Calculation 2 3 2 3 2 2 5" xfId="1794" xr:uid="{00000000-0005-0000-0000-0000BB060000}"/>
    <cellStyle name="Calculation 2 3 2 3 2 3" xfId="1795" xr:uid="{00000000-0005-0000-0000-0000BC060000}"/>
    <cellStyle name="Calculation 2 3 2 3 2 3 2" xfId="1796" xr:uid="{00000000-0005-0000-0000-0000BD060000}"/>
    <cellStyle name="Calculation 2 3 2 3 2 3 3" xfId="1797" xr:uid="{00000000-0005-0000-0000-0000BE060000}"/>
    <cellStyle name="Calculation 2 3 2 3 2 3 4" xfId="1798" xr:uid="{00000000-0005-0000-0000-0000BF060000}"/>
    <cellStyle name="Calculation 2 3 2 3 2 3 5" xfId="1799" xr:uid="{00000000-0005-0000-0000-0000C0060000}"/>
    <cellStyle name="Calculation 2 3 2 3 2 4" xfId="1800" xr:uid="{00000000-0005-0000-0000-0000C1060000}"/>
    <cellStyle name="Calculation 2 3 2 3 2 4 2" xfId="1801" xr:uid="{00000000-0005-0000-0000-0000C2060000}"/>
    <cellStyle name="Calculation 2 3 2 3 2 5" xfId="1802" xr:uid="{00000000-0005-0000-0000-0000C3060000}"/>
    <cellStyle name="Calculation 2 3 2 3 2 5 2" xfId="1803" xr:uid="{00000000-0005-0000-0000-0000C4060000}"/>
    <cellStyle name="Calculation 2 3 2 3 2 6" xfId="1804" xr:uid="{00000000-0005-0000-0000-0000C5060000}"/>
    <cellStyle name="Calculation 2 3 2 3 2 7" xfId="1805" xr:uid="{00000000-0005-0000-0000-0000C6060000}"/>
    <cellStyle name="Calculation 2 3 2 3 3" xfId="1806" xr:uid="{00000000-0005-0000-0000-0000C7060000}"/>
    <cellStyle name="Calculation 2 3 2 3 3 2" xfId="1807" xr:uid="{00000000-0005-0000-0000-0000C8060000}"/>
    <cellStyle name="Calculation 2 3 2 3 3 3" xfId="1808" xr:uid="{00000000-0005-0000-0000-0000C9060000}"/>
    <cellStyle name="Calculation 2 3 2 3 3 4" xfId="1809" xr:uid="{00000000-0005-0000-0000-0000CA060000}"/>
    <cellStyle name="Calculation 2 3 2 3 3 5" xfId="1810" xr:uid="{00000000-0005-0000-0000-0000CB060000}"/>
    <cellStyle name="Calculation 2 3 2 3 4" xfId="1811" xr:uid="{00000000-0005-0000-0000-0000CC060000}"/>
    <cellStyle name="Calculation 2 3 2 3 4 2" xfId="1812" xr:uid="{00000000-0005-0000-0000-0000CD060000}"/>
    <cellStyle name="Calculation 2 3 2 3 4 3" xfId="1813" xr:uid="{00000000-0005-0000-0000-0000CE060000}"/>
    <cellStyle name="Calculation 2 3 2 3 4 4" xfId="1814" xr:uid="{00000000-0005-0000-0000-0000CF060000}"/>
    <cellStyle name="Calculation 2 3 2 3 4 5" xfId="1815" xr:uid="{00000000-0005-0000-0000-0000D0060000}"/>
    <cellStyle name="Calculation 2 3 2 3 5" xfId="1816" xr:uid="{00000000-0005-0000-0000-0000D1060000}"/>
    <cellStyle name="Calculation 2 3 2 3 5 2" xfId="1817" xr:uid="{00000000-0005-0000-0000-0000D2060000}"/>
    <cellStyle name="Calculation 2 3 2 3 6" xfId="1818" xr:uid="{00000000-0005-0000-0000-0000D3060000}"/>
    <cellStyle name="Calculation 2 3 2 3 6 2" xfId="1819" xr:uid="{00000000-0005-0000-0000-0000D4060000}"/>
    <cellStyle name="Calculation 2 3 2 3 7" xfId="1820" xr:uid="{00000000-0005-0000-0000-0000D5060000}"/>
    <cellStyle name="Calculation 2 3 2 3 8" xfId="1821" xr:uid="{00000000-0005-0000-0000-0000D6060000}"/>
    <cellStyle name="Calculation 2 3 2 4" xfId="1822" xr:uid="{00000000-0005-0000-0000-0000D7060000}"/>
    <cellStyle name="Calculation 2 3 2 4 2" xfId="1823" xr:uid="{00000000-0005-0000-0000-0000D8060000}"/>
    <cellStyle name="Calculation 2 3 2 4 2 2" xfId="1824" xr:uid="{00000000-0005-0000-0000-0000D9060000}"/>
    <cellStyle name="Calculation 2 3 2 4 2 2 2" xfId="1825" xr:uid="{00000000-0005-0000-0000-0000DA060000}"/>
    <cellStyle name="Calculation 2 3 2 4 2 2 3" xfId="1826" xr:uid="{00000000-0005-0000-0000-0000DB060000}"/>
    <cellStyle name="Calculation 2 3 2 4 2 2 4" xfId="1827" xr:uid="{00000000-0005-0000-0000-0000DC060000}"/>
    <cellStyle name="Calculation 2 3 2 4 2 2 5" xfId="1828" xr:uid="{00000000-0005-0000-0000-0000DD060000}"/>
    <cellStyle name="Calculation 2 3 2 4 2 3" xfId="1829" xr:uid="{00000000-0005-0000-0000-0000DE060000}"/>
    <cellStyle name="Calculation 2 3 2 4 2 3 2" xfId="1830" xr:uid="{00000000-0005-0000-0000-0000DF060000}"/>
    <cellStyle name="Calculation 2 3 2 4 2 3 3" xfId="1831" xr:uid="{00000000-0005-0000-0000-0000E0060000}"/>
    <cellStyle name="Calculation 2 3 2 4 2 3 4" xfId="1832" xr:uid="{00000000-0005-0000-0000-0000E1060000}"/>
    <cellStyle name="Calculation 2 3 2 4 2 3 5" xfId="1833" xr:uid="{00000000-0005-0000-0000-0000E2060000}"/>
    <cellStyle name="Calculation 2 3 2 4 2 4" xfId="1834" xr:uid="{00000000-0005-0000-0000-0000E3060000}"/>
    <cellStyle name="Calculation 2 3 2 4 2 4 2" xfId="1835" xr:uid="{00000000-0005-0000-0000-0000E4060000}"/>
    <cellStyle name="Calculation 2 3 2 4 2 5" xfId="1836" xr:uid="{00000000-0005-0000-0000-0000E5060000}"/>
    <cellStyle name="Calculation 2 3 2 4 2 5 2" xfId="1837" xr:uid="{00000000-0005-0000-0000-0000E6060000}"/>
    <cellStyle name="Calculation 2 3 2 4 2 6" xfId="1838" xr:uid="{00000000-0005-0000-0000-0000E7060000}"/>
    <cellStyle name="Calculation 2 3 2 4 2 7" xfId="1839" xr:uid="{00000000-0005-0000-0000-0000E8060000}"/>
    <cellStyle name="Calculation 2 3 2 4 3" xfId="1840" xr:uid="{00000000-0005-0000-0000-0000E9060000}"/>
    <cellStyle name="Calculation 2 3 2 4 3 2" xfId="1841" xr:uid="{00000000-0005-0000-0000-0000EA060000}"/>
    <cellStyle name="Calculation 2 3 2 4 3 3" xfId="1842" xr:uid="{00000000-0005-0000-0000-0000EB060000}"/>
    <cellStyle name="Calculation 2 3 2 4 3 4" xfId="1843" xr:uid="{00000000-0005-0000-0000-0000EC060000}"/>
    <cellStyle name="Calculation 2 3 2 4 3 5" xfId="1844" xr:uid="{00000000-0005-0000-0000-0000ED060000}"/>
    <cellStyle name="Calculation 2 3 2 4 4" xfId="1845" xr:uid="{00000000-0005-0000-0000-0000EE060000}"/>
    <cellStyle name="Calculation 2 3 2 4 4 2" xfId="1846" xr:uid="{00000000-0005-0000-0000-0000EF060000}"/>
    <cellStyle name="Calculation 2 3 2 4 4 3" xfId="1847" xr:uid="{00000000-0005-0000-0000-0000F0060000}"/>
    <cellStyle name="Calculation 2 3 2 4 4 4" xfId="1848" xr:uid="{00000000-0005-0000-0000-0000F1060000}"/>
    <cellStyle name="Calculation 2 3 2 4 4 5" xfId="1849" xr:uid="{00000000-0005-0000-0000-0000F2060000}"/>
    <cellStyle name="Calculation 2 3 2 4 5" xfId="1850" xr:uid="{00000000-0005-0000-0000-0000F3060000}"/>
    <cellStyle name="Calculation 2 3 2 4 5 2" xfId="1851" xr:uid="{00000000-0005-0000-0000-0000F4060000}"/>
    <cellStyle name="Calculation 2 3 2 4 6" xfId="1852" xr:uid="{00000000-0005-0000-0000-0000F5060000}"/>
    <cellStyle name="Calculation 2 3 2 4 6 2" xfId="1853" xr:uid="{00000000-0005-0000-0000-0000F6060000}"/>
    <cellStyle name="Calculation 2 3 2 4 7" xfId="1854" xr:uid="{00000000-0005-0000-0000-0000F7060000}"/>
    <cellStyle name="Calculation 2 3 2 4 8" xfId="1855" xr:uid="{00000000-0005-0000-0000-0000F8060000}"/>
    <cellStyle name="Calculation 2 3 2 5" xfId="1856" xr:uid="{00000000-0005-0000-0000-0000F9060000}"/>
    <cellStyle name="Calculation 2 3 2 5 2" xfId="1857" xr:uid="{00000000-0005-0000-0000-0000FA060000}"/>
    <cellStyle name="Calculation 2 3 2 5 2 2" xfId="1858" xr:uid="{00000000-0005-0000-0000-0000FB060000}"/>
    <cellStyle name="Calculation 2 3 2 5 2 2 2" xfId="1859" xr:uid="{00000000-0005-0000-0000-0000FC060000}"/>
    <cellStyle name="Calculation 2 3 2 5 2 2 3" xfId="1860" xr:uid="{00000000-0005-0000-0000-0000FD060000}"/>
    <cellStyle name="Calculation 2 3 2 5 2 2 4" xfId="1861" xr:uid="{00000000-0005-0000-0000-0000FE060000}"/>
    <cellStyle name="Calculation 2 3 2 5 2 2 5" xfId="1862" xr:uid="{00000000-0005-0000-0000-0000FF060000}"/>
    <cellStyle name="Calculation 2 3 2 5 2 3" xfId="1863" xr:uid="{00000000-0005-0000-0000-000000070000}"/>
    <cellStyle name="Calculation 2 3 2 5 2 3 2" xfId="1864" xr:uid="{00000000-0005-0000-0000-000001070000}"/>
    <cellStyle name="Calculation 2 3 2 5 2 3 3" xfId="1865" xr:uid="{00000000-0005-0000-0000-000002070000}"/>
    <cellStyle name="Calculation 2 3 2 5 2 3 4" xfId="1866" xr:uid="{00000000-0005-0000-0000-000003070000}"/>
    <cellStyle name="Calculation 2 3 2 5 2 3 5" xfId="1867" xr:uid="{00000000-0005-0000-0000-000004070000}"/>
    <cellStyle name="Calculation 2 3 2 5 2 4" xfId="1868" xr:uid="{00000000-0005-0000-0000-000005070000}"/>
    <cellStyle name="Calculation 2 3 2 5 2 4 2" xfId="1869" xr:uid="{00000000-0005-0000-0000-000006070000}"/>
    <cellStyle name="Calculation 2 3 2 5 2 5" xfId="1870" xr:uid="{00000000-0005-0000-0000-000007070000}"/>
    <cellStyle name="Calculation 2 3 2 5 2 5 2" xfId="1871" xr:uid="{00000000-0005-0000-0000-000008070000}"/>
    <cellStyle name="Calculation 2 3 2 5 2 6" xfId="1872" xr:uid="{00000000-0005-0000-0000-000009070000}"/>
    <cellStyle name="Calculation 2 3 2 5 2 7" xfId="1873" xr:uid="{00000000-0005-0000-0000-00000A070000}"/>
    <cellStyle name="Calculation 2 3 2 5 3" xfId="1874" xr:uid="{00000000-0005-0000-0000-00000B070000}"/>
    <cellStyle name="Calculation 2 3 2 5 3 2" xfId="1875" xr:uid="{00000000-0005-0000-0000-00000C070000}"/>
    <cellStyle name="Calculation 2 3 2 5 3 3" xfId="1876" xr:uid="{00000000-0005-0000-0000-00000D070000}"/>
    <cellStyle name="Calculation 2 3 2 5 3 4" xfId="1877" xr:uid="{00000000-0005-0000-0000-00000E070000}"/>
    <cellStyle name="Calculation 2 3 2 5 3 5" xfId="1878" xr:uid="{00000000-0005-0000-0000-00000F070000}"/>
    <cellStyle name="Calculation 2 3 2 5 4" xfId="1879" xr:uid="{00000000-0005-0000-0000-000010070000}"/>
    <cellStyle name="Calculation 2 3 2 5 4 2" xfId="1880" xr:uid="{00000000-0005-0000-0000-000011070000}"/>
    <cellStyle name="Calculation 2 3 2 5 4 3" xfId="1881" xr:uid="{00000000-0005-0000-0000-000012070000}"/>
    <cellStyle name="Calculation 2 3 2 5 4 4" xfId="1882" xr:uid="{00000000-0005-0000-0000-000013070000}"/>
    <cellStyle name="Calculation 2 3 2 5 4 5" xfId="1883" xr:uid="{00000000-0005-0000-0000-000014070000}"/>
    <cellStyle name="Calculation 2 3 2 5 5" xfId="1884" xr:uid="{00000000-0005-0000-0000-000015070000}"/>
    <cellStyle name="Calculation 2 3 2 5 5 2" xfId="1885" xr:uid="{00000000-0005-0000-0000-000016070000}"/>
    <cellStyle name="Calculation 2 3 2 5 6" xfId="1886" xr:uid="{00000000-0005-0000-0000-000017070000}"/>
    <cellStyle name="Calculation 2 3 2 5 6 2" xfId="1887" xr:uid="{00000000-0005-0000-0000-000018070000}"/>
    <cellStyle name="Calculation 2 3 2 5 7" xfId="1888" xr:uid="{00000000-0005-0000-0000-000019070000}"/>
    <cellStyle name="Calculation 2 3 2 5 8" xfId="1889" xr:uid="{00000000-0005-0000-0000-00001A070000}"/>
    <cellStyle name="Calculation 2 3 2 6" xfId="1890" xr:uid="{00000000-0005-0000-0000-00001B070000}"/>
    <cellStyle name="Calculation 2 3 2 6 2" xfId="1891" xr:uid="{00000000-0005-0000-0000-00001C070000}"/>
    <cellStyle name="Calculation 2 3 2 6 2 2" xfId="1892" xr:uid="{00000000-0005-0000-0000-00001D070000}"/>
    <cellStyle name="Calculation 2 3 2 6 2 2 2" xfId="1893" xr:uid="{00000000-0005-0000-0000-00001E070000}"/>
    <cellStyle name="Calculation 2 3 2 6 2 2 3" xfId="1894" xr:uid="{00000000-0005-0000-0000-00001F070000}"/>
    <cellStyle name="Calculation 2 3 2 6 2 2 4" xfId="1895" xr:uid="{00000000-0005-0000-0000-000020070000}"/>
    <cellStyle name="Calculation 2 3 2 6 2 2 5" xfId="1896" xr:uid="{00000000-0005-0000-0000-000021070000}"/>
    <cellStyle name="Calculation 2 3 2 6 2 3" xfId="1897" xr:uid="{00000000-0005-0000-0000-000022070000}"/>
    <cellStyle name="Calculation 2 3 2 6 2 3 2" xfId="1898" xr:uid="{00000000-0005-0000-0000-000023070000}"/>
    <cellStyle name="Calculation 2 3 2 6 2 3 3" xfId="1899" xr:uid="{00000000-0005-0000-0000-000024070000}"/>
    <cellStyle name="Calculation 2 3 2 6 2 3 4" xfId="1900" xr:uid="{00000000-0005-0000-0000-000025070000}"/>
    <cellStyle name="Calculation 2 3 2 6 2 3 5" xfId="1901" xr:uid="{00000000-0005-0000-0000-000026070000}"/>
    <cellStyle name="Calculation 2 3 2 6 2 4" xfId="1902" xr:uid="{00000000-0005-0000-0000-000027070000}"/>
    <cellStyle name="Calculation 2 3 2 6 2 4 2" xfId="1903" xr:uid="{00000000-0005-0000-0000-000028070000}"/>
    <cellStyle name="Calculation 2 3 2 6 2 5" xfId="1904" xr:uid="{00000000-0005-0000-0000-000029070000}"/>
    <cellStyle name="Calculation 2 3 2 6 2 5 2" xfId="1905" xr:uid="{00000000-0005-0000-0000-00002A070000}"/>
    <cellStyle name="Calculation 2 3 2 6 2 6" xfId="1906" xr:uid="{00000000-0005-0000-0000-00002B070000}"/>
    <cellStyle name="Calculation 2 3 2 6 2 7" xfId="1907" xr:uid="{00000000-0005-0000-0000-00002C070000}"/>
    <cellStyle name="Calculation 2 3 2 6 3" xfId="1908" xr:uid="{00000000-0005-0000-0000-00002D070000}"/>
    <cellStyle name="Calculation 2 3 2 6 3 2" xfId="1909" xr:uid="{00000000-0005-0000-0000-00002E070000}"/>
    <cellStyle name="Calculation 2 3 2 6 3 3" xfId="1910" xr:uid="{00000000-0005-0000-0000-00002F070000}"/>
    <cellStyle name="Calculation 2 3 2 6 3 4" xfId="1911" xr:uid="{00000000-0005-0000-0000-000030070000}"/>
    <cellStyle name="Calculation 2 3 2 6 3 5" xfId="1912" xr:uid="{00000000-0005-0000-0000-000031070000}"/>
    <cellStyle name="Calculation 2 3 2 6 4" xfId="1913" xr:uid="{00000000-0005-0000-0000-000032070000}"/>
    <cellStyle name="Calculation 2 3 2 6 4 2" xfId="1914" xr:uid="{00000000-0005-0000-0000-000033070000}"/>
    <cellStyle name="Calculation 2 3 2 6 4 3" xfId="1915" xr:uid="{00000000-0005-0000-0000-000034070000}"/>
    <cellStyle name="Calculation 2 3 2 6 4 4" xfId="1916" xr:uid="{00000000-0005-0000-0000-000035070000}"/>
    <cellStyle name="Calculation 2 3 2 6 4 5" xfId="1917" xr:uid="{00000000-0005-0000-0000-000036070000}"/>
    <cellStyle name="Calculation 2 3 2 6 5" xfId="1918" xr:uid="{00000000-0005-0000-0000-000037070000}"/>
    <cellStyle name="Calculation 2 3 2 6 5 2" xfId="1919" xr:uid="{00000000-0005-0000-0000-000038070000}"/>
    <cellStyle name="Calculation 2 3 2 6 6" xfId="1920" xr:uid="{00000000-0005-0000-0000-000039070000}"/>
    <cellStyle name="Calculation 2 3 2 6 6 2" xfId="1921" xr:uid="{00000000-0005-0000-0000-00003A070000}"/>
    <cellStyle name="Calculation 2 3 2 6 7" xfId="1922" xr:uid="{00000000-0005-0000-0000-00003B070000}"/>
    <cellStyle name="Calculation 2 3 2 6 8" xfId="1923" xr:uid="{00000000-0005-0000-0000-00003C070000}"/>
    <cellStyle name="Calculation 2 3 2 7" xfId="1924" xr:uid="{00000000-0005-0000-0000-00003D070000}"/>
    <cellStyle name="Calculation 2 3 2 7 2" xfId="1925" xr:uid="{00000000-0005-0000-0000-00003E070000}"/>
    <cellStyle name="Calculation 2 3 2 7 2 2" xfId="1926" xr:uid="{00000000-0005-0000-0000-00003F070000}"/>
    <cellStyle name="Calculation 2 3 2 7 2 2 2" xfId="1927" xr:uid="{00000000-0005-0000-0000-000040070000}"/>
    <cellStyle name="Calculation 2 3 2 7 2 2 3" xfId="1928" xr:uid="{00000000-0005-0000-0000-000041070000}"/>
    <cellStyle name="Calculation 2 3 2 7 2 2 4" xfId="1929" xr:uid="{00000000-0005-0000-0000-000042070000}"/>
    <cellStyle name="Calculation 2 3 2 7 2 2 5" xfId="1930" xr:uid="{00000000-0005-0000-0000-000043070000}"/>
    <cellStyle name="Calculation 2 3 2 7 2 3" xfId="1931" xr:uid="{00000000-0005-0000-0000-000044070000}"/>
    <cellStyle name="Calculation 2 3 2 7 2 3 2" xfId="1932" xr:uid="{00000000-0005-0000-0000-000045070000}"/>
    <cellStyle name="Calculation 2 3 2 7 2 3 3" xfId="1933" xr:uid="{00000000-0005-0000-0000-000046070000}"/>
    <cellStyle name="Calculation 2 3 2 7 2 3 4" xfId="1934" xr:uid="{00000000-0005-0000-0000-000047070000}"/>
    <cellStyle name="Calculation 2 3 2 7 2 3 5" xfId="1935" xr:uid="{00000000-0005-0000-0000-000048070000}"/>
    <cellStyle name="Calculation 2 3 2 7 2 4" xfId="1936" xr:uid="{00000000-0005-0000-0000-000049070000}"/>
    <cellStyle name="Calculation 2 3 2 7 2 4 2" xfId="1937" xr:uid="{00000000-0005-0000-0000-00004A070000}"/>
    <cellStyle name="Calculation 2 3 2 7 2 5" xfId="1938" xr:uid="{00000000-0005-0000-0000-00004B070000}"/>
    <cellStyle name="Calculation 2 3 2 7 2 5 2" xfId="1939" xr:uid="{00000000-0005-0000-0000-00004C070000}"/>
    <cellStyle name="Calculation 2 3 2 7 2 6" xfId="1940" xr:uid="{00000000-0005-0000-0000-00004D070000}"/>
    <cellStyle name="Calculation 2 3 2 7 2 7" xfId="1941" xr:uid="{00000000-0005-0000-0000-00004E070000}"/>
    <cellStyle name="Calculation 2 3 2 7 3" xfId="1942" xr:uid="{00000000-0005-0000-0000-00004F070000}"/>
    <cellStyle name="Calculation 2 3 2 7 3 2" xfId="1943" xr:uid="{00000000-0005-0000-0000-000050070000}"/>
    <cellStyle name="Calculation 2 3 2 7 3 3" xfId="1944" xr:uid="{00000000-0005-0000-0000-000051070000}"/>
    <cellStyle name="Calculation 2 3 2 7 3 4" xfId="1945" xr:uid="{00000000-0005-0000-0000-000052070000}"/>
    <cellStyle name="Calculation 2 3 2 7 3 5" xfId="1946" xr:uid="{00000000-0005-0000-0000-000053070000}"/>
    <cellStyle name="Calculation 2 3 2 7 4" xfId="1947" xr:uid="{00000000-0005-0000-0000-000054070000}"/>
    <cellStyle name="Calculation 2 3 2 7 4 2" xfId="1948" xr:uid="{00000000-0005-0000-0000-000055070000}"/>
    <cellStyle name="Calculation 2 3 2 7 4 3" xfId="1949" xr:uid="{00000000-0005-0000-0000-000056070000}"/>
    <cellStyle name="Calculation 2 3 2 7 4 4" xfId="1950" xr:uid="{00000000-0005-0000-0000-000057070000}"/>
    <cellStyle name="Calculation 2 3 2 7 4 5" xfId="1951" xr:uid="{00000000-0005-0000-0000-000058070000}"/>
    <cellStyle name="Calculation 2 3 2 7 5" xfId="1952" xr:uid="{00000000-0005-0000-0000-000059070000}"/>
    <cellStyle name="Calculation 2 3 2 7 5 2" xfId="1953" xr:uid="{00000000-0005-0000-0000-00005A070000}"/>
    <cellStyle name="Calculation 2 3 2 7 6" xfId="1954" xr:uid="{00000000-0005-0000-0000-00005B070000}"/>
    <cellStyle name="Calculation 2 3 2 7 6 2" xfId="1955" xr:uid="{00000000-0005-0000-0000-00005C070000}"/>
    <cellStyle name="Calculation 2 3 2 7 7" xfId="1956" xr:uid="{00000000-0005-0000-0000-00005D070000}"/>
    <cellStyle name="Calculation 2 3 2 7 8" xfId="1957" xr:uid="{00000000-0005-0000-0000-00005E070000}"/>
    <cellStyle name="Calculation 2 3 2 8" xfId="1958" xr:uid="{00000000-0005-0000-0000-00005F070000}"/>
    <cellStyle name="Calculation 2 3 2 8 2" xfId="1959" xr:uid="{00000000-0005-0000-0000-000060070000}"/>
    <cellStyle name="Calculation 2 3 2 8 2 2" xfId="1960" xr:uid="{00000000-0005-0000-0000-000061070000}"/>
    <cellStyle name="Calculation 2 3 2 8 2 2 2" xfId="1961" xr:uid="{00000000-0005-0000-0000-000062070000}"/>
    <cellStyle name="Calculation 2 3 2 8 2 2 3" xfId="1962" xr:uid="{00000000-0005-0000-0000-000063070000}"/>
    <cellStyle name="Calculation 2 3 2 8 2 2 4" xfId="1963" xr:uid="{00000000-0005-0000-0000-000064070000}"/>
    <cellStyle name="Calculation 2 3 2 8 2 2 5" xfId="1964" xr:uid="{00000000-0005-0000-0000-000065070000}"/>
    <cellStyle name="Calculation 2 3 2 8 2 3" xfId="1965" xr:uid="{00000000-0005-0000-0000-000066070000}"/>
    <cellStyle name="Calculation 2 3 2 8 2 3 2" xfId="1966" xr:uid="{00000000-0005-0000-0000-000067070000}"/>
    <cellStyle name="Calculation 2 3 2 8 2 3 3" xfId="1967" xr:uid="{00000000-0005-0000-0000-000068070000}"/>
    <cellStyle name="Calculation 2 3 2 8 2 3 4" xfId="1968" xr:uid="{00000000-0005-0000-0000-000069070000}"/>
    <cellStyle name="Calculation 2 3 2 8 2 3 5" xfId="1969" xr:uid="{00000000-0005-0000-0000-00006A070000}"/>
    <cellStyle name="Calculation 2 3 2 8 2 4" xfId="1970" xr:uid="{00000000-0005-0000-0000-00006B070000}"/>
    <cellStyle name="Calculation 2 3 2 8 2 4 2" xfId="1971" xr:uid="{00000000-0005-0000-0000-00006C070000}"/>
    <cellStyle name="Calculation 2 3 2 8 2 5" xfId="1972" xr:uid="{00000000-0005-0000-0000-00006D070000}"/>
    <cellStyle name="Calculation 2 3 2 8 2 5 2" xfId="1973" xr:uid="{00000000-0005-0000-0000-00006E070000}"/>
    <cellStyle name="Calculation 2 3 2 8 2 6" xfId="1974" xr:uid="{00000000-0005-0000-0000-00006F070000}"/>
    <cellStyle name="Calculation 2 3 2 8 2 7" xfId="1975" xr:uid="{00000000-0005-0000-0000-000070070000}"/>
    <cellStyle name="Calculation 2 3 2 8 3" xfId="1976" xr:uid="{00000000-0005-0000-0000-000071070000}"/>
    <cellStyle name="Calculation 2 3 2 8 3 2" xfId="1977" xr:uid="{00000000-0005-0000-0000-000072070000}"/>
    <cellStyle name="Calculation 2 3 2 8 3 3" xfId="1978" xr:uid="{00000000-0005-0000-0000-000073070000}"/>
    <cellStyle name="Calculation 2 3 2 8 3 4" xfId="1979" xr:uid="{00000000-0005-0000-0000-000074070000}"/>
    <cellStyle name="Calculation 2 3 2 8 3 5" xfId="1980" xr:uid="{00000000-0005-0000-0000-000075070000}"/>
    <cellStyle name="Calculation 2 3 2 8 4" xfId="1981" xr:uid="{00000000-0005-0000-0000-000076070000}"/>
    <cellStyle name="Calculation 2 3 2 8 4 2" xfId="1982" xr:uid="{00000000-0005-0000-0000-000077070000}"/>
    <cellStyle name="Calculation 2 3 2 8 4 3" xfId="1983" xr:uid="{00000000-0005-0000-0000-000078070000}"/>
    <cellStyle name="Calculation 2 3 2 8 4 4" xfId="1984" xr:uid="{00000000-0005-0000-0000-000079070000}"/>
    <cellStyle name="Calculation 2 3 2 8 4 5" xfId="1985" xr:uid="{00000000-0005-0000-0000-00007A070000}"/>
    <cellStyle name="Calculation 2 3 2 8 5" xfId="1986" xr:uid="{00000000-0005-0000-0000-00007B070000}"/>
    <cellStyle name="Calculation 2 3 2 8 5 2" xfId="1987" xr:uid="{00000000-0005-0000-0000-00007C070000}"/>
    <cellStyle name="Calculation 2 3 2 8 6" xfId="1988" xr:uid="{00000000-0005-0000-0000-00007D070000}"/>
    <cellStyle name="Calculation 2 3 2 8 6 2" xfId="1989" xr:uid="{00000000-0005-0000-0000-00007E070000}"/>
    <cellStyle name="Calculation 2 3 2 8 7" xfId="1990" xr:uid="{00000000-0005-0000-0000-00007F070000}"/>
    <cellStyle name="Calculation 2 3 2 8 8" xfId="1991" xr:uid="{00000000-0005-0000-0000-000080070000}"/>
    <cellStyle name="Calculation 2 3 2 9" xfId="1992" xr:uid="{00000000-0005-0000-0000-000081070000}"/>
    <cellStyle name="Calculation 2 3 2 9 2" xfId="1993" xr:uid="{00000000-0005-0000-0000-000082070000}"/>
    <cellStyle name="Calculation 2 3 2 9 2 2" xfId="1994" xr:uid="{00000000-0005-0000-0000-000083070000}"/>
    <cellStyle name="Calculation 2 3 2 9 2 2 2" xfId="1995" xr:uid="{00000000-0005-0000-0000-000084070000}"/>
    <cellStyle name="Calculation 2 3 2 9 2 2 3" xfId="1996" xr:uid="{00000000-0005-0000-0000-000085070000}"/>
    <cellStyle name="Calculation 2 3 2 9 2 2 4" xfId="1997" xr:uid="{00000000-0005-0000-0000-000086070000}"/>
    <cellStyle name="Calculation 2 3 2 9 2 2 5" xfId="1998" xr:uid="{00000000-0005-0000-0000-000087070000}"/>
    <cellStyle name="Calculation 2 3 2 9 2 3" xfId="1999" xr:uid="{00000000-0005-0000-0000-000088070000}"/>
    <cellStyle name="Calculation 2 3 2 9 2 3 2" xfId="2000" xr:uid="{00000000-0005-0000-0000-000089070000}"/>
    <cellStyle name="Calculation 2 3 2 9 2 3 3" xfId="2001" xr:uid="{00000000-0005-0000-0000-00008A070000}"/>
    <cellStyle name="Calculation 2 3 2 9 2 3 4" xfId="2002" xr:uid="{00000000-0005-0000-0000-00008B070000}"/>
    <cellStyle name="Calculation 2 3 2 9 2 3 5" xfId="2003" xr:uid="{00000000-0005-0000-0000-00008C070000}"/>
    <cellStyle name="Calculation 2 3 2 9 2 4" xfId="2004" xr:uid="{00000000-0005-0000-0000-00008D070000}"/>
    <cellStyle name="Calculation 2 3 2 9 2 4 2" xfId="2005" xr:uid="{00000000-0005-0000-0000-00008E070000}"/>
    <cellStyle name="Calculation 2 3 2 9 2 5" xfId="2006" xr:uid="{00000000-0005-0000-0000-00008F070000}"/>
    <cellStyle name="Calculation 2 3 2 9 2 5 2" xfId="2007" xr:uid="{00000000-0005-0000-0000-000090070000}"/>
    <cellStyle name="Calculation 2 3 2 9 2 6" xfId="2008" xr:uid="{00000000-0005-0000-0000-000091070000}"/>
    <cellStyle name="Calculation 2 3 2 9 2 7" xfId="2009" xr:uid="{00000000-0005-0000-0000-000092070000}"/>
    <cellStyle name="Calculation 2 3 2 9 3" xfId="2010" xr:uid="{00000000-0005-0000-0000-000093070000}"/>
    <cellStyle name="Calculation 2 3 2 9 3 2" xfId="2011" xr:uid="{00000000-0005-0000-0000-000094070000}"/>
    <cellStyle name="Calculation 2 3 2 9 3 3" xfId="2012" xr:uid="{00000000-0005-0000-0000-000095070000}"/>
    <cellStyle name="Calculation 2 3 2 9 3 4" xfId="2013" xr:uid="{00000000-0005-0000-0000-000096070000}"/>
    <cellStyle name="Calculation 2 3 2 9 3 5" xfId="2014" xr:uid="{00000000-0005-0000-0000-000097070000}"/>
    <cellStyle name="Calculation 2 3 2 9 4" xfId="2015" xr:uid="{00000000-0005-0000-0000-000098070000}"/>
    <cellStyle name="Calculation 2 3 2 9 4 2" xfId="2016" xr:uid="{00000000-0005-0000-0000-000099070000}"/>
    <cellStyle name="Calculation 2 3 2 9 4 3" xfId="2017" xr:uid="{00000000-0005-0000-0000-00009A070000}"/>
    <cellStyle name="Calculation 2 3 2 9 4 4" xfId="2018" xr:uid="{00000000-0005-0000-0000-00009B070000}"/>
    <cellStyle name="Calculation 2 3 2 9 4 5" xfId="2019" xr:uid="{00000000-0005-0000-0000-00009C070000}"/>
    <cellStyle name="Calculation 2 3 2 9 5" xfId="2020" xr:uid="{00000000-0005-0000-0000-00009D070000}"/>
    <cellStyle name="Calculation 2 3 2 9 5 2" xfId="2021" xr:uid="{00000000-0005-0000-0000-00009E070000}"/>
    <cellStyle name="Calculation 2 3 2 9 6" xfId="2022" xr:uid="{00000000-0005-0000-0000-00009F070000}"/>
    <cellStyle name="Calculation 2 3 2 9 6 2" xfId="2023" xr:uid="{00000000-0005-0000-0000-0000A0070000}"/>
    <cellStyle name="Calculation 2 3 2 9 7" xfId="2024" xr:uid="{00000000-0005-0000-0000-0000A1070000}"/>
    <cellStyle name="Calculation 2 3 2 9 8" xfId="2025" xr:uid="{00000000-0005-0000-0000-0000A2070000}"/>
    <cellStyle name="Calculation 2 3 3" xfId="2026" xr:uid="{00000000-0005-0000-0000-0000A3070000}"/>
    <cellStyle name="Calculation 2 3 3 2" xfId="2027" xr:uid="{00000000-0005-0000-0000-0000A4070000}"/>
    <cellStyle name="Calculation 2 3 4" xfId="2028" xr:uid="{00000000-0005-0000-0000-0000A5070000}"/>
    <cellStyle name="Calculation 2 3 4 2" xfId="2029" xr:uid="{00000000-0005-0000-0000-0000A6070000}"/>
    <cellStyle name="Calculation 2 3 5" xfId="2030" xr:uid="{00000000-0005-0000-0000-0000A7070000}"/>
    <cellStyle name="Calculation 2 3 6" xfId="2031" xr:uid="{00000000-0005-0000-0000-0000A8070000}"/>
    <cellStyle name="Calculation 2 3 6 2" xfId="2032" xr:uid="{00000000-0005-0000-0000-0000A9070000}"/>
    <cellStyle name="Calculation 2 3_T-straight with PEDs adjustor" xfId="2033" xr:uid="{00000000-0005-0000-0000-0000AA070000}"/>
    <cellStyle name="Calculation 2 4" xfId="2034" xr:uid="{00000000-0005-0000-0000-0000AB070000}"/>
    <cellStyle name="Calculation 2 4 2" xfId="2035" xr:uid="{00000000-0005-0000-0000-0000AC070000}"/>
    <cellStyle name="Calculation 2 4 3" xfId="2036" xr:uid="{00000000-0005-0000-0000-0000AD070000}"/>
    <cellStyle name="Calculation 2 4_T-straight with PEDs adjustor" xfId="2037" xr:uid="{00000000-0005-0000-0000-0000AE070000}"/>
    <cellStyle name="Calculation 2 5" xfId="2038" xr:uid="{00000000-0005-0000-0000-0000AF070000}"/>
    <cellStyle name="Calculation 2 5 10" xfId="2039" xr:uid="{00000000-0005-0000-0000-0000B0070000}"/>
    <cellStyle name="Calculation 2 5 10 2" xfId="2040" xr:uid="{00000000-0005-0000-0000-0000B1070000}"/>
    <cellStyle name="Calculation 2 5 10 2 2" xfId="2041" xr:uid="{00000000-0005-0000-0000-0000B2070000}"/>
    <cellStyle name="Calculation 2 5 10 2 2 2" xfId="2042" xr:uid="{00000000-0005-0000-0000-0000B3070000}"/>
    <cellStyle name="Calculation 2 5 10 2 2 3" xfId="2043" xr:uid="{00000000-0005-0000-0000-0000B4070000}"/>
    <cellStyle name="Calculation 2 5 10 2 2 4" xfId="2044" xr:uid="{00000000-0005-0000-0000-0000B5070000}"/>
    <cellStyle name="Calculation 2 5 10 2 2 5" xfId="2045" xr:uid="{00000000-0005-0000-0000-0000B6070000}"/>
    <cellStyle name="Calculation 2 5 10 2 3" xfId="2046" xr:uid="{00000000-0005-0000-0000-0000B7070000}"/>
    <cellStyle name="Calculation 2 5 10 2 3 2" xfId="2047" xr:uid="{00000000-0005-0000-0000-0000B8070000}"/>
    <cellStyle name="Calculation 2 5 10 2 3 3" xfId="2048" xr:uid="{00000000-0005-0000-0000-0000B9070000}"/>
    <cellStyle name="Calculation 2 5 10 2 3 4" xfId="2049" xr:uid="{00000000-0005-0000-0000-0000BA070000}"/>
    <cellStyle name="Calculation 2 5 10 2 3 5" xfId="2050" xr:uid="{00000000-0005-0000-0000-0000BB070000}"/>
    <cellStyle name="Calculation 2 5 10 2 4" xfId="2051" xr:uid="{00000000-0005-0000-0000-0000BC070000}"/>
    <cellStyle name="Calculation 2 5 10 2 4 2" xfId="2052" xr:uid="{00000000-0005-0000-0000-0000BD070000}"/>
    <cellStyle name="Calculation 2 5 10 2 5" xfId="2053" xr:uid="{00000000-0005-0000-0000-0000BE070000}"/>
    <cellStyle name="Calculation 2 5 10 2 5 2" xfId="2054" xr:uid="{00000000-0005-0000-0000-0000BF070000}"/>
    <cellStyle name="Calculation 2 5 10 2 6" xfId="2055" xr:uid="{00000000-0005-0000-0000-0000C0070000}"/>
    <cellStyle name="Calculation 2 5 10 2 7" xfId="2056" xr:uid="{00000000-0005-0000-0000-0000C1070000}"/>
    <cellStyle name="Calculation 2 5 10 3" xfId="2057" xr:uid="{00000000-0005-0000-0000-0000C2070000}"/>
    <cellStyle name="Calculation 2 5 10 3 2" xfId="2058" xr:uid="{00000000-0005-0000-0000-0000C3070000}"/>
    <cellStyle name="Calculation 2 5 10 3 3" xfId="2059" xr:uid="{00000000-0005-0000-0000-0000C4070000}"/>
    <cellStyle name="Calculation 2 5 10 3 4" xfId="2060" xr:uid="{00000000-0005-0000-0000-0000C5070000}"/>
    <cellStyle name="Calculation 2 5 10 3 5" xfId="2061" xr:uid="{00000000-0005-0000-0000-0000C6070000}"/>
    <cellStyle name="Calculation 2 5 10 4" xfId="2062" xr:uid="{00000000-0005-0000-0000-0000C7070000}"/>
    <cellStyle name="Calculation 2 5 10 4 2" xfId="2063" xr:uid="{00000000-0005-0000-0000-0000C8070000}"/>
    <cellStyle name="Calculation 2 5 10 4 3" xfId="2064" xr:uid="{00000000-0005-0000-0000-0000C9070000}"/>
    <cellStyle name="Calculation 2 5 10 4 4" xfId="2065" xr:uid="{00000000-0005-0000-0000-0000CA070000}"/>
    <cellStyle name="Calculation 2 5 10 4 5" xfId="2066" xr:uid="{00000000-0005-0000-0000-0000CB070000}"/>
    <cellStyle name="Calculation 2 5 10 5" xfId="2067" xr:uid="{00000000-0005-0000-0000-0000CC070000}"/>
    <cellStyle name="Calculation 2 5 10 5 2" xfId="2068" xr:uid="{00000000-0005-0000-0000-0000CD070000}"/>
    <cellStyle name="Calculation 2 5 10 6" xfId="2069" xr:uid="{00000000-0005-0000-0000-0000CE070000}"/>
    <cellStyle name="Calculation 2 5 10 6 2" xfId="2070" xr:uid="{00000000-0005-0000-0000-0000CF070000}"/>
    <cellStyle name="Calculation 2 5 10 7" xfId="2071" xr:uid="{00000000-0005-0000-0000-0000D0070000}"/>
    <cellStyle name="Calculation 2 5 10 8" xfId="2072" xr:uid="{00000000-0005-0000-0000-0000D1070000}"/>
    <cellStyle name="Calculation 2 5 11" xfId="2073" xr:uid="{00000000-0005-0000-0000-0000D2070000}"/>
    <cellStyle name="Calculation 2 5 11 2" xfId="2074" xr:uid="{00000000-0005-0000-0000-0000D3070000}"/>
    <cellStyle name="Calculation 2 5 11 2 2" xfId="2075" xr:uid="{00000000-0005-0000-0000-0000D4070000}"/>
    <cellStyle name="Calculation 2 5 11 2 2 2" xfId="2076" xr:uid="{00000000-0005-0000-0000-0000D5070000}"/>
    <cellStyle name="Calculation 2 5 11 2 2 3" xfId="2077" xr:uid="{00000000-0005-0000-0000-0000D6070000}"/>
    <cellStyle name="Calculation 2 5 11 2 2 4" xfId="2078" xr:uid="{00000000-0005-0000-0000-0000D7070000}"/>
    <cellStyle name="Calculation 2 5 11 2 2 5" xfId="2079" xr:uid="{00000000-0005-0000-0000-0000D8070000}"/>
    <cellStyle name="Calculation 2 5 11 2 3" xfId="2080" xr:uid="{00000000-0005-0000-0000-0000D9070000}"/>
    <cellStyle name="Calculation 2 5 11 2 3 2" xfId="2081" xr:uid="{00000000-0005-0000-0000-0000DA070000}"/>
    <cellStyle name="Calculation 2 5 11 2 3 3" xfId="2082" xr:uid="{00000000-0005-0000-0000-0000DB070000}"/>
    <cellStyle name="Calculation 2 5 11 2 3 4" xfId="2083" xr:uid="{00000000-0005-0000-0000-0000DC070000}"/>
    <cellStyle name="Calculation 2 5 11 2 3 5" xfId="2084" xr:uid="{00000000-0005-0000-0000-0000DD070000}"/>
    <cellStyle name="Calculation 2 5 11 2 4" xfId="2085" xr:uid="{00000000-0005-0000-0000-0000DE070000}"/>
    <cellStyle name="Calculation 2 5 11 2 4 2" xfId="2086" xr:uid="{00000000-0005-0000-0000-0000DF070000}"/>
    <cellStyle name="Calculation 2 5 11 2 5" xfId="2087" xr:uid="{00000000-0005-0000-0000-0000E0070000}"/>
    <cellStyle name="Calculation 2 5 11 2 5 2" xfId="2088" xr:uid="{00000000-0005-0000-0000-0000E1070000}"/>
    <cellStyle name="Calculation 2 5 11 2 6" xfId="2089" xr:uid="{00000000-0005-0000-0000-0000E2070000}"/>
    <cellStyle name="Calculation 2 5 11 2 7" xfId="2090" xr:uid="{00000000-0005-0000-0000-0000E3070000}"/>
    <cellStyle name="Calculation 2 5 11 3" xfId="2091" xr:uid="{00000000-0005-0000-0000-0000E4070000}"/>
    <cellStyle name="Calculation 2 5 11 3 2" xfId="2092" xr:uid="{00000000-0005-0000-0000-0000E5070000}"/>
    <cellStyle name="Calculation 2 5 11 3 3" xfId="2093" xr:uid="{00000000-0005-0000-0000-0000E6070000}"/>
    <cellStyle name="Calculation 2 5 11 3 4" xfId="2094" xr:uid="{00000000-0005-0000-0000-0000E7070000}"/>
    <cellStyle name="Calculation 2 5 11 3 5" xfId="2095" xr:uid="{00000000-0005-0000-0000-0000E8070000}"/>
    <cellStyle name="Calculation 2 5 11 4" xfId="2096" xr:uid="{00000000-0005-0000-0000-0000E9070000}"/>
    <cellStyle name="Calculation 2 5 11 4 2" xfId="2097" xr:uid="{00000000-0005-0000-0000-0000EA070000}"/>
    <cellStyle name="Calculation 2 5 11 4 3" xfId="2098" xr:uid="{00000000-0005-0000-0000-0000EB070000}"/>
    <cellStyle name="Calculation 2 5 11 4 4" xfId="2099" xr:uid="{00000000-0005-0000-0000-0000EC070000}"/>
    <cellStyle name="Calculation 2 5 11 4 5" xfId="2100" xr:uid="{00000000-0005-0000-0000-0000ED070000}"/>
    <cellStyle name="Calculation 2 5 11 5" xfId="2101" xr:uid="{00000000-0005-0000-0000-0000EE070000}"/>
    <cellStyle name="Calculation 2 5 11 5 2" xfId="2102" xr:uid="{00000000-0005-0000-0000-0000EF070000}"/>
    <cellStyle name="Calculation 2 5 11 6" xfId="2103" xr:uid="{00000000-0005-0000-0000-0000F0070000}"/>
    <cellStyle name="Calculation 2 5 11 6 2" xfId="2104" xr:uid="{00000000-0005-0000-0000-0000F1070000}"/>
    <cellStyle name="Calculation 2 5 11 7" xfId="2105" xr:uid="{00000000-0005-0000-0000-0000F2070000}"/>
    <cellStyle name="Calculation 2 5 11 8" xfId="2106" xr:uid="{00000000-0005-0000-0000-0000F3070000}"/>
    <cellStyle name="Calculation 2 5 12" xfId="2107" xr:uid="{00000000-0005-0000-0000-0000F4070000}"/>
    <cellStyle name="Calculation 2 5 12 2" xfId="2108" xr:uid="{00000000-0005-0000-0000-0000F5070000}"/>
    <cellStyle name="Calculation 2 5 12 2 2" xfId="2109" xr:uid="{00000000-0005-0000-0000-0000F6070000}"/>
    <cellStyle name="Calculation 2 5 12 2 2 2" xfId="2110" xr:uid="{00000000-0005-0000-0000-0000F7070000}"/>
    <cellStyle name="Calculation 2 5 12 2 2 3" xfId="2111" xr:uid="{00000000-0005-0000-0000-0000F8070000}"/>
    <cellStyle name="Calculation 2 5 12 2 2 4" xfId="2112" xr:uid="{00000000-0005-0000-0000-0000F9070000}"/>
    <cellStyle name="Calculation 2 5 12 2 2 5" xfId="2113" xr:uid="{00000000-0005-0000-0000-0000FA070000}"/>
    <cellStyle name="Calculation 2 5 12 2 3" xfId="2114" xr:uid="{00000000-0005-0000-0000-0000FB070000}"/>
    <cellStyle name="Calculation 2 5 12 2 3 2" xfId="2115" xr:uid="{00000000-0005-0000-0000-0000FC070000}"/>
    <cellStyle name="Calculation 2 5 12 2 3 3" xfId="2116" xr:uid="{00000000-0005-0000-0000-0000FD070000}"/>
    <cellStyle name="Calculation 2 5 12 2 3 4" xfId="2117" xr:uid="{00000000-0005-0000-0000-0000FE070000}"/>
    <cellStyle name="Calculation 2 5 12 2 3 5" xfId="2118" xr:uid="{00000000-0005-0000-0000-0000FF070000}"/>
    <cellStyle name="Calculation 2 5 12 2 4" xfId="2119" xr:uid="{00000000-0005-0000-0000-000000080000}"/>
    <cellStyle name="Calculation 2 5 12 2 4 2" xfId="2120" xr:uid="{00000000-0005-0000-0000-000001080000}"/>
    <cellStyle name="Calculation 2 5 12 2 5" xfId="2121" xr:uid="{00000000-0005-0000-0000-000002080000}"/>
    <cellStyle name="Calculation 2 5 12 2 5 2" xfId="2122" xr:uid="{00000000-0005-0000-0000-000003080000}"/>
    <cellStyle name="Calculation 2 5 12 2 6" xfId="2123" xr:uid="{00000000-0005-0000-0000-000004080000}"/>
    <cellStyle name="Calculation 2 5 12 2 7" xfId="2124" xr:uid="{00000000-0005-0000-0000-000005080000}"/>
    <cellStyle name="Calculation 2 5 12 3" xfId="2125" xr:uid="{00000000-0005-0000-0000-000006080000}"/>
    <cellStyle name="Calculation 2 5 12 3 2" xfId="2126" xr:uid="{00000000-0005-0000-0000-000007080000}"/>
    <cellStyle name="Calculation 2 5 12 3 3" xfId="2127" xr:uid="{00000000-0005-0000-0000-000008080000}"/>
    <cellStyle name="Calculation 2 5 12 3 4" xfId="2128" xr:uid="{00000000-0005-0000-0000-000009080000}"/>
    <cellStyle name="Calculation 2 5 12 3 5" xfId="2129" xr:uid="{00000000-0005-0000-0000-00000A080000}"/>
    <cellStyle name="Calculation 2 5 12 4" xfId="2130" xr:uid="{00000000-0005-0000-0000-00000B080000}"/>
    <cellStyle name="Calculation 2 5 12 4 2" xfId="2131" xr:uid="{00000000-0005-0000-0000-00000C080000}"/>
    <cellStyle name="Calculation 2 5 12 4 3" xfId="2132" xr:uid="{00000000-0005-0000-0000-00000D080000}"/>
    <cellStyle name="Calculation 2 5 12 4 4" xfId="2133" xr:uid="{00000000-0005-0000-0000-00000E080000}"/>
    <cellStyle name="Calculation 2 5 12 4 5" xfId="2134" xr:uid="{00000000-0005-0000-0000-00000F080000}"/>
    <cellStyle name="Calculation 2 5 12 5" xfId="2135" xr:uid="{00000000-0005-0000-0000-000010080000}"/>
    <cellStyle name="Calculation 2 5 12 5 2" xfId="2136" xr:uid="{00000000-0005-0000-0000-000011080000}"/>
    <cellStyle name="Calculation 2 5 12 6" xfId="2137" xr:uid="{00000000-0005-0000-0000-000012080000}"/>
    <cellStyle name="Calculation 2 5 12 6 2" xfId="2138" xr:uid="{00000000-0005-0000-0000-000013080000}"/>
    <cellStyle name="Calculation 2 5 12 7" xfId="2139" xr:uid="{00000000-0005-0000-0000-000014080000}"/>
    <cellStyle name="Calculation 2 5 12 8" xfId="2140" xr:uid="{00000000-0005-0000-0000-000015080000}"/>
    <cellStyle name="Calculation 2 5 13" xfId="2141" xr:uid="{00000000-0005-0000-0000-000016080000}"/>
    <cellStyle name="Calculation 2 5 13 2" xfId="2142" xr:uid="{00000000-0005-0000-0000-000017080000}"/>
    <cellStyle name="Calculation 2 5 13 2 2" xfId="2143" xr:uid="{00000000-0005-0000-0000-000018080000}"/>
    <cellStyle name="Calculation 2 5 13 2 2 2" xfId="2144" xr:uid="{00000000-0005-0000-0000-000019080000}"/>
    <cellStyle name="Calculation 2 5 13 2 2 3" xfId="2145" xr:uid="{00000000-0005-0000-0000-00001A080000}"/>
    <cellStyle name="Calculation 2 5 13 2 2 4" xfId="2146" xr:uid="{00000000-0005-0000-0000-00001B080000}"/>
    <cellStyle name="Calculation 2 5 13 2 2 5" xfId="2147" xr:uid="{00000000-0005-0000-0000-00001C080000}"/>
    <cellStyle name="Calculation 2 5 13 2 3" xfId="2148" xr:uid="{00000000-0005-0000-0000-00001D080000}"/>
    <cellStyle name="Calculation 2 5 13 2 3 2" xfId="2149" xr:uid="{00000000-0005-0000-0000-00001E080000}"/>
    <cellStyle name="Calculation 2 5 13 2 3 3" xfId="2150" xr:uid="{00000000-0005-0000-0000-00001F080000}"/>
    <cellStyle name="Calculation 2 5 13 2 3 4" xfId="2151" xr:uid="{00000000-0005-0000-0000-000020080000}"/>
    <cellStyle name="Calculation 2 5 13 2 3 5" xfId="2152" xr:uid="{00000000-0005-0000-0000-000021080000}"/>
    <cellStyle name="Calculation 2 5 13 2 4" xfId="2153" xr:uid="{00000000-0005-0000-0000-000022080000}"/>
    <cellStyle name="Calculation 2 5 13 2 4 2" xfId="2154" xr:uid="{00000000-0005-0000-0000-000023080000}"/>
    <cellStyle name="Calculation 2 5 13 2 5" xfId="2155" xr:uid="{00000000-0005-0000-0000-000024080000}"/>
    <cellStyle name="Calculation 2 5 13 2 5 2" xfId="2156" xr:uid="{00000000-0005-0000-0000-000025080000}"/>
    <cellStyle name="Calculation 2 5 13 2 6" xfId="2157" xr:uid="{00000000-0005-0000-0000-000026080000}"/>
    <cellStyle name="Calculation 2 5 13 2 7" xfId="2158" xr:uid="{00000000-0005-0000-0000-000027080000}"/>
    <cellStyle name="Calculation 2 5 13 3" xfId="2159" xr:uid="{00000000-0005-0000-0000-000028080000}"/>
    <cellStyle name="Calculation 2 5 13 3 2" xfId="2160" xr:uid="{00000000-0005-0000-0000-000029080000}"/>
    <cellStyle name="Calculation 2 5 13 3 3" xfId="2161" xr:uid="{00000000-0005-0000-0000-00002A080000}"/>
    <cellStyle name="Calculation 2 5 13 3 4" xfId="2162" xr:uid="{00000000-0005-0000-0000-00002B080000}"/>
    <cellStyle name="Calculation 2 5 13 3 5" xfId="2163" xr:uid="{00000000-0005-0000-0000-00002C080000}"/>
    <cellStyle name="Calculation 2 5 13 4" xfId="2164" xr:uid="{00000000-0005-0000-0000-00002D080000}"/>
    <cellStyle name="Calculation 2 5 13 4 2" xfId="2165" xr:uid="{00000000-0005-0000-0000-00002E080000}"/>
    <cellStyle name="Calculation 2 5 13 4 3" xfId="2166" xr:uid="{00000000-0005-0000-0000-00002F080000}"/>
    <cellStyle name="Calculation 2 5 13 4 4" xfId="2167" xr:uid="{00000000-0005-0000-0000-000030080000}"/>
    <cellStyle name="Calculation 2 5 13 4 5" xfId="2168" xr:uid="{00000000-0005-0000-0000-000031080000}"/>
    <cellStyle name="Calculation 2 5 13 5" xfId="2169" xr:uid="{00000000-0005-0000-0000-000032080000}"/>
    <cellStyle name="Calculation 2 5 13 5 2" xfId="2170" xr:uid="{00000000-0005-0000-0000-000033080000}"/>
    <cellStyle name="Calculation 2 5 13 6" xfId="2171" xr:uid="{00000000-0005-0000-0000-000034080000}"/>
    <cellStyle name="Calculation 2 5 13 6 2" xfId="2172" xr:uid="{00000000-0005-0000-0000-000035080000}"/>
    <cellStyle name="Calculation 2 5 13 7" xfId="2173" xr:uid="{00000000-0005-0000-0000-000036080000}"/>
    <cellStyle name="Calculation 2 5 13 8" xfId="2174" xr:uid="{00000000-0005-0000-0000-000037080000}"/>
    <cellStyle name="Calculation 2 5 14" xfId="2175" xr:uid="{00000000-0005-0000-0000-000038080000}"/>
    <cellStyle name="Calculation 2 5 14 2" xfId="2176" xr:uid="{00000000-0005-0000-0000-000039080000}"/>
    <cellStyle name="Calculation 2 5 14 2 2" xfId="2177" xr:uid="{00000000-0005-0000-0000-00003A080000}"/>
    <cellStyle name="Calculation 2 5 14 2 2 2" xfId="2178" xr:uid="{00000000-0005-0000-0000-00003B080000}"/>
    <cellStyle name="Calculation 2 5 14 2 2 3" xfId="2179" xr:uid="{00000000-0005-0000-0000-00003C080000}"/>
    <cellStyle name="Calculation 2 5 14 2 2 4" xfId="2180" xr:uid="{00000000-0005-0000-0000-00003D080000}"/>
    <cellStyle name="Calculation 2 5 14 2 2 5" xfId="2181" xr:uid="{00000000-0005-0000-0000-00003E080000}"/>
    <cellStyle name="Calculation 2 5 14 2 3" xfId="2182" xr:uid="{00000000-0005-0000-0000-00003F080000}"/>
    <cellStyle name="Calculation 2 5 14 2 3 2" xfId="2183" xr:uid="{00000000-0005-0000-0000-000040080000}"/>
    <cellStyle name="Calculation 2 5 14 2 3 3" xfId="2184" xr:uid="{00000000-0005-0000-0000-000041080000}"/>
    <cellStyle name="Calculation 2 5 14 2 3 4" xfId="2185" xr:uid="{00000000-0005-0000-0000-000042080000}"/>
    <cellStyle name="Calculation 2 5 14 2 3 5" xfId="2186" xr:uid="{00000000-0005-0000-0000-000043080000}"/>
    <cellStyle name="Calculation 2 5 14 2 4" xfId="2187" xr:uid="{00000000-0005-0000-0000-000044080000}"/>
    <cellStyle name="Calculation 2 5 14 2 4 2" xfId="2188" xr:uid="{00000000-0005-0000-0000-000045080000}"/>
    <cellStyle name="Calculation 2 5 14 2 5" xfId="2189" xr:uid="{00000000-0005-0000-0000-000046080000}"/>
    <cellStyle name="Calculation 2 5 14 2 5 2" xfId="2190" xr:uid="{00000000-0005-0000-0000-000047080000}"/>
    <cellStyle name="Calculation 2 5 14 2 6" xfId="2191" xr:uid="{00000000-0005-0000-0000-000048080000}"/>
    <cellStyle name="Calculation 2 5 14 2 7" xfId="2192" xr:uid="{00000000-0005-0000-0000-000049080000}"/>
    <cellStyle name="Calculation 2 5 14 3" xfId="2193" xr:uid="{00000000-0005-0000-0000-00004A080000}"/>
    <cellStyle name="Calculation 2 5 14 3 2" xfId="2194" xr:uid="{00000000-0005-0000-0000-00004B080000}"/>
    <cellStyle name="Calculation 2 5 14 3 3" xfId="2195" xr:uid="{00000000-0005-0000-0000-00004C080000}"/>
    <cellStyle name="Calculation 2 5 14 3 4" xfId="2196" xr:uid="{00000000-0005-0000-0000-00004D080000}"/>
    <cellStyle name="Calculation 2 5 14 3 5" xfId="2197" xr:uid="{00000000-0005-0000-0000-00004E080000}"/>
    <cellStyle name="Calculation 2 5 14 4" xfId="2198" xr:uid="{00000000-0005-0000-0000-00004F080000}"/>
    <cellStyle name="Calculation 2 5 14 4 2" xfId="2199" xr:uid="{00000000-0005-0000-0000-000050080000}"/>
    <cellStyle name="Calculation 2 5 14 4 3" xfId="2200" xr:uid="{00000000-0005-0000-0000-000051080000}"/>
    <cellStyle name="Calculation 2 5 14 4 4" xfId="2201" xr:uid="{00000000-0005-0000-0000-000052080000}"/>
    <cellStyle name="Calculation 2 5 14 4 5" xfId="2202" xr:uid="{00000000-0005-0000-0000-000053080000}"/>
    <cellStyle name="Calculation 2 5 14 5" xfId="2203" xr:uid="{00000000-0005-0000-0000-000054080000}"/>
    <cellStyle name="Calculation 2 5 14 5 2" xfId="2204" xr:uid="{00000000-0005-0000-0000-000055080000}"/>
    <cellStyle name="Calculation 2 5 14 6" xfId="2205" xr:uid="{00000000-0005-0000-0000-000056080000}"/>
    <cellStyle name="Calculation 2 5 14 6 2" xfId="2206" xr:uid="{00000000-0005-0000-0000-000057080000}"/>
    <cellStyle name="Calculation 2 5 14 7" xfId="2207" xr:uid="{00000000-0005-0000-0000-000058080000}"/>
    <cellStyle name="Calculation 2 5 14 8" xfId="2208" xr:uid="{00000000-0005-0000-0000-000059080000}"/>
    <cellStyle name="Calculation 2 5 15" xfId="2209" xr:uid="{00000000-0005-0000-0000-00005A080000}"/>
    <cellStyle name="Calculation 2 5 15 2" xfId="2210" xr:uid="{00000000-0005-0000-0000-00005B080000}"/>
    <cellStyle name="Calculation 2 5 15 2 2" xfId="2211" xr:uid="{00000000-0005-0000-0000-00005C080000}"/>
    <cellStyle name="Calculation 2 5 15 2 3" xfId="2212" xr:uid="{00000000-0005-0000-0000-00005D080000}"/>
    <cellStyle name="Calculation 2 5 15 2 4" xfId="2213" xr:uid="{00000000-0005-0000-0000-00005E080000}"/>
    <cellStyle name="Calculation 2 5 15 2 5" xfId="2214" xr:uid="{00000000-0005-0000-0000-00005F080000}"/>
    <cellStyle name="Calculation 2 5 15 3" xfId="2215" xr:uid="{00000000-0005-0000-0000-000060080000}"/>
    <cellStyle name="Calculation 2 5 15 3 2" xfId="2216" xr:uid="{00000000-0005-0000-0000-000061080000}"/>
    <cellStyle name="Calculation 2 5 15 3 3" xfId="2217" xr:uid="{00000000-0005-0000-0000-000062080000}"/>
    <cellStyle name="Calculation 2 5 15 3 4" xfId="2218" xr:uid="{00000000-0005-0000-0000-000063080000}"/>
    <cellStyle name="Calculation 2 5 15 3 5" xfId="2219" xr:uid="{00000000-0005-0000-0000-000064080000}"/>
    <cellStyle name="Calculation 2 5 15 4" xfId="2220" xr:uid="{00000000-0005-0000-0000-000065080000}"/>
    <cellStyle name="Calculation 2 5 15 4 2" xfId="2221" xr:uid="{00000000-0005-0000-0000-000066080000}"/>
    <cellStyle name="Calculation 2 5 15 5" xfId="2222" xr:uid="{00000000-0005-0000-0000-000067080000}"/>
    <cellStyle name="Calculation 2 5 15 5 2" xfId="2223" xr:uid="{00000000-0005-0000-0000-000068080000}"/>
    <cellStyle name="Calculation 2 5 15 6" xfId="2224" xr:uid="{00000000-0005-0000-0000-000069080000}"/>
    <cellStyle name="Calculation 2 5 15 7" xfId="2225" xr:uid="{00000000-0005-0000-0000-00006A080000}"/>
    <cellStyle name="Calculation 2 5 16" xfId="2226" xr:uid="{00000000-0005-0000-0000-00006B080000}"/>
    <cellStyle name="Calculation 2 5 16 2" xfId="2227" xr:uid="{00000000-0005-0000-0000-00006C080000}"/>
    <cellStyle name="Calculation 2 5 16 3" xfId="2228" xr:uid="{00000000-0005-0000-0000-00006D080000}"/>
    <cellStyle name="Calculation 2 5 16 4" xfId="2229" xr:uid="{00000000-0005-0000-0000-00006E080000}"/>
    <cellStyle name="Calculation 2 5 16 5" xfId="2230" xr:uid="{00000000-0005-0000-0000-00006F080000}"/>
    <cellStyle name="Calculation 2 5 17" xfId="2231" xr:uid="{00000000-0005-0000-0000-000070080000}"/>
    <cellStyle name="Calculation 2 5 17 2" xfId="2232" xr:uid="{00000000-0005-0000-0000-000071080000}"/>
    <cellStyle name="Calculation 2 5 17 3" xfId="2233" xr:uid="{00000000-0005-0000-0000-000072080000}"/>
    <cellStyle name="Calculation 2 5 17 4" xfId="2234" xr:uid="{00000000-0005-0000-0000-000073080000}"/>
    <cellStyle name="Calculation 2 5 17 5" xfId="2235" xr:uid="{00000000-0005-0000-0000-000074080000}"/>
    <cellStyle name="Calculation 2 5 18" xfId="2236" xr:uid="{00000000-0005-0000-0000-000075080000}"/>
    <cellStyle name="Calculation 2 5 18 2" xfId="2237" xr:uid="{00000000-0005-0000-0000-000076080000}"/>
    <cellStyle name="Calculation 2 5 19" xfId="2238" xr:uid="{00000000-0005-0000-0000-000077080000}"/>
    <cellStyle name="Calculation 2 5 19 2" xfId="2239" xr:uid="{00000000-0005-0000-0000-000078080000}"/>
    <cellStyle name="Calculation 2 5 2" xfId="2240" xr:uid="{00000000-0005-0000-0000-000079080000}"/>
    <cellStyle name="Calculation 2 5 2 2" xfId="2241" xr:uid="{00000000-0005-0000-0000-00007A080000}"/>
    <cellStyle name="Calculation 2 5 2 2 2" xfId="2242" xr:uid="{00000000-0005-0000-0000-00007B080000}"/>
    <cellStyle name="Calculation 2 5 2 2 2 2" xfId="2243" xr:uid="{00000000-0005-0000-0000-00007C080000}"/>
    <cellStyle name="Calculation 2 5 2 2 2 3" xfId="2244" xr:uid="{00000000-0005-0000-0000-00007D080000}"/>
    <cellStyle name="Calculation 2 5 2 2 2 4" xfId="2245" xr:uid="{00000000-0005-0000-0000-00007E080000}"/>
    <cellStyle name="Calculation 2 5 2 2 2 5" xfId="2246" xr:uid="{00000000-0005-0000-0000-00007F080000}"/>
    <cellStyle name="Calculation 2 5 2 2 3" xfId="2247" xr:uid="{00000000-0005-0000-0000-000080080000}"/>
    <cellStyle name="Calculation 2 5 2 2 3 2" xfId="2248" xr:uid="{00000000-0005-0000-0000-000081080000}"/>
    <cellStyle name="Calculation 2 5 2 2 3 3" xfId="2249" xr:uid="{00000000-0005-0000-0000-000082080000}"/>
    <cellStyle name="Calculation 2 5 2 2 3 4" xfId="2250" xr:uid="{00000000-0005-0000-0000-000083080000}"/>
    <cellStyle name="Calculation 2 5 2 2 3 5" xfId="2251" xr:uid="{00000000-0005-0000-0000-000084080000}"/>
    <cellStyle name="Calculation 2 5 2 2 4" xfId="2252" xr:uid="{00000000-0005-0000-0000-000085080000}"/>
    <cellStyle name="Calculation 2 5 2 2 4 2" xfId="2253" xr:uid="{00000000-0005-0000-0000-000086080000}"/>
    <cellStyle name="Calculation 2 5 2 2 5" xfId="2254" xr:uid="{00000000-0005-0000-0000-000087080000}"/>
    <cellStyle name="Calculation 2 5 2 2 5 2" xfId="2255" xr:uid="{00000000-0005-0000-0000-000088080000}"/>
    <cellStyle name="Calculation 2 5 2 2 6" xfId="2256" xr:uid="{00000000-0005-0000-0000-000089080000}"/>
    <cellStyle name="Calculation 2 5 2 2 7" xfId="2257" xr:uid="{00000000-0005-0000-0000-00008A080000}"/>
    <cellStyle name="Calculation 2 5 2 3" xfId="2258" xr:uid="{00000000-0005-0000-0000-00008B080000}"/>
    <cellStyle name="Calculation 2 5 2 3 2" xfId="2259" xr:uid="{00000000-0005-0000-0000-00008C080000}"/>
    <cellStyle name="Calculation 2 5 2 3 3" xfId="2260" xr:uid="{00000000-0005-0000-0000-00008D080000}"/>
    <cellStyle name="Calculation 2 5 2 3 4" xfId="2261" xr:uid="{00000000-0005-0000-0000-00008E080000}"/>
    <cellStyle name="Calculation 2 5 2 3 5" xfId="2262" xr:uid="{00000000-0005-0000-0000-00008F080000}"/>
    <cellStyle name="Calculation 2 5 2 4" xfId="2263" xr:uid="{00000000-0005-0000-0000-000090080000}"/>
    <cellStyle name="Calculation 2 5 2 4 2" xfId="2264" xr:uid="{00000000-0005-0000-0000-000091080000}"/>
    <cellStyle name="Calculation 2 5 2 4 3" xfId="2265" xr:uid="{00000000-0005-0000-0000-000092080000}"/>
    <cellStyle name="Calculation 2 5 2 4 4" xfId="2266" xr:uid="{00000000-0005-0000-0000-000093080000}"/>
    <cellStyle name="Calculation 2 5 2 4 5" xfId="2267" xr:uid="{00000000-0005-0000-0000-000094080000}"/>
    <cellStyle name="Calculation 2 5 2 5" xfId="2268" xr:uid="{00000000-0005-0000-0000-000095080000}"/>
    <cellStyle name="Calculation 2 5 2 5 2" xfId="2269" xr:uid="{00000000-0005-0000-0000-000096080000}"/>
    <cellStyle name="Calculation 2 5 2 6" xfId="2270" xr:uid="{00000000-0005-0000-0000-000097080000}"/>
    <cellStyle name="Calculation 2 5 2 6 2" xfId="2271" xr:uid="{00000000-0005-0000-0000-000098080000}"/>
    <cellStyle name="Calculation 2 5 2 7" xfId="2272" xr:uid="{00000000-0005-0000-0000-000099080000}"/>
    <cellStyle name="Calculation 2 5 2 8" xfId="2273" xr:uid="{00000000-0005-0000-0000-00009A080000}"/>
    <cellStyle name="Calculation 2 5 20" xfId="2274" xr:uid="{00000000-0005-0000-0000-00009B080000}"/>
    <cellStyle name="Calculation 2 5 21" xfId="2275" xr:uid="{00000000-0005-0000-0000-00009C080000}"/>
    <cellStyle name="Calculation 2 5 3" xfId="2276" xr:uid="{00000000-0005-0000-0000-00009D080000}"/>
    <cellStyle name="Calculation 2 5 3 2" xfId="2277" xr:uid="{00000000-0005-0000-0000-00009E080000}"/>
    <cellStyle name="Calculation 2 5 3 2 2" xfId="2278" xr:uid="{00000000-0005-0000-0000-00009F080000}"/>
    <cellStyle name="Calculation 2 5 3 2 2 2" xfId="2279" xr:uid="{00000000-0005-0000-0000-0000A0080000}"/>
    <cellStyle name="Calculation 2 5 3 2 2 3" xfId="2280" xr:uid="{00000000-0005-0000-0000-0000A1080000}"/>
    <cellStyle name="Calculation 2 5 3 2 2 4" xfId="2281" xr:uid="{00000000-0005-0000-0000-0000A2080000}"/>
    <cellStyle name="Calculation 2 5 3 2 2 5" xfId="2282" xr:uid="{00000000-0005-0000-0000-0000A3080000}"/>
    <cellStyle name="Calculation 2 5 3 2 3" xfId="2283" xr:uid="{00000000-0005-0000-0000-0000A4080000}"/>
    <cellStyle name="Calculation 2 5 3 2 3 2" xfId="2284" xr:uid="{00000000-0005-0000-0000-0000A5080000}"/>
    <cellStyle name="Calculation 2 5 3 2 3 3" xfId="2285" xr:uid="{00000000-0005-0000-0000-0000A6080000}"/>
    <cellStyle name="Calculation 2 5 3 2 3 4" xfId="2286" xr:uid="{00000000-0005-0000-0000-0000A7080000}"/>
    <cellStyle name="Calculation 2 5 3 2 3 5" xfId="2287" xr:uid="{00000000-0005-0000-0000-0000A8080000}"/>
    <cellStyle name="Calculation 2 5 3 2 4" xfId="2288" xr:uid="{00000000-0005-0000-0000-0000A9080000}"/>
    <cellStyle name="Calculation 2 5 3 2 4 2" xfId="2289" xr:uid="{00000000-0005-0000-0000-0000AA080000}"/>
    <cellStyle name="Calculation 2 5 3 2 5" xfId="2290" xr:uid="{00000000-0005-0000-0000-0000AB080000}"/>
    <cellStyle name="Calculation 2 5 3 2 5 2" xfId="2291" xr:uid="{00000000-0005-0000-0000-0000AC080000}"/>
    <cellStyle name="Calculation 2 5 3 2 6" xfId="2292" xr:uid="{00000000-0005-0000-0000-0000AD080000}"/>
    <cellStyle name="Calculation 2 5 3 2 7" xfId="2293" xr:uid="{00000000-0005-0000-0000-0000AE080000}"/>
    <cellStyle name="Calculation 2 5 3 3" xfId="2294" xr:uid="{00000000-0005-0000-0000-0000AF080000}"/>
    <cellStyle name="Calculation 2 5 3 3 2" xfId="2295" xr:uid="{00000000-0005-0000-0000-0000B0080000}"/>
    <cellStyle name="Calculation 2 5 3 3 3" xfId="2296" xr:uid="{00000000-0005-0000-0000-0000B1080000}"/>
    <cellStyle name="Calculation 2 5 3 3 4" xfId="2297" xr:uid="{00000000-0005-0000-0000-0000B2080000}"/>
    <cellStyle name="Calculation 2 5 3 3 5" xfId="2298" xr:uid="{00000000-0005-0000-0000-0000B3080000}"/>
    <cellStyle name="Calculation 2 5 3 4" xfId="2299" xr:uid="{00000000-0005-0000-0000-0000B4080000}"/>
    <cellStyle name="Calculation 2 5 3 4 2" xfId="2300" xr:uid="{00000000-0005-0000-0000-0000B5080000}"/>
    <cellStyle name="Calculation 2 5 3 4 3" xfId="2301" xr:uid="{00000000-0005-0000-0000-0000B6080000}"/>
    <cellStyle name="Calculation 2 5 3 4 4" xfId="2302" xr:uid="{00000000-0005-0000-0000-0000B7080000}"/>
    <cellStyle name="Calculation 2 5 3 4 5" xfId="2303" xr:uid="{00000000-0005-0000-0000-0000B8080000}"/>
    <cellStyle name="Calculation 2 5 3 5" xfId="2304" xr:uid="{00000000-0005-0000-0000-0000B9080000}"/>
    <cellStyle name="Calculation 2 5 3 5 2" xfId="2305" xr:uid="{00000000-0005-0000-0000-0000BA080000}"/>
    <cellStyle name="Calculation 2 5 3 6" xfId="2306" xr:uid="{00000000-0005-0000-0000-0000BB080000}"/>
    <cellStyle name="Calculation 2 5 3 6 2" xfId="2307" xr:uid="{00000000-0005-0000-0000-0000BC080000}"/>
    <cellStyle name="Calculation 2 5 3 7" xfId="2308" xr:uid="{00000000-0005-0000-0000-0000BD080000}"/>
    <cellStyle name="Calculation 2 5 3 8" xfId="2309" xr:uid="{00000000-0005-0000-0000-0000BE080000}"/>
    <cellStyle name="Calculation 2 5 4" xfId="2310" xr:uid="{00000000-0005-0000-0000-0000BF080000}"/>
    <cellStyle name="Calculation 2 5 4 2" xfId="2311" xr:uid="{00000000-0005-0000-0000-0000C0080000}"/>
    <cellStyle name="Calculation 2 5 4 2 2" xfId="2312" xr:uid="{00000000-0005-0000-0000-0000C1080000}"/>
    <cellStyle name="Calculation 2 5 4 2 2 2" xfId="2313" xr:uid="{00000000-0005-0000-0000-0000C2080000}"/>
    <cellStyle name="Calculation 2 5 4 2 2 3" xfId="2314" xr:uid="{00000000-0005-0000-0000-0000C3080000}"/>
    <cellStyle name="Calculation 2 5 4 2 2 4" xfId="2315" xr:uid="{00000000-0005-0000-0000-0000C4080000}"/>
    <cellStyle name="Calculation 2 5 4 2 2 5" xfId="2316" xr:uid="{00000000-0005-0000-0000-0000C5080000}"/>
    <cellStyle name="Calculation 2 5 4 2 3" xfId="2317" xr:uid="{00000000-0005-0000-0000-0000C6080000}"/>
    <cellStyle name="Calculation 2 5 4 2 3 2" xfId="2318" xr:uid="{00000000-0005-0000-0000-0000C7080000}"/>
    <cellStyle name="Calculation 2 5 4 2 3 3" xfId="2319" xr:uid="{00000000-0005-0000-0000-0000C8080000}"/>
    <cellStyle name="Calculation 2 5 4 2 3 4" xfId="2320" xr:uid="{00000000-0005-0000-0000-0000C9080000}"/>
    <cellStyle name="Calculation 2 5 4 2 3 5" xfId="2321" xr:uid="{00000000-0005-0000-0000-0000CA080000}"/>
    <cellStyle name="Calculation 2 5 4 2 4" xfId="2322" xr:uid="{00000000-0005-0000-0000-0000CB080000}"/>
    <cellStyle name="Calculation 2 5 4 2 4 2" xfId="2323" xr:uid="{00000000-0005-0000-0000-0000CC080000}"/>
    <cellStyle name="Calculation 2 5 4 2 5" xfId="2324" xr:uid="{00000000-0005-0000-0000-0000CD080000}"/>
    <cellStyle name="Calculation 2 5 4 2 5 2" xfId="2325" xr:uid="{00000000-0005-0000-0000-0000CE080000}"/>
    <cellStyle name="Calculation 2 5 4 2 6" xfId="2326" xr:uid="{00000000-0005-0000-0000-0000CF080000}"/>
    <cellStyle name="Calculation 2 5 4 2 7" xfId="2327" xr:uid="{00000000-0005-0000-0000-0000D0080000}"/>
    <cellStyle name="Calculation 2 5 4 3" xfId="2328" xr:uid="{00000000-0005-0000-0000-0000D1080000}"/>
    <cellStyle name="Calculation 2 5 4 3 2" xfId="2329" xr:uid="{00000000-0005-0000-0000-0000D2080000}"/>
    <cellStyle name="Calculation 2 5 4 3 3" xfId="2330" xr:uid="{00000000-0005-0000-0000-0000D3080000}"/>
    <cellStyle name="Calculation 2 5 4 3 4" xfId="2331" xr:uid="{00000000-0005-0000-0000-0000D4080000}"/>
    <cellStyle name="Calculation 2 5 4 3 5" xfId="2332" xr:uid="{00000000-0005-0000-0000-0000D5080000}"/>
    <cellStyle name="Calculation 2 5 4 4" xfId="2333" xr:uid="{00000000-0005-0000-0000-0000D6080000}"/>
    <cellStyle name="Calculation 2 5 4 4 2" xfId="2334" xr:uid="{00000000-0005-0000-0000-0000D7080000}"/>
    <cellStyle name="Calculation 2 5 4 4 3" xfId="2335" xr:uid="{00000000-0005-0000-0000-0000D8080000}"/>
    <cellStyle name="Calculation 2 5 4 4 4" xfId="2336" xr:uid="{00000000-0005-0000-0000-0000D9080000}"/>
    <cellStyle name="Calculation 2 5 4 4 5" xfId="2337" xr:uid="{00000000-0005-0000-0000-0000DA080000}"/>
    <cellStyle name="Calculation 2 5 4 5" xfId="2338" xr:uid="{00000000-0005-0000-0000-0000DB080000}"/>
    <cellStyle name="Calculation 2 5 4 5 2" xfId="2339" xr:uid="{00000000-0005-0000-0000-0000DC080000}"/>
    <cellStyle name="Calculation 2 5 4 6" xfId="2340" xr:uid="{00000000-0005-0000-0000-0000DD080000}"/>
    <cellStyle name="Calculation 2 5 4 6 2" xfId="2341" xr:uid="{00000000-0005-0000-0000-0000DE080000}"/>
    <cellStyle name="Calculation 2 5 4 7" xfId="2342" xr:uid="{00000000-0005-0000-0000-0000DF080000}"/>
    <cellStyle name="Calculation 2 5 4 8" xfId="2343" xr:uid="{00000000-0005-0000-0000-0000E0080000}"/>
    <cellStyle name="Calculation 2 5 5" xfId="2344" xr:uid="{00000000-0005-0000-0000-0000E1080000}"/>
    <cellStyle name="Calculation 2 5 5 2" xfId="2345" xr:uid="{00000000-0005-0000-0000-0000E2080000}"/>
    <cellStyle name="Calculation 2 5 5 2 2" xfId="2346" xr:uid="{00000000-0005-0000-0000-0000E3080000}"/>
    <cellStyle name="Calculation 2 5 5 2 2 2" xfId="2347" xr:uid="{00000000-0005-0000-0000-0000E4080000}"/>
    <cellStyle name="Calculation 2 5 5 2 2 3" xfId="2348" xr:uid="{00000000-0005-0000-0000-0000E5080000}"/>
    <cellStyle name="Calculation 2 5 5 2 2 4" xfId="2349" xr:uid="{00000000-0005-0000-0000-0000E6080000}"/>
    <cellStyle name="Calculation 2 5 5 2 2 5" xfId="2350" xr:uid="{00000000-0005-0000-0000-0000E7080000}"/>
    <cellStyle name="Calculation 2 5 5 2 3" xfId="2351" xr:uid="{00000000-0005-0000-0000-0000E8080000}"/>
    <cellStyle name="Calculation 2 5 5 2 3 2" xfId="2352" xr:uid="{00000000-0005-0000-0000-0000E9080000}"/>
    <cellStyle name="Calculation 2 5 5 2 3 3" xfId="2353" xr:uid="{00000000-0005-0000-0000-0000EA080000}"/>
    <cellStyle name="Calculation 2 5 5 2 3 4" xfId="2354" xr:uid="{00000000-0005-0000-0000-0000EB080000}"/>
    <cellStyle name="Calculation 2 5 5 2 3 5" xfId="2355" xr:uid="{00000000-0005-0000-0000-0000EC080000}"/>
    <cellStyle name="Calculation 2 5 5 2 4" xfId="2356" xr:uid="{00000000-0005-0000-0000-0000ED080000}"/>
    <cellStyle name="Calculation 2 5 5 2 4 2" xfId="2357" xr:uid="{00000000-0005-0000-0000-0000EE080000}"/>
    <cellStyle name="Calculation 2 5 5 2 5" xfId="2358" xr:uid="{00000000-0005-0000-0000-0000EF080000}"/>
    <cellStyle name="Calculation 2 5 5 2 5 2" xfId="2359" xr:uid="{00000000-0005-0000-0000-0000F0080000}"/>
    <cellStyle name="Calculation 2 5 5 2 6" xfId="2360" xr:uid="{00000000-0005-0000-0000-0000F1080000}"/>
    <cellStyle name="Calculation 2 5 5 2 7" xfId="2361" xr:uid="{00000000-0005-0000-0000-0000F2080000}"/>
    <cellStyle name="Calculation 2 5 5 3" xfId="2362" xr:uid="{00000000-0005-0000-0000-0000F3080000}"/>
    <cellStyle name="Calculation 2 5 5 3 2" xfId="2363" xr:uid="{00000000-0005-0000-0000-0000F4080000}"/>
    <cellStyle name="Calculation 2 5 5 3 3" xfId="2364" xr:uid="{00000000-0005-0000-0000-0000F5080000}"/>
    <cellStyle name="Calculation 2 5 5 3 4" xfId="2365" xr:uid="{00000000-0005-0000-0000-0000F6080000}"/>
    <cellStyle name="Calculation 2 5 5 3 5" xfId="2366" xr:uid="{00000000-0005-0000-0000-0000F7080000}"/>
    <cellStyle name="Calculation 2 5 5 4" xfId="2367" xr:uid="{00000000-0005-0000-0000-0000F8080000}"/>
    <cellStyle name="Calculation 2 5 5 4 2" xfId="2368" xr:uid="{00000000-0005-0000-0000-0000F9080000}"/>
    <cellStyle name="Calculation 2 5 5 4 3" xfId="2369" xr:uid="{00000000-0005-0000-0000-0000FA080000}"/>
    <cellStyle name="Calculation 2 5 5 4 4" xfId="2370" xr:uid="{00000000-0005-0000-0000-0000FB080000}"/>
    <cellStyle name="Calculation 2 5 5 4 5" xfId="2371" xr:uid="{00000000-0005-0000-0000-0000FC080000}"/>
    <cellStyle name="Calculation 2 5 5 5" xfId="2372" xr:uid="{00000000-0005-0000-0000-0000FD080000}"/>
    <cellStyle name="Calculation 2 5 5 5 2" xfId="2373" xr:uid="{00000000-0005-0000-0000-0000FE080000}"/>
    <cellStyle name="Calculation 2 5 5 6" xfId="2374" xr:uid="{00000000-0005-0000-0000-0000FF080000}"/>
    <cellStyle name="Calculation 2 5 5 6 2" xfId="2375" xr:uid="{00000000-0005-0000-0000-000000090000}"/>
    <cellStyle name="Calculation 2 5 5 7" xfId="2376" xr:uid="{00000000-0005-0000-0000-000001090000}"/>
    <cellStyle name="Calculation 2 5 5 8" xfId="2377" xr:uid="{00000000-0005-0000-0000-000002090000}"/>
    <cellStyle name="Calculation 2 5 6" xfId="2378" xr:uid="{00000000-0005-0000-0000-000003090000}"/>
    <cellStyle name="Calculation 2 5 6 2" xfId="2379" xr:uid="{00000000-0005-0000-0000-000004090000}"/>
    <cellStyle name="Calculation 2 5 6 2 2" xfId="2380" xr:uid="{00000000-0005-0000-0000-000005090000}"/>
    <cellStyle name="Calculation 2 5 6 2 2 2" xfId="2381" xr:uid="{00000000-0005-0000-0000-000006090000}"/>
    <cellStyle name="Calculation 2 5 6 2 2 3" xfId="2382" xr:uid="{00000000-0005-0000-0000-000007090000}"/>
    <cellStyle name="Calculation 2 5 6 2 2 4" xfId="2383" xr:uid="{00000000-0005-0000-0000-000008090000}"/>
    <cellStyle name="Calculation 2 5 6 2 2 5" xfId="2384" xr:uid="{00000000-0005-0000-0000-000009090000}"/>
    <cellStyle name="Calculation 2 5 6 2 3" xfId="2385" xr:uid="{00000000-0005-0000-0000-00000A090000}"/>
    <cellStyle name="Calculation 2 5 6 2 3 2" xfId="2386" xr:uid="{00000000-0005-0000-0000-00000B090000}"/>
    <cellStyle name="Calculation 2 5 6 2 3 3" xfId="2387" xr:uid="{00000000-0005-0000-0000-00000C090000}"/>
    <cellStyle name="Calculation 2 5 6 2 3 4" xfId="2388" xr:uid="{00000000-0005-0000-0000-00000D090000}"/>
    <cellStyle name="Calculation 2 5 6 2 3 5" xfId="2389" xr:uid="{00000000-0005-0000-0000-00000E090000}"/>
    <cellStyle name="Calculation 2 5 6 2 4" xfId="2390" xr:uid="{00000000-0005-0000-0000-00000F090000}"/>
    <cellStyle name="Calculation 2 5 6 2 4 2" xfId="2391" xr:uid="{00000000-0005-0000-0000-000010090000}"/>
    <cellStyle name="Calculation 2 5 6 2 5" xfId="2392" xr:uid="{00000000-0005-0000-0000-000011090000}"/>
    <cellStyle name="Calculation 2 5 6 2 5 2" xfId="2393" xr:uid="{00000000-0005-0000-0000-000012090000}"/>
    <cellStyle name="Calculation 2 5 6 2 6" xfId="2394" xr:uid="{00000000-0005-0000-0000-000013090000}"/>
    <cellStyle name="Calculation 2 5 6 2 7" xfId="2395" xr:uid="{00000000-0005-0000-0000-000014090000}"/>
    <cellStyle name="Calculation 2 5 6 3" xfId="2396" xr:uid="{00000000-0005-0000-0000-000015090000}"/>
    <cellStyle name="Calculation 2 5 6 3 2" xfId="2397" xr:uid="{00000000-0005-0000-0000-000016090000}"/>
    <cellStyle name="Calculation 2 5 6 3 3" xfId="2398" xr:uid="{00000000-0005-0000-0000-000017090000}"/>
    <cellStyle name="Calculation 2 5 6 3 4" xfId="2399" xr:uid="{00000000-0005-0000-0000-000018090000}"/>
    <cellStyle name="Calculation 2 5 6 3 5" xfId="2400" xr:uid="{00000000-0005-0000-0000-000019090000}"/>
    <cellStyle name="Calculation 2 5 6 4" xfId="2401" xr:uid="{00000000-0005-0000-0000-00001A090000}"/>
    <cellStyle name="Calculation 2 5 6 4 2" xfId="2402" xr:uid="{00000000-0005-0000-0000-00001B090000}"/>
    <cellStyle name="Calculation 2 5 6 4 3" xfId="2403" xr:uid="{00000000-0005-0000-0000-00001C090000}"/>
    <cellStyle name="Calculation 2 5 6 4 4" xfId="2404" xr:uid="{00000000-0005-0000-0000-00001D090000}"/>
    <cellStyle name="Calculation 2 5 6 4 5" xfId="2405" xr:uid="{00000000-0005-0000-0000-00001E090000}"/>
    <cellStyle name="Calculation 2 5 6 5" xfId="2406" xr:uid="{00000000-0005-0000-0000-00001F090000}"/>
    <cellStyle name="Calculation 2 5 6 5 2" xfId="2407" xr:uid="{00000000-0005-0000-0000-000020090000}"/>
    <cellStyle name="Calculation 2 5 6 6" xfId="2408" xr:uid="{00000000-0005-0000-0000-000021090000}"/>
    <cellStyle name="Calculation 2 5 6 6 2" xfId="2409" xr:uid="{00000000-0005-0000-0000-000022090000}"/>
    <cellStyle name="Calculation 2 5 6 7" xfId="2410" xr:uid="{00000000-0005-0000-0000-000023090000}"/>
    <cellStyle name="Calculation 2 5 6 8" xfId="2411" xr:uid="{00000000-0005-0000-0000-000024090000}"/>
    <cellStyle name="Calculation 2 5 7" xfId="2412" xr:uid="{00000000-0005-0000-0000-000025090000}"/>
    <cellStyle name="Calculation 2 5 7 2" xfId="2413" xr:uid="{00000000-0005-0000-0000-000026090000}"/>
    <cellStyle name="Calculation 2 5 7 2 2" xfId="2414" xr:uid="{00000000-0005-0000-0000-000027090000}"/>
    <cellStyle name="Calculation 2 5 7 2 2 2" xfId="2415" xr:uid="{00000000-0005-0000-0000-000028090000}"/>
    <cellStyle name="Calculation 2 5 7 2 2 3" xfId="2416" xr:uid="{00000000-0005-0000-0000-000029090000}"/>
    <cellStyle name="Calculation 2 5 7 2 2 4" xfId="2417" xr:uid="{00000000-0005-0000-0000-00002A090000}"/>
    <cellStyle name="Calculation 2 5 7 2 2 5" xfId="2418" xr:uid="{00000000-0005-0000-0000-00002B090000}"/>
    <cellStyle name="Calculation 2 5 7 2 3" xfId="2419" xr:uid="{00000000-0005-0000-0000-00002C090000}"/>
    <cellStyle name="Calculation 2 5 7 2 3 2" xfId="2420" xr:uid="{00000000-0005-0000-0000-00002D090000}"/>
    <cellStyle name="Calculation 2 5 7 2 3 3" xfId="2421" xr:uid="{00000000-0005-0000-0000-00002E090000}"/>
    <cellStyle name="Calculation 2 5 7 2 3 4" xfId="2422" xr:uid="{00000000-0005-0000-0000-00002F090000}"/>
    <cellStyle name="Calculation 2 5 7 2 3 5" xfId="2423" xr:uid="{00000000-0005-0000-0000-000030090000}"/>
    <cellStyle name="Calculation 2 5 7 2 4" xfId="2424" xr:uid="{00000000-0005-0000-0000-000031090000}"/>
    <cellStyle name="Calculation 2 5 7 2 4 2" xfId="2425" xr:uid="{00000000-0005-0000-0000-000032090000}"/>
    <cellStyle name="Calculation 2 5 7 2 5" xfId="2426" xr:uid="{00000000-0005-0000-0000-000033090000}"/>
    <cellStyle name="Calculation 2 5 7 2 5 2" xfId="2427" xr:uid="{00000000-0005-0000-0000-000034090000}"/>
    <cellStyle name="Calculation 2 5 7 2 6" xfId="2428" xr:uid="{00000000-0005-0000-0000-000035090000}"/>
    <cellStyle name="Calculation 2 5 7 2 7" xfId="2429" xr:uid="{00000000-0005-0000-0000-000036090000}"/>
    <cellStyle name="Calculation 2 5 7 3" xfId="2430" xr:uid="{00000000-0005-0000-0000-000037090000}"/>
    <cellStyle name="Calculation 2 5 7 3 2" xfId="2431" xr:uid="{00000000-0005-0000-0000-000038090000}"/>
    <cellStyle name="Calculation 2 5 7 3 3" xfId="2432" xr:uid="{00000000-0005-0000-0000-000039090000}"/>
    <cellStyle name="Calculation 2 5 7 3 4" xfId="2433" xr:uid="{00000000-0005-0000-0000-00003A090000}"/>
    <cellStyle name="Calculation 2 5 7 3 5" xfId="2434" xr:uid="{00000000-0005-0000-0000-00003B090000}"/>
    <cellStyle name="Calculation 2 5 7 4" xfId="2435" xr:uid="{00000000-0005-0000-0000-00003C090000}"/>
    <cellStyle name="Calculation 2 5 7 4 2" xfId="2436" xr:uid="{00000000-0005-0000-0000-00003D090000}"/>
    <cellStyle name="Calculation 2 5 7 4 3" xfId="2437" xr:uid="{00000000-0005-0000-0000-00003E090000}"/>
    <cellStyle name="Calculation 2 5 7 4 4" xfId="2438" xr:uid="{00000000-0005-0000-0000-00003F090000}"/>
    <cellStyle name="Calculation 2 5 7 4 5" xfId="2439" xr:uid="{00000000-0005-0000-0000-000040090000}"/>
    <cellStyle name="Calculation 2 5 7 5" xfId="2440" xr:uid="{00000000-0005-0000-0000-000041090000}"/>
    <cellStyle name="Calculation 2 5 7 5 2" xfId="2441" xr:uid="{00000000-0005-0000-0000-000042090000}"/>
    <cellStyle name="Calculation 2 5 7 6" xfId="2442" xr:uid="{00000000-0005-0000-0000-000043090000}"/>
    <cellStyle name="Calculation 2 5 7 6 2" xfId="2443" xr:uid="{00000000-0005-0000-0000-000044090000}"/>
    <cellStyle name="Calculation 2 5 7 7" xfId="2444" xr:uid="{00000000-0005-0000-0000-000045090000}"/>
    <cellStyle name="Calculation 2 5 7 8" xfId="2445" xr:uid="{00000000-0005-0000-0000-000046090000}"/>
    <cellStyle name="Calculation 2 5 8" xfId="2446" xr:uid="{00000000-0005-0000-0000-000047090000}"/>
    <cellStyle name="Calculation 2 5 8 2" xfId="2447" xr:uid="{00000000-0005-0000-0000-000048090000}"/>
    <cellStyle name="Calculation 2 5 8 2 2" xfId="2448" xr:uid="{00000000-0005-0000-0000-000049090000}"/>
    <cellStyle name="Calculation 2 5 8 2 2 2" xfId="2449" xr:uid="{00000000-0005-0000-0000-00004A090000}"/>
    <cellStyle name="Calculation 2 5 8 2 2 3" xfId="2450" xr:uid="{00000000-0005-0000-0000-00004B090000}"/>
    <cellStyle name="Calculation 2 5 8 2 2 4" xfId="2451" xr:uid="{00000000-0005-0000-0000-00004C090000}"/>
    <cellStyle name="Calculation 2 5 8 2 2 5" xfId="2452" xr:uid="{00000000-0005-0000-0000-00004D090000}"/>
    <cellStyle name="Calculation 2 5 8 2 3" xfId="2453" xr:uid="{00000000-0005-0000-0000-00004E090000}"/>
    <cellStyle name="Calculation 2 5 8 2 3 2" xfId="2454" xr:uid="{00000000-0005-0000-0000-00004F090000}"/>
    <cellStyle name="Calculation 2 5 8 2 3 3" xfId="2455" xr:uid="{00000000-0005-0000-0000-000050090000}"/>
    <cellStyle name="Calculation 2 5 8 2 3 4" xfId="2456" xr:uid="{00000000-0005-0000-0000-000051090000}"/>
    <cellStyle name="Calculation 2 5 8 2 3 5" xfId="2457" xr:uid="{00000000-0005-0000-0000-000052090000}"/>
    <cellStyle name="Calculation 2 5 8 2 4" xfId="2458" xr:uid="{00000000-0005-0000-0000-000053090000}"/>
    <cellStyle name="Calculation 2 5 8 2 4 2" xfId="2459" xr:uid="{00000000-0005-0000-0000-000054090000}"/>
    <cellStyle name="Calculation 2 5 8 2 5" xfId="2460" xr:uid="{00000000-0005-0000-0000-000055090000}"/>
    <cellStyle name="Calculation 2 5 8 2 5 2" xfId="2461" xr:uid="{00000000-0005-0000-0000-000056090000}"/>
    <cellStyle name="Calculation 2 5 8 2 6" xfId="2462" xr:uid="{00000000-0005-0000-0000-000057090000}"/>
    <cellStyle name="Calculation 2 5 8 2 7" xfId="2463" xr:uid="{00000000-0005-0000-0000-000058090000}"/>
    <cellStyle name="Calculation 2 5 8 3" xfId="2464" xr:uid="{00000000-0005-0000-0000-000059090000}"/>
    <cellStyle name="Calculation 2 5 8 3 2" xfId="2465" xr:uid="{00000000-0005-0000-0000-00005A090000}"/>
    <cellStyle name="Calculation 2 5 8 3 3" xfId="2466" xr:uid="{00000000-0005-0000-0000-00005B090000}"/>
    <cellStyle name="Calculation 2 5 8 3 4" xfId="2467" xr:uid="{00000000-0005-0000-0000-00005C090000}"/>
    <cellStyle name="Calculation 2 5 8 3 5" xfId="2468" xr:uid="{00000000-0005-0000-0000-00005D090000}"/>
    <cellStyle name="Calculation 2 5 8 4" xfId="2469" xr:uid="{00000000-0005-0000-0000-00005E090000}"/>
    <cellStyle name="Calculation 2 5 8 4 2" xfId="2470" xr:uid="{00000000-0005-0000-0000-00005F090000}"/>
    <cellStyle name="Calculation 2 5 8 4 3" xfId="2471" xr:uid="{00000000-0005-0000-0000-000060090000}"/>
    <cellStyle name="Calculation 2 5 8 4 4" xfId="2472" xr:uid="{00000000-0005-0000-0000-000061090000}"/>
    <cellStyle name="Calculation 2 5 8 4 5" xfId="2473" xr:uid="{00000000-0005-0000-0000-000062090000}"/>
    <cellStyle name="Calculation 2 5 8 5" xfId="2474" xr:uid="{00000000-0005-0000-0000-000063090000}"/>
    <cellStyle name="Calculation 2 5 8 5 2" xfId="2475" xr:uid="{00000000-0005-0000-0000-000064090000}"/>
    <cellStyle name="Calculation 2 5 8 6" xfId="2476" xr:uid="{00000000-0005-0000-0000-000065090000}"/>
    <cellStyle name="Calculation 2 5 8 6 2" xfId="2477" xr:uid="{00000000-0005-0000-0000-000066090000}"/>
    <cellStyle name="Calculation 2 5 8 7" xfId="2478" xr:uid="{00000000-0005-0000-0000-000067090000}"/>
    <cellStyle name="Calculation 2 5 8 8" xfId="2479" xr:uid="{00000000-0005-0000-0000-000068090000}"/>
    <cellStyle name="Calculation 2 5 9" xfId="2480" xr:uid="{00000000-0005-0000-0000-000069090000}"/>
    <cellStyle name="Calculation 2 5 9 2" xfId="2481" xr:uid="{00000000-0005-0000-0000-00006A090000}"/>
    <cellStyle name="Calculation 2 5 9 2 2" xfId="2482" xr:uid="{00000000-0005-0000-0000-00006B090000}"/>
    <cellStyle name="Calculation 2 5 9 2 2 2" xfId="2483" xr:uid="{00000000-0005-0000-0000-00006C090000}"/>
    <cellStyle name="Calculation 2 5 9 2 2 3" xfId="2484" xr:uid="{00000000-0005-0000-0000-00006D090000}"/>
    <cellStyle name="Calculation 2 5 9 2 2 4" xfId="2485" xr:uid="{00000000-0005-0000-0000-00006E090000}"/>
    <cellStyle name="Calculation 2 5 9 2 2 5" xfId="2486" xr:uid="{00000000-0005-0000-0000-00006F090000}"/>
    <cellStyle name="Calculation 2 5 9 2 3" xfId="2487" xr:uid="{00000000-0005-0000-0000-000070090000}"/>
    <cellStyle name="Calculation 2 5 9 2 3 2" xfId="2488" xr:uid="{00000000-0005-0000-0000-000071090000}"/>
    <cellStyle name="Calculation 2 5 9 2 3 3" xfId="2489" xr:uid="{00000000-0005-0000-0000-000072090000}"/>
    <cellStyle name="Calculation 2 5 9 2 3 4" xfId="2490" xr:uid="{00000000-0005-0000-0000-000073090000}"/>
    <cellStyle name="Calculation 2 5 9 2 3 5" xfId="2491" xr:uid="{00000000-0005-0000-0000-000074090000}"/>
    <cellStyle name="Calculation 2 5 9 2 4" xfId="2492" xr:uid="{00000000-0005-0000-0000-000075090000}"/>
    <cellStyle name="Calculation 2 5 9 2 4 2" xfId="2493" xr:uid="{00000000-0005-0000-0000-000076090000}"/>
    <cellStyle name="Calculation 2 5 9 2 5" xfId="2494" xr:uid="{00000000-0005-0000-0000-000077090000}"/>
    <cellStyle name="Calculation 2 5 9 2 5 2" xfId="2495" xr:uid="{00000000-0005-0000-0000-000078090000}"/>
    <cellStyle name="Calculation 2 5 9 2 6" xfId="2496" xr:uid="{00000000-0005-0000-0000-000079090000}"/>
    <cellStyle name="Calculation 2 5 9 2 7" xfId="2497" xr:uid="{00000000-0005-0000-0000-00007A090000}"/>
    <cellStyle name="Calculation 2 5 9 3" xfId="2498" xr:uid="{00000000-0005-0000-0000-00007B090000}"/>
    <cellStyle name="Calculation 2 5 9 3 2" xfId="2499" xr:uid="{00000000-0005-0000-0000-00007C090000}"/>
    <cellStyle name="Calculation 2 5 9 3 3" xfId="2500" xr:uid="{00000000-0005-0000-0000-00007D090000}"/>
    <cellStyle name="Calculation 2 5 9 3 4" xfId="2501" xr:uid="{00000000-0005-0000-0000-00007E090000}"/>
    <cellStyle name="Calculation 2 5 9 3 5" xfId="2502" xr:uid="{00000000-0005-0000-0000-00007F090000}"/>
    <cellStyle name="Calculation 2 5 9 4" xfId="2503" xr:uid="{00000000-0005-0000-0000-000080090000}"/>
    <cellStyle name="Calculation 2 5 9 4 2" xfId="2504" xr:uid="{00000000-0005-0000-0000-000081090000}"/>
    <cellStyle name="Calculation 2 5 9 4 3" xfId="2505" xr:uid="{00000000-0005-0000-0000-000082090000}"/>
    <cellStyle name="Calculation 2 5 9 4 4" xfId="2506" xr:uid="{00000000-0005-0000-0000-000083090000}"/>
    <cellStyle name="Calculation 2 5 9 4 5" xfId="2507" xr:uid="{00000000-0005-0000-0000-000084090000}"/>
    <cellStyle name="Calculation 2 5 9 5" xfId="2508" xr:uid="{00000000-0005-0000-0000-000085090000}"/>
    <cellStyle name="Calculation 2 5 9 5 2" xfId="2509" xr:uid="{00000000-0005-0000-0000-000086090000}"/>
    <cellStyle name="Calculation 2 5 9 6" xfId="2510" xr:uid="{00000000-0005-0000-0000-000087090000}"/>
    <cellStyle name="Calculation 2 5 9 6 2" xfId="2511" xr:uid="{00000000-0005-0000-0000-000088090000}"/>
    <cellStyle name="Calculation 2 5 9 7" xfId="2512" xr:uid="{00000000-0005-0000-0000-000089090000}"/>
    <cellStyle name="Calculation 2 5 9 8" xfId="2513" xr:uid="{00000000-0005-0000-0000-00008A090000}"/>
    <cellStyle name="Calculation 2 6" xfId="2514" xr:uid="{00000000-0005-0000-0000-00008B090000}"/>
    <cellStyle name="Calculation 2 6 2" xfId="2515" xr:uid="{00000000-0005-0000-0000-00008C090000}"/>
    <cellStyle name="Calculation 2 7" xfId="2516" xr:uid="{00000000-0005-0000-0000-00008D090000}"/>
    <cellStyle name="Calculation 2 7 2" xfId="2517" xr:uid="{00000000-0005-0000-0000-00008E090000}"/>
    <cellStyle name="Calculation 2 8" xfId="2518" xr:uid="{00000000-0005-0000-0000-00008F090000}"/>
    <cellStyle name="Calculation 2 9" xfId="2519" xr:uid="{00000000-0005-0000-0000-000090090000}"/>
    <cellStyle name="Calculation 2 9 2" xfId="2520" xr:uid="{00000000-0005-0000-0000-000091090000}"/>
    <cellStyle name="Calculation 2_T-straight with PEDs adjustor" xfId="2521" xr:uid="{00000000-0005-0000-0000-000092090000}"/>
    <cellStyle name="Calculation 3" xfId="2522" xr:uid="{00000000-0005-0000-0000-000093090000}"/>
    <cellStyle name="Calculation 3 2" xfId="2523" xr:uid="{00000000-0005-0000-0000-000094090000}"/>
    <cellStyle name="Calculation 3 2 2" xfId="2524" xr:uid="{00000000-0005-0000-0000-000095090000}"/>
    <cellStyle name="Calculation 3 2 2 10" xfId="2525" xr:uid="{00000000-0005-0000-0000-000096090000}"/>
    <cellStyle name="Calculation 3 2 2 10 2" xfId="2526" xr:uid="{00000000-0005-0000-0000-000097090000}"/>
    <cellStyle name="Calculation 3 2 2 10 2 2" xfId="2527" xr:uid="{00000000-0005-0000-0000-000098090000}"/>
    <cellStyle name="Calculation 3 2 2 10 2 2 2" xfId="2528" xr:uid="{00000000-0005-0000-0000-000099090000}"/>
    <cellStyle name="Calculation 3 2 2 10 2 2 3" xfId="2529" xr:uid="{00000000-0005-0000-0000-00009A090000}"/>
    <cellStyle name="Calculation 3 2 2 10 2 2 4" xfId="2530" xr:uid="{00000000-0005-0000-0000-00009B090000}"/>
    <cellStyle name="Calculation 3 2 2 10 2 2 5" xfId="2531" xr:uid="{00000000-0005-0000-0000-00009C090000}"/>
    <cellStyle name="Calculation 3 2 2 10 2 3" xfId="2532" xr:uid="{00000000-0005-0000-0000-00009D090000}"/>
    <cellStyle name="Calculation 3 2 2 10 2 3 2" xfId="2533" xr:uid="{00000000-0005-0000-0000-00009E090000}"/>
    <cellStyle name="Calculation 3 2 2 10 2 3 3" xfId="2534" xr:uid="{00000000-0005-0000-0000-00009F090000}"/>
    <cellStyle name="Calculation 3 2 2 10 2 3 4" xfId="2535" xr:uid="{00000000-0005-0000-0000-0000A0090000}"/>
    <cellStyle name="Calculation 3 2 2 10 2 3 5" xfId="2536" xr:uid="{00000000-0005-0000-0000-0000A1090000}"/>
    <cellStyle name="Calculation 3 2 2 10 2 4" xfId="2537" xr:uid="{00000000-0005-0000-0000-0000A2090000}"/>
    <cellStyle name="Calculation 3 2 2 10 2 4 2" xfId="2538" xr:uid="{00000000-0005-0000-0000-0000A3090000}"/>
    <cellStyle name="Calculation 3 2 2 10 2 5" xfId="2539" xr:uid="{00000000-0005-0000-0000-0000A4090000}"/>
    <cellStyle name="Calculation 3 2 2 10 2 5 2" xfId="2540" xr:uid="{00000000-0005-0000-0000-0000A5090000}"/>
    <cellStyle name="Calculation 3 2 2 10 2 6" xfId="2541" xr:uid="{00000000-0005-0000-0000-0000A6090000}"/>
    <cellStyle name="Calculation 3 2 2 10 2 7" xfId="2542" xr:uid="{00000000-0005-0000-0000-0000A7090000}"/>
    <cellStyle name="Calculation 3 2 2 10 3" xfId="2543" xr:uid="{00000000-0005-0000-0000-0000A8090000}"/>
    <cellStyle name="Calculation 3 2 2 10 3 2" xfId="2544" xr:uid="{00000000-0005-0000-0000-0000A9090000}"/>
    <cellStyle name="Calculation 3 2 2 10 3 3" xfId="2545" xr:uid="{00000000-0005-0000-0000-0000AA090000}"/>
    <cellStyle name="Calculation 3 2 2 10 3 4" xfId="2546" xr:uid="{00000000-0005-0000-0000-0000AB090000}"/>
    <cellStyle name="Calculation 3 2 2 10 3 5" xfId="2547" xr:uid="{00000000-0005-0000-0000-0000AC090000}"/>
    <cellStyle name="Calculation 3 2 2 10 4" xfId="2548" xr:uid="{00000000-0005-0000-0000-0000AD090000}"/>
    <cellStyle name="Calculation 3 2 2 10 4 2" xfId="2549" xr:uid="{00000000-0005-0000-0000-0000AE090000}"/>
    <cellStyle name="Calculation 3 2 2 10 4 3" xfId="2550" xr:uid="{00000000-0005-0000-0000-0000AF090000}"/>
    <cellStyle name="Calculation 3 2 2 10 4 4" xfId="2551" xr:uid="{00000000-0005-0000-0000-0000B0090000}"/>
    <cellStyle name="Calculation 3 2 2 10 4 5" xfId="2552" xr:uid="{00000000-0005-0000-0000-0000B1090000}"/>
    <cellStyle name="Calculation 3 2 2 10 5" xfId="2553" xr:uid="{00000000-0005-0000-0000-0000B2090000}"/>
    <cellStyle name="Calculation 3 2 2 10 5 2" xfId="2554" xr:uid="{00000000-0005-0000-0000-0000B3090000}"/>
    <cellStyle name="Calculation 3 2 2 10 6" xfId="2555" xr:uid="{00000000-0005-0000-0000-0000B4090000}"/>
    <cellStyle name="Calculation 3 2 2 10 6 2" xfId="2556" xr:uid="{00000000-0005-0000-0000-0000B5090000}"/>
    <cellStyle name="Calculation 3 2 2 10 7" xfId="2557" xr:uid="{00000000-0005-0000-0000-0000B6090000}"/>
    <cellStyle name="Calculation 3 2 2 10 8" xfId="2558" xr:uid="{00000000-0005-0000-0000-0000B7090000}"/>
    <cellStyle name="Calculation 3 2 2 11" xfId="2559" xr:uid="{00000000-0005-0000-0000-0000B8090000}"/>
    <cellStyle name="Calculation 3 2 2 11 2" xfId="2560" xr:uid="{00000000-0005-0000-0000-0000B9090000}"/>
    <cellStyle name="Calculation 3 2 2 11 2 2" xfId="2561" xr:uid="{00000000-0005-0000-0000-0000BA090000}"/>
    <cellStyle name="Calculation 3 2 2 11 2 2 2" xfId="2562" xr:uid="{00000000-0005-0000-0000-0000BB090000}"/>
    <cellStyle name="Calculation 3 2 2 11 2 2 3" xfId="2563" xr:uid="{00000000-0005-0000-0000-0000BC090000}"/>
    <cellStyle name="Calculation 3 2 2 11 2 2 4" xfId="2564" xr:uid="{00000000-0005-0000-0000-0000BD090000}"/>
    <cellStyle name="Calculation 3 2 2 11 2 2 5" xfId="2565" xr:uid="{00000000-0005-0000-0000-0000BE090000}"/>
    <cellStyle name="Calculation 3 2 2 11 2 3" xfId="2566" xr:uid="{00000000-0005-0000-0000-0000BF090000}"/>
    <cellStyle name="Calculation 3 2 2 11 2 3 2" xfId="2567" xr:uid="{00000000-0005-0000-0000-0000C0090000}"/>
    <cellStyle name="Calculation 3 2 2 11 2 3 3" xfId="2568" xr:uid="{00000000-0005-0000-0000-0000C1090000}"/>
    <cellStyle name="Calculation 3 2 2 11 2 3 4" xfId="2569" xr:uid="{00000000-0005-0000-0000-0000C2090000}"/>
    <cellStyle name="Calculation 3 2 2 11 2 3 5" xfId="2570" xr:uid="{00000000-0005-0000-0000-0000C3090000}"/>
    <cellStyle name="Calculation 3 2 2 11 2 4" xfId="2571" xr:uid="{00000000-0005-0000-0000-0000C4090000}"/>
    <cellStyle name="Calculation 3 2 2 11 2 4 2" xfId="2572" xr:uid="{00000000-0005-0000-0000-0000C5090000}"/>
    <cellStyle name="Calculation 3 2 2 11 2 5" xfId="2573" xr:uid="{00000000-0005-0000-0000-0000C6090000}"/>
    <cellStyle name="Calculation 3 2 2 11 2 5 2" xfId="2574" xr:uid="{00000000-0005-0000-0000-0000C7090000}"/>
    <cellStyle name="Calculation 3 2 2 11 2 6" xfId="2575" xr:uid="{00000000-0005-0000-0000-0000C8090000}"/>
    <cellStyle name="Calculation 3 2 2 11 2 7" xfId="2576" xr:uid="{00000000-0005-0000-0000-0000C9090000}"/>
    <cellStyle name="Calculation 3 2 2 11 3" xfId="2577" xr:uid="{00000000-0005-0000-0000-0000CA090000}"/>
    <cellStyle name="Calculation 3 2 2 11 3 2" xfId="2578" xr:uid="{00000000-0005-0000-0000-0000CB090000}"/>
    <cellStyle name="Calculation 3 2 2 11 3 3" xfId="2579" xr:uid="{00000000-0005-0000-0000-0000CC090000}"/>
    <cellStyle name="Calculation 3 2 2 11 3 4" xfId="2580" xr:uid="{00000000-0005-0000-0000-0000CD090000}"/>
    <cellStyle name="Calculation 3 2 2 11 3 5" xfId="2581" xr:uid="{00000000-0005-0000-0000-0000CE090000}"/>
    <cellStyle name="Calculation 3 2 2 11 4" xfId="2582" xr:uid="{00000000-0005-0000-0000-0000CF090000}"/>
    <cellStyle name="Calculation 3 2 2 11 4 2" xfId="2583" xr:uid="{00000000-0005-0000-0000-0000D0090000}"/>
    <cellStyle name="Calculation 3 2 2 11 4 3" xfId="2584" xr:uid="{00000000-0005-0000-0000-0000D1090000}"/>
    <cellStyle name="Calculation 3 2 2 11 4 4" xfId="2585" xr:uid="{00000000-0005-0000-0000-0000D2090000}"/>
    <cellStyle name="Calculation 3 2 2 11 4 5" xfId="2586" xr:uid="{00000000-0005-0000-0000-0000D3090000}"/>
    <cellStyle name="Calculation 3 2 2 11 5" xfId="2587" xr:uid="{00000000-0005-0000-0000-0000D4090000}"/>
    <cellStyle name="Calculation 3 2 2 11 5 2" xfId="2588" xr:uid="{00000000-0005-0000-0000-0000D5090000}"/>
    <cellStyle name="Calculation 3 2 2 11 6" xfId="2589" xr:uid="{00000000-0005-0000-0000-0000D6090000}"/>
    <cellStyle name="Calculation 3 2 2 11 6 2" xfId="2590" xr:uid="{00000000-0005-0000-0000-0000D7090000}"/>
    <cellStyle name="Calculation 3 2 2 11 7" xfId="2591" xr:uid="{00000000-0005-0000-0000-0000D8090000}"/>
    <cellStyle name="Calculation 3 2 2 11 8" xfId="2592" xr:uid="{00000000-0005-0000-0000-0000D9090000}"/>
    <cellStyle name="Calculation 3 2 2 12" xfId="2593" xr:uid="{00000000-0005-0000-0000-0000DA090000}"/>
    <cellStyle name="Calculation 3 2 2 12 2" xfId="2594" xr:uid="{00000000-0005-0000-0000-0000DB090000}"/>
    <cellStyle name="Calculation 3 2 2 12 2 2" xfId="2595" xr:uid="{00000000-0005-0000-0000-0000DC090000}"/>
    <cellStyle name="Calculation 3 2 2 12 2 2 2" xfId="2596" xr:uid="{00000000-0005-0000-0000-0000DD090000}"/>
    <cellStyle name="Calculation 3 2 2 12 2 2 3" xfId="2597" xr:uid="{00000000-0005-0000-0000-0000DE090000}"/>
    <cellStyle name="Calculation 3 2 2 12 2 2 4" xfId="2598" xr:uid="{00000000-0005-0000-0000-0000DF090000}"/>
    <cellStyle name="Calculation 3 2 2 12 2 2 5" xfId="2599" xr:uid="{00000000-0005-0000-0000-0000E0090000}"/>
    <cellStyle name="Calculation 3 2 2 12 2 3" xfId="2600" xr:uid="{00000000-0005-0000-0000-0000E1090000}"/>
    <cellStyle name="Calculation 3 2 2 12 2 3 2" xfId="2601" xr:uid="{00000000-0005-0000-0000-0000E2090000}"/>
    <cellStyle name="Calculation 3 2 2 12 2 3 3" xfId="2602" xr:uid="{00000000-0005-0000-0000-0000E3090000}"/>
    <cellStyle name="Calculation 3 2 2 12 2 3 4" xfId="2603" xr:uid="{00000000-0005-0000-0000-0000E4090000}"/>
    <cellStyle name="Calculation 3 2 2 12 2 3 5" xfId="2604" xr:uid="{00000000-0005-0000-0000-0000E5090000}"/>
    <cellStyle name="Calculation 3 2 2 12 2 4" xfId="2605" xr:uid="{00000000-0005-0000-0000-0000E6090000}"/>
    <cellStyle name="Calculation 3 2 2 12 2 4 2" xfId="2606" xr:uid="{00000000-0005-0000-0000-0000E7090000}"/>
    <cellStyle name="Calculation 3 2 2 12 2 5" xfId="2607" xr:uid="{00000000-0005-0000-0000-0000E8090000}"/>
    <cellStyle name="Calculation 3 2 2 12 2 5 2" xfId="2608" xr:uid="{00000000-0005-0000-0000-0000E9090000}"/>
    <cellStyle name="Calculation 3 2 2 12 2 6" xfId="2609" xr:uid="{00000000-0005-0000-0000-0000EA090000}"/>
    <cellStyle name="Calculation 3 2 2 12 2 7" xfId="2610" xr:uid="{00000000-0005-0000-0000-0000EB090000}"/>
    <cellStyle name="Calculation 3 2 2 12 3" xfId="2611" xr:uid="{00000000-0005-0000-0000-0000EC090000}"/>
    <cellStyle name="Calculation 3 2 2 12 3 2" xfId="2612" xr:uid="{00000000-0005-0000-0000-0000ED090000}"/>
    <cellStyle name="Calculation 3 2 2 12 3 3" xfId="2613" xr:uid="{00000000-0005-0000-0000-0000EE090000}"/>
    <cellStyle name="Calculation 3 2 2 12 3 4" xfId="2614" xr:uid="{00000000-0005-0000-0000-0000EF090000}"/>
    <cellStyle name="Calculation 3 2 2 12 3 5" xfId="2615" xr:uid="{00000000-0005-0000-0000-0000F0090000}"/>
    <cellStyle name="Calculation 3 2 2 12 4" xfId="2616" xr:uid="{00000000-0005-0000-0000-0000F1090000}"/>
    <cellStyle name="Calculation 3 2 2 12 4 2" xfId="2617" xr:uid="{00000000-0005-0000-0000-0000F2090000}"/>
    <cellStyle name="Calculation 3 2 2 12 4 3" xfId="2618" xr:uid="{00000000-0005-0000-0000-0000F3090000}"/>
    <cellStyle name="Calculation 3 2 2 12 4 4" xfId="2619" xr:uid="{00000000-0005-0000-0000-0000F4090000}"/>
    <cellStyle name="Calculation 3 2 2 12 4 5" xfId="2620" xr:uid="{00000000-0005-0000-0000-0000F5090000}"/>
    <cellStyle name="Calculation 3 2 2 12 5" xfId="2621" xr:uid="{00000000-0005-0000-0000-0000F6090000}"/>
    <cellStyle name="Calculation 3 2 2 12 5 2" xfId="2622" xr:uid="{00000000-0005-0000-0000-0000F7090000}"/>
    <cellStyle name="Calculation 3 2 2 12 6" xfId="2623" xr:uid="{00000000-0005-0000-0000-0000F8090000}"/>
    <cellStyle name="Calculation 3 2 2 12 6 2" xfId="2624" xr:uid="{00000000-0005-0000-0000-0000F9090000}"/>
    <cellStyle name="Calculation 3 2 2 12 7" xfId="2625" xr:uid="{00000000-0005-0000-0000-0000FA090000}"/>
    <cellStyle name="Calculation 3 2 2 12 8" xfId="2626" xr:uid="{00000000-0005-0000-0000-0000FB090000}"/>
    <cellStyle name="Calculation 3 2 2 13" xfId="2627" xr:uid="{00000000-0005-0000-0000-0000FC090000}"/>
    <cellStyle name="Calculation 3 2 2 13 2" xfId="2628" xr:uid="{00000000-0005-0000-0000-0000FD090000}"/>
    <cellStyle name="Calculation 3 2 2 13 2 2" xfId="2629" xr:uid="{00000000-0005-0000-0000-0000FE090000}"/>
    <cellStyle name="Calculation 3 2 2 13 2 2 2" xfId="2630" xr:uid="{00000000-0005-0000-0000-0000FF090000}"/>
    <cellStyle name="Calculation 3 2 2 13 2 2 3" xfId="2631" xr:uid="{00000000-0005-0000-0000-0000000A0000}"/>
    <cellStyle name="Calculation 3 2 2 13 2 2 4" xfId="2632" xr:uid="{00000000-0005-0000-0000-0000010A0000}"/>
    <cellStyle name="Calculation 3 2 2 13 2 2 5" xfId="2633" xr:uid="{00000000-0005-0000-0000-0000020A0000}"/>
    <cellStyle name="Calculation 3 2 2 13 2 3" xfId="2634" xr:uid="{00000000-0005-0000-0000-0000030A0000}"/>
    <cellStyle name="Calculation 3 2 2 13 2 3 2" xfId="2635" xr:uid="{00000000-0005-0000-0000-0000040A0000}"/>
    <cellStyle name="Calculation 3 2 2 13 2 3 3" xfId="2636" xr:uid="{00000000-0005-0000-0000-0000050A0000}"/>
    <cellStyle name="Calculation 3 2 2 13 2 3 4" xfId="2637" xr:uid="{00000000-0005-0000-0000-0000060A0000}"/>
    <cellStyle name="Calculation 3 2 2 13 2 3 5" xfId="2638" xr:uid="{00000000-0005-0000-0000-0000070A0000}"/>
    <cellStyle name="Calculation 3 2 2 13 2 4" xfId="2639" xr:uid="{00000000-0005-0000-0000-0000080A0000}"/>
    <cellStyle name="Calculation 3 2 2 13 2 4 2" xfId="2640" xr:uid="{00000000-0005-0000-0000-0000090A0000}"/>
    <cellStyle name="Calculation 3 2 2 13 2 5" xfId="2641" xr:uid="{00000000-0005-0000-0000-00000A0A0000}"/>
    <cellStyle name="Calculation 3 2 2 13 2 5 2" xfId="2642" xr:uid="{00000000-0005-0000-0000-00000B0A0000}"/>
    <cellStyle name="Calculation 3 2 2 13 2 6" xfId="2643" xr:uid="{00000000-0005-0000-0000-00000C0A0000}"/>
    <cellStyle name="Calculation 3 2 2 13 2 7" xfId="2644" xr:uid="{00000000-0005-0000-0000-00000D0A0000}"/>
    <cellStyle name="Calculation 3 2 2 13 3" xfId="2645" xr:uid="{00000000-0005-0000-0000-00000E0A0000}"/>
    <cellStyle name="Calculation 3 2 2 13 3 2" xfId="2646" xr:uid="{00000000-0005-0000-0000-00000F0A0000}"/>
    <cellStyle name="Calculation 3 2 2 13 3 3" xfId="2647" xr:uid="{00000000-0005-0000-0000-0000100A0000}"/>
    <cellStyle name="Calculation 3 2 2 13 3 4" xfId="2648" xr:uid="{00000000-0005-0000-0000-0000110A0000}"/>
    <cellStyle name="Calculation 3 2 2 13 3 5" xfId="2649" xr:uid="{00000000-0005-0000-0000-0000120A0000}"/>
    <cellStyle name="Calculation 3 2 2 13 4" xfId="2650" xr:uid="{00000000-0005-0000-0000-0000130A0000}"/>
    <cellStyle name="Calculation 3 2 2 13 4 2" xfId="2651" xr:uid="{00000000-0005-0000-0000-0000140A0000}"/>
    <cellStyle name="Calculation 3 2 2 13 4 3" xfId="2652" xr:uid="{00000000-0005-0000-0000-0000150A0000}"/>
    <cellStyle name="Calculation 3 2 2 13 4 4" xfId="2653" xr:uid="{00000000-0005-0000-0000-0000160A0000}"/>
    <cellStyle name="Calculation 3 2 2 13 4 5" xfId="2654" xr:uid="{00000000-0005-0000-0000-0000170A0000}"/>
    <cellStyle name="Calculation 3 2 2 13 5" xfId="2655" xr:uid="{00000000-0005-0000-0000-0000180A0000}"/>
    <cellStyle name="Calculation 3 2 2 13 5 2" xfId="2656" xr:uid="{00000000-0005-0000-0000-0000190A0000}"/>
    <cellStyle name="Calculation 3 2 2 13 6" xfId="2657" xr:uid="{00000000-0005-0000-0000-00001A0A0000}"/>
    <cellStyle name="Calculation 3 2 2 13 6 2" xfId="2658" xr:uid="{00000000-0005-0000-0000-00001B0A0000}"/>
    <cellStyle name="Calculation 3 2 2 13 7" xfId="2659" xr:uid="{00000000-0005-0000-0000-00001C0A0000}"/>
    <cellStyle name="Calculation 3 2 2 13 8" xfId="2660" xr:uid="{00000000-0005-0000-0000-00001D0A0000}"/>
    <cellStyle name="Calculation 3 2 2 14" xfId="2661" xr:uid="{00000000-0005-0000-0000-00001E0A0000}"/>
    <cellStyle name="Calculation 3 2 2 14 2" xfId="2662" xr:uid="{00000000-0005-0000-0000-00001F0A0000}"/>
    <cellStyle name="Calculation 3 2 2 14 2 2" xfId="2663" xr:uid="{00000000-0005-0000-0000-0000200A0000}"/>
    <cellStyle name="Calculation 3 2 2 14 2 2 2" xfId="2664" xr:uid="{00000000-0005-0000-0000-0000210A0000}"/>
    <cellStyle name="Calculation 3 2 2 14 2 2 3" xfId="2665" xr:uid="{00000000-0005-0000-0000-0000220A0000}"/>
    <cellStyle name="Calculation 3 2 2 14 2 2 4" xfId="2666" xr:uid="{00000000-0005-0000-0000-0000230A0000}"/>
    <cellStyle name="Calculation 3 2 2 14 2 2 5" xfId="2667" xr:uid="{00000000-0005-0000-0000-0000240A0000}"/>
    <cellStyle name="Calculation 3 2 2 14 2 3" xfId="2668" xr:uid="{00000000-0005-0000-0000-0000250A0000}"/>
    <cellStyle name="Calculation 3 2 2 14 2 3 2" xfId="2669" xr:uid="{00000000-0005-0000-0000-0000260A0000}"/>
    <cellStyle name="Calculation 3 2 2 14 2 3 3" xfId="2670" xr:uid="{00000000-0005-0000-0000-0000270A0000}"/>
    <cellStyle name="Calculation 3 2 2 14 2 3 4" xfId="2671" xr:uid="{00000000-0005-0000-0000-0000280A0000}"/>
    <cellStyle name="Calculation 3 2 2 14 2 3 5" xfId="2672" xr:uid="{00000000-0005-0000-0000-0000290A0000}"/>
    <cellStyle name="Calculation 3 2 2 14 2 4" xfId="2673" xr:uid="{00000000-0005-0000-0000-00002A0A0000}"/>
    <cellStyle name="Calculation 3 2 2 14 2 4 2" xfId="2674" xr:uid="{00000000-0005-0000-0000-00002B0A0000}"/>
    <cellStyle name="Calculation 3 2 2 14 2 5" xfId="2675" xr:uid="{00000000-0005-0000-0000-00002C0A0000}"/>
    <cellStyle name="Calculation 3 2 2 14 2 5 2" xfId="2676" xr:uid="{00000000-0005-0000-0000-00002D0A0000}"/>
    <cellStyle name="Calculation 3 2 2 14 2 6" xfId="2677" xr:uid="{00000000-0005-0000-0000-00002E0A0000}"/>
    <cellStyle name="Calculation 3 2 2 14 2 7" xfId="2678" xr:uid="{00000000-0005-0000-0000-00002F0A0000}"/>
    <cellStyle name="Calculation 3 2 2 14 3" xfId="2679" xr:uid="{00000000-0005-0000-0000-0000300A0000}"/>
    <cellStyle name="Calculation 3 2 2 14 3 2" xfId="2680" xr:uid="{00000000-0005-0000-0000-0000310A0000}"/>
    <cellStyle name="Calculation 3 2 2 14 3 3" xfId="2681" xr:uid="{00000000-0005-0000-0000-0000320A0000}"/>
    <cellStyle name="Calculation 3 2 2 14 3 4" xfId="2682" xr:uid="{00000000-0005-0000-0000-0000330A0000}"/>
    <cellStyle name="Calculation 3 2 2 14 3 5" xfId="2683" xr:uid="{00000000-0005-0000-0000-0000340A0000}"/>
    <cellStyle name="Calculation 3 2 2 14 4" xfId="2684" xr:uid="{00000000-0005-0000-0000-0000350A0000}"/>
    <cellStyle name="Calculation 3 2 2 14 4 2" xfId="2685" xr:uid="{00000000-0005-0000-0000-0000360A0000}"/>
    <cellStyle name="Calculation 3 2 2 14 4 3" xfId="2686" xr:uid="{00000000-0005-0000-0000-0000370A0000}"/>
    <cellStyle name="Calculation 3 2 2 14 4 4" xfId="2687" xr:uid="{00000000-0005-0000-0000-0000380A0000}"/>
    <cellStyle name="Calculation 3 2 2 14 4 5" xfId="2688" xr:uid="{00000000-0005-0000-0000-0000390A0000}"/>
    <cellStyle name="Calculation 3 2 2 14 5" xfId="2689" xr:uid="{00000000-0005-0000-0000-00003A0A0000}"/>
    <cellStyle name="Calculation 3 2 2 14 5 2" xfId="2690" xr:uid="{00000000-0005-0000-0000-00003B0A0000}"/>
    <cellStyle name="Calculation 3 2 2 14 6" xfId="2691" xr:uid="{00000000-0005-0000-0000-00003C0A0000}"/>
    <cellStyle name="Calculation 3 2 2 14 6 2" xfId="2692" xr:uid="{00000000-0005-0000-0000-00003D0A0000}"/>
    <cellStyle name="Calculation 3 2 2 14 7" xfId="2693" xr:uid="{00000000-0005-0000-0000-00003E0A0000}"/>
    <cellStyle name="Calculation 3 2 2 14 8" xfId="2694" xr:uid="{00000000-0005-0000-0000-00003F0A0000}"/>
    <cellStyle name="Calculation 3 2 2 15" xfId="2695" xr:uid="{00000000-0005-0000-0000-0000400A0000}"/>
    <cellStyle name="Calculation 3 2 2 15 2" xfId="2696" xr:uid="{00000000-0005-0000-0000-0000410A0000}"/>
    <cellStyle name="Calculation 3 2 2 15 2 2" xfId="2697" xr:uid="{00000000-0005-0000-0000-0000420A0000}"/>
    <cellStyle name="Calculation 3 2 2 15 2 3" xfId="2698" xr:uid="{00000000-0005-0000-0000-0000430A0000}"/>
    <cellStyle name="Calculation 3 2 2 15 2 4" xfId="2699" xr:uid="{00000000-0005-0000-0000-0000440A0000}"/>
    <cellStyle name="Calculation 3 2 2 15 2 5" xfId="2700" xr:uid="{00000000-0005-0000-0000-0000450A0000}"/>
    <cellStyle name="Calculation 3 2 2 15 3" xfId="2701" xr:uid="{00000000-0005-0000-0000-0000460A0000}"/>
    <cellStyle name="Calculation 3 2 2 15 3 2" xfId="2702" xr:uid="{00000000-0005-0000-0000-0000470A0000}"/>
    <cellStyle name="Calculation 3 2 2 15 3 3" xfId="2703" xr:uid="{00000000-0005-0000-0000-0000480A0000}"/>
    <cellStyle name="Calculation 3 2 2 15 3 4" xfId="2704" xr:uid="{00000000-0005-0000-0000-0000490A0000}"/>
    <cellStyle name="Calculation 3 2 2 15 3 5" xfId="2705" xr:uid="{00000000-0005-0000-0000-00004A0A0000}"/>
    <cellStyle name="Calculation 3 2 2 15 4" xfId="2706" xr:uid="{00000000-0005-0000-0000-00004B0A0000}"/>
    <cellStyle name="Calculation 3 2 2 15 4 2" xfId="2707" xr:uid="{00000000-0005-0000-0000-00004C0A0000}"/>
    <cellStyle name="Calculation 3 2 2 15 5" xfId="2708" xr:uid="{00000000-0005-0000-0000-00004D0A0000}"/>
    <cellStyle name="Calculation 3 2 2 15 5 2" xfId="2709" xr:uid="{00000000-0005-0000-0000-00004E0A0000}"/>
    <cellStyle name="Calculation 3 2 2 15 6" xfId="2710" xr:uid="{00000000-0005-0000-0000-00004F0A0000}"/>
    <cellStyle name="Calculation 3 2 2 15 7" xfId="2711" xr:uid="{00000000-0005-0000-0000-0000500A0000}"/>
    <cellStyle name="Calculation 3 2 2 16" xfId="2712" xr:uid="{00000000-0005-0000-0000-0000510A0000}"/>
    <cellStyle name="Calculation 3 2 2 16 2" xfId="2713" xr:uid="{00000000-0005-0000-0000-0000520A0000}"/>
    <cellStyle name="Calculation 3 2 2 16 3" xfId="2714" xr:uid="{00000000-0005-0000-0000-0000530A0000}"/>
    <cellStyle name="Calculation 3 2 2 16 4" xfId="2715" xr:uid="{00000000-0005-0000-0000-0000540A0000}"/>
    <cellStyle name="Calculation 3 2 2 16 5" xfId="2716" xr:uid="{00000000-0005-0000-0000-0000550A0000}"/>
    <cellStyle name="Calculation 3 2 2 17" xfId="2717" xr:uid="{00000000-0005-0000-0000-0000560A0000}"/>
    <cellStyle name="Calculation 3 2 2 17 2" xfId="2718" xr:uid="{00000000-0005-0000-0000-0000570A0000}"/>
    <cellStyle name="Calculation 3 2 2 17 3" xfId="2719" xr:uid="{00000000-0005-0000-0000-0000580A0000}"/>
    <cellStyle name="Calculation 3 2 2 17 4" xfId="2720" xr:uid="{00000000-0005-0000-0000-0000590A0000}"/>
    <cellStyle name="Calculation 3 2 2 17 5" xfId="2721" xr:uid="{00000000-0005-0000-0000-00005A0A0000}"/>
    <cellStyle name="Calculation 3 2 2 18" xfId="2722" xr:uid="{00000000-0005-0000-0000-00005B0A0000}"/>
    <cellStyle name="Calculation 3 2 2 18 2" xfId="2723" xr:uid="{00000000-0005-0000-0000-00005C0A0000}"/>
    <cellStyle name="Calculation 3 2 2 19" xfId="2724" xr:uid="{00000000-0005-0000-0000-00005D0A0000}"/>
    <cellStyle name="Calculation 3 2 2 19 2" xfId="2725" xr:uid="{00000000-0005-0000-0000-00005E0A0000}"/>
    <cellStyle name="Calculation 3 2 2 2" xfId="2726" xr:uid="{00000000-0005-0000-0000-00005F0A0000}"/>
    <cellStyle name="Calculation 3 2 2 2 2" xfId="2727" xr:uid="{00000000-0005-0000-0000-0000600A0000}"/>
    <cellStyle name="Calculation 3 2 2 2 2 2" xfId="2728" xr:uid="{00000000-0005-0000-0000-0000610A0000}"/>
    <cellStyle name="Calculation 3 2 2 2 2 2 2" xfId="2729" xr:uid="{00000000-0005-0000-0000-0000620A0000}"/>
    <cellStyle name="Calculation 3 2 2 2 2 2 3" xfId="2730" xr:uid="{00000000-0005-0000-0000-0000630A0000}"/>
    <cellStyle name="Calculation 3 2 2 2 2 2 4" xfId="2731" xr:uid="{00000000-0005-0000-0000-0000640A0000}"/>
    <cellStyle name="Calculation 3 2 2 2 2 2 5" xfId="2732" xr:uid="{00000000-0005-0000-0000-0000650A0000}"/>
    <cellStyle name="Calculation 3 2 2 2 2 3" xfId="2733" xr:uid="{00000000-0005-0000-0000-0000660A0000}"/>
    <cellStyle name="Calculation 3 2 2 2 2 3 2" xfId="2734" xr:uid="{00000000-0005-0000-0000-0000670A0000}"/>
    <cellStyle name="Calculation 3 2 2 2 2 3 3" xfId="2735" xr:uid="{00000000-0005-0000-0000-0000680A0000}"/>
    <cellStyle name="Calculation 3 2 2 2 2 3 4" xfId="2736" xr:uid="{00000000-0005-0000-0000-0000690A0000}"/>
    <cellStyle name="Calculation 3 2 2 2 2 3 5" xfId="2737" xr:uid="{00000000-0005-0000-0000-00006A0A0000}"/>
    <cellStyle name="Calculation 3 2 2 2 2 4" xfId="2738" xr:uid="{00000000-0005-0000-0000-00006B0A0000}"/>
    <cellStyle name="Calculation 3 2 2 2 2 4 2" xfId="2739" xr:uid="{00000000-0005-0000-0000-00006C0A0000}"/>
    <cellStyle name="Calculation 3 2 2 2 2 5" xfId="2740" xr:uid="{00000000-0005-0000-0000-00006D0A0000}"/>
    <cellStyle name="Calculation 3 2 2 2 2 5 2" xfId="2741" xr:uid="{00000000-0005-0000-0000-00006E0A0000}"/>
    <cellStyle name="Calculation 3 2 2 2 2 6" xfId="2742" xr:uid="{00000000-0005-0000-0000-00006F0A0000}"/>
    <cellStyle name="Calculation 3 2 2 2 2 7" xfId="2743" xr:uid="{00000000-0005-0000-0000-0000700A0000}"/>
    <cellStyle name="Calculation 3 2 2 2 3" xfId="2744" xr:uid="{00000000-0005-0000-0000-0000710A0000}"/>
    <cellStyle name="Calculation 3 2 2 2 3 2" xfId="2745" xr:uid="{00000000-0005-0000-0000-0000720A0000}"/>
    <cellStyle name="Calculation 3 2 2 2 3 3" xfId="2746" xr:uid="{00000000-0005-0000-0000-0000730A0000}"/>
    <cellStyle name="Calculation 3 2 2 2 3 4" xfId="2747" xr:uid="{00000000-0005-0000-0000-0000740A0000}"/>
    <cellStyle name="Calculation 3 2 2 2 3 5" xfId="2748" xr:uid="{00000000-0005-0000-0000-0000750A0000}"/>
    <cellStyle name="Calculation 3 2 2 2 4" xfId="2749" xr:uid="{00000000-0005-0000-0000-0000760A0000}"/>
    <cellStyle name="Calculation 3 2 2 2 4 2" xfId="2750" xr:uid="{00000000-0005-0000-0000-0000770A0000}"/>
    <cellStyle name="Calculation 3 2 2 2 4 3" xfId="2751" xr:uid="{00000000-0005-0000-0000-0000780A0000}"/>
    <cellStyle name="Calculation 3 2 2 2 4 4" xfId="2752" xr:uid="{00000000-0005-0000-0000-0000790A0000}"/>
    <cellStyle name="Calculation 3 2 2 2 4 5" xfId="2753" xr:uid="{00000000-0005-0000-0000-00007A0A0000}"/>
    <cellStyle name="Calculation 3 2 2 2 5" xfId="2754" xr:uid="{00000000-0005-0000-0000-00007B0A0000}"/>
    <cellStyle name="Calculation 3 2 2 2 5 2" xfId="2755" xr:uid="{00000000-0005-0000-0000-00007C0A0000}"/>
    <cellStyle name="Calculation 3 2 2 2 6" xfId="2756" xr:uid="{00000000-0005-0000-0000-00007D0A0000}"/>
    <cellStyle name="Calculation 3 2 2 2 6 2" xfId="2757" xr:uid="{00000000-0005-0000-0000-00007E0A0000}"/>
    <cellStyle name="Calculation 3 2 2 2 7" xfId="2758" xr:uid="{00000000-0005-0000-0000-00007F0A0000}"/>
    <cellStyle name="Calculation 3 2 2 2 8" xfId="2759" xr:uid="{00000000-0005-0000-0000-0000800A0000}"/>
    <cellStyle name="Calculation 3 2 2 20" xfId="2760" xr:uid="{00000000-0005-0000-0000-0000810A0000}"/>
    <cellStyle name="Calculation 3 2 2 21" xfId="2761" xr:uid="{00000000-0005-0000-0000-0000820A0000}"/>
    <cellStyle name="Calculation 3 2 2 3" xfId="2762" xr:uid="{00000000-0005-0000-0000-0000830A0000}"/>
    <cellStyle name="Calculation 3 2 2 3 2" xfId="2763" xr:uid="{00000000-0005-0000-0000-0000840A0000}"/>
    <cellStyle name="Calculation 3 2 2 3 2 2" xfId="2764" xr:uid="{00000000-0005-0000-0000-0000850A0000}"/>
    <cellStyle name="Calculation 3 2 2 3 2 2 2" xfId="2765" xr:uid="{00000000-0005-0000-0000-0000860A0000}"/>
    <cellStyle name="Calculation 3 2 2 3 2 2 3" xfId="2766" xr:uid="{00000000-0005-0000-0000-0000870A0000}"/>
    <cellStyle name="Calculation 3 2 2 3 2 2 4" xfId="2767" xr:uid="{00000000-0005-0000-0000-0000880A0000}"/>
    <cellStyle name="Calculation 3 2 2 3 2 2 5" xfId="2768" xr:uid="{00000000-0005-0000-0000-0000890A0000}"/>
    <cellStyle name="Calculation 3 2 2 3 2 3" xfId="2769" xr:uid="{00000000-0005-0000-0000-00008A0A0000}"/>
    <cellStyle name="Calculation 3 2 2 3 2 3 2" xfId="2770" xr:uid="{00000000-0005-0000-0000-00008B0A0000}"/>
    <cellStyle name="Calculation 3 2 2 3 2 3 3" xfId="2771" xr:uid="{00000000-0005-0000-0000-00008C0A0000}"/>
    <cellStyle name="Calculation 3 2 2 3 2 3 4" xfId="2772" xr:uid="{00000000-0005-0000-0000-00008D0A0000}"/>
    <cellStyle name="Calculation 3 2 2 3 2 3 5" xfId="2773" xr:uid="{00000000-0005-0000-0000-00008E0A0000}"/>
    <cellStyle name="Calculation 3 2 2 3 2 4" xfId="2774" xr:uid="{00000000-0005-0000-0000-00008F0A0000}"/>
    <cellStyle name="Calculation 3 2 2 3 2 4 2" xfId="2775" xr:uid="{00000000-0005-0000-0000-0000900A0000}"/>
    <cellStyle name="Calculation 3 2 2 3 2 5" xfId="2776" xr:uid="{00000000-0005-0000-0000-0000910A0000}"/>
    <cellStyle name="Calculation 3 2 2 3 2 5 2" xfId="2777" xr:uid="{00000000-0005-0000-0000-0000920A0000}"/>
    <cellStyle name="Calculation 3 2 2 3 2 6" xfId="2778" xr:uid="{00000000-0005-0000-0000-0000930A0000}"/>
    <cellStyle name="Calculation 3 2 2 3 2 7" xfId="2779" xr:uid="{00000000-0005-0000-0000-0000940A0000}"/>
    <cellStyle name="Calculation 3 2 2 3 3" xfId="2780" xr:uid="{00000000-0005-0000-0000-0000950A0000}"/>
    <cellStyle name="Calculation 3 2 2 3 3 2" xfId="2781" xr:uid="{00000000-0005-0000-0000-0000960A0000}"/>
    <cellStyle name="Calculation 3 2 2 3 3 3" xfId="2782" xr:uid="{00000000-0005-0000-0000-0000970A0000}"/>
    <cellStyle name="Calculation 3 2 2 3 3 4" xfId="2783" xr:uid="{00000000-0005-0000-0000-0000980A0000}"/>
    <cellStyle name="Calculation 3 2 2 3 3 5" xfId="2784" xr:uid="{00000000-0005-0000-0000-0000990A0000}"/>
    <cellStyle name="Calculation 3 2 2 3 4" xfId="2785" xr:uid="{00000000-0005-0000-0000-00009A0A0000}"/>
    <cellStyle name="Calculation 3 2 2 3 4 2" xfId="2786" xr:uid="{00000000-0005-0000-0000-00009B0A0000}"/>
    <cellStyle name="Calculation 3 2 2 3 4 3" xfId="2787" xr:uid="{00000000-0005-0000-0000-00009C0A0000}"/>
    <cellStyle name="Calculation 3 2 2 3 4 4" xfId="2788" xr:uid="{00000000-0005-0000-0000-00009D0A0000}"/>
    <cellStyle name="Calculation 3 2 2 3 4 5" xfId="2789" xr:uid="{00000000-0005-0000-0000-00009E0A0000}"/>
    <cellStyle name="Calculation 3 2 2 3 5" xfId="2790" xr:uid="{00000000-0005-0000-0000-00009F0A0000}"/>
    <cellStyle name="Calculation 3 2 2 3 5 2" xfId="2791" xr:uid="{00000000-0005-0000-0000-0000A00A0000}"/>
    <cellStyle name="Calculation 3 2 2 3 6" xfId="2792" xr:uid="{00000000-0005-0000-0000-0000A10A0000}"/>
    <cellStyle name="Calculation 3 2 2 3 6 2" xfId="2793" xr:uid="{00000000-0005-0000-0000-0000A20A0000}"/>
    <cellStyle name="Calculation 3 2 2 3 7" xfId="2794" xr:uid="{00000000-0005-0000-0000-0000A30A0000}"/>
    <cellStyle name="Calculation 3 2 2 3 8" xfId="2795" xr:uid="{00000000-0005-0000-0000-0000A40A0000}"/>
    <cellStyle name="Calculation 3 2 2 4" xfId="2796" xr:uid="{00000000-0005-0000-0000-0000A50A0000}"/>
    <cellStyle name="Calculation 3 2 2 4 2" xfId="2797" xr:uid="{00000000-0005-0000-0000-0000A60A0000}"/>
    <cellStyle name="Calculation 3 2 2 4 2 2" xfId="2798" xr:uid="{00000000-0005-0000-0000-0000A70A0000}"/>
    <cellStyle name="Calculation 3 2 2 4 2 2 2" xfId="2799" xr:uid="{00000000-0005-0000-0000-0000A80A0000}"/>
    <cellStyle name="Calculation 3 2 2 4 2 2 3" xfId="2800" xr:uid="{00000000-0005-0000-0000-0000A90A0000}"/>
    <cellStyle name="Calculation 3 2 2 4 2 2 4" xfId="2801" xr:uid="{00000000-0005-0000-0000-0000AA0A0000}"/>
    <cellStyle name="Calculation 3 2 2 4 2 2 5" xfId="2802" xr:uid="{00000000-0005-0000-0000-0000AB0A0000}"/>
    <cellStyle name="Calculation 3 2 2 4 2 3" xfId="2803" xr:uid="{00000000-0005-0000-0000-0000AC0A0000}"/>
    <cellStyle name="Calculation 3 2 2 4 2 3 2" xfId="2804" xr:uid="{00000000-0005-0000-0000-0000AD0A0000}"/>
    <cellStyle name="Calculation 3 2 2 4 2 3 3" xfId="2805" xr:uid="{00000000-0005-0000-0000-0000AE0A0000}"/>
    <cellStyle name="Calculation 3 2 2 4 2 3 4" xfId="2806" xr:uid="{00000000-0005-0000-0000-0000AF0A0000}"/>
    <cellStyle name="Calculation 3 2 2 4 2 3 5" xfId="2807" xr:uid="{00000000-0005-0000-0000-0000B00A0000}"/>
    <cellStyle name="Calculation 3 2 2 4 2 4" xfId="2808" xr:uid="{00000000-0005-0000-0000-0000B10A0000}"/>
    <cellStyle name="Calculation 3 2 2 4 2 4 2" xfId="2809" xr:uid="{00000000-0005-0000-0000-0000B20A0000}"/>
    <cellStyle name="Calculation 3 2 2 4 2 5" xfId="2810" xr:uid="{00000000-0005-0000-0000-0000B30A0000}"/>
    <cellStyle name="Calculation 3 2 2 4 2 5 2" xfId="2811" xr:uid="{00000000-0005-0000-0000-0000B40A0000}"/>
    <cellStyle name="Calculation 3 2 2 4 2 6" xfId="2812" xr:uid="{00000000-0005-0000-0000-0000B50A0000}"/>
    <cellStyle name="Calculation 3 2 2 4 2 7" xfId="2813" xr:uid="{00000000-0005-0000-0000-0000B60A0000}"/>
    <cellStyle name="Calculation 3 2 2 4 3" xfId="2814" xr:uid="{00000000-0005-0000-0000-0000B70A0000}"/>
    <cellStyle name="Calculation 3 2 2 4 3 2" xfId="2815" xr:uid="{00000000-0005-0000-0000-0000B80A0000}"/>
    <cellStyle name="Calculation 3 2 2 4 3 3" xfId="2816" xr:uid="{00000000-0005-0000-0000-0000B90A0000}"/>
    <cellStyle name="Calculation 3 2 2 4 3 4" xfId="2817" xr:uid="{00000000-0005-0000-0000-0000BA0A0000}"/>
    <cellStyle name="Calculation 3 2 2 4 3 5" xfId="2818" xr:uid="{00000000-0005-0000-0000-0000BB0A0000}"/>
    <cellStyle name="Calculation 3 2 2 4 4" xfId="2819" xr:uid="{00000000-0005-0000-0000-0000BC0A0000}"/>
    <cellStyle name="Calculation 3 2 2 4 4 2" xfId="2820" xr:uid="{00000000-0005-0000-0000-0000BD0A0000}"/>
    <cellStyle name="Calculation 3 2 2 4 4 3" xfId="2821" xr:uid="{00000000-0005-0000-0000-0000BE0A0000}"/>
    <cellStyle name="Calculation 3 2 2 4 4 4" xfId="2822" xr:uid="{00000000-0005-0000-0000-0000BF0A0000}"/>
    <cellStyle name="Calculation 3 2 2 4 4 5" xfId="2823" xr:uid="{00000000-0005-0000-0000-0000C00A0000}"/>
    <cellStyle name="Calculation 3 2 2 4 5" xfId="2824" xr:uid="{00000000-0005-0000-0000-0000C10A0000}"/>
    <cellStyle name="Calculation 3 2 2 4 5 2" xfId="2825" xr:uid="{00000000-0005-0000-0000-0000C20A0000}"/>
    <cellStyle name="Calculation 3 2 2 4 6" xfId="2826" xr:uid="{00000000-0005-0000-0000-0000C30A0000}"/>
    <cellStyle name="Calculation 3 2 2 4 6 2" xfId="2827" xr:uid="{00000000-0005-0000-0000-0000C40A0000}"/>
    <cellStyle name="Calculation 3 2 2 4 7" xfId="2828" xr:uid="{00000000-0005-0000-0000-0000C50A0000}"/>
    <cellStyle name="Calculation 3 2 2 4 8" xfId="2829" xr:uid="{00000000-0005-0000-0000-0000C60A0000}"/>
    <cellStyle name="Calculation 3 2 2 5" xfId="2830" xr:uid="{00000000-0005-0000-0000-0000C70A0000}"/>
    <cellStyle name="Calculation 3 2 2 5 2" xfId="2831" xr:uid="{00000000-0005-0000-0000-0000C80A0000}"/>
    <cellStyle name="Calculation 3 2 2 5 2 2" xfId="2832" xr:uid="{00000000-0005-0000-0000-0000C90A0000}"/>
    <cellStyle name="Calculation 3 2 2 5 2 2 2" xfId="2833" xr:uid="{00000000-0005-0000-0000-0000CA0A0000}"/>
    <cellStyle name="Calculation 3 2 2 5 2 2 3" xfId="2834" xr:uid="{00000000-0005-0000-0000-0000CB0A0000}"/>
    <cellStyle name="Calculation 3 2 2 5 2 2 4" xfId="2835" xr:uid="{00000000-0005-0000-0000-0000CC0A0000}"/>
    <cellStyle name="Calculation 3 2 2 5 2 2 5" xfId="2836" xr:uid="{00000000-0005-0000-0000-0000CD0A0000}"/>
    <cellStyle name="Calculation 3 2 2 5 2 3" xfId="2837" xr:uid="{00000000-0005-0000-0000-0000CE0A0000}"/>
    <cellStyle name="Calculation 3 2 2 5 2 3 2" xfId="2838" xr:uid="{00000000-0005-0000-0000-0000CF0A0000}"/>
    <cellStyle name="Calculation 3 2 2 5 2 3 3" xfId="2839" xr:uid="{00000000-0005-0000-0000-0000D00A0000}"/>
    <cellStyle name="Calculation 3 2 2 5 2 3 4" xfId="2840" xr:uid="{00000000-0005-0000-0000-0000D10A0000}"/>
    <cellStyle name="Calculation 3 2 2 5 2 3 5" xfId="2841" xr:uid="{00000000-0005-0000-0000-0000D20A0000}"/>
    <cellStyle name="Calculation 3 2 2 5 2 4" xfId="2842" xr:uid="{00000000-0005-0000-0000-0000D30A0000}"/>
    <cellStyle name="Calculation 3 2 2 5 2 4 2" xfId="2843" xr:uid="{00000000-0005-0000-0000-0000D40A0000}"/>
    <cellStyle name="Calculation 3 2 2 5 2 5" xfId="2844" xr:uid="{00000000-0005-0000-0000-0000D50A0000}"/>
    <cellStyle name="Calculation 3 2 2 5 2 5 2" xfId="2845" xr:uid="{00000000-0005-0000-0000-0000D60A0000}"/>
    <cellStyle name="Calculation 3 2 2 5 2 6" xfId="2846" xr:uid="{00000000-0005-0000-0000-0000D70A0000}"/>
    <cellStyle name="Calculation 3 2 2 5 2 7" xfId="2847" xr:uid="{00000000-0005-0000-0000-0000D80A0000}"/>
    <cellStyle name="Calculation 3 2 2 5 3" xfId="2848" xr:uid="{00000000-0005-0000-0000-0000D90A0000}"/>
    <cellStyle name="Calculation 3 2 2 5 3 2" xfId="2849" xr:uid="{00000000-0005-0000-0000-0000DA0A0000}"/>
    <cellStyle name="Calculation 3 2 2 5 3 3" xfId="2850" xr:uid="{00000000-0005-0000-0000-0000DB0A0000}"/>
    <cellStyle name="Calculation 3 2 2 5 3 4" xfId="2851" xr:uid="{00000000-0005-0000-0000-0000DC0A0000}"/>
    <cellStyle name="Calculation 3 2 2 5 3 5" xfId="2852" xr:uid="{00000000-0005-0000-0000-0000DD0A0000}"/>
    <cellStyle name="Calculation 3 2 2 5 4" xfId="2853" xr:uid="{00000000-0005-0000-0000-0000DE0A0000}"/>
    <cellStyle name="Calculation 3 2 2 5 4 2" xfId="2854" xr:uid="{00000000-0005-0000-0000-0000DF0A0000}"/>
    <cellStyle name="Calculation 3 2 2 5 4 3" xfId="2855" xr:uid="{00000000-0005-0000-0000-0000E00A0000}"/>
    <cellStyle name="Calculation 3 2 2 5 4 4" xfId="2856" xr:uid="{00000000-0005-0000-0000-0000E10A0000}"/>
    <cellStyle name="Calculation 3 2 2 5 4 5" xfId="2857" xr:uid="{00000000-0005-0000-0000-0000E20A0000}"/>
    <cellStyle name="Calculation 3 2 2 5 5" xfId="2858" xr:uid="{00000000-0005-0000-0000-0000E30A0000}"/>
    <cellStyle name="Calculation 3 2 2 5 5 2" xfId="2859" xr:uid="{00000000-0005-0000-0000-0000E40A0000}"/>
    <cellStyle name="Calculation 3 2 2 5 6" xfId="2860" xr:uid="{00000000-0005-0000-0000-0000E50A0000}"/>
    <cellStyle name="Calculation 3 2 2 5 6 2" xfId="2861" xr:uid="{00000000-0005-0000-0000-0000E60A0000}"/>
    <cellStyle name="Calculation 3 2 2 5 7" xfId="2862" xr:uid="{00000000-0005-0000-0000-0000E70A0000}"/>
    <cellStyle name="Calculation 3 2 2 5 8" xfId="2863" xr:uid="{00000000-0005-0000-0000-0000E80A0000}"/>
    <cellStyle name="Calculation 3 2 2 6" xfId="2864" xr:uid="{00000000-0005-0000-0000-0000E90A0000}"/>
    <cellStyle name="Calculation 3 2 2 6 2" xfId="2865" xr:uid="{00000000-0005-0000-0000-0000EA0A0000}"/>
    <cellStyle name="Calculation 3 2 2 6 2 2" xfId="2866" xr:uid="{00000000-0005-0000-0000-0000EB0A0000}"/>
    <cellStyle name="Calculation 3 2 2 6 2 2 2" xfId="2867" xr:uid="{00000000-0005-0000-0000-0000EC0A0000}"/>
    <cellStyle name="Calculation 3 2 2 6 2 2 3" xfId="2868" xr:uid="{00000000-0005-0000-0000-0000ED0A0000}"/>
    <cellStyle name="Calculation 3 2 2 6 2 2 4" xfId="2869" xr:uid="{00000000-0005-0000-0000-0000EE0A0000}"/>
    <cellStyle name="Calculation 3 2 2 6 2 2 5" xfId="2870" xr:uid="{00000000-0005-0000-0000-0000EF0A0000}"/>
    <cellStyle name="Calculation 3 2 2 6 2 3" xfId="2871" xr:uid="{00000000-0005-0000-0000-0000F00A0000}"/>
    <cellStyle name="Calculation 3 2 2 6 2 3 2" xfId="2872" xr:uid="{00000000-0005-0000-0000-0000F10A0000}"/>
    <cellStyle name="Calculation 3 2 2 6 2 3 3" xfId="2873" xr:uid="{00000000-0005-0000-0000-0000F20A0000}"/>
    <cellStyle name="Calculation 3 2 2 6 2 3 4" xfId="2874" xr:uid="{00000000-0005-0000-0000-0000F30A0000}"/>
    <cellStyle name="Calculation 3 2 2 6 2 3 5" xfId="2875" xr:uid="{00000000-0005-0000-0000-0000F40A0000}"/>
    <cellStyle name="Calculation 3 2 2 6 2 4" xfId="2876" xr:uid="{00000000-0005-0000-0000-0000F50A0000}"/>
    <cellStyle name="Calculation 3 2 2 6 2 4 2" xfId="2877" xr:uid="{00000000-0005-0000-0000-0000F60A0000}"/>
    <cellStyle name="Calculation 3 2 2 6 2 5" xfId="2878" xr:uid="{00000000-0005-0000-0000-0000F70A0000}"/>
    <cellStyle name="Calculation 3 2 2 6 2 5 2" xfId="2879" xr:uid="{00000000-0005-0000-0000-0000F80A0000}"/>
    <cellStyle name="Calculation 3 2 2 6 2 6" xfId="2880" xr:uid="{00000000-0005-0000-0000-0000F90A0000}"/>
    <cellStyle name="Calculation 3 2 2 6 2 7" xfId="2881" xr:uid="{00000000-0005-0000-0000-0000FA0A0000}"/>
    <cellStyle name="Calculation 3 2 2 6 3" xfId="2882" xr:uid="{00000000-0005-0000-0000-0000FB0A0000}"/>
    <cellStyle name="Calculation 3 2 2 6 3 2" xfId="2883" xr:uid="{00000000-0005-0000-0000-0000FC0A0000}"/>
    <cellStyle name="Calculation 3 2 2 6 3 3" xfId="2884" xr:uid="{00000000-0005-0000-0000-0000FD0A0000}"/>
    <cellStyle name="Calculation 3 2 2 6 3 4" xfId="2885" xr:uid="{00000000-0005-0000-0000-0000FE0A0000}"/>
    <cellStyle name="Calculation 3 2 2 6 3 5" xfId="2886" xr:uid="{00000000-0005-0000-0000-0000FF0A0000}"/>
    <cellStyle name="Calculation 3 2 2 6 4" xfId="2887" xr:uid="{00000000-0005-0000-0000-0000000B0000}"/>
    <cellStyle name="Calculation 3 2 2 6 4 2" xfId="2888" xr:uid="{00000000-0005-0000-0000-0000010B0000}"/>
    <cellStyle name="Calculation 3 2 2 6 4 3" xfId="2889" xr:uid="{00000000-0005-0000-0000-0000020B0000}"/>
    <cellStyle name="Calculation 3 2 2 6 4 4" xfId="2890" xr:uid="{00000000-0005-0000-0000-0000030B0000}"/>
    <cellStyle name="Calculation 3 2 2 6 4 5" xfId="2891" xr:uid="{00000000-0005-0000-0000-0000040B0000}"/>
    <cellStyle name="Calculation 3 2 2 6 5" xfId="2892" xr:uid="{00000000-0005-0000-0000-0000050B0000}"/>
    <cellStyle name="Calculation 3 2 2 6 5 2" xfId="2893" xr:uid="{00000000-0005-0000-0000-0000060B0000}"/>
    <cellStyle name="Calculation 3 2 2 6 6" xfId="2894" xr:uid="{00000000-0005-0000-0000-0000070B0000}"/>
    <cellStyle name="Calculation 3 2 2 6 6 2" xfId="2895" xr:uid="{00000000-0005-0000-0000-0000080B0000}"/>
    <cellStyle name="Calculation 3 2 2 6 7" xfId="2896" xr:uid="{00000000-0005-0000-0000-0000090B0000}"/>
    <cellStyle name="Calculation 3 2 2 6 8" xfId="2897" xr:uid="{00000000-0005-0000-0000-00000A0B0000}"/>
    <cellStyle name="Calculation 3 2 2 7" xfId="2898" xr:uid="{00000000-0005-0000-0000-00000B0B0000}"/>
    <cellStyle name="Calculation 3 2 2 7 2" xfId="2899" xr:uid="{00000000-0005-0000-0000-00000C0B0000}"/>
    <cellStyle name="Calculation 3 2 2 7 2 2" xfId="2900" xr:uid="{00000000-0005-0000-0000-00000D0B0000}"/>
    <cellStyle name="Calculation 3 2 2 7 2 2 2" xfId="2901" xr:uid="{00000000-0005-0000-0000-00000E0B0000}"/>
    <cellStyle name="Calculation 3 2 2 7 2 2 3" xfId="2902" xr:uid="{00000000-0005-0000-0000-00000F0B0000}"/>
    <cellStyle name="Calculation 3 2 2 7 2 2 4" xfId="2903" xr:uid="{00000000-0005-0000-0000-0000100B0000}"/>
    <cellStyle name="Calculation 3 2 2 7 2 2 5" xfId="2904" xr:uid="{00000000-0005-0000-0000-0000110B0000}"/>
    <cellStyle name="Calculation 3 2 2 7 2 3" xfId="2905" xr:uid="{00000000-0005-0000-0000-0000120B0000}"/>
    <cellStyle name="Calculation 3 2 2 7 2 3 2" xfId="2906" xr:uid="{00000000-0005-0000-0000-0000130B0000}"/>
    <cellStyle name="Calculation 3 2 2 7 2 3 3" xfId="2907" xr:uid="{00000000-0005-0000-0000-0000140B0000}"/>
    <cellStyle name="Calculation 3 2 2 7 2 3 4" xfId="2908" xr:uid="{00000000-0005-0000-0000-0000150B0000}"/>
    <cellStyle name="Calculation 3 2 2 7 2 3 5" xfId="2909" xr:uid="{00000000-0005-0000-0000-0000160B0000}"/>
    <cellStyle name="Calculation 3 2 2 7 2 4" xfId="2910" xr:uid="{00000000-0005-0000-0000-0000170B0000}"/>
    <cellStyle name="Calculation 3 2 2 7 2 4 2" xfId="2911" xr:uid="{00000000-0005-0000-0000-0000180B0000}"/>
    <cellStyle name="Calculation 3 2 2 7 2 5" xfId="2912" xr:uid="{00000000-0005-0000-0000-0000190B0000}"/>
    <cellStyle name="Calculation 3 2 2 7 2 5 2" xfId="2913" xr:uid="{00000000-0005-0000-0000-00001A0B0000}"/>
    <cellStyle name="Calculation 3 2 2 7 2 6" xfId="2914" xr:uid="{00000000-0005-0000-0000-00001B0B0000}"/>
    <cellStyle name="Calculation 3 2 2 7 2 7" xfId="2915" xr:uid="{00000000-0005-0000-0000-00001C0B0000}"/>
    <cellStyle name="Calculation 3 2 2 7 3" xfId="2916" xr:uid="{00000000-0005-0000-0000-00001D0B0000}"/>
    <cellStyle name="Calculation 3 2 2 7 3 2" xfId="2917" xr:uid="{00000000-0005-0000-0000-00001E0B0000}"/>
    <cellStyle name="Calculation 3 2 2 7 3 3" xfId="2918" xr:uid="{00000000-0005-0000-0000-00001F0B0000}"/>
    <cellStyle name="Calculation 3 2 2 7 3 4" xfId="2919" xr:uid="{00000000-0005-0000-0000-0000200B0000}"/>
    <cellStyle name="Calculation 3 2 2 7 3 5" xfId="2920" xr:uid="{00000000-0005-0000-0000-0000210B0000}"/>
    <cellStyle name="Calculation 3 2 2 7 4" xfId="2921" xr:uid="{00000000-0005-0000-0000-0000220B0000}"/>
    <cellStyle name="Calculation 3 2 2 7 4 2" xfId="2922" xr:uid="{00000000-0005-0000-0000-0000230B0000}"/>
    <cellStyle name="Calculation 3 2 2 7 4 3" xfId="2923" xr:uid="{00000000-0005-0000-0000-0000240B0000}"/>
    <cellStyle name="Calculation 3 2 2 7 4 4" xfId="2924" xr:uid="{00000000-0005-0000-0000-0000250B0000}"/>
    <cellStyle name="Calculation 3 2 2 7 4 5" xfId="2925" xr:uid="{00000000-0005-0000-0000-0000260B0000}"/>
    <cellStyle name="Calculation 3 2 2 7 5" xfId="2926" xr:uid="{00000000-0005-0000-0000-0000270B0000}"/>
    <cellStyle name="Calculation 3 2 2 7 5 2" xfId="2927" xr:uid="{00000000-0005-0000-0000-0000280B0000}"/>
    <cellStyle name="Calculation 3 2 2 7 6" xfId="2928" xr:uid="{00000000-0005-0000-0000-0000290B0000}"/>
    <cellStyle name="Calculation 3 2 2 7 6 2" xfId="2929" xr:uid="{00000000-0005-0000-0000-00002A0B0000}"/>
    <cellStyle name="Calculation 3 2 2 7 7" xfId="2930" xr:uid="{00000000-0005-0000-0000-00002B0B0000}"/>
    <cellStyle name="Calculation 3 2 2 7 8" xfId="2931" xr:uid="{00000000-0005-0000-0000-00002C0B0000}"/>
    <cellStyle name="Calculation 3 2 2 8" xfId="2932" xr:uid="{00000000-0005-0000-0000-00002D0B0000}"/>
    <cellStyle name="Calculation 3 2 2 8 2" xfId="2933" xr:uid="{00000000-0005-0000-0000-00002E0B0000}"/>
    <cellStyle name="Calculation 3 2 2 8 2 2" xfId="2934" xr:uid="{00000000-0005-0000-0000-00002F0B0000}"/>
    <cellStyle name="Calculation 3 2 2 8 2 2 2" xfId="2935" xr:uid="{00000000-0005-0000-0000-0000300B0000}"/>
    <cellStyle name="Calculation 3 2 2 8 2 2 3" xfId="2936" xr:uid="{00000000-0005-0000-0000-0000310B0000}"/>
    <cellStyle name="Calculation 3 2 2 8 2 2 4" xfId="2937" xr:uid="{00000000-0005-0000-0000-0000320B0000}"/>
    <cellStyle name="Calculation 3 2 2 8 2 2 5" xfId="2938" xr:uid="{00000000-0005-0000-0000-0000330B0000}"/>
    <cellStyle name="Calculation 3 2 2 8 2 3" xfId="2939" xr:uid="{00000000-0005-0000-0000-0000340B0000}"/>
    <cellStyle name="Calculation 3 2 2 8 2 3 2" xfId="2940" xr:uid="{00000000-0005-0000-0000-0000350B0000}"/>
    <cellStyle name="Calculation 3 2 2 8 2 3 3" xfId="2941" xr:uid="{00000000-0005-0000-0000-0000360B0000}"/>
    <cellStyle name="Calculation 3 2 2 8 2 3 4" xfId="2942" xr:uid="{00000000-0005-0000-0000-0000370B0000}"/>
    <cellStyle name="Calculation 3 2 2 8 2 3 5" xfId="2943" xr:uid="{00000000-0005-0000-0000-0000380B0000}"/>
    <cellStyle name="Calculation 3 2 2 8 2 4" xfId="2944" xr:uid="{00000000-0005-0000-0000-0000390B0000}"/>
    <cellStyle name="Calculation 3 2 2 8 2 4 2" xfId="2945" xr:uid="{00000000-0005-0000-0000-00003A0B0000}"/>
    <cellStyle name="Calculation 3 2 2 8 2 5" xfId="2946" xr:uid="{00000000-0005-0000-0000-00003B0B0000}"/>
    <cellStyle name="Calculation 3 2 2 8 2 5 2" xfId="2947" xr:uid="{00000000-0005-0000-0000-00003C0B0000}"/>
    <cellStyle name="Calculation 3 2 2 8 2 6" xfId="2948" xr:uid="{00000000-0005-0000-0000-00003D0B0000}"/>
    <cellStyle name="Calculation 3 2 2 8 2 7" xfId="2949" xr:uid="{00000000-0005-0000-0000-00003E0B0000}"/>
    <cellStyle name="Calculation 3 2 2 8 3" xfId="2950" xr:uid="{00000000-0005-0000-0000-00003F0B0000}"/>
    <cellStyle name="Calculation 3 2 2 8 3 2" xfId="2951" xr:uid="{00000000-0005-0000-0000-0000400B0000}"/>
    <cellStyle name="Calculation 3 2 2 8 3 3" xfId="2952" xr:uid="{00000000-0005-0000-0000-0000410B0000}"/>
    <cellStyle name="Calculation 3 2 2 8 3 4" xfId="2953" xr:uid="{00000000-0005-0000-0000-0000420B0000}"/>
    <cellStyle name="Calculation 3 2 2 8 3 5" xfId="2954" xr:uid="{00000000-0005-0000-0000-0000430B0000}"/>
    <cellStyle name="Calculation 3 2 2 8 4" xfId="2955" xr:uid="{00000000-0005-0000-0000-0000440B0000}"/>
    <cellStyle name="Calculation 3 2 2 8 4 2" xfId="2956" xr:uid="{00000000-0005-0000-0000-0000450B0000}"/>
    <cellStyle name="Calculation 3 2 2 8 4 3" xfId="2957" xr:uid="{00000000-0005-0000-0000-0000460B0000}"/>
    <cellStyle name="Calculation 3 2 2 8 4 4" xfId="2958" xr:uid="{00000000-0005-0000-0000-0000470B0000}"/>
    <cellStyle name="Calculation 3 2 2 8 4 5" xfId="2959" xr:uid="{00000000-0005-0000-0000-0000480B0000}"/>
    <cellStyle name="Calculation 3 2 2 8 5" xfId="2960" xr:uid="{00000000-0005-0000-0000-0000490B0000}"/>
    <cellStyle name="Calculation 3 2 2 8 5 2" xfId="2961" xr:uid="{00000000-0005-0000-0000-00004A0B0000}"/>
    <cellStyle name="Calculation 3 2 2 8 6" xfId="2962" xr:uid="{00000000-0005-0000-0000-00004B0B0000}"/>
    <cellStyle name="Calculation 3 2 2 8 6 2" xfId="2963" xr:uid="{00000000-0005-0000-0000-00004C0B0000}"/>
    <cellStyle name="Calculation 3 2 2 8 7" xfId="2964" xr:uid="{00000000-0005-0000-0000-00004D0B0000}"/>
    <cellStyle name="Calculation 3 2 2 8 8" xfId="2965" xr:uid="{00000000-0005-0000-0000-00004E0B0000}"/>
    <cellStyle name="Calculation 3 2 2 9" xfId="2966" xr:uid="{00000000-0005-0000-0000-00004F0B0000}"/>
    <cellStyle name="Calculation 3 2 2 9 2" xfId="2967" xr:uid="{00000000-0005-0000-0000-0000500B0000}"/>
    <cellStyle name="Calculation 3 2 2 9 2 2" xfId="2968" xr:uid="{00000000-0005-0000-0000-0000510B0000}"/>
    <cellStyle name="Calculation 3 2 2 9 2 2 2" xfId="2969" xr:uid="{00000000-0005-0000-0000-0000520B0000}"/>
    <cellStyle name="Calculation 3 2 2 9 2 2 3" xfId="2970" xr:uid="{00000000-0005-0000-0000-0000530B0000}"/>
    <cellStyle name="Calculation 3 2 2 9 2 2 4" xfId="2971" xr:uid="{00000000-0005-0000-0000-0000540B0000}"/>
    <cellStyle name="Calculation 3 2 2 9 2 2 5" xfId="2972" xr:uid="{00000000-0005-0000-0000-0000550B0000}"/>
    <cellStyle name="Calculation 3 2 2 9 2 3" xfId="2973" xr:uid="{00000000-0005-0000-0000-0000560B0000}"/>
    <cellStyle name="Calculation 3 2 2 9 2 3 2" xfId="2974" xr:uid="{00000000-0005-0000-0000-0000570B0000}"/>
    <cellStyle name="Calculation 3 2 2 9 2 3 3" xfId="2975" xr:uid="{00000000-0005-0000-0000-0000580B0000}"/>
    <cellStyle name="Calculation 3 2 2 9 2 3 4" xfId="2976" xr:uid="{00000000-0005-0000-0000-0000590B0000}"/>
    <cellStyle name="Calculation 3 2 2 9 2 3 5" xfId="2977" xr:uid="{00000000-0005-0000-0000-00005A0B0000}"/>
    <cellStyle name="Calculation 3 2 2 9 2 4" xfId="2978" xr:uid="{00000000-0005-0000-0000-00005B0B0000}"/>
    <cellStyle name="Calculation 3 2 2 9 2 4 2" xfId="2979" xr:uid="{00000000-0005-0000-0000-00005C0B0000}"/>
    <cellStyle name="Calculation 3 2 2 9 2 5" xfId="2980" xr:uid="{00000000-0005-0000-0000-00005D0B0000}"/>
    <cellStyle name="Calculation 3 2 2 9 2 5 2" xfId="2981" xr:uid="{00000000-0005-0000-0000-00005E0B0000}"/>
    <cellStyle name="Calculation 3 2 2 9 2 6" xfId="2982" xr:uid="{00000000-0005-0000-0000-00005F0B0000}"/>
    <cellStyle name="Calculation 3 2 2 9 2 7" xfId="2983" xr:uid="{00000000-0005-0000-0000-0000600B0000}"/>
    <cellStyle name="Calculation 3 2 2 9 3" xfId="2984" xr:uid="{00000000-0005-0000-0000-0000610B0000}"/>
    <cellStyle name="Calculation 3 2 2 9 3 2" xfId="2985" xr:uid="{00000000-0005-0000-0000-0000620B0000}"/>
    <cellStyle name="Calculation 3 2 2 9 3 3" xfId="2986" xr:uid="{00000000-0005-0000-0000-0000630B0000}"/>
    <cellStyle name="Calculation 3 2 2 9 3 4" xfId="2987" xr:uid="{00000000-0005-0000-0000-0000640B0000}"/>
    <cellStyle name="Calculation 3 2 2 9 3 5" xfId="2988" xr:uid="{00000000-0005-0000-0000-0000650B0000}"/>
    <cellStyle name="Calculation 3 2 2 9 4" xfId="2989" xr:uid="{00000000-0005-0000-0000-0000660B0000}"/>
    <cellStyle name="Calculation 3 2 2 9 4 2" xfId="2990" xr:uid="{00000000-0005-0000-0000-0000670B0000}"/>
    <cellStyle name="Calculation 3 2 2 9 4 3" xfId="2991" xr:uid="{00000000-0005-0000-0000-0000680B0000}"/>
    <cellStyle name="Calculation 3 2 2 9 4 4" xfId="2992" xr:uid="{00000000-0005-0000-0000-0000690B0000}"/>
    <cellStyle name="Calculation 3 2 2 9 4 5" xfId="2993" xr:uid="{00000000-0005-0000-0000-00006A0B0000}"/>
    <cellStyle name="Calculation 3 2 2 9 5" xfId="2994" xr:uid="{00000000-0005-0000-0000-00006B0B0000}"/>
    <cellStyle name="Calculation 3 2 2 9 5 2" xfId="2995" xr:uid="{00000000-0005-0000-0000-00006C0B0000}"/>
    <cellStyle name="Calculation 3 2 2 9 6" xfId="2996" xr:uid="{00000000-0005-0000-0000-00006D0B0000}"/>
    <cellStyle name="Calculation 3 2 2 9 6 2" xfId="2997" xr:uid="{00000000-0005-0000-0000-00006E0B0000}"/>
    <cellStyle name="Calculation 3 2 2 9 7" xfId="2998" xr:uid="{00000000-0005-0000-0000-00006F0B0000}"/>
    <cellStyle name="Calculation 3 2 2 9 8" xfId="2999" xr:uid="{00000000-0005-0000-0000-0000700B0000}"/>
    <cellStyle name="Calculation 3 2 3" xfId="3000" xr:uid="{00000000-0005-0000-0000-0000710B0000}"/>
    <cellStyle name="Calculation 3 2 3 2" xfId="3001" xr:uid="{00000000-0005-0000-0000-0000720B0000}"/>
    <cellStyle name="Calculation 3 2 4" xfId="3002" xr:uid="{00000000-0005-0000-0000-0000730B0000}"/>
    <cellStyle name="Calculation 3 2 4 2" xfId="3003" xr:uid="{00000000-0005-0000-0000-0000740B0000}"/>
    <cellStyle name="Calculation 3 2 5" xfId="3004" xr:uid="{00000000-0005-0000-0000-0000750B0000}"/>
    <cellStyle name="Calculation 3 2 6" xfId="3005" xr:uid="{00000000-0005-0000-0000-0000760B0000}"/>
    <cellStyle name="Calculation 3 2 6 2" xfId="3006" xr:uid="{00000000-0005-0000-0000-0000770B0000}"/>
    <cellStyle name="Calculation 3 2_T-straight with PEDs adjustor" xfId="3007" xr:uid="{00000000-0005-0000-0000-0000780B0000}"/>
    <cellStyle name="Calculation 3 3" xfId="3008" xr:uid="{00000000-0005-0000-0000-0000790B0000}"/>
    <cellStyle name="Calculation 3 3 10" xfId="3009" xr:uid="{00000000-0005-0000-0000-00007A0B0000}"/>
    <cellStyle name="Calculation 3 3 10 2" xfId="3010" xr:uid="{00000000-0005-0000-0000-00007B0B0000}"/>
    <cellStyle name="Calculation 3 3 10 2 2" xfId="3011" xr:uid="{00000000-0005-0000-0000-00007C0B0000}"/>
    <cellStyle name="Calculation 3 3 10 2 2 2" xfId="3012" xr:uid="{00000000-0005-0000-0000-00007D0B0000}"/>
    <cellStyle name="Calculation 3 3 10 2 2 3" xfId="3013" xr:uid="{00000000-0005-0000-0000-00007E0B0000}"/>
    <cellStyle name="Calculation 3 3 10 2 2 4" xfId="3014" xr:uid="{00000000-0005-0000-0000-00007F0B0000}"/>
    <cellStyle name="Calculation 3 3 10 2 2 5" xfId="3015" xr:uid="{00000000-0005-0000-0000-0000800B0000}"/>
    <cellStyle name="Calculation 3 3 10 2 3" xfId="3016" xr:uid="{00000000-0005-0000-0000-0000810B0000}"/>
    <cellStyle name="Calculation 3 3 10 2 3 2" xfId="3017" xr:uid="{00000000-0005-0000-0000-0000820B0000}"/>
    <cellStyle name="Calculation 3 3 10 2 3 3" xfId="3018" xr:uid="{00000000-0005-0000-0000-0000830B0000}"/>
    <cellStyle name="Calculation 3 3 10 2 3 4" xfId="3019" xr:uid="{00000000-0005-0000-0000-0000840B0000}"/>
    <cellStyle name="Calculation 3 3 10 2 3 5" xfId="3020" xr:uid="{00000000-0005-0000-0000-0000850B0000}"/>
    <cellStyle name="Calculation 3 3 10 2 4" xfId="3021" xr:uid="{00000000-0005-0000-0000-0000860B0000}"/>
    <cellStyle name="Calculation 3 3 10 2 4 2" xfId="3022" xr:uid="{00000000-0005-0000-0000-0000870B0000}"/>
    <cellStyle name="Calculation 3 3 10 2 5" xfId="3023" xr:uid="{00000000-0005-0000-0000-0000880B0000}"/>
    <cellStyle name="Calculation 3 3 10 2 5 2" xfId="3024" xr:uid="{00000000-0005-0000-0000-0000890B0000}"/>
    <cellStyle name="Calculation 3 3 10 2 6" xfId="3025" xr:uid="{00000000-0005-0000-0000-00008A0B0000}"/>
    <cellStyle name="Calculation 3 3 10 2 7" xfId="3026" xr:uid="{00000000-0005-0000-0000-00008B0B0000}"/>
    <cellStyle name="Calculation 3 3 10 3" xfId="3027" xr:uid="{00000000-0005-0000-0000-00008C0B0000}"/>
    <cellStyle name="Calculation 3 3 10 3 2" xfId="3028" xr:uid="{00000000-0005-0000-0000-00008D0B0000}"/>
    <cellStyle name="Calculation 3 3 10 3 3" xfId="3029" xr:uid="{00000000-0005-0000-0000-00008E0B0000}"/>
    <cellStyle name="Calculation 3 3 10 3 4" xfId="3030" xr:uid="{00000000-0005-0000-0000-00008F0B0000}"/>
    <cellStyle name="Calculation 3 3 10 3 5" xfId="3031" xr:uid="{00000000-0005-0000-0000-0000900B0000}"/>
    <cellStyle name="Calculation 3 3 10 4" xfId="3032" xr:uid="{00000000-0005-0000-0000-0000910B0000}"/>
    <cellStyle name="Calculation 3 3 10 4 2" xfId="3033" xr:uid="{00000000-0005-0000-0000-0000920B0000}"/>
    <cellStyle name="Calculation 3 3 10 4 3" xfId="3034" xr:uid="{00000000-0005-0000-0000-0000930B0000}"/>
    <cellStyle name="Calculation 3 3 10 4 4" xfId="3035" xr:uid="{00000000-0005-0000-0000-0000940B0000}"/>
    <cellStyle name="Calculation 3 3 10 4 5" xfId="3036" xr:uid="{00000000-0005-0000-0000-0000950B0000}"/>
    <cellStyle name="Calculation 3 3 10 5" xfId="3037" xr:uid="{00000000-0005-0000-0000-0000960B0000}"/>
    <cellStyle name="Calculation 3 3 10 5 2" xfId="3038" xr:uid="{00000000-0005-0000-0000-0000970B0000}"/>
    <cellStyle name="Calculation 3 3 10 6" xfId="3039" xr:uid="{00000000-0005-0000-0000-0000980B0000}"/>
    <cellStyle name="Calculation 3 3 10 6 2" xfId="3040" xr:uid="{00000000-0005-0000-0000-0000990B0000}"/>
    <cellStyle name="Calculation 3 3 10 7" xfId="3041" xr:uid="{00000000-0005-0000-0000-00009A0B0000}"/>
    <cellStyle name="Calculation 3 3 10 8" xfId="3042" xr:uid="{00000000-0005-0000-0000-00009B0B0000}"/>
    <cellStyle name="Calculation 3 3 11" xfId="3043" xr:uid="{00000000-0005-0000-0000-00009C0B0000}"/>
    <cellStyle name="Calculation 3 3 11 2" xfId="3044" xr:uid="{00000000-0005-0000-0000-00009D0B0000}"/>
    <cellStyle name="Calculation 3 3 11 2 2" xfId="3045" xr:uid="{00000000-0005-0000-0000-00009E0B0000}"/>
    <cellStyle name="Calculation 3 3 11 2 2 2" xfId="3046" xr:uid="{00000000-0005-0000-0000-00009F0B0000}"/>
    <cellStyle name="Calculation 3 3 11 2 2 3" xfId="3047" xr:uid="{00000000-0005-0000-0000-0000A00B0000}"/>
    <cellStyle name="Calculation 3 3 11 2 2 4" xfId="3048" xr:uid="{00000000-0005-0000-0000-0000A10B0000}"/>
    <cellStyle name="Calculation 3 3 11 2 2 5" xfId="3049" xr:uid="{00000000-0005-0000-0000-0000A20B0000}"/>
    <cellStyle name="Calculation 3 3 11 2 3" xfId="3050" xr:uid="{00000000-0005-0000-0000-0000A30B0000}"/>
    <cellStyle name="Calculation 3 3 11 2 3 2" xfId="3051" xr:uid="{00000000-0005-0000-0000-0000A40B0000}"/>
    <cellStyle name="Calculation 3 3 11 2 3 3" xfId="3052" xr:uid="{00000000-0005-0000-0000-0000A50B0000}"/>
    <cellStyle name="Calculation 3 3 11 2 3 4" xfId="3053" xr:uid="{00000000-0005-0000-0000-0000A60B0000}"/>
    <cellStyle name="Calculation 3 3 11 2 3 5" xfId="3054" xr:uid="{00000000-0005-0000-0000-0000A70B0000}"/>
    <cellStyle name="Calculation 3 3 11 2 4" xfId="3055" xr:uid="{00000000-0005-0000-0000-0000A80B0000}"/>
    <cellStyle name="Calculation 3 3 11 2 4 2" xfId="3056" xr:uid="{00000000-0005-0000-0000-0000A90B0000}"/>
    <cellStyle name="Calculation 3 3 11 2 5" xfId="3057" xr:uid="{00000000-0005-0000-0000-0000AA0B0000}"/>
    <cellStyle name="Calculation 3 3 11 2 5 2" xfId="3058" xr:uid="{00000000-0005-0000-0000-0000AB0B0000}"/>
    <cellStyle name="Calculation 3 3 11 2 6" xfId="3059" xr:uid="{00000000-0005-0000-0000-0000AC0B0000}"/>
    <cellStyle name="Calculation 3 3 11 2 7" xfId="3060" xr:uid="{00000000-0005-0000-0000-0000AD0B0000}"/>
    <cellStyle name="Calculation 3 3 11 3" xfId="3061" xr:uid="{00000000-0005-0000-0000-0000AE0B0000}"/>
    <cellStyle name="Calculation 3 3 11 3 2" xfId="3062" xr:uid="{00000000-0005-0000-0000-0000AF0B0000}"/>
    <cellStyle name="Calculation 3 3 11 3 3" xfId="3063" xr:uid="{00000000-0005-0000-0000-0000B00B0000}"/>
    <cellStyle name="Calculation 3 3 11 3 4" xfId="3064" xr:uid="{00000000-0005-0000-0000-0000B10B0000}"/>
    <cellStyle name="Calculation 3 3 11 3 5" xfId="3065" xr:uid="{00000000-0005-0000-0000-0000B20B0000}"/>
    <cellStyle name="Calculation 3 3 11 4" xfId="3066" xr:uid="{00000000-0005-0000-0000-0000B30B0000}"/>
    <cellStyle name="Calculation 3 3 11 4 2" xfId="3067" xr:uid="{00000000-0005-0000-0000-0000B40B0000}"/>
    <cellStyle name="Calculation 3 3 11 4 3" xfId="3068" xr:uid="{00000000-0005-0000-0000-0000B50B0000}"/>
    <cellStyle name="Calculation 3 3 11 4 4" xfId="3069" xr:uid="{00000000-0005-0000-0000-0000B60B0000}"/>
    <cellStyle name="Calculation 3 3 11 4 5" xfId="3070" xr:uid="{00000000-0005-0000-0000-0000B70B0000}"/>
    <cellStyle name="Calculation 3 3 11 5" xfId="3071" xr:uid="{00000000-0005-0000-0000-0000B80B0000}"/>
    <cellStyle name="Calculation 3 3 11 5 2" xfId="3072" xr:uid="{00000000-0005-0000-0000-0000B90B0000}"/>
    <cellStyle name="Calculation 3 3 11 6" xfId="3073" xr:uid="{00000000-0005-0000-0000-0000BA0B0000}"/>
    <cellStyle name="Calculation 3 3 11 6 2" xfId="3074" xr:uid="{00000000-0005-0000-0000-0000BB0B0000}"/>
    <cellStyle name="Calculation 3 3 11 7" xfId="3075" xr:uid="{00000000-0005-0000-0000-0000BC0B0000}"/>
    <cellStyle name="Calculation 3 3 11 8" xfId="3076" xr:uid="{00000000-0005-0000-0000-0000BD0B0000}"/>
    <cellStyle name="Calculation 3 3 12" xfId="3077" xr:uid="{00000000-0005-0000-0000-0000BE0B0000}"/>
    <cellStyle name="Calculation 3 3 12 2" xfId="3078" xr:uid="{00000000-0005-0000-0000-0000BF0B0000}"/>
    <cellStyle name="Calculation 3 3 12 2 2" xfId="3079" xr:uid="{00000000-0005-0000-0000-0000C00B0000}"/>
    <cellStyle name="Calculation 3 3 12 2 2 2" xfId="3080" xr:uid="{00000000-0005-0000-0000-0000C10B0000}"/>
    <cellStyle name="Calculation 3 3 12 2 2 3" xfId="3081" xr:uid="{00000000-0005-0000-0000-0000C20B0000}"/>
    <cellStyle name="Calculation 3 3 12 2 2 4" xfId="3082" xr:uid="{00000000-0005-0000-0000-0000C30B0000}"/>
    <cellStyle name="Calculation 3 3 12 2 2 5" xfId="3083" xr:uid="{00000000-0005-0000-0000-0000C40B0000}"/>
    <cellStyle name="Calculation 3 3 12 2 3" xfId="3084" xr:uid="{00000000-0005-0000-0000-0000C50B0000}"/>
    <cellStyle name="Calculation 3 3 12 2 3 2" xfId="3085" xr:uid="{00000000-0005-0000-0000-0000C60B0000}"/>
    <cellStyle name="Calculation 3 3 12 2 3 3" xfId="3086" xr:uid="{00000000-0005-0000-0000-0000C70B0000}"/>
    <cellStyle name="Calculation 3 3 12 2 3 4" xfId="3087" xr:uid="{00000000-0005-0000-0000-0000C80B0000}"/>
    <cellStyle name="Calculation 3 3 12 2 3 5" xfId="3088" xr:uid="{00000000-0005-0000-0000-0000C90B0000}"/>
    <cellStyle name="Calculation 3 3 12 2 4" xfId="3089" xr:uid="{00000000-0005-0000-0000-0000CA0B0000}"/>
    <cellStyle name="Calculation 3 3 12 2 4 2" xfId="3090" xr:uid="{00000000-0005-0000-0000-0000CB0B0000}"/>
    <cellStyle name="Calculation 3 3 12 2 5" xfId="3091" xr:uid="{00000000-0005-0000-0000-0000CC0B0000}"/>
    <cellStyle name="Calculation 3 3 12 2 5 2" xfId="3092" xr:uid="{00000000-0005-0000-0000-0000CD0B0000}"/>
    <cellStyle name="Calculation 3 3 12 2 6" xfId="3093" xr:uid="{00000000-0005-0000-0000-0000CE0B0000}"/>
    <cellStyle name="Calculation 3 3 12 2 7" xfId="3094" xr:uid="{00000000-0005-0000-0000-0000CF0B0000}"/>
    <cellStyle name="Calculation 3 3 12 3" xfId="3095" xr:uid="{00000000-0005-0000-0000-0000D00B0000}"/>
    <cellStyle name="Calculation 3 3 12 3 2" xfId="3096" xr:uid="{00000000-0005-0000-0000-0000D10B0000}"/>
    <cellStyle name="Calculation 3 3 12 3 3" xfId="3097" xr:uid="{00000000-0005-0000-0000-0000D20B0000}"/>
    <cellStyle name="Calculation 3 3 12 3 4" xfId="3098" xr:uid="{00000000-0005-0000-0000-0000D30B0000}"/>
    <cellStyle name="Calculation 3 3 12 3 5" xfId="3099" xr:uid="{00000000-0005-0000-0000-0000D40B0000}"/>
    <cellStyle name="Calculation 3 3 12 4" xfId="3100" xr:uid="{00000000-0005-0000-0000-0000D50B0000}"/>
    <cellStyle name="Calculation 3 3 12 4 2" xfId="3101" xr:uid="{00000000-0005-0000-0000-0000D60B0000}"/>
    <cellStyle name="Calculation 3 3 12 4 3" xfId="3102" xr:uid="{00000000-0005-0000-0000-0000D70B0000}"/>
    <cellStyle name="Calculation 3 3 12 4 4" xfId="3103" xr:uid="{00000000-0005-0000-0000-0000D80B0000}"/>
    <cellStyle name="Calculation 3 3 12 4 5" xfId="3104" xr:uid="{00000000-0005-0000-0000-0000D90B0000}"/>
    <cellStyle name="Calculation 3 3 12 5" xfId="3105" xr:uid="{00000000-0005-0000-0000-0000DA0B0000}"/>
    <cellStyle name="Calculation 3 3 12 5 2" xfId="3106" xr:uid="{00000000-0005-0000-0000-0000DB0B0000}"/>
    <cellStyle name="Calculation 3 3 12 6" xfId="3107" xr:uid="{00000000-0005-0000-0000-0000DC0B0000}"/>
    <cellStyle name="Calculation 3 3 12 6 2" xfId="3108" xr:uid="{00000000-0005-0000-0000-0000DD0B0000}"/>
    <cellStyle name="Calculation 3 3 12 7" xfId="3109" xr:uid="{00000000-0005-0000-0000-0000DE0B0000}"/>
    <cellStyle name="Calculation 3 3 12 8" xfId="3110" xr:uid="{00000000-0005-0000-0000-0000DF0B0000}"/>
    <cellStyle name="Calculation 3 3 13" xfId="3111" xr:uid="{00000000-0005-0000-0000-0000E00B0000}"/>
    <cellStyle name="Calculation 3 3 13 2" xfId="3112" xr:uid="{00000000-0005-0000-0000-0000E10B0000}"/>
    <cellStyle name="Calculation 3 3 13 2 2" xfId="3113" xr:uid="{00000000-0005-0000-0000-0000E20B0000}"/>
    <cellStyle name="Calculation 3 3 13 2 2 2" xfId="3114" xr:uid="{00000000-0005-0000-0000-0000E30B0000}"/>
    <cellStyle name="Calculation 3 3 13 2 2 3" xfId="3115" xr:uid="{00000000-0005-0000-0000-0000E40B0000}"/>
    <cellStyle name="Calculation 3 3 13 2 2 4" xfId="3116" xr:uid="{00000000-0005-0000-0000-0000E50B0000}"/>
    <cellStyle name="Calculation 3 3 13 2 2 5" xfId="3117" xr:uid="{00000000-0005-0000-0000-0000E60B0000}"/>
    <cellStyle name="Calculation 3 3 13 2 3" xfId="3118" xr:uid="{00000000-0005-0000-0000-0000E70B0000}"/>
    <cellStyle name="Calculation 3 3 13 2 3 2" xfId="3119" xr:uid="{00000000-0005-0000-0000-0000E80B0000}"/>
    <cellStyle name="Calculation 3 3 13 2 3 3" xfId="3120" xr:uid="{00000000-0005-0000-0000-0000E90B0000}"/>
    <cellStyle name="Calculation 3 3 13 2 3 4" xfId="3121" xr:uid="{00000000-0005-0000-0000-0000EA0B0000}"/>
    <cellStyle name="Calculation 3 3 13 2 3 5" xfId="3122" xr:uid="{00000000-0005-0000-0000-0000EB0B0000}"/>
    <cellStyle name="Calculation 3 3 13 2 4" xfId="3123" xr:uid="{00000000-0005-0000-0000-0000EC0B0000}"/>
    <cellStyle name="Calculation 3 3 13 2 4 2" xfId="3124" xr:uid="{00000000-0005-0000-0000-0000ED0B0000}"/>
    <cellStyle name="Calculation 3 3 13 2 5" xfId="3125" xr:uid="{00000000-0005-0000-0000-0000EE0B0000}"/>
    <cellStyle name="Calculation 3 3 13 2 5 2" xfId="3126" xr:uid="{00000000-0005-0000-0000-0000EF0B0000}"/>
    <cellStyle name="Calculation 3 3 13 2 6" xfId="3127" xr:uid="{00000000-0005-0000-0000-0000F00B0000}"/>
    <cellStyle name="Calculation 3 3 13 2 7" xfId="3128" xr:uid="{00000000-0005-0000-0000-0000F10B0000}"/>
    <cellStyle name="Calculation 3 3 13 3" xfId="3129" xr:uid="{00000000-0005-0000-0000-0000F20B0000}"/>
    <cellStyle name="Calculation 3 3 13 3 2" xfId="3130" xr:uid="{00000000-0005-0000-0000-0000F30B0000}"/>
    <cellStyle name="Calculation 3 3 13 3 3" xfId="3131" xr:uid="{00000000-0005-0000-0000-0000F40B0000}"/>
    <cellStyle name="Calculation 3 3 13 3 4" xfId="3132" xr:uid="{00000000-0005-0000-0000-0000F50B0000}"/>
    <cellStyle name="Calculation 3 3 13 3 5" xfId="3133" xr:uid="{00000000-0005-0000-0000-0000F60B0000}"/>
    <cellStyle name="Calculation 3 3 13 4" xfId="3134" xr:uid="{00000000-0005-0000-0000-0000F70B0000}"/>
    <cellStyle name="Calculation 3 3 13 4 2" xfId="3135" xr:uid="{00000000-0005-0000-0000-0000F80B0000}"/>
    <cellStyle name="Calculation 3 3 13 4 3" xfId="3136" xr:uid="{00000000-0005-0000-0000-0000F90B0000}"/>
    <cellStyle name="Calculation 3 3 13 4 4" xfId="3137" xr:uid="{00000000-0005-0000-0000-0000FA0B0000}"/>
    <cellStyle name="Calculation 3 3 13 4 5" xfId="3138" xr:uid="{00000000-0005-0000-0000-0000FB0B0000}"/>
    <cellStyle name="Calculation 3 3 13 5" xfId="3139" xr:uid="{00000000-0005-0000-0000-0000FC0B0000}"/>
    <cellStyle name="Calculation 3 3 13 5 2" xfId="3140" xr:uid="{00000000-0005-0000-0000-0000FD0B0000}"/>
    <cellStyle name="Calculation 3 3 13 6" xfId="3141" xr:uid="{00000000-0005-0000-0000-0000FE0B0000}"/>
    <cellStyle name="Calculation 3 3 13 6 2" xfId="3142" xr:uid="{00000000-0005-0000-0000-0000FF0B0000}"/>
    <cellStyle name="Calculation 3 3 13 7" xfId="3143" xr:uid="{00000000-0005-0000-0000-0000000C0000}"/>
    <cellStyle name="Calculation 3 3 13 8" xfId="3144" xr:uid="{00000000-0005-0000-0000-0000010C0000}"/>
    <cellStyle name="Calculation 3 3 14" xfId="3145" xr:uid="{00000000-0005-0000-0000-0000020C0000}"/>
    <cellStyle name="Calculation 3 3 14 2" xfId="3146" xr:uid="{00000000-0005-0000-0000-0000030C0000}"/>
    <cellStyle name="Calculation 3 3 14 2 2" xfId="3147" xr:uid="{00000000-0005-0000-0000-0000040C0000}"/>
    <cellStyle name="Calculation 3 3 14 2 2 2" xfId="3148" xr:uid="{00000000-0005-0000-0000-0000050C0000}"/>
    <cellStyle name="Calculation 3 3 14 2 2 3" xfId="3149" xr:uid="{00000000-0005-0000-0000-0000060C0000}"/>
    <cellStyle name="Calculation 3 3 14 2 2 4" xfId="3150" xr:uid="{00000000-0005-0000-0000-0000070C0000}"/>
    <cellStyle name="Calculation 3 3 14 2 2 5" xfId="3151" xr:uid="{00000000-0005-0000-0000-0000080C0000}"/>
    <cellStyle name="Calculation 3 3 14 2 3" xfId="3152" xr:uid="{00000000-0005-0000-0000-0000090C0000}"/>
    <cellStyle name="Calculation 3 3 14 2 3 2" xfId="3153" xr:uid="{00000000-0005-0000-0000-00000A0C0000}"/>
    <cellStyle name="Calculation 3 3 14 2 3 3" xfId="3154" xr:uid="{00000000-0005-0000-0000-00000B0C0000}"/>
    <cellStyle name="Calculation 3 3 14 2 3 4" xfId="3155" xr:uid="{00000000-0005-0000-0000-00000C0C0000}"/>
    <cellStyle name="Calculation 3 3 14 2 3 5" xfId="3156" xr:uid="{00000000-0005-0000-0000-00000D0C0000}"/>
    <cellStyle name="Calculation 3 3 14 2 4" xfId="3157" xr:uid="{00000000-0005-0000-0000-00000E0C0000}"/>
    <cellStyle name="Calculation 3 3 14 2 4 2" xfId="3158" xr:uid="{00000000-0005-0000-0000-00000F0C0000}"/>
    <cellStyle name="Calculation 3 3 14 2 5" xfId="3159" xr:uid="{00000000-0005-0000-0000-0000100C0000}"/>
    <cellStyle name="Calculation 3 3 14 2 5 2" xfId="3160" xr:uid="{00000000-0005-0000-0000-0000110C0000}"/>
    <cellStyle name="Calculation 3 3 14 2 6" xfId="3161" xr:uid="{00000000-0005-0000-0000-0000120C0000}"/>
    <cellStyle name="Calculation 3 3 14 2 7" xfId="3162" xr:uid="{00000000-0005-0000-0000-0000130C0000}"/>
    <cellStyle name="Calculation 3 3 14 3" xfId="3163" xr:uid="{00000000-0005-0000-0000-0000140C0000}"/>
    <cellStyle name="Calculation 3 3 14 3 2" xfId="3164" xr:uid="{00000000-0005-0000-0000-0000150C0000}"/>
    <cellStyle name="Calculation 3 3 14 3 3" xfId="3165" xr:uid="{00000000-0005-0000-0000-0000160C0000}"/>
    <cellStyle name="Calculation 3 3 14 3 4" xfId="3166" xr:uid="{00000000-0005-0000-0000-0000170C0000}"/>
    <cellStyle name="Calculation 3 3 14 3 5" xfId="3167" xr:uid="{00000000-0005-0000-0000-0000180C0000}"/>
    <cellStyle name="Calculation 3 3 14 4" xfId="3168" xr:uid="{00000000-0005-0000-0000-0000190C0000}"/>
    <cellStyle name="Calculation 3 3 14 4 2" xfId="3169" xr:uid="{00000000-0005-0000-0000-00001A0C0000}"/>
    <cellStyle name="Calculation 3 3 14 4 3" xfId="3170" xr:uid="{00000000-0005-0000-0000-00001B0C0000}"/>
    <cellStyle name="Calculation 3 3 14 4 4" xfId="3171" xr:uid="{00000000-0005-0000-0000-00001C0C0000}"/>
    <cellStyle name="Calculation 3 3 14 4 5" xfId="3172" xr:uid="{00000000-0005-0000-0000-00001D0C0000}"/>
    <cellStyle name="Calculation 3 3 14 5" xfId="3173" xr:uid="{00000000-0005-0000-0000-00001E0C0000}"/>
    <cellStyle name="Calculation 3 3 14 5 2" xfId="3174" xr:uid="{00000000-0005-0000-0000-00001F0C0000}"/>
    <cellStyle name="Calculation 3 3 14 6" xfId="3175" xr:uid="{00000000-0005-0000-0000-0000200C0000}"/>
    <cellStyle name="Calculation 3 3 14 6 2" xfId="3176" xr:uid="{00000000-0005-0000-0000-0000210C0000}"/>
    <cellStyle name="Calculation 3 3 14 7" xfId="3177" xr:uid="{00000000-0005-0000-0000-0000220C0000}"/>
    <cellStyle name="Calculation 3 3 14 8" xfId="3178" xr:uid="{00000000-0005-0000-0000-0000230C0000}"/>
    <cellStyle name="Calculation 3 3 15" xfId="3179" xr:uid="{00000000-0005-0000-0000-0000240C0000}"/>
    <cellStyle name="Calculation 3 3 15 2" xfId="3180" xr:uid="{00000000-0005-0000-0000-0000250C0000}"/>
    <cellStyle name="Calculation 3 3 15 2 2" xfId="3181" xr:uid="{00000000-0005-0000-0000-0000260C0000}"/>
    <cellStyle name="Calculation 3 3 15 2 3" xfId="3182" xr:uid="{00000000-0005-0000-0000-0000270C0000}"/>
    <cellStyle name="Calculation 3 3 15 2 4" xfId="3183" xr:uid="{00000000-0005-0000-0000-0000280C0000}"/>
    <cellStyle name="Calculation 3 3 15 2 5" xfId="3184" xr:uid="{00000000-0005-0000-0000-0000290C0000}"/>
    <cellStyle name="Calculation 3 3 15 3" xfId="3185" xr:uid="{00000000-0005-0000-0000-00002A0C0000}"/>
    <cellStyle name="Calculation 3 3 15 3 2" xfId="3186" xr:uid="{00000000-0005-0000-0000-00002B0C0000}"/>
    <cellStyle name="Calculation 3 3 15 3 3" xfId="3187" xr:uid="{00000000-0005-0000-0000-00002C0C0000}"/>
    <cellStyle name="Calculation 3 3 15 3 4" xfId="3188" xr:uid="{00000000-0005-0000-0000-00002D0C0000}"/>
    <cellStyle name="Calculation 3 3 15 3 5" xfId="3189" xr:uid="{00000000-0005-0000-0000-00002E0C0000}"/>
    <cellStyle name="Calculation 3 3 15 4" xfId="3190" xr:uid="{00000000-0005-0000-0000-00002F0C0000}"/>
    <cellStyle name="Calculation 3 3 15 4 2" xfId="3191" xr:uid="{00000000-0005-0000-0000-0000300C0000}"/>
    <cellStyle name="Calculation 3 3 15 5" xfId="3192" xr:uid="{00000000-0005-0000-0000-0000310C0000}"/>
    <cellStyle name="Calculation 3 3 15 5 2" xfId="3193" xr:uid="{00000000-0005-0000-0000-0000320C0000}"/>
    <cellStyle name="Calculation 3 3 15 6" xfId="3194" xr:uid="{00000000-0005-0000-0000-0000330C0000}"/>
    <cellStyle name="Calculation 3 3 15 7" xfId="3195" xr:uid="{00000000-0005-0000-0000-0000340C0000}"/>
    <cellStyle name="Calculation 3 3 16" xfId="3196" xr:uid="{00000000-0005-0000-0000-0000350C0000}"/>
    <cellStyle name="Calculation 3 3 16 2" xfId="3197" xr:uid="{00000000-0005-0000-0000-0000360C0000}"/>
    <cellStyle name="Calculation 3 3 16 3" xfId="3198" xr:uid="{00000000-0005-0000-0000-0000370C0000}"/>
    <cellStyle name="Calculation 3 3 16 4" xfId="3199" xr:uid="{00000000-0005-0000-0000-0000380C0000}"/>
    <cellStyle name="Calculation 3 3 16 5" xfId="3200" xr:uid="{00000000-0005-0000-0000-0000390C0000}"/>
    <cellStyle name="Calculation 3 3 17" xfId="3201" xr:uid="{00000000-0005-0000-0000-00003A0C0000}"/>
    <cellStyle name="Calculation 3 3 17 2" xfId="3202" xr:uid="{00000000-0005-0000-0000-00003B0C0000}"/>
    <cellStyle name="Calculation 3 3 17 3" xfId="3203" xr:uid="{00000000-0005-0000-0000-00003C0C0000}"/>
    <cellStyle name="Calculation 3 3 17 4" xfId="3204" xr:uid="{00000000-0005-0000-0000-00003D0C0000}"/>
    <cellStyle name="Calculation 3 3 17 5" xfId="3205" xr:uid="{00000000-0005-0000-0000-00003E0C0000}"/>
    <cellStyle name="Calculation 3 3 18" xfId="3206" xr:uid="{00000000-0005-0000-0000-00003F0C0000}"/>
    <cellStyle name="Calculation 3 3 18 2" xfId="3207" xr:uid="{00000000-0005-0000-0000-0000400C0000}"/>
    <cellStyle name="Calculation 3 3 19" xfId="3208" xr:uid="{00000000-0005-0000-0000-0000410C0000}"/>
    <cellStyle name="Calculation 3 3 19 2" xfId="3209" xr:uid="{00000000-0005-0000-0000-0000420C0000}"/>
    <cellStyle name="Calculation 3 3 2" xfId="3210" xr:uid="{00000000-0005-0000-0000-0000430C0000}"/>
    <cellStyle name="Calculation 3 3 2 2" xfId="3211" xr:uid="{00000000-0005-0000-0000-0000440C0000}"/>
    <cellStyle name="Calculation 3 3 2 2 2" xfId="3212" xr:uid="{00000000-0005-0000-0000-0000450C0000}"/>
    <cellStyle name="Calculation 3 3 2 2 2 2" xfId="3213" xr:uid="{00000000-0005-0000-0000-0000460C0000}"/>
    <cellStyle name="Calculation 3 3 2 2 2 3" xfId="3214" xr:uid="{00000000-0005-0000-0000-0000470C0000}"/>
    <cellStyle name="Calculation 3 3 2 2 2 4" xfId="3215" xr:uid="{00000000-0005-0000-0000-0000480C0000}"/>
    <cellStyle name="Calculation 3 3 2 2 2 5" xfId="3216" xr:uid="{00000000-0005-0000-0000-0000490C0000}"/>
    <cellStyle name="Calculation 3 3 2 2 3" xfId="3217" xr:uid="{00000000-0005-0000-0000-00004A0C0000}"/>
    <cellStyle name="Calculation 3 3 2 2 3 2" xfId="3218" xr:uid="{00000000-0005-0000-0000-00004B0C0000}"/>
    <cellStyle name="Calculation 3 3 2 2 3 3" xfId="3219" xr:uid="{00000000-0005-0000-0000-00004C0C0000}"/>
    <cellStyle name="Calculation 3 3 2 2 3 4" xfId="3220" xr:uid="{00000000-0005-0000-0000-00004D0C0000}"/>
    <cellStyle name="Calculation 3 3 2 2 3 5" xfId="3221" xr:uid="{00000000-0005-0000-0000-00004E0C0000}"/>
    <cellStyle name="Calculation 3 3 2 2 4" xfId="3222" xr:uid="{00000000-0005-0000-0000-00004F0C0000}"/>
    <cellStyle name="Calculation 3 3 2 2 4 2" xfId="3223" xr:uid="{00000000-0005-0000-0000-0000500C0000}"/>
    <cellStyle name="Calculation 3 3 2 2 5" xfId="3224" xr:uid="{00000000-0005-0000-0000-0000510C0000}"/>
    <cellStyle name="Calculation 3 3 2 2 5 2" xfId="3225" xr:uid="{00000000-0005-0000-0000-0000520C0000}"/>
    <cellStyle name="Calculation 3 3 2 2 6" xfId="3226" xr:uid="{00000000-0005-0000-0000-0000530C0000}"/>
    <cellStyle name="Calculation 3 3 2 2 7" xfId="3227" xr:uid="{00000000-0005-0000-0000-0000540C0000}"/>
    <cellStyle name="Calculation 3 3 2 3" xfId="3228" xr:uid="{00000000-0005-0000-0000-0000550C0000}"/>
    <cellStyle name="Calculation 3 3 2 3 2" xfId="3229" xr:uid="{00000000-0005-0000-0000-0000560C0000}"/>
    <cellStyle name="Calculation 3 3 2 3 3" xfId="3230" xr:uid="{00000000-0005-0000-0000-0000570C0000}"/>
    <cellStyle name="Calculation 3 3 2 3 4" xfId="3231" xr:uid="{00000000-0005-0000-0000-0000580C0000}"/>
    <cellStyle name="Calculation 3 3 2 3 5" xfId="3232" xr:uid="{00000000-0005-0000-0000-0000590C0000}"/>
    <cellStyle name="Calculation 3 3 2 4" xfId="3233" xr:uid="{00000000-0005-0000-0000-00005A0C0000}"/>
    <cellStyle name="Calculation 3 3 2 4 2" xfId="3234" xr:uid="{00000000-0005-0000-0000-00005B0C0000}"/>
    <cellStyle name="Calculation 3 3 2 4 3" xfId="3235" xr:uid="{00000000-0005-0000-0000-00005C0C0000}"/>
    <cellStyle name="Calculation 3 3 2 4 4" xfId="3236" xr:uid="{00000000-0005-0000-0000-00005D0C0000}"/>
    <cellStyle name="Calculation 3 3 2 4 5" xfId="3237" xr:uid="{00000000-0005-0000-0000-00005E0C0000}"/>
    <cellStyle name="Calculation 3 3 2 5" xfId="3238" xr:uid="{00000000-0005-0000-0000-00005F0C0000}"/>
    <cellStyle name="Calculation 3 3 2 5 2" xfId="3239" xr:uid="{00000000-0005-0000-0000-0000600C0000}"/>
    <cellStyle name="Calculation 3 3 2 6" xfId="3240" xr:uid="{00000000-0005-0000-0000-0000610C0000}"/>
    <cellStyle name="Calculation 3 3 2 6 2" xfId="3241" xr:uid="{00000000-0005-0000-0000-0000620C0000}"/>
    <cellStyle name="Calculation 3 3 2 7" xfId="3242" xr:uid="{00000000-0005-0000-0000-0000630C0000}"/>
    <cellStyle name="Calculation 3 3 2 8" xfId="3243" xr:uid="{00000000-0005-0000-0000-0000640C0000}"/>
    <cellStyle name="Calculation 3 3 20" xfId="3244" xr:uid="{00000000-0005-0000-0000-0000650C0000}"/>
    <cellStyle name="Calculation 3 3 21" xfId="3245" xr:uid="{00000000-0005-0000-0000-0000660C0000}"/>
    <cellStyle name="Calculation 3 3 3" xfId="3246" xr:uid="{00000000-0005-0000-0000-0000670C0000}"/>
    <cellStyle name="Calculation 3 3 3 2" xfId="3247" xr:uid="{00000000-0005-0000-0000-0000680C0000}"/>
    <cellStyle name="Calculation 3 3 3 2 2" xfId="3248" xr:uid="{00000000-0005-0000-0000-0000690C0000}"/>
    <cellStyle name="Calculation 3 3 3 2 2 2" xfId="3249" xr:uid="{00000000-0005-0000-0000-00006A0C0000}"/>
    <cellStyle name="Calculation 3 3 3 2 2 3" xfId="3250" xr:uid="{00000000-0005-0000-0000-00006B0C0000}"/>
    <cellStyle name="Calculation 3 3 3 2 2 4" xfId="3251" xr:uid="{00000000-0005-0000-0000-00006C0C0000}"/>
    <cellStyle name="Calculation 3 3 3 2 2 5" xfId="3252" xr:uid="{00000000-0005-0000-0000-00006D0C0000}"/>
    <cellStyle name="Calculation 3 3 3 2 3" xfId="3253" xr:uid="{00000000-0005-0000-0000-00006E0C0000}"/>
    <cellStyle name="Calculation 3 3 3 2 3 2" xfId="3254" xr:uid="{00000000-0005-0000-0000-00006F0C0000}"/>
    <cellStyle name="Calculation 3 3 3 2 3 3" xfId="3255" xr:uid="{00000000-0005-0000-0000-0000700C0000}"/>
    <cellStyle name="Calculation 3 3 3 2 3 4" xfId="3256" xr:uid="{00000000-0005-0000-0000-0000710C0000}"/>
    <cellStyle name="Calculation 3 3 3 2 3 5" xfId="3257" xr:uid="{00000000-0005-0000-0000-0000720C0000}"/>
    <cellStyle name="Calculation 3 3 3 2 4" xfId="3258" xr:uid="{00000000-0005-0000-0000-0000730C0000}"/>
    <cellStyle name="Calculation 3 3 3 2 4 2" xfId="3259" xr:uid="{00000000-0005-0000-0000-0000740C0000}"/>
    <cellStyle name="Calculation 3 3 3 2 5" xfId="3260" xr:uid="{00000000-0005-0000-0000-0000750C0000}"/>
    <cellStyle name="Calculation 3 3 3 2 5 2" xfId="3261" xr:uid="{00000000-0005-0000-0000-0000760C0000}"/>
    <cellStyle name="Calculation 3 3 3 2 6" xfId="3262" xr:uid="{00000000-0005-0000-0000-0000770C0000}"/>
    <cellStyle name="Calculation 3 3 3 2 7" xfId="3263" xr:uid="{00000000-0005-0000-0000-0000780C0000}"/>
    <cellStyle name="Calculation 3 3 3 3" xfId="3264" xr:uid="{00000000-0005-0000-0000-0000790C0000}"/>
    <cellStyle name="Calculation 3 3 3 3 2" xfId="3265" xr:uid="{00000000-0005-0000-0000-00007A0C0000}"/>
    <cellStyle name="Calculation 3 3 3 3 3" xfId="3266" xr:uid="{00000000-0005-0000-0000-00007B0C0000}"/>
    <cellStyle name="Calculation 3 3 3 3 4" xfId="3267" xr:uid="{00000000-0005-0000-0000-00007C0C0000}"/>
    <cellStyle name="Calculation 3 3 3 3 5" xfId="3268" xr:uid="{00000000-0005-0000-0000-00007D0C0000}"/>
    <cellStyle name="Calculation 3 3 3 4" xfId="3269" xr:uid="{00000000-0005-0000-0000-00007E0C0000}"/>
    <cellStyle name="Calculation 3 3 3 4 2" xfId="3270" xr:uid="{00000000-0005-0000-0000-00007F0C0000}"/>
    <cellStyle name="Calculation 3 3 3 4 3" xfId="3271" xr:uid="{00000000-0005-0000-0000-0000800C0000}"/>
    <cellStyle name="Calculation 3 3 3 4 4" xfId="3272" xr:uid="{00000000-0005-0000-0000-0000810C0000}"/>
    <cellStyle name="Calculation 3 3 3 4 5" xfId="3273" xr:uid="{00000000-0005-0000-0000-0000820C0000}"/>
    <cellStyle name="Calculation 3 3 3 5" xfId="3274" xr:uid="{00000000-0005-0000-0000-0000830C0000}"/>
    <cellStyle name="Calculation 3 3 3 5 2" xfId="3275" xr:uid="{00000000-0005-0000-0000-0000840C0000}"/>
    <cellStyle name="Calculation 3 3 3 6" xfId="3276" xr:uid="{00000000-0005-0000-0000-0000850C0000}"/>
    <cellStyle name="Calculation 3 3 3 6 2" xfId="3277" xr:uid="{00000000-0005-0000-0000-0000860C0000}"/>
    <cellStyle name="Calculation 3 3 3 7" xfId="3278" xr:uid="{00000000-0005-0000-0000-0000870C0000}"/>
    <cellStyle name="Calculation 3 3 3 8" xfId="3279" xr:uid="{00000000-0005-0000-0000-0000880C0000}"/>
    <cellStyle name="Calculation 3 3 4" xfId="3280" xr:uid="{00000000-0005-0000-0000-0000890C0000}"/>
    <cellStyle name="Calculation 3 3 4 2" xfId="3281" xr:uid="{00000000-0005-0000-0000-00008A0C0000}"/>
    <cellStyle name="Calculation 3 3 4 2 2" xfId="3282" xr:uid="{00000000-0005-0000-0000-00008B0C0000}"/>
    <cellStyle name="Calculation 3 3 4 2 2 2" xfId="3283" xr:uid="{00000000-0005-0000-0000-00008C0C0000}"/>
    <cellStyle name="Calculation 3 3 4 2 2 3" xfId="3284" xr:uid="{00000000-0005-0000-0000-00008D0C0000}"/>
    <cellStyle name="Calculation 3 3 4 2 2 4" xfId="3285" xr:uid="{00000000-0005-0000-0000-00008E0C0000}"/>
    <cellStyle name="Calculation 3 3 4 2 2 5" xfId="3286" xr:uid="{00000000-0005-0000-0000-00008F0C0000}"/>
    <cellStyle name="Calculation 3 3 4 2 3" xfId="3287" xr:uid="{00000000-0005-0000-0000-0000900C0000}"/>
    <cellStyle name="Calculation 3 3 4 2 3 2" xfId="3288" xr:uid="{00000000-0005-0000-0000-0000910C0000}"/>
    <cellStyle name="Calculation 3 3 4 2 3 3" xfId="3289" xr:uid="{00000000-0005-0000-0000-0000920C0000}"/>
    <cellStyle name="Calculation 3 3 4 2 3 4" xfId="3290" xr:uid="{00000000-0005-0000-0000-0000930C0000}"/>
    <cellStyle name="Calculation 3 3 4 2 3 5" xfId="3291" xr:uid="{00000000-0005-0000-0000-0000940C0000}"/>
    <cellStyle name="Calculation 3 3 4 2 4" xfId="3292" xr:uid="{00000000-0005-0000-0000-0000950C0000}"/>
    <cellStyle name="Calculation 3 3 4 2 4 2" xfId="3293" xr:uid="{00000000-0005-0000-0000-0000960C0000}"/>
    <cellStyle name="Calculation 3 3 4 2 5" xfId="3294" xr:uid="{00000000-0005-0000-0000-0000970C0000}"/>
    <cellStyle name="Calculation 3 3 4 2 5 2" xfId="3295" xr:uid="{00000000-0005-0000-0000-0000980C0000}"/>
    <cellStyle name="Calculation 3 3 4 2 6" xfId="3296" xr:uid="{00000000-0005-0000-0000-0000990C0000}"/>
    <cellStyle name="Calculation 3 3 4 2 7" xfId="3297" xr:uid="{00000000-0005-0000-0000-00009A0C0000}"/>
    <cellStyle name="Calculation 3 3 4 3" xfId="3298" xr:uid="{00000000-0005-0000-0000-00009B0C0000}"/>
    <cellStyle name="Calculation 3 3 4 3 2" xfId="3299" xr:uid="{00000000-0005-0000-0000-00009C0C0000}"/>
    <cellStyle name="Calculation 3 3 4 3 3" xfId="3300" xr:uid="{00000000-0005-0000-0000-00009D0C0000}"/>
    <cellStyle name="Calculation 3 3 4 3 4" xfId="3301" xr:uid="{00000000-0005-0000-0000-00009E0C0000}"/>
    <cellStyle name="Calculation 3 3 4 3 5" xfId="3302" xr:uid="{00000000-0005-0000-0000-00009F0C0000}"/>
    <cellStyle name="Calculation 3 3 4 4" xfId="3303" xr:uid="{00000000-0005-0000-0000-0000A00C0000}"/>
    <cellStyle name="Calculation 3 3 4 4 2" xfId="3304" xr:uid="{00000000-0005-0000-0000-0000A10C0000}"/>
    <cellStyle name="Calculation 3 3 4 4 3" xfId="3305" xr:uid="{00000000-0005-0000-0000-0000A20C0000}"/>
    <cellStyle name="Calculation 3 3 4 4 4" xfId="3306" xr:uid="{00000000-0005-0000-0000-0000A30C0000}"/>
    <cellStyle name="Calculation 3 3 4 4 5" xfId="3307" xr:uid="{00000000-0005-0000-0000-0000A40C0000}"/>
    <cellStyle name="Calculation 3 3 4 5" xfId="3308" xr:uid="{00000000-0005-0000-0000-0000A50C0000}"/>
    <cellStyle name="Calculation 3 3 4 5 2" xfId="3309" xr:uid="{00000000-0005-0000-0000-0000A60C0000}"/>
    <cellStyle name="Calculation 3 3 4 6" xfId="3310" xr:uid="{00000000-0005-0000-0000-0000A70C0000}"/>
    <cellStyle name="Calculation 3 3 4 6 2" xfId="3311" xr:uid="{00000000-0005-0000-0000-0000A80C0000}"/>
    <cellStyle name="Calculation 3 3 4 7" xfId="3312" xr:uid="{00000000-0005-0000-0000-0000A90C0000}"/>
    <cellStyle name="Calculation 3 3 4 8" xfId="3313" xr:uid="{00000000-0005-0000-0000-0000AA0C0000}"/>
    <cellStyle name="Calculation 3 3 5" xfId="3314" xr:uid="{00000000-0005-0000-0000-0000AB0C0000}"/>
    <cellStyle name="Calculation 3 3 5 2" xfId="3315" xr:uid="{00000000-0005-0000-0000-0000AC0C0000}"/>
    <cellStyle name="Calculation 3 3 5 2 2" xfId="3316" xr:uid="{00000000-0005-0000-0000-0000AD0C0000}"/>
    <cellStyle name="Calculation 3 3 5 2 2 2" xfId="3317" xr:uid="{00000000-0005-0000-0000-0000AE0C0000}"/>
    <cellStyle name="Calculation 3 3 5 2 2 3" xfId="3318" xr:uid="{00000000-0005-0000-0000-0000AF0C0000}"/>
    <cellStyle name="Calculation 3 3 5 2 2 4" xfId="3319" xr:uid="{00000000-0005-0000-0000-0000B00C0000}"/>
    <cellStyle name="Calculation 3 3 5 2 2 5" xfId="3320" xr:uid="{00000000-0005-0000-0000-0000B10C0000}"/>
    <cellStyle name="Calculation 3 3 5 2 3" xfId="3321" xr:uid="{00000000-0005-0000-0000-0000B20C0000}"/>
    <cellStyle name="Calculation 3 3 5 2 3 2" xfId="3322" xr:uid="{00000000-0005-0000-0000-0000B30C0000}"/>
    <cellStyle name="Calculation 3 3 5 2 3 3" xfId="3323" xr:uid="{00000000-0005-0000-0000-0000B40C0000}"/>
    <cellStyle name="Calculation 3 3 5 2 3 4" xfId="3324" xr:uid="{00000000-0005-0000-0000-0000B50C0000}"/>
    <cellStyle name="Calculation 3 3 5 2 3 5" xfId="3325" xr:uid="{00000000-0005-0000-0000-0000B60C0000}"/>
    <cellStyle name="Calculation 3 3 5 2 4" xfId="3326" xr:uid="{00000000-0005-0000-0000-0000B70C0000}"/>
    <cellStyle name="Calculation 3 3 5 2 4 2" xfId="3327" xr:uid="{00000000-0005-0000-0000-0000B80C0000}"/>
    <cellStyle name="Calculation 3 3 5 2 5" xfId="3328" xr:uid="{00000000-0005-0000-0000-0000B90C0000}"/>
    <cellStyle name="Calculation 3 3 5 2 5 2" xfId="3329" xr:uid="{00000000-0005-0000-0000-0000BA0C0000}"/>
    <cellStyle name="Calculation 3 3 5 2 6" xfId="3330" xr:uid="{00000000-0005-0000-0000-0000BB0C0000}"/>
    <cellStyle name="Calculation 3 3 5 2 7" xfId="3331" xr:uid="{00000000-0005-0000-0000-0000BC0C0000}"/>
    <cellStyle name="Calculation 3 3 5 3" xfId="3332" xr:uid="{00000000-0005-0000-0000-0000BD0C0000}"/>
    <cellStyle name="Calculation 3 3 5 3 2" xfId="3333" xr:uid="{00000000-0005-0000-0000-0000BE0C0000}"/>
    <cellStyle name="Calculation 3 3 5 3 3" xfId="3334" xr:uid="{00000000-0005-0000-0000-0000BF0C0000}"/>
    <cellStyle name="Calculation 3 3 5 3 4" xfId="3335" xr:uid="{00000000-0005-0000-0000-0000C00C0000}"/>
    <cellStyle name="Calculation 3 3 5 3 5" xfId="3336" xr:uid="{00000000-0005-0000-0000-0000C10C0000}"/>
    <cellStyle name="Calculation 3 3 5 4" xfId="3337" xr:uid="{00000000-0005-0000-0000-0000C20C0000}"/>
    <cellStyle name="Calculation 3 3 5 4 2" xfId="3338" xr:uid="{00000000-0005-0000-0000-0000C30C0000}"/>
    <cellStyle name="Calculation 3 3 5 4 3" xfId="3339" xr:uid="{00000000-0005-0000-0000-0000C40C0000}"/>
    <cellStyle name="Calculation 3 3 5 4 4" xfId="3340" xr:uid="{00000000-0005-0000-0000-0000C50C0000}"/>
    <cellStyle name="Calculation 3 3 5 4 5" xfId="3341" xr:uid="{00000000-0005-0000-0000-0000C60C0000}"/>
    <cellStyle name="Calculation 3 3 5 5" xfId="3342" xr:uid="{00000000-0005-0000-0000-0000C70C0000}"/>
    <cellStyle name="Calculation 3 3 5 5 2" xfId="3343" xr:uid="{00000000-0005-0000-0000-0000C80C0000}"/>
    <cellStyle name="Calculation 3 3 5 6" xfId="3344" xr:uid="{00000000-0005-0000-0000-0000C90C0000}"/>
    <cellStyle name="Calculation 3 3 5 6 2" xfId="3345" xr:uid="{00000000-0005-0000-0000-0000CA0C0000}"/>
    <cellStyle name="Calculation 3 3 5 7" xfId="3346" xr:uid="{00000000-0005-0000-0000-0000CB0C0000}"/>
    <cellStyle name="Calculation 3 3 5 8" xfId="3347" xr:uid="{00000000-0005-0000-0000-0000CC0C0000}"/>
    <cellStyle name="Calculation 3 3 6" xfId="3348" xr:uid="{00000000-0005-0000-0000-0000CD0C0000}"/>
    <cellStyle name="Calculation 3 3 6 2" xfId="3349" xr:uid="{00000000-0005-0000-0000-0000CE0C0000}"/>
    <cellStyle name="Calculation 3 3 6 2 2" xfId="3350" xr:uid="{00000000-0005-0000-0000-0000CF0C0000}"/>
    <cellStyle name="Calculation 3 3 6 2 2 2" xfId="3351" xr:uid="{00000000-0005-0000-0000-0000D00C0000}"/>
    <cellStyle name="Calculation 3 3 6 2 2 3" xfId="3352" xr:uid="{00000000-0005-0000-0000-0000D10C0000}"/>
    <cellStyle name="Calculation 3 3 6 2 2 4" xfId="3353" xr:uid="{00000000-0005-0000-0000-0000D20C0000}"/>
    <cellStyle name="Calculation 3 3 6 2 2 5" xfId="3354" xr:uid="{00000000-0005-0000-0000-0000D30C0000}"/>
    <cellStyle name="Calculation 3 3 6 2 3" xfId="3355" xr:uid="{00000000-0005-0000-0000-0000D40C0000}"/>
    <cellStyle name="Calculation 3 3 6 2 3 2" xfId="3356" xr:uid="{00000000-0005-0000-0000-0000D50C0000}"/>
    <cellStyle name="Calculation 3 3 6 2 3 3" xfId="3357" xr:uid="{00000000-0005-0000-0000-0000D60C0000}"/>
    <cellStyle name="Calculation 3 3 6 2 3 4" xfId="3358" xr:uid="{00000000-0005-0000-0000-0000D70C0000}"/>
    <cellStyle name="Calculation 3 3 6 2 3 5" xfId="3359" xr:uid="{00000000-0005-0000-0000-0000D80C0000}"/>
    <cellStyle name="Calculation 3 3 6 2 4" xfId="3360" xr:uid="{00000000-0005-0000-0000-0000D90C0000}"/>
    <cellStyle name="Calculation 3 3 6 2 4 2" xfId="3361" xr:uid="{00000000-0005-0000-0000-0000DA0C0000}"/>
    <cellStyle name="Calculation 3 3 6 2 5" xfId="3362" xr:uid="{00000000-0005-0000-0000-0000DB0C0000}"/>
    <cellStyle name="Calculation 3 3 6 2 5 2" xfId="3363" xr:uid="{00000000-0005-0000-0000-0000DC0C0000}"/>
    <cellStyle name="Calculation 3 3 6 2 6" xfId="3364" xr:uid="{00000000-0005-0000-0000-0000DD0C0000}"/>
    <cellStyle name="Calculation 3 3 6 2 7" xfId="3365" xr:uid="{00000000-0005-0000-0000-0000DE0C0000}"/>
    <cellStyle name="Calculation 3 3 6 3" xfId="3366" xr:uid="{00000000-0005-0000-0000-0000DF0C0000}"/>
    <cellStyle name="Calculation 3 3 6 3 2" xfId="3367" xr:uid="{00000000-0005-0000-0000-0000E00C0000}"/>
    <cellStyle name="Calculation 3 3 6 3 3" xfId="3368" xr:uid="{00000000-0005-0000-0000-0000E10C0000}"/>
    <cellStyle name="Calculation 3 3 6 3 4" xfId="3369" xr:uid="{00000000-0005-0000-0000-0000E20C0000}"/>
    <cellStyle name="Calculation 3 3 6 3 5" xfId="3370" xr:uid="{00000000-0005-0000-0000-0000E30C0000}"/>
    <cellStyle name="Calculation 3 3 6 4" xfId="3371" xr:uid="{00000000-0005-0000-0000-0000E40C0000}"/>
    <cellStyle name="Calculation 3 3 6 4 2" xfId="3372" xr:uid="{00000000-0005-0000-0000-0000E50C0000}"/>
    <cellStyle name="Calculation 3 3 6 4 3" xfId="3373" xr:uid="{00000000-0005-0000-0000-0000E60C0000}"/>
    <cellStyle name="Calculation 3 3 6 4 4" xfId="3374" xr:uid="{00000000-0005-0000-0000-0000E70C0000}"/>
    <cellStyle name="Calculation 3 3 6 4 5" xfId="3375" xr:uid="{00000000-0005-0000-0000-0000E80C0000}"/>
    <cellStyle name="Calculation 3 3 6 5" xfId="3376" xr:uid="{00000000-0005-0000-0000-0000E90C0000}"/>
    <cellStyle name="Calculation 3 3 6 5 2" xfId="3377" xr:uid="{00000000-0005-0000-0000-0000EA0C0000}"/>
    <cellStyle name="Calculation 3 3 6 6" xfId="3378" xr:uid="{00000000-0005-0000-0000-0000EB0C0000}"/>
    <cellStyle name="Calculation 3 3 6 6 2" xfId="3379" xr:uid="{00000000-0005-0000-0000-0000EC0C0000}"/>
    <cellStyle name="Calculation 3 3 6 7" xfId="3380" xr:uid="{00000000-0005-0000-0000-0000ED0C0000}"/>
    <cellStyle name="Calculation 3 3 6 8" xfId="3381" xr:uid="{00000000-0005-0000-0000-0000EE0C0000}"/>
    <cellStyle name="Calculation 3 3 7" xfId="3382" xr:uid="{00000000-0005-0000-0000-0000EF0C0000}"/>
    <cellStyle name="Calculation 3 3 7 2" xfId="3383" xr:uid="{00000000-0005-0000-0000-0000F00C0000}"/>
    <cellStyle name="Calculation 3 3 7 2 2" xfId="3384" xr:uid="{00000000-0005-0000-0000-0000F10C0000}"/>
    <cellStyle name="Calculation 3 3 7 2 2 2" xfId="3385" xr:uid="{00000000-0005-0000-0000-0000F20C0000}"/>
    <cellStyle name="Calculation 3 3 7 2 2 3" xfId="3386" xr:uid="{00000000-0005-0000-0000-0000F30C0000}"/>
    <cellStyle name="Calculation 3 3 7 2 2 4" xfId="3387" xr:uid="{00000000-0005-0000-0000-0000F40C0000}"/>
    <cellStyle name="Calculation 3 3 7 2 2 5" xfId="3388" xr:uid="{00000000-0005-0000-0000-0000F50C0000}"/>
    <cellStyle name="Calculation 3 3 7 2 3" xfId="3389" xr:uid="{00000000-0005-0000-0000-0000F60C0000}"/>
    <cellStyle name="Calculation 3 3 7 2 3 2" xfId="3390" xr:uid="{00000000-0005-0000-0000-0000F70C0000}"/>
    <cellStyle name="Calculation 3 3 7 2 3 3" xfId="3391" xr:uid="{00000000-0005-0000-0000-0000F80C0000}"/>
    <cellStyle name="Calculation 3 3 7 2 3 4" xfId="3392" xr:uid="{00000000-0005-0000-0000-0000F90C0000}"/>
    <cellStyle name="Calculation 3 3 7 2 3 5" xfId="3393" xr:uid="{00000000-0005-0000-0000-0000FA0C0000}"/>
    <cellStyle name="Calculation 3 3 7 2 4" xfId="3394" xr:uid="{00000000-0005-0000-0000-0000FB0C0000}"/>
    <cellStyle name="Calculation 3 3 7 2 4 2" xfId="3395" xr:uid="{00000000-0005-0000-0000-0000FC0C0000}"/>
    <cellStyle name="Calculation 3 3 7 2 5" xfId="3396" xr:uid="{00000000-0005-0000-0000-0000FD0C0000}"/>
    <cellStyle name="Calculation 3 3 7 2 5 2" xfId="3397" xr:uid="{00000000-0005-0000-0000-0000FE0C0000}"/>
    <cellStyle name="Calculation 3 3 7 2 6" xfId="3398" xr:uid="{00000000-0005-0000-0000-0000FF0C0000}"/>
    <cellStyle name="Calculation 3 3 7 2 7" xfId="3399" xr:uid="{00000000-0005-0000-0000-0000000D0000}"/>
    <cellStyle name="Calculation 3 3 7 3" xfId="3400" xr:uid="{00000000-0005-0000-0000-0000010D0000}"/>
    <cellStyle name="Calculation 3 3 7 3 2" xfId="3401" xr:uid="{00000000-0005-0000-0000-0000020D0000}"/>
    <cellStyle name="Calculation 3 3 7 3 3" xfId="3402" xr:uid="{00000000-0005-0000-0000-0000030D0000}"/>
    <cellStyle name="Calculation 3 3 7 3 4" xfId="3403" xr:uid="{00000000-0005-0000-0000-0000040D0000}"/>
    <cellStyle name="Calculation 3 3 7 3 5" xfId="3404" xr:uid="{00000000-0005-0000-0000-0000050D0000}"/>
    <cellStyle name="Calculation 3 3 7 4" xfId="3405" xr:uid="{00000000-0005-0000-0000-0000060D0000}"/>
    <cellStyle name="Calculation 3 3 7 4 2" xfId="3406" xr:uid="{00000000-0005-0000-0000-0000070D0000}"/>
    <cellStyle name="Calculation 3 3 7 4 3" xfId="3407" xr:uid="{00000000-0005-0000-0000-0000080D0000}"/>
    <cellStyle name="Calculation 3 3 7 4 4" xfId="3408" xr:uid="{00000000-0005-0000-0000-0000090D0000}"/>
    <cellStyle name="Calculation 3 3 7 4 5" xfId="3409" xr:uid="{00000000-0005-0000-0000-00000A0D0000}"/>
    <cellStyle name="Calculation 3 3 7 5" xfId="3410" xr:uid="{00000000-0005-0000-0000-00000B0D0000}"/>
    <cellStyle name="Calculation 3 3 7 5 2" xfId="3411" xr:uid="{00000000-0005-0000-0000-00000C0D0000}"/>
    <cellStyle name="Calculation 3 3 7 6" xfId="3412" xr:uid="{00000000-0005-0000-0000-00000D0D0000}"/>
    <cellStyle name="Calculation 3 3 7 6 2" xfId="3413" xr:uid="{00000000-0005-0000-0000-00000E0D0000}"/>
    <cellStyle name="Calculation 3 3 7 7" xfId="3414" xr:uid="{00000000-0005-0000-0000-00000F0D0000}"/>
    <cellStyle name="Calculation 3 3 7 8" xfId="3415" xr:uid="{00000000-0005-0000-0000-0000100D0000}"/>
    <cellStyle name="Calculation 3 3 8" xfId="3416" xr:uid="{00000000-0005-0000-0000-0000110D0000}"/>
    <cellStyle name="Calculation 3 3 8 2" xfId="3417" xr:uid="{00000000-0005-0000-0000-0000120D0000}"/>
    <cellStyle name="Calculation 3 3 8 2 2" xfId="3418" xr:uid="{00000000-0005-0000-0000-0000130D0000}"/>
    <cellStyle name="Calculation 3 3 8 2 2 2" xfId="3419" xr:uid="{00000000-0005-0000-0000-0000140D0000}"/>
    <cellStyle name="Calculation 3 3 8 2 2 3" xfId="3420" xr:uid="{00000000-0005-0000-0000-0000150D0000}"/>
    <cellStyle name="Calculation 3 3 8 2 2 4" xfId="3421" xr:uid="{00000000-0005-0000-0000-0000160D0000}"/>
    <cellStyle name="Calculation 3 3 8 2 2 5" xfId="3422" xr:uid="{00000000-0005-0000-0000-0000170D0000}"/>
    <cellStyle name="Calculation 3 3 8 2 3" xfId="3423" xr:uid="{00000000-0005-0000-0000-0000180D0000}"/>
    <cellStyle name="Calculation 3 3 8 2 3 2" xfId="3424" xr:uid="{00000000-0005-0000-0000-0000190D0000}"/>
    <cellStyle name="Calculation 3 3 8 2 3 3" xfId="3425" xr:uid="{00000000-0005-0000-0000-00001A0D0000}"/>
    <cellStyle name="Calculation 3 3 8 2 3 4" xfId="3426" xr:uid="{00000000-0005-0000-0000-00001B0D0000}"/>
    <cellStyle name="Calculation 3 3 8 2 3 5" xfId="3427" xr:uid="{00000000-0005-0000-0000-00001C0D0000}"/>
    <cellStyle name="Calculation 3 3 8 2 4" xfId="3428" xr:uid="{00000000-0005-0000-0000-00001D0D0000}"/>
    <cellStyle name="Calculation 3 3 8 2 4 2" xfId="3429" xr:uid="{00000000-0005-0000-0000-00001E0D0000}"/>
    <cellStyle name="Calculation 3 3 8 2 5" xfId="3430" xr:uid="{00000000-0005-0000-0000-00001F0D0000}"/>
    <cellStyle name="Calculation 3 3 8 2 5 2" xfId="3431" xr:uid="{00000000-0005-0000-0000-0000200D0000}"/>
    <cellStyle name="Calculation 3 3 8 2 6" xfId="3432" xr:uid="{00000000-0005-0000-0000-0000210D0000}"/>
    <cellStyle name="Calculation 3 3 8 2 7" xfId="3433" xr:uid="{00000000-0005-0000-0000-0000220D0000}"/>
    <cellStyle name="Calculation 3 3 8 3" xfId="3434" xr:uid="{00000000-0005-0000-0000-0000230D0000}"/>
    <cellStyle name="Calculation 3 3 8 3 2" xfId="3435" xr:uid="{00000000-0005-0000-0000-0000240D0000}"/>
    <cellStyle name="Calculation 3 3 8 3 3" xfId="3436" xr:uid="{00000000-0005-0000-0000-0000250D0000}"/>
    <cellStyle name="Calculation 3 3 8 3 4" xfId="3437" xr:uid="{00000000-0005-0000-0000-0000260D0000}"/>
    <cellStyle name="Calculation 3 3 8 3 5" xfId="3438" xr:uid="{00000000-0005-0000-0000-0000270D0000}"/>
    <cellStyle name="Calculation 3 3 8 4" xfId="3439" xr:uid="{00000000-0005-0000-0000-0000280D0000}"/>
    <cellStyle name="Calculation 3 3 8 4 2" xfId="3440" xr:uid="{00000000-0005-0000-0000-0000290D0000}"/>
    <cellStyle name="Calculation 3 3 8 4 3" xfId="3441" xr:uid="{00000000-0005-0000-0000-00002A0D0000}"/>
    <cellStyle name="Calculation 3 3 8 4 4" xfId="3442" xr:uid="{00000000-0005-0000-0000-00002B0D0000}"/>
    <cellStyle name="Calculation 3 3 8 4 5" xfId="3443" xr:uid="{00000000-0005-0000-0000-00002C0D0000}"/>
    <cellStyle name="Calculation 3 3 8 5" xfId="3444" xr:uid="{00000000-0005-0000-0000-00002D0D0000}"/>
    <cellStyle name="Calculation 3 3 8 5 2" xfId="3445" xr:uid="{00000000-0005-0000-0000-00002E0D0000}"/>
    <cellStyle name="Calculation 3 3 8 6" xfId="3446" xr:uid="{00000000-0005-0000-0000-00002F0D0000}"/>
    <cellStyle name="Calculation 3 3 8 6 2" xfId="3447" xr:uid="{00000000-0005-0000-0000-0000300D0000}"/>
    <cellStyle name="Calculation 3 3 8 7" xfId="3448" xr:uid="{00000000-0005-0000-0000-0000310D0000}"/>
    <cellStyle name="Calculation 3 3 8 8" xfId="3449" xr:uid="{00000000-0005-0000-0000-0000320D0000}"/>
    <cellStyle name="Calculation 3 3 9" xfId="3450" xr:uid="{00000000-0005-0000-0000-0000330D0000}"/>
    <cellStyle name="Calculation 3 3 9 2" xfId="3451" xr:uid="{00000000-0005-0000-0000-0000340D0000}"/>
    <cellStyle name="Calculation 3 3 9 2 2" xfId="3452" xr:uid="{00000000-0005-0000-0000-0000350D0000}"/>
    <cellStyle name="Calculation 3 3 9 2 2 2" xfId="3453" xr:uid="{00000000-0005-0000-0000-0000360D0000}"/>
    <cellStyle name="Calculation 3 3 9 2 2 3" xfId="3454" xr:uid="{00000000-0005-0000-0000-0000370D0000}"/>
    <cellStyle name="Calculation 3 3 9 2 2 4" xfId="3455" xr:uid="{00000000-0005-0000-0000-0000380D0000}"/>
    <cellStyle name="Calculation 3 3 9 2 2 5" xfId="3456" xr:uid="{00000000-0005-0000-0000-0000390D0000}"/>
    <cellStyle name="Calculation 3 3 9 2 3" xfId="3457" xr:uid="{00000000-0005-0000-0000-00003A0D0000}"/>
    <cellStyle name="Calculation 3 3 9 2 3 2" xfId="3458" xr:uid="{00000000-0005-0000-0000-00003B0D0000}"/>
    <cellStyle name="Calculation 3 3 9 2 3 3" xfId="3459" xr:uid="{00000000-0005-0000-0000-00003C0D0000}"/>
    <cellStyle name="Calculation 3 3 9 2 3 4" xfId="3460" xr:uid="{00000000-0005-0000-0000-00003D0D0000}"/>
    <cellStyle name="Calculation 3 3 9 2 3 5" xfId="3461" xr:uid="{00000000-0005-0000-0000-00003E0D0000}"/>
    <cellStyle name="Calculation 3 3 9 2 4" xfId="3462" xr:uid="{00000000-0005-0000-0000-00003F0D0000}"/>
    <cellStyle name="Calculation 3 3 9 2 4 2" xfId="3463" xr:uid="{00000000-0005-0000-0000-0000400D0000}"/>
    <cellStyle name="Calculation 3 3 9 2 5" xfId="3464" xr:uid="{00000000-0005-0000-0000-0000410D0000}"/>
    <cellStyle name="Calculation 3 3 9 2 5 2" xfId="3465" xr:uid="{00000000-0005-0000-0000-0000420D0000}"/>
    <cellStyle name="Calculation 3 3 9 2 6" xfId="3466" xr:uid="{00000000-0005-0000-0000-0000430D0000}"/>
    <cellStyle name="Calculation 3 3 9 2 7" xfId="3467" xr:uid="{00000000-0005-0000-0000-0000440D0000}"/>
    <cellStyle name="Calculation 3 3 9 3" xfId="3468" xr:uid="{00000000-0005-0000-0000-0000450D0000}"/>
    <cellStyle name="Calculation 3 3 9 3 2" xfId="3469" xr:uid="{00000000-0005-0000-0000-0000460D0000}"/>
    <cellStyle name="Calculation 3 3 9 3 3" xfId="3470" xr:uid="{00000000-0005-0000-0000-0000470D0000}"/>
    <cellStyle name="Calculation 3 3 9 3 4" xfId="3471" xr:uid="{00000000-0005-0000-0000-0000480D0000}"/>
    <cellStyle name="Calculation 3 3 9 3 5" xfId="3472" xr:uid="{00000000-0005-0000-0000-0000490D0000}"/>
    <cellStyle name="Calculation 3 3 9 4" xfId="3473" xr:uid="{00000000-0005-0000-0000-00004A0D0000}"/>
    <cellStyle name="Calculation 3 3 9 4 2" xfId="3474" xr:uid="{00000000-0005-0000-0000-00004B0D0000}"/>
    <cellStyle name="Calculation 3 3 9 4 3" xfId="3475" xr:uid="{00000000-0005-0000-0000-00004C0D0000}"/>
    <cellStyle name="Calculation 3 3 9 4 4" xfId="3476" xr:uid="{00000000-0005-0000-0000-00004D0D0000}"/>
    <cellStyle name="Calculation 3 3 9 4 5" xfId="3477" xr:uid="{00000000-0005-0000-0000-00004E0D0000}"/>
    <cellStyle name="Calculation 3 3 9 5" xfId="3478" xr:uid="{00000000-0005-0000-0000-00004F0D0000}"/>
    <cellStyle name="Calculation 3 3 9 5 2" xfId="3479" xr:uid="{00000000-0005-0000-0000-0000500D0000}"/>
    <cellStyle name="Calculation 3 3 9 6" xfId="3480" xr:uid="{00000000-0005-0000-0000-0000510D0000}"/>
    <cellStyle name="Calculation 3 3 9 6 2" xfId="3481" xr:uid="{00000000-0005-0000-0000-0000520D0000}"/>
    <cellStyle name="Calculation 3 3 9 7" xfId="3482" xr:uid="{00000000-0005-0000-0000-0000530D0000}"/>
    <cellStyle name="Calculation 3 3 9 8" xfId="3483" xr:uid="{00000000-0005-0000-0000-0000540D0000}"/>
    <cellStyle name="Calculation 3 4" xfId="3484" xr:uid="{00000000-0005-0000-0000-0000550D0000}"/>
    <cellStyle name="Calculation 3 4 2" xfId="3485" xr:uid="{00000000-0005-0000-0000-0000560D0000}"/>
    <cellStyle name="Calculation 3 5" xfId="3486" xr:uid="{00000000-0005-0000-0000-0000570D0000}"/>
    <cellStyle name="Calculation 3 5 2" xfId="3487" xr:uid="{00000000-0005-0000-0000-0000580D0000}"/>
    <cellStyle name="Calculation 3 6" xfId="3488" xr:uid="{00000000-0005-0000-0000-0000590D0000}"/>
    <cellStyle name="Calculation 3 7" xfId="3489" xr:uid="{00000000-0005-0000-0000-00005A0D0000}"/>
    <cellStyle name="Calculation 3 7 2" xfId="3490" xr:uid="{00000000-0005-0000-0000-00005B0D0000}"/>
    <cellStyle name="Calculation 3_T-straight with PEDs adjustor" xfId="3491" xr:uid="{00000000-0005-0000-0000-00005C0D0000}"/>
    <cellStyle name="Calculation 4" xfId="3492" xr:uid="{00000000-0005-0000-0000-00005D0D0000}"/>
    <cellStyle name="Calculation 4 2" xfId="3493" xr:uid="{00000000-0005-0000-0000-00005E0D0000}"/>
    <cellStyle name="Calculation 4 2 10" xfId="3494" xr:uid="{00000000-0005-0000-0000-00005F0D0000}"/>
    <cellStyle name="Calculation 4 2 10 2" xfId="3495" xr:uid="{00000000-0005-0000-0000-0000600D0000}"/>
    <cellStyle name="Calculation 4 2 10 2 2" xfId="3496" xr:uid="{00000000-0005-0000-0000-0000610D0000}"/>
    <cellStyle name="Calculation 4 2 10 2 2 2" xfId="3497" xr:uid="{00000000-0005-0000-0000-0000620D0000}"/>
    <cellStyle name="Calculation 4 2 10 2 2 3" xfId="3498" xr:uid="{00000000-0005-0000-0000-0000630D0000}"/>
    <cellStyle name="Calculation 4 2 10 2 2 4" xfId="3499" xr:uid="{00000000-0005-0000-0000-0000640D0000}"/>
    <cellStyle name="Calculation 4 2 10 2 2 5" xfId="3500" xr:uid="{00000000-0005-0000-0000-0000650D0000}"/>
    <cellStyle name="Calculation 4 2 10 2 3" xfId="3501" xr:uid="{00000000-0005-0000-0000-0000660D0000}"/>
    <cellStyle name="Calculation 4 2 10 2 3 2" xfId="3502" xr:uid="{00000000-0005-0000-0000-0000670D0000}"/>
    <cellStyle name="Calculation 4 2 10 2 3 3" xfId="3503" xr:uid="{00000000-0005-0000-0000-0000680D0000}"/>
    <cellStyle name="Calculation 4 2 10 2 3 4" xfId="3504" xr:uid="{00000000-0005-0000-0000-0000690D0000}"/>
    <cellStyle name="Calculation 4 2 10 2 3 5" xfId="3505" xr:uid="{00000000-0005-0000-0000-00006A0D0000}"/>
    <cellStyle name="Calculation 4 2 10 2 4" xfId="3506" xr:uid="{00000000-0005-0000-0000-00006B0D0000}"/>
    <cellStyle name="Calculation 4 2 10 2 4 2" xfId="3507" xr:uid="{00000000-0005-0000-0000-00006C0D0000}"/>
    <cellStyle name="Calculation 4 2 10 2 5" xfId="3508" xr:uid="{00000000-0005-0000-0000-00006D0D0000}"/>
    <cellStyle name="Calculation 4 2 10 2 5 2" xfId="3509" xr:uid="{00000000-0005-0000-0000-00006E0D0000}"/>
    <cellStyle name="Calculation 4 2 10 2 6" xfId="3510" xr:uid="{00000000-0005-0000-0000-00006F0D0000}"/>
    <cellStyle name="Calculation 4 2 10 2 7" xfId="3511" xr:uid="{00000000-0005-0000-0000-0000700D0000}"/>
    <cellStyle name="Calculation 4 2 10 3" xfId="3512" xr:uid="{00000000-0005-0000-0000-0000710D0000}"/>
    <cellStyle name="Calculation 4 2 10 3 2" xfId="3513" xr:uid="{00000000-0005-0000-0000-0000720D0000}"/>
    <cellStyle name="Calculation 4 2 10 3 3" xfId="3514" xr:uid="{00000000-0005-0000-0000-0000730D0000}"/>
    <cellStyle name="Calculation 4 2 10 3 4" xfId="3515" xr:uid="{00000000-0005-0000-0000-0000740D0000}"/>
    <cellStyle name="Calculation 4 2 10 3 5" xfId="3516" xr:uid="{00000000-0005-0000-0000-0000750D0000}"/>
    <cellStyle name="Calculation 4 2 10 4" xfId="3517" xr:uid="{00000000-0005-0000-0000-0000760D0000}"/>
    <cellStyle name="Calculation 4 2 10 4 2" xfId="3518" xr:uid="{00000000-0005-0000-0000-0000770D0000}"/>
    <cellStyle name="Calculation 4 2 10 4 3" xfId="3519" xr:uid="{00000000-0005-0000-0000-0000780D0000}"/>
    <cellStyle name="Calculation 4 2 10 4 4" xfId="3520" xr:uid="{00000000-0005-0000-0000-0000790D0000}"/>
    <cellStyle name="Calculation 4 2 10 4 5" xfId="3521" xr:uid="{00000000-0005-0000-0000-00007A0D0000}"/>
    <cellStyle name="Calculation 4 2 10 5" xfId="3522" xr:uid="{00000000-0005-0000-0000-00007B0D0000}"/>
    <cellStyle name="Calculation 4 2 10 5 2" xfId="3523" xr:uid="{00000000-0005-0000-0000-00007C0D0000}"/>
    <cellStyle name="Calculation 4 2 10 6" xfId="3524" xr:uid="{00000000-0005-0000-0000-00007D0D0000}"/>
    <cellStyle name="Calculation 4 2 10 6 2" xfId="3525" xr:uid="{00000000-0005-0000-0000-00007E0D0000}"/>
    <cellStyle name="Calculation 4 2 10 7" xfId="3526" xr:uid="{00000000-0005-0000-0000-00007F0D0000}"/>
    <cellStyle name="Calculation 4 2 10 8" xfId="3527" xr:uid="{00000000-0005-0000-0000-0000800D0000}"/>
    <cellStyle name="Calculation 4 2 11" xfId="3528" xr:uid="{00000000-0005-0000-0000-0000810D0000}"/>
    <cellStyle name="Calculation 4 2 11 2" xfId="3529" xr:uid="{00000000-0005-0000-0000-0000820D0000}"/>
    <cellStyle name="Calculation 4 2 11 2 2" xfId="3530" xr:uid="{00000000-0005-0000-0000-0000830D0000}"/>
    <cellStyle name="Calculation 4 2 11 2 2 2" xfId="3531" xr:uid="{00000000-0005-0000-0000-0000840D0000}"/>
    <cellStyle name="Calculation 4 2 11 2 2 3" xfId="3532" xr:uid="{00000000-0005-0000-0000-0000850D0000}"/>
    <cellStyle name="Calculation 4 2 11 2 2 4" xfId="3533" xr:uid="{00000000-0005-0000-0000-0000860D0000}"/>
    <cellStyle name="Calculation 4 2 11 2 2 5" xfId="3534" xr:uid="{00000000-0005-0000-0000-0000870D0000}"/>
    <cellStyle name="Calculation 4 2 11 2 3" xfId="3535" xr:uid="{00000000-0005-0000-0000-0000880D0000}"/>
    <cellStyle name="Calculation 4 2 11 2 3 2" xfId="3536" xr:uid="{00000000-0005-0000-0000-0000890D0000}"/>
    <cellStyle name="Calculation 4 2 11 2 3 3" xfId="3537" xr:uid="{00000000-0005-0000-0000-00008A0D0000}"/>
    <cellStyle name="Calculation 4 2 11 2 3 4" xfId="3538" xr:uid="{00000000-0005-0000-0000-00008B0D0000}"/>
    <cellStyle name="Calculation 4 2 11 2 3 5" xfId="3539" xr:uid="{00000000-0005-0000-0000-00008C0D0000}"/>
    <cellStyle name="Calculation 4 2 11 2 4" xfId="3540" xr:uid="{00000000-0005-0000-0000-00008D0D0000}"/>
    <cellStyle name="Calculation 4 2 11 2 4 2" xfId="3541" xr:uid="{00000000-0005-0000-0000-00008E0D0000}"/>
    <cellStyle name="Calculation 4 2 11 2 5" xfId="3542" xr:uid="{00000000-0005-0000-0000-00008F0D0000}"/>
    <cellStyle name="Calculation 4 2 11 2 5 2" xfId="3543" xr:uid="{00000000-0005-0000-0000-0000900D0000}"/>
    <cellStyle name="Calculation 4 2 11 2 6" xfId="3544" xr:uid="{00000000-0005-0000-0000-0000910D0000}"/>
    <cellStyle name="Calculation 4 2 11 2 7" xfId="3545" xr:uid="{00000000-0005-0000-0000-0000920D0000}"/>
    <cellStyle name="Calculation 4 2 11 3" xfId="3546" xr:uid="{00000000-0005-0000-0000-0000930D0000}"/>
    <cellStyle name="Calculation 4 2 11 3 2" xfId="3547" xr:uid="{00000000-0005-0000-0000-0000940D0000}"/>
    <cellStyle name="Calculation 4 2 11 3 3" xfId="3548" xr:uid="{00000000-0005-0000-0000-0000950D0000}"/>
    <cellStyle name="Calculation 4 2 11 3 4" xfId="3549" xr:uid="{00000000-0005-0000-0000-0000960D0000}"/>
    <cellStyle name="Calculation 4 2 11 3 5" xfId="3550" xr:uid="{00000000-0005-0000-0000-0000970D0000}"/>
    <cellStyle name="Calculation 4 2 11 4" xfId="3551" xr:uid="{00000000-0005-0000-0000-0000980D0000}"/>
    <cellStyle name="Calculation 4 2 11 4 2" xfId="3552" xr:uid="{00000000-0005-0000-0000-0000990D0000}"/>
    <cellStyle name="Calculation 4 2 11 4 3" xfId="3553" xr:uid="{00000000-0005-0000-0000-00009A0D0000}"/>
    <cellStyle name="Calculation 4 2 11 4 4" xfId="3554" xr:uid="{00000000-0005-0000-0000-00009B0D0000}"/>
    <cellStyle name="Calculation 4 2 11 4 5" xfId="3555" xr:uid="{00000000-0005-0000-0000-00009C0D0000}"/>
    <cellStyle name="Calculation 4 2 11 5" xfId="3556" xr:uid="{00000000-0005-0000-0000-00009D0D0000}"/>
    <cellStyle name="Calculation 4 2 11 5 2" xfId="3557" xr:uid="{00000000-0005-0000-0000-00009E0D0000}"/>
    <cellStyle name="Calculation 4 2 11 6" xfId="3558" xr:uid="{00000000-0005-0000-0000-00009F0D0000}"/>
    <cellStyle name="Calculation 4 2 11 6 2" xfId="3559" xr:uid="{00000000-0005-0000-0000-0000A00D0000}"/>
    <cellStyle name="Calculation 4 2 11 7" xfId="3560" xr:uid="{00000000-0005-0000-0000-0000A10D0000}"/>
    <cellStyle name="Calculation 4 2 11 8" xfId="3561" xr:uid="{00000000-0005-0000-0000-0000A20D0000}"/>
    <cellStyle name="Calculation 4 2 12" xfId="3562" xr:uid="{00000000-0005-0000-0000-0000A30D0000}"/>
    <cellStyle name="Calculation 4 2 12 2" xfId="3563" xr:uid="{00000000-0005-0000-0000-0000A40D0000}"/>
    <cellStyle name="Calculation 4 2 12 2 2" xfId="3564" xr:uid="{00000000-0005-0000-0000-0000A50D0000}"/>
    <cellStyle name="Calculation 4 2 12 2 2 2" xfId="3565" xr:uid="{00000000-0005-0000-0000-0000A60D0000}"/>
    <cellStyle name="Calculation 4 2 12 2 2 3" xfId="3566" xr:uid="{00000000-0005-0000-0000-0000A70D0000}"/>
    <cellStyle name="Calculation 4 2 12 2 2 4" xfId="3567" xr:uid="{00000000-0005-0000-0000-0000A80D0000}"/>
    <cellStyle name="Calculation 4 2 12 2 2 5" xfId="3568" xr:uid="{00000000-0005-0000-0000-0000A90D0000}"/>
    <cellStyle name="Calculation 4 2 12 2 3" xfId="3569" xr:uid="{00000000-0005-0000-0000-0000AA0D0000}"/>
    <cellStyle name="Calculation 4 2 12 2 3 2" xfId="3570" xr:uid="{00000000-0005-0000-0000-0000AB0D0000}"/>
    <cellStyle name="Calculation 4 2 12 2 3 3" xfId="3571" xr:uid="{00000000-0005-0000-0000-0000AC0D0000}"/>
    <cellStyle name="Calculation 4 2 12 2 3 4" xfId="3572" xr:uid="{00000000-0005-0000-0000-0000AD0D0000}"/>
    <cellStyle name="Calculation 4 2 12 2 3 5" xfId="3573" xr:uid="{00000000-0005-0000-0000-0000AE0D0000}"/>
    <cellStyle name="Calculation 4 2 12 2 4" xfId="3574" xr:uid="{00000000-0005-0000-0000-0000AF0D0000}"/>
    <cellStyle name="Calculation 4 2 12 2 4 2" xfId="3575" xr:uid="{00000000-0005-0000-0000-0000B00D0000}"/>
    <cellStyle name="Calculation 4 2 12 2 5" xfId="3576" xr:uid="{00000000-0005-0000-0000-0000B10D0000}"/>
    <cellStyle name="Calculation 4 2 12 2 5 2" xfId="3577" xr:uid="{00000000-0005-0000-0000-0000B20D0000}"/>
    <cellStyle name="Calculation 4 2 12 2 6" xfId="3578" xr:uid="{00000000-0005-0000-0000-0000B30D0000}"/>
    <cellStyle name="Calculation 4 2 12 2 7" xfId="3579" xr:uid="{00000000-0005-0000-0000-0000B40D0000}"/>
    <cellStyle name="Calculation 4 2 12 3" xfId="3580" xr:uid="{00000000-0005-0000-0000-0000B50D0000}"/>
    <cellStyle name="Calculation 4 2 12 3 2" xfId="3581" xr:uid="{00000000-0005-0000-0000-0000B60D0000}"/>
    <cellStyle name="Calculation 4 2 12 3 3" xfId="3582" xr:uid="{00000000-0005-0000-0000-0000B70D0000}"/>
    <cellStyle name="Calculation 4 2 12 3 4" xfId="3583" xr:uid="{00000000-0005-0000-0000-0000B80D0000}"/>
    <cellStyle name="Calculation 4 2 12 3 5" xfId="3584" xr:uid="{00000000-0005-0000-0000-0000B90D0000}"/>
    <cellStyle name="Calculation 4 2 12 4" xfId="3585" xr:uid="{00000000-0005-0000-0000-0000BA0D0000}"/>
    <cellStyle name="Calculation 4 2 12 4 2" xfId="3586" xr:uid="{00000000-0005-0000-0000-0000BB0D0000}"/>
    <cellStyle name="Calculation 4 2 12 4 3" xfId="3587" xr:uid="{00000000-0005-0000-0000-0000BC0D0000}"/>
    <cellStyle name="Calculation 4 2 12 4 4" xfId="3588" xr:uid="{00000000-0005-0000-0000-0000BD0D0000}"/>
    <cellStyle name="Calculation 4 2 12 4 5" xfId="3589" xr:uid="{00000000-0005-0000-0000-0000BE0D0000}"/>
    <cellStyle name="Calculation 4 2 12 5" xfId="3590" xr:uid="{00000000-0005-0000-0000-0000BF0D0000}"/>
    <cellStyle name="Calculation 4 2 12 5 2" xfId="3591" xr:uid="{00000000-0005-0000-0000-0000C00D0000}"/>
    <cellStyle name="Calculation 4 2 12 6" xfId="3592" xr:uid="{00000000-0005-0000-0000-0000C10D0000}"/>
    <cellStyle name="Calculation 4 2 12 6 2" xfId="3593" xr:uid="{00000000-0005-0000-0000-0000C20D0000}"/>
    <cellStyle name="Calculation 4 2 12 7" xfId="3594" xr:uid="{00000000-0005-0000-0000-0000C30D0000}"/>
    <cellStyle name="Calculation 4 2 12 8" xfId="3595" xr:uid="{00000000-0005-0000-0000-0000C40D0000}"/>
    <cellStyle name="Calculation 4 2 13" xfId="3596" xr:uid="{00000000-0005-0000-0000-0000C50D0000}"/>
    <cellStyle name="Calculation 4 2 13 2" xfId="3597" xr:uid="{00000000-0005-0000-0000-0000C60D0000}"/>
    <cellStyle name="Calculation 4 2 13 2 2" xfId="3598" xr:uid="{00000000-0005-0000-0000-0000C70D0000}"/>
    <cellStyle name="Calculation 4 2 13 2 2 2" xfId="3599" xr:uid="{00000000-0005-0000-0000-0000C80D0000}"/>
    <cellStyle name="Calculation 4 2 13 2 2 3" xfId="3600" xr:uid="{00000000-0005-0000-0000-0000C90D0000}"/>
    <cellStyle name="Calculation 4 2 13 2 2 4" xfId="3601" xr:uid="{00000000-0005-0000-0000-0000CA0D0000}"/>
    <cellStyle name="Calculation 4 2 13 2 2 5" xfId="3602" xr:uid="{00000000-0005-0000-0000-0000CB0D0000}"/>
    <cellStyle name="Calculation 4 2 13 2 3" xfId="3603" xr:uid="{00000000-0005-0000-0000-0000CC0D0000}"/>
    <cellStyle name="Calculation 4 2 13 2 3 2" xfId="3604" xr:uid="{00000000-0005-0000-0000-0000CD0D0000}"/>
    <cellStyle name="Calculation 4 2 13 2 3 3" xfId="3605" xr:uid="{00000000-0005-0000-0000-0000CE0D0000}"/>
    <cellStyle name="Calculation 4 2 13 2 3 4" xfId="3606" xr:uid="{00000000-0005-0000-0000-0000CF0D0000}"/>
    <cellStyle name="Calculation 4 2 13 2 3 5" xfId="3607" xr:uid="{00000000-0005-0000-0000-0000D00D0000}"/>
    <cellStyle name="Calculation 4 2 13 2 4" xfId="3608" xr:uid="{00000000-0005-0000-0000-0000D10D0000}"/>
    <cellStyle name="Calculation 4 2 13 2 4 2" xfId="3609" xr:uid="{00000000-0005-0000-0000-0000D20D0000}"/>
    <cellStyle name="Calculation 4 2 13 2 5" xfId="3610" xr:uid="{00000000-0005-0000-0000-0000D30D0000}"/>
    <cellStyle name="Calculation 4 2 13 2 5 2" xfId="3611" xr:uid="{00000000-0005-0000-0000-0000D40D0000}"/>
    <cellStyle name="Calculation 4 2 13 2 6" xfId="3612" xr:uid="{00000000-0005-0000-0000-0000D50D0000}"/>
    <cellStyle name="Calculation 4 2 13 2 7" xfId="3613" xr:uid="{00000000-0005-0000-0000-0000D60D0000}"/>
    <cellStyle name="Calculation 4 2 13 3" xfId="3614" xr:uid="{00000000-0005-0000-0000-0000D70D0000}"/>
    <cellStyle name="Calculation 4 2 13 3 2" xfId="3615" xr:uid="{00000000-0005-0000-0000-0000D80D0000}"/>
    <cellStyle name="Calculation 4 2 13 3 3" xfId="3616" xr:uid="{00000000-0005-0000-0000-0000D90D0000}"/>
    <cellStyle name="Calculation 4 2 13 3 4" xfId="3617" xr:uid="{00000000-0005-0000-0000-0000DA0D0000}"/>
    <cellStyle name="Calculation 4 2 13 3 5" xfId="3618" xr:uid="{00000000-0005-0000-0000-0000DB0D0000}"/>
    <cellStyle name="Calculation 4 2 13 4" xfId="3619" xr:uid="{00000000-0005-0000-0000-0000DC0D0000}"/>
    <cellStyle name="Calculation 4 2 13 4 2" xfId="3620" xr:uid="{00000000-0005-0000-0000-0000DD0D0000}"/>
    <cellStyle name="Calculation 4 2 13 4 3" xfId="3621" xr:uid="{00000000-0005-0000-0000-0000DE0D0000}"/>
    <cellStyle name="Calculation 4 2 13 4 4" xfId="3622" xr:uid="{00000000-0005-0000-0000-0000DF0D0000}"/>
    <cellStyle name="Calculation 4 2 13 4 5" xfId="3623" xr:uid="{00000000-0005-0000-0000-0000E00D0000}"/>
    <cellStyle name="Calculation 4 2 13 5" xfId="3624" xr:uid="{00000000-0005-0000-0000-0000E10D0000}"/>
    <cellStyle name="Calculation 4 2 13 5 2" xfId="3625" xr:uid="{00000000-0005-0000-0000-0000E20D0000}"/>
    <cellStyle name="Calculation 4 2 13 6" xfId="3626" xr:uid="{00000000-0005-0000-0000-0000E30D0000}"/>
    <cellStyle name="Calculation 4 2 13 6 2" xfId="3627" xr:uid="{00000000-0005-0000-0000-0000E40D0000}"/>
    <cellStyle name="Calculation 4 2 13 7" xfId="3628" xr:uid="{00000000-0005-0000-0000-0000E50D0000}"/>
    <cellStyle name="Calculation 4 2 13 8" xfId="3629" xr:uid="{00000000-0005-0000-0000-0000E60D0000}"/>
    <cellStyle name="Calculation 4 2 14" xfId="3630" xr:uid="{00000000-0005-0000-0000-0000E70D0000}"/>
    <cellStyle name="Calculation 4 2 14 2" xfId="3631" xr:uid="{00000000-0005-0000-0000-0000E80D0000}"/>
    <cellStyle name="Calculation 4 2 14 2 2" xfId="3632" xr:uid="{00000000-0005-0000-0000-0000E90D0000}"/>
    <cellStyle name="Calculation 4 2 14 2 2 2" xfId="3633" xr:uid="{00000000-0005-0000-0000-0000EA0D0000}"/>
    <cellStyle name="Calculation 4 2 14 2 2 3" xfId="3634" xr:uid="{00000000-0005-0000-0000-0000EB0D0000}"/>
    <cellStyle name="Calculation 4 2 14 2 2 4" xfId="3635" xr:uid="{00000000-0005-0000-0000-0000EC0D0000}"/>
    <cellStyle name="Calculation 4 2 14 2 2 5" xfId="3636" xr:uid="{00000000-0005-0000-0000-0000ED0D0000}"/>
    <cellStyle name="Calculation 4 2 14 2 3" xfId="3637" xr:uid="{00000000-0005-0000-0000-0000EE0D0000}"/>
    <cellStyle name="Calculation 4 2 14 2 3 2" xfId="3638" xr:uid="{00000000-0005-0000-0000-0000EF0D0000}"/>
    <cellStyle name="Calculation 4 2 14 2 3 3" xfId="3639" xr:uid="{00000000-0005-0000-0000-0000F00D0000}"/>
    <cellStyle name="Calculation 4 2 14 2 3 4" xfId="3640" xr:uid="{00000000-0005-0000-0000-0000F10D0000}"/>
    <cellStyle name="Calculation 4 2 14 2 3 5" xfId="3641" xr:uid="{00000000-0005-0000-0000-0000F20D0000}"/>
    <cellStyle name="Calculation 4 2 14 2 4" xfId="3642" xr:uid="{00000000-0005-0000-0000-0000F30D0000}"/>
    <cellStyle name="Calculation 4 2 14 2 4 2" xfId="3643" xr:uid="{00000000-0005-0000-0000-0000F40D0000}"/>
    <cellStyle name="Calculation 4 2 14 2 5" xfId="3644" xr:uid="{00000000-0005-0000-0000-0000F50D0000}"/>
    <cellStyle name="Calculation 4 2 14 2 5 2" xfId="3645" xr:uid="{00000000-0005-0000-0000-0000F60D0000}"/>
    <cellStyle name="Calculation 4 2 14 2 6" xfId="3646" xr:uid="{00000000-0005-0000-0000-0000F70D0000}"/>
    <cellStyle name="Calculation 4 2 14 2 7" xfId="3647" xr:uid="{00000000-0005-0000-0000-0000F80D0000}"/>
    <cellStyle name="Calculation 4 2 14 3" xfId="3648" xr:uid="{00000000-0005-0000-0000-0000F90D0000}"/>
    <cellStyle name="Calculation 4 2 14 3 2" xfId="3649" xr:uid="{00000000-0005-0000-0000-0000FA0D0000}"/>
    <cellStyle name="Calculation 4 2 14 3 3" xfId="3650" xr:uid="{00000000-0005-0000-0000-0000FB0D0000}"/>
    <cellStyle name="Calculation 4 2 14 3 4" xfId="3651" xr:uid="{00000000-0005-0000-0000-0000FC0D0000}"/>
    <cellStyle name="Calculation 4 2 14 3 5" xfId="3652" xr:uid="{00000000-0005-0000-0000-0000FD0D0000}"/>
    <cellStyle name="Calculation 4 2 14 4" xfId="3653" xr:uid="{00000000-0005-0000-0000-0000FE0D0000}"/>
    <cellStyle name="Calculation 4 2 14 4 2" xfId="3654" xr:uid="{00000000-0005-0000-0000-0000FF0D0000}"/>
    <cellStyle name="Calculation 4 2 14 4 3" xfId="3655" xr:uid="{00000000-0005-0000-0000-0000000E0000}"/>
    <cellStyle name="Calculation 4 2 14 4 4" xfId="3656" xr:uid="{00000000-0005-0000-0000-0000010E0000}"/>
    <cellStyle name="Calculation 4 2 14 4 5" xfId="3657" xr:uid="{00000000-0005-0000-0000-0000020E0000}"/>
    <cellStyle name="Calculation 4 2 14 5" xfId="3658" xr:uid="{00000000-0005-0000-0000-0000030E0000}"/>
    <cellStyle name="Calculation 4 2 14 5 2" xfId="3659" xr:uid="{00000000-0005-0000-0000-0000040E0000}"/>
    <cellStyle name="Calculation 4 2 14 6" xfId="3660" xr:uid="{00000000-0005-0000-0000-0000050E0000}"/>
    <cellStyle name="Calculation 4 2 14 6 2" xfId="3661" xr:uid="{00000000-0005-0000-0000-0000060E0000}"/>
    <cellStyle name="Calculation 4 2 14 7" xfId="3662" xr:uid="{00000000-0005-0000-0000-0000070E0000}"/>
    <cellStyle name="Calculation 4 2 14 8" xfId="3663" xr:uid="{00000000-0005-0000-0000-0000080E0000}"/>
    <cellStyle name="Calculation 4 2 15" xfId="3664" xr:uid="{00000000-0005-0000-0000-0000090E0000}"/>
    <cellStyle name="Calculation 4 2 15 2" xfId="3665" xr:uid="{00000000-0005-0000-0000-00000A0E0000}"/>
    <cellStyle name="Calculation 4 2 15 2 2" xfId="3666" xr:uid="{00000000-0005-0000-0000-00000B0E0000}"/>
    <cellStyle name="Calculation 4 2 15 2 3" xfId="3667" xr:uid="{00000000-0005-0000-0000-00000C0E0000}"/>
    <cellStyle name="Calculation 4 2 15 2 4" xfId="3668" xr:uid="{00000000-0005-0000-0000-00000D0E0000}"/>
    <cellStyle name="Calculation 4 2 15 2 5" xfId="3669" xr:uid="{00000000-0005-0000-0000-00000E0E0000}"/>
    <cellStyle name="Calculation 4 2 15 3" xfId="3670" xr:uid="{00000000-0005-0000-0000-00000F0E0000}"/>
    <cellStyle name="Calculation 4 2 15 3 2" xfId="3671" xr:uid="{00000000-0005-0000-0000-0000100E0000}"/>
    <cellStyle name="Calculation 4 2 15 3 3" xfId="3672" xr:uid="{00000000-0005-0000-0000-0000110E0000}"/>
    <cellStyle name="Calculation 4 2 15 3 4" xfId="3673" xr:uid="{00000000-0005-0000-0000-0000120E0000}"/>
    <cellStyle name="Calculation 4 2 15 3 5" xfId="3674" xr:uid="{00000000-0005-0000-0000-0000130E0000}"/>
    <cellStyle name="Calculation 4 2 15 4" xfId="3675" xr:uid="{00000000-0005-0000-0000-0000140E0000}"/>
    <cellStyle name="Calculation 4 2 15 4 2" xfId="3676" xr:uid="{00000000-0005-0000-0000-0000150E0000}"/>
    <cellStyle name="Calculation 4 2 15 5" xfId="3677" xr:uid="{00000000-0005-0000-0000-0000160E0000}"/>
    <cellStyle name="Calculation 4 2 15 5 2" xfId="3678" xr:uid="{00000000-0005-0000-0000-0000170E0000}"/>
    <cellStyle name="Calculation 4 2 15 6" xfId="3679" xr:uid="{00000000-0005-0000-0000-0000180E0000}"/>
    <cellStyle name="Calculation 4 2 15 7" xfId="3680" xr:uid="{00000000-0005-0000-0000-0000190E0000}"/>
    <cellStyle name="Calculation 4 2 16" xfId="3681" xr:uid="{00000000-0005-0000-0000-00001A0E0000}"/>
    <cellStyle name="Calculation 4 2 16 2" xfId="3682" xr:uid="{00000000-0005-0000-0000-00001B0E0000}"/>
    <cellStyle name="Calculation 4 2 16 3" xfId="3683" xr:uid="{00000000-0005-0000-0000-00001C0E0000}"/>
    <cellStyle name="Calculation 4 2 16 4" xfId="3684" xr:uid="{00000000-0005-0000-0000-00001D0E0000}"/>
    <cellStyle name="Calculation 4 2 16 5" xfId="3685" xr:uid="{00000000-0005-0000-0000-00001E0E0000}"/>
    <cellStyle name="Calculation 4 2 17" xfId="3686" xr:uid="{00000000-0005-0000-0000-00001F0E0000}"/>
    <cellStyle name="Calculation 4 2 17 2" xfId="3687" xr:uid="{00000000-0005-0000-0000-0000200E0000}"/>
    <cellStyle name="Calculation 4 2 17 3" xfId="3688" xr:uid="{00000000-0005-0000-0000-0000210E0000}"/>
    <cellStyle name="Calculation 4 2 17 4" xfId="3689" xr:uid="{00000000-0005-0000-0000-0000220E0000}"/>
    <cellStyle name="Calculation 4 2 17 5" xfId="3690" xr:uid="{00000000-0005-0000-0000-0000230E0000}"/>
    <cellStyle name="Calculation 4 2 18" xfId="3691" xr:uid="{00000000-0005-0000-0000-0000240E0000}"/>
    <cellStyle name="Calculation 4 2 18 2" xfId="3692" xr:uid="{00000000-0005-0000-0000-0000250E0000}"/>
    <cellStyle name="Calculation 4 2 19" xfId="3693" xr:uid="{00000000-0005-0000-0000-0000260E0000}"/>
    <cellStyle name="Calculation 4 2 19 2" xfId="3694" xr:uid="{00000000-0005-0000-0000-0000270E0000}"/>
    <cellStyle name="Calculation 4 2 2" xfId="3695" xr:uid="{00000000-0005-0000-0000-0000280E0000}"/>
    <cellStyle name="Calculation 4 2 2 2" xfId="3696" xr:uid="{00000000-0005-0000-0000-0000290E0000}"/>
    <cellStyle name="Calculation 4 2 2 2 2" xfId="3697" xr:uid="{00000000-0005-0000-0000-00002A0E0000}"/>
    <cellStyle name="Calculation 4 2 2 2 2 2" xfId="3698" xr:uid="{00000000-0005-0000-0000-00002B0E0000}"/>
    <cellStyle name="Calculation 4 2 2 2 2 3" xfId="3699" xr:uid="{00000000-0005-0000-0000-00002C0E0000}"/>
    <cellStyle name="Calculation 4 2 2 2 2 4" xfId="3700" xr:uid="{00000000-0005-0000-0000-00002D0E0000}"/>
    <cellStyle name="Calculation 4 2 2 2 2 5" xfId="3701" xr:uid="{00000000-0005-0000-0000-00002E0E0000}"/>
    <cellStyle name="Calculation 4 2 2 2 3" xfId="3702" xr:uid="{00000000-0005-0000-0000-00002F0E0000}"/>
    <cellStyle name="Calculation 4 2 2 2 3 2" xfId="3703" xr:uid="{00000000-0005-0000-0000-0000300E0000}"/>
    <cellStyle name="Calculation 4 2 2 2 3 3" xfId="3704" xr:uid="{00000000-0005-0000-0000-0000310E0000}"/>
    <cellStyle name="Calculation 4 2 2 2 3 4" xfId="3705" xr:uid="{00000000-0005-0000-0000-0000320E0000}"/>
    <cellStyle name="Calculation 4 2 2 2 3 5" xfId="3706" xr:uid="{00000000-0005-0000-0000-0000330E0000}"/>
    <cellStyle name="Calculation 4 2 2 2 4" xfId="3707" xr:uid="{00000000-0005-0000-0000-0000340E0000}"/>
    <cellStyle name="Calculation 4 2 2 2 4 2" xfId="3708" xr:uid="{00000000-0005-0000-0000-0000350E0000}"/>
    <cellStyle name="Calculation 4 2 2 2 5" xfId="3709" xr:uid="{00000000-0005-0000-0000-0000360E0000}"/>
    <cellStyle name="Calculation 4 2 2 2 5 2" xfId="3710" xr:uid="{00000000-0005-0000-0000-0000370E0000}"/>
    <cellStyle name="Calculation 4 2 2 2 6" xfId="3711" xr:uid="{00000000-0005-0000-0000-0000380E0000}"/>
    <cellStyle name="Calculation 4 2 2 2 7" xfId="3712" xr:uid="{00000000-0005-0000-0000-0000390E0000}"/>
    <cellStyle name="Calculation 4 2 2 3" xfId="3713" xr:uid="{00000000-0005-0000-0000-00003A0E0000}"/>
    <cellStyle name="Calculation 4 2 2 3 2" xfId="3714" xr:uid="{00000000-0005-0000-0000-00003B0E0000}"/>
    <cellStyle name="Calculation 4 2 2 3 3" xfId="3715" xr:uid="{00000000-0005-0000-0000-00003C0E0000}"/>
    <cellStyle name="Calculation 4 2 2 3 4" xfId="3716" xr:uid="{00000000-0005-0000-0000-00003D0E0000}"/>
    <cellStyle name="Calculation 4 2 2 3 5" xfId="3717" xr:uid="{00000000-0005-0000-0000-00003E0E0000}"/>
    <cellStyle name="Calculation 4 2 2 4" xfId="3718" xr:uid="{00000000-0005-0000-0000-00003F0E0000}"/>
    <cellStyle name="Calculation 4 2 2 4 2" xfId="3719" xr:uid="{00000000-0005-0000-0000-0000400E0000}"/>
    <cellStyle name="Calculation 4 2 2 4 3" xfId="3720" xr:uid="{00000000-0005-0000-0000-0000410E0000}"/>
    <cellStyle name="Calculation 4 2 2 4 4" xfId="3721" xr:uid="{00000000-0005-0000-0000-0000420E0000}"/>
    <cellStyle name="Calculation 4 2 2 4 5" xfId="3722" xr:uid="{00000000-0005-0000-0000-0000430E0000}"/>
    <cellStyle name="Calculation 4 2 2 5" xfId="3723" xr:uid="{00000000-0005-0000-0000-0000440E0000}"/>
    <cellStyle name="Calculation 4 2 2 5 2" xfId="3724" xr:uid="{00000000-0005-0000-0000-0000450E0000}"/>
    <cellStyle name="Calculation 4 2 2 6" xfId="3725" xr:uid="{00000000-0005-0000-0000-0000460E0000}"/>
    <cellStyle name="Calculation 4 2 2 6 2" xfId="3726" xr:uid="{00000000-0005-0000-0000-0000470E0000}"/>
    <cellStyle name="Calculation 4 2 2 7" xfId="3727" xr:uid="{00000000-0005-0000-0000-0000480E0000}"/>
    <cellStyle name="Calculation 4 2 2 8" xfId="3728" xr:uid="{00000000-0005-0000-0000-0000490E0000}"/>
    <cellStyle name="Calculation 4 2 20" xfId="3729" xr:uid="{00000000-0005-0000-0000-00004A0E0000}"/>
    <cellStyle name="Calculation 4 2 21" xfId="3730" xr:uid="{00000000-0005-0000-0000-00004B0E0000}"/>
    <cellStyle name="Calculation 4 2 3" xfId="3731" xr:uid="{00000000-0005-0000-0000-00004C0E0000}"/>
    <cellStyle name="Calculation 4 2 3 2" xfId="3732" xr:uid="{00000000-0005-0000-0000-00004D0E0000}"/>
    <cellStyle name="Calculation 4 2 3 2 2" xfId="3733" xr:uid="{00000000-0005-0000-0000-00004E0E0000}"/>
    <cellStyle name="Calculation 4 2 3 2 2 2" xfId="3734" xr:uid="{00000000-0005-0000-0000-00004F0E0000}"/>
    <cellStyle name="Calculation 4 2 3 2 2 3" xfId="3735" xr:uid="{00000000-0005-0000-0000-0000500E0000}"/>
    <cellStyle name="Calculation 4 2 3 2 2 4" xfId="3736" xr:uid="{00000000-0005-0000-0000-0000510E0000}"/>
    <cellStyle name="Calculation 4 2 3 2 2 5" xfId="3737" xr:uid="{00000000-0005-0000-0000-0000520E0000}"/>
    <cellStyle name="Calculation 4 2 3 2 3" xfId="3738" xr:uid="{00000000-0005-0000-0000-0000530E0000}"/>
    <cellStyle name="Calculation 4 2 3 2 3 2" xfId="3739" xr:uid="{00000000-0005-0000-0000-0000540E0000}"/>
    <cellStyle name="Calculation 4 2 3 2 3 3" xfId="3740" xr:uid="{00000000-0005-0000-0000-0000550E0000}"/>
    <cellStyle name="Calculation 4 2 3 2 3 4" xfId="3741" xr:uid="{00000000-0005-0000-0000-0000560E0000}"/>
    <cellStyle name="Calculation 4 2 3 2 3 5" xfId="3742" xr:uid="{00000000-0005-0000-0000-0000570E0000}"/>
    <cellStyle name="Calculation 4 2 3 2 4" xfId="3743" xr:uid="{00000000-0005-0000-0000-0000580E0000}"/>
    <cellStyle name="Calculation 4 2 3 2 4 2" xfId="3744" xr:uid="{00000000-0005-0000-0000-0000590E0000}"/>
    <cellStyle name="Calculation 4 2 3 2 5" xfId="3745" xr:uid="{00000000-0005-0000-0000-00005A0E0000}"/>
    <cellStyle name="Calculation 4 2 3 2 5 2" xfId="3746" xr:uid="{00000000-0005-0000-0000-00005B0E0000}"/>
    <cellStyle name="Calculation 4 2 3 2 6" xfId="3747" xr:uid="{00000000-0005-0000-0000-00005C0E0000}"/>
    <cellStyle name="Calculation 4 2 3 2 7" xfId="3748" xr:uid="{00000000-0005-0000-0000-00005D0E0000}"/>
    <cellStyle name="Calculation 4 2 3 3" xfId="3749" xr:uid="{00000000-0005-0000-0000-00005E0E0000}"/>
    <cellStyle name="Calculation 4 2 3 3 2" xfId="3750" xr:uid="{00000000-0005-0000-0000-00005F0E0000}"/>
    <cellStyle name="Calculation 4 2 3 3 3" xfId="3751" xr:uid="{00000000-0005-0000-0000-0000600E0000}"/>
    <cellStyle name="Calculation 4 2 3 3 4" xfId="3752" xr:uid="{00000000-0005-0000-0000-0000610E0000}"/>
    <cellStyle name="Calculation 4 2 3 3 5" xfId="3753" xr:uid="{00000000-0005-0000-0000-0000620E0000}"/>
    <cellStyle name="Calculation 4 2 3 4" xfId="3754" xr:uid="{00000000-0005-0000-0000-0000630E0000}"/>
    <cellStyle name="Calculation 4 2 3 4 2" xfId="3755" xr:uid="{00000000-0005-0000-0000-0000640E0000}"/>
    <cellStyle name="Calculation 4 2 3 4 3" xfId="3756" xr:uid="{00000000-0005-0000-0000-0000650E0000}"/>
    <cellStyle name="Calculation 4 2 3 4 4" xfId="3757" xr:uid="{00000000-0005-0000-0000-0000660E0000}"/>
    <cellStyle name="Calculation 4 2 3 4 5" xfId="3758" xr:uid="{00000000-0005-0000-0000-0000670E0000}"/>
    <cellStyle name="Calculation 4 2 3 5" xfId="3759" xr:uid="{00000000-0005-0000-0000-0000680E0000}"/>
    <cellStyle name="Calculation 4 2 3 5 2" xfId="3760" xr:uid="{00000000-0005-0000-0000-0000690E0000}"/>
    <cellStyle name="Calculation 4 2 3 6" xfId="3761" xr:uid="{00000000-0005-0000-0000-00006A0E0000}"/>
    <cellStyle name="Calculation 4 2 3 6 2" xfId="3762" xr:uid="{00000000-0005-0000-0000-00006B0E0000}"/>
    <cellStyle name="Calculation 4 2 3 7" xfId="3763" xr:uid="{00000000-0005-0000-0000-00006C0E0000}"/>
    <cellStyle name="Calculation 4 2 3 8" xfId="3764" xr:uid="{00000000-0005-0000-0000-00006D0E0000}"/>
    <cellStyle name="Calculation 4 2 4" xfId="3765" xr:uid="{00000000-0005-0000-0000-00006E0E0000}"/>
    <cellStyle name="Calculation 4 2 4 2" xfId="3766" xr:uid="{00000000-0005-0000-0000-00006F0E0000}"/>
    <cellStyle name="Calculation 4 2 4 2 2" xfId="3767" xr:uid="{00000000-0005-0000-0000-0000700E0000}"/>
    <cellStyle name="Calculation 4 2 4 2 2 2" xfId="3768" xr:uid="{00000000-0005-0000-0000-0000710E0000}"/>
    <cellStyle name="Calculation 4 2 4 2 2 3" xfId="3769" xr:uid="{00000000-0005-0000-0000-0000720E0000}"/>
    <cellStyle name="Calculation 4 2 4 2 2 4" xfId="3770" xr:uid="{00000000-0005-0000-0000-0000730E0000}"/>
    <cellStyle name="Calculation 4 2 4 2 2 5" xfId="3771" xr:uid="{00000000-0005-0000-0000-0000740E0000}"/>
    <cellStyle name="Calculation 4 2 4 2 3" xfId="3772" xr:uid="{00000000-0005-0000-0000-0000750E0000}"/>
    <cellStyle name="Calculation 4 2 4 2 3 2" xfId="3773" xr:uid="{00000000-0005-0000-0000-0000760E0000}"/>
    <cellStyle name="Calculation 4 2 4 2 3 3" xfId="3774" xr:uid="{00000000-0005-0000-0000-0000770E0000}"/>
    <cellStyle name="Calculation 4 2 4 2 3 4" xfId="3775" xr:uid="{00000000-0005-0000-0000-0000780E0000}"/>
    <cellStyle name="Calculation 4 2 4 2 3 5" xfId="3776" xr:uid="{00000000-0005-0000-0000-0000790E0000}"/>
    <cellStyle name="Calculation 4 2 4 2 4" xfId="3777" xr:uid="{00000000-0005-0000-0000-00007A0E0000}"/>
    <cellStyle name="Calculation 4 2 4 2 4 2" xfId="3778" xr:uid="{00000000-0005-0000-0000-00007B0E0000}"/>
    <cellStyle name="Calculation 4 2 4 2 5" xfId="3779" xr:uid="{00000000-0005-0000-0000-00007C0E0000}"/>
    <cellStyle name="Calculation 4 2 4 2 5 2" xfId="3780" xr:uid="{00000000-0005-0000-0000-00007D0E0000}"/>
    <cellStyle name="Calculation 4 2 4 2 6" xfId="3781" xr:uid="{00000000-0005-0000-0000-00007E0E0000}"/>
    <cellStyle name="Calculation 4 2 4 2 7" xfId="3782" xr:uid="{00000000-0005-0000-0000-00007F0E0000}"/>
    <cellStyle name="Calculation 4 2 4 3" xfId="3783" xr:uid="{00000000-0005-0000-0000-0000800E0000}"/>
    <cellStyle name="Calculation 4 2 4 3 2" xfId="3784" xr:uid="{00000000-0005-0000-0000-0000810E0000}"/>
    <cellStyle name="Calculation 4 2 4 3 3" xfId="3785" xr:uid="{00000000-0005-0000-0000-0000820E0000}"/>
    <cellStyle name="Calculation 4 2 4 3 4" xfId="3786" xr:uid="{00000000-0005-0000-0000-0000830E0000}"/>
    <cellStyle name="Calculation 4 2 4 3 5" xfId="3787" xr:uid="{00000000-0005-0000-0000-0000840E0000}"/>
    <cellStyle name="Calculation 4 2 4 4" xfId="3788" xr:uid="{00000000-0005-0000-0000-0000850E0000}"/>
    <cellStyle name="Calculation 4 2 4 4 2" xfId="3789" xr:uid="{00000000-0005-0000-0000-0000860E0000}"/>
    <cellStyle name="Calculation 4 2 4 4 3" xfId="3790" xr:uid="{00000000-0005-0000-0000-0000870E0000}"/>
    <cellStyle name="Calculation 4 2 4 4 4" xfId="3791" xr:uid="{00000000-0005-0000-0000-0000880E0000}"/>
    <cellStyle name="Calculation 4 2 4 4 5" xfId="3792" xr:uid="{00000000-0005-0000-0000-0000890E0000}"/>
    <cellStyle name="Calculation 4 2 4 5" xfId="3793" xr:uid="{00000000-0005-0000-0000-00008A0E0000}"/>
    <cellStyle name="Calculation 4 2 4 5 2" xfId="3794" xr:uid="{00000000-0005-0000-0000-00008B0E0000}"/>
    <cellStyle name="Calculation 4 2 4 6" xfId="3795" xr:uid="{00000000-0005-0000-0000-00008C0E0000}"/>
    <cellStyle name="Calculation 4 2 4 6 2" xfId="3796" xr:uid="{00000000-0005-0000-0000-00008D0E0000}"/>
    <cellStyle name="Calculation 4 2 4 7" xfId="3797" xr:uid="{00000000-0005-0000-0000-00008E0E0000}"/>
    <cellStyle name="Calculation 4 2 4 8" xfId="3798" xr:uid="{00000000-0005-0000-0000-00008F0E0000}"/>
    <cellStyle name="Calculation 4 2 5" xfId="3799" xr:uid="{00000000-0005-0000-0000-0000900E0000}"/>
    <cellStyle name="Calculation 4 2 5 2" xfId="3800" xr:uid="{00000000-0005-0000-0000-0000910E0000}"/>
    <cellStyle name="Calculation 4 2 5 2 2" xfId="3801" xr:uid="{00000000-0005-0000-0000-0000920E0000}"/>
    <cellStyle name="Calculation 4 2 5 2 2 2" xfId="3802" xr:uid="{00000000-0005-0000-0000-0000930E0000}"/>
    <cellStyle name="Calculation 4 2 5 2 2 3" xfId="3803" xr:uid="{00000000-0005-0000-0000-0000940E0000}"/>
    <cellStyle name="Calculation 4 2 5 2 2 4" xfId="3804" xr:uid="{00000000-0005-0000-0000-0000950E0000}"/>
    <cellStyle name="Calculation 4 2 5 2 2 5" xfId="3805" xr:uid="{00000000-0005-0000-0000-0000960E0000}"/>
    <cellStyle name="Calculation 4 2 5 2 3" xfId="3806" xr:uid="{00000000-0005-0000-0000-0000970E0000}"/>
    <cellStyle name="Calculation 4 2 5 2 3 2" xfId="3807" xr:uid="{00000000-0005-0000-0000-0000980E0000}"/>
    <cellStyle name="Calculation 4 2 5 2 3 3" xfId="3808" xr:uid="{00000000-0005-0000-0000-0000990E0000}"/>
    <cellStyle name="Calculation 4 2 5 2 3 4" xfId="3809" xr:uid="{00000000-0005-0000-0000-00009A0E0000}"/>
    <cellStyle name="Calculation 4 2 5 2 3 5" xfId="3810" xr:uid="{00000000-0005-0000-0000-00009B0E0000}"/>
    <cellStyle name="Calculation 4 2 5 2 4" xfId="3811" xr:uid="{00000000-0005-0000-0000-00009C0E0000}"/>
    <cellStyle name="Calculation 4 2 5 2 4 2" xfId="3812" xr:uid="{00000000-0005-0000-0000-00009D0E0000}"/>
    <cellStyle name="Calculation 4 2 5 2 5" xfId="3813" xr:uid="{00000000-0005-0000-0000-00009E0E0000}"/>
    <cellStyle name="Calculation 4 2 5 2 5 2" xfId="3814" xr:uid="{00000000-0005-0000-0000-00009F0E0000}"/>
    <cellStyle name="Calculation 4 2 5 2 6" xfId="3815" xr:uid="{00000000-0005-0000-0000-0000A00E0000}"/>
    <cellStyle name="Calculation 4 2 5 2 7" xfId="3816" xr:uid="{00000000-0005-0000-0000-0000A10E0000}"/>
    <cellStyle name="Calculation 4 2 5 3" xfId="3817" xr:uid="{00000000-0005-0000-0000-0000A20E0000}"/>
    <cellStyle name="Calculation 4 2 5 3 2" xfId="3818" xr:uid="{00000000-0005-0000-0000-0000A30E0000}"/>
    <cellStyle name="Calculation 4 2 5 3 3" xfId="3819" xr:uid="{00000000-0005-0000-0000-0000A40E0000}"/>
    <cellStyle name="Calculation 4 2 5 3 4" xfId="3820" xr:uid="{00000000-0005-0000-0000-0000A50E0000}"/>
    <cellStyle name="Calculation 4 2 5 3 5" xfId="3821" xr:uid="{00000000-0005-0000-0000-0000A60E0000}"/>
    <cellStyle name="Calculation 4 2 5 4" xfId="3822" xr:uid="{00000000-0005-0000-0000-0000A70E0000}"/>
    <cellStyle name="Calculation 4 2 5 4 2" xfId="3823" xr:uid="{00000000-0005-0000-0000-0000A80E0000}"/>
    <cellStyle name="Calculation 4 2 5 4 3" xfId="3824" xr:uid="{00000000-0005-0000-0000-0000A90E0000}"/>
    <cellStyle name="Calculation 4 2 5 4 4" xfId="3825" xr:uid="{00000000-0005-0000-0000-0000AA0E0000}"/>
    <cellStyle name="Calculation 4 2 5 4 5" xfId="3826" xr:uid="{00000000-0005-0000-0000-0000AB0E0000}"/>
    <cellStyle name="Calculation 4 2 5 5" xfId="3827" xr:uid="{00000000-0005-0000-0000-0000AC0E0000}"/>
    <cellStyle name="Calculation 4 2 5 5 2" xfId="3828" xr:uid="{00000000-0005-0000-0000-0000AD0E0000}"/>
    <cellStyle name="Calculation 4 2 5 6" xfId="3829" xr:uid="{00000000-0005-0000-0000-0000AE0E0000}"/>
    <cellStyle name="Calculation 4 2 5 6 2" xfId="3830" xr:uid="{00000000-0005-0000-0000-0000AF0E0000}"/>
    <cellStyle name="Calculation 4 2 5 7" xfId="3831" xr:uid="{00000000-0005-0000-0000-0000B00E0000}"/>
    <cellStyle name="Calculation 4 2 5 8" xfId="3832" xr:uid="{00000000-0005-0000-0000-0000B10E0000}"/>
    <cellStyle name="Calculation 4 2 6" xfId="3833" xr:uid="{00000000-0005-0000-0000-0000B20E0000}"/>
    <cellStyle name="Calculation 4 2 6 2" xfId="3834" xr:uid="{00000000-0005-0000-0000-0000B30E0000}"/>
    <cellStyle name="Calculation 4 2 6 2 2" xfId="3835" xr:uid="{00000000-0005-0000-0000-0000B40E0000}"/>
    <cellStyle name="Calculation 4 2 6 2 2 2" xfId="3836" xr:uid="{00000000-0005-0000-0000-0000B50E0000}"/>
    <cellStyle name="Calculation 4 2 6 2 2 3" xfId="3837" xr:uid="{00000000-0005-0000-0000-0000B60E0000}"/>
    <cellStyle name="Calculation 4 2 6 2 2 4" xfId="3838" xr:uid="{00000000-0005-0000-0000-0000B70E0000}"/>
    <cellStyle name="Calculation 4 2 6 2 2 5" xfId="3839" xr:uid="{00000000-0005-0000-0000-0000B80E0000}"/>
    <cellStyle name="Calculation 4 2 6 2 3" xfId="3840" xr:uid="{00000000-0005-0000-0000-0000B90E0000}"/>
    <cellStyle name="Calculation 4 2 6 2 3 2" xfId="3841" xr:uid="{00000000-0005-0000-0000-0000BA0E0000}"/>
    <cellStyle name="Calculation 4 2 6 2 3 3" xfId="3842" xr:uid="{00000000-0005-0000-0000-0000BB0E0000}"/>
    <cellStyle name="Calculation 4 2 6 2 3 4" xfId="3843" xr:uid="{00000000-0005-0000-0000-0000BC0E0000}"/>
    <cellStyle name="Calculation 4 2 6 2 3 5" xfId="3844" xr:uid="{00000000-0005-0000-0000-0000BD0E0000}"/>
    <cellStyle name="Calculation 4 2 6 2 4" xfId="3845" xr:uid="{00000000-0005-0000-0000-0000BE0E0000}"/>
    <cellStyle name="Calculation 4 2 6 2 4 2" xfId="3846" xr:uid="{00000000-0005-0000-0000-0000BF0E0000}"/>
    <cellStyle name="Calculation 4 2 6 2 5" xfId="3847" xr:uid="{00000000-0005-0000-0000-0000C00E0000}"/>
    <cellStyle name="Calculation 4 2 6 2 5 2" xfId="3848" xr:uid="{00000000-0005-0000-0000-0000C10E0000}"/>
    <cellStyle name="Calculation 4 2 6 2 6" xfId="3849" xr:uid="{00000000-0005-0000-0000-0000C20E0000}"/>
    <cellStyle name="Calculation 4 2 6 2 7" xfId="3850" xr:uid="{00000000-0005-0000-0000-0000C30E0000}"/>
    <cellStyle name="Calculation 4 2 6 3" xfId="3851" xr:uid="{00000000-0005-0000-0000-0000C40E0000}"/>
    <cellStyle name="Calculation 4 2 6 3 2" xfId="3852" xr:uid="{00000000-0005-0000-0000-0000C50E0000}"/>
    <cellStyle name="Calculation 4 2 6 3 3" xfId="3853" xr:uid="{00000000-0005-0000-0000-0000C60E0000}"/>
    <cellStyle name="Calculation 4 2 6 3 4" xfId="3854" xr:uid="{00000000-0005-0000-0000-0000C70E0000}"/>
    <cellStyle name="Calculation 4 2 6 3 5" xfId="3855" xr:uid="{00000000-0005-0000-0000-0000C80E0000}"/>
    <cellStyle name="Calculation 4 2 6 4" xfId="3856" xr:uid="{00000000-0005-0000-0000-0000C90E0000}"/>
    <cellStyle name="Calculation 4 2 6 4 2" xfId="3857" xr:uid="{00000000-0005-0000-0000-0000CA0E0000}"/>
    <cellStyle name="Calculation 4 2 6 4 3" xfId="3858" xr:uid="{00000000-0005-0000-0000-0000CB0E0000}"/>
    <cellStyle name="Calculation 4 2 6 4 4" xfId="3859" xr:uid="{00000000-0005-0000-0000-0000CC0E0000}"/>
    <cellStyle name="Calculation 4 2 6 4 5" xfId="3860" xr:uid="{00000000-0005-0000-0000-0000CD0E0000}"/>
    <cellStyle name="Calculation 4 2 6 5" xfId="3861" xr:uid="{00000000-0005-0000-0000-0000CE0E0000}"/>
    <cellStyle name="Calculation 4 2 6 5 2" xfId="3862" xr:uid="{00000000-0005-0000-0000-0000CF0E0000}"/>
    <cellStyle name="Calculation 4 2 6 6" xfId="3863" xr:uid="{00000000-0005-0000-0000-0000D00E0000}"/>
    <cellStyle name="Calculation 4 2 6 6 2" xfId="3864" xr:uid="{00000000-0005-0000-0000-0000D10E0000}"/>
    <cellStyle name="Calculation 4 2 6 7" xfId="3865" xr:uid="{00000000-0005-0000-0000-0000D20E0000}"/>
    <cellStyle name="Calculation 4 2 6 8" xfId="3866" xr:uid="{00000000-0005-0000-0000-0000D30E0000}"/>
    <cellStyle name="Calculation 4 2 7" xfId="3867" xr:uid="{00000000-0005-0000-0000-0000D40E0000}"/>
    <cellStyle name="Calculation 4 2 7 2" xfId="3868" xr:uid="{00000000-0005-0000-0000-0000D50E0000}"/>
    <cellStyle name="Calculation 4 2 7 2 2" xfId="3869" xr:uid="{00000000-0005-0000-0000-0000D60E0000}"/>
    <cellStyle name="Calculation 4 2 7 2 2 2" xfId="3870" xr:uid="{00000000-0005-0000-0000-0000D70E0000}"/>
    <cellStyle name="Calculation 4 2 7 2 2 3" xfId="3871" xr:uid="{00000000-0005-0000-0000-0000D80E0000}"/>
    <cellStyle name="Calculation 4 2 7 2 2 4" xfId="3872" xr:uid="{00000000-0005-0000-0000-0000D90E0000}"/>
    <cellStyle name="Calculation 4 2 7 2 2 5" xfId="3873" xr:uid="{00000000-0005-0000-0000-0000DA0E0000}"/>
    <cellStyle name="Calculation 4 2 7 2 3" xfId="3874" xr:uid="{00000000-0005-0000-0000-0000DB0E0000}"/>
    <cellStyle name="Calculation 4 2 7 2 3 2" xfId="3875" xr:uid="{00000000-0005-0000-0000-0000DC0E0000}"/>
    <cellStyle name="Calculation 4 2 7 2 3 3" xfId="3876" xr:uid="{00000000-0005-0000-0000-0000DD0E0000}"/>
    <cellStyle name="Calculation 4 2 7 2 3 4" xfId="3877" xr:uid="{00000000-0005-0000-0000-0000DE0E0000}"/>
    <cellStyle name="Calculation 4 2 7 2 3 5" xfId="3878" xr:uid="{00000000-0005-0000-0000-0000DF0E0000}"/>
    <cellStyle name="Calculation 4 2 7 2 4" xfId="3879" xr:uid="{00000000-0005-0000-0000-0000E00E0000}"/>
    <cellStyle name="Calculation 4 2 7 2 4 2" xfId="3880" xr:uid="{00000000-0005-0000-0000-0000E10E0000}"/>
    <cellStyle name="Calculation 4 2 7 2 5" xfId="3881" xr:uid="{00000000-0005-0000-0000-0000E20E0000}"/>
    <cellStyle name="Calculation 4 2 7 2 5 2" xfId="3882" xr:uid="{00000000-0005-0000-0000-0000E30E0000}"/>
    <cellStyle name="Calculation 4 2 7 2 6" xfId="3883" xr:uid="{00000000-0005-0000-0000-0000E40E0000}"/>
    <cellStyle name="Calculation 4 2 7 2 7" xfId="3884" xr:uid="{00000000-0005-0000-0000-0000E50E0000}"/>
    <cellStyle name="Calculation 4 2 7 3" xfId="3885" xr:uid="{00000000-0005-0000-0000-0000E60E0000}"/>
    <cellStyle name="Calculation 4 2 7 3 2" xfId="3886" xr:uid="{00000000-0005-0000-0000-0000E70E0000}"/>
    <cellStyle name="Calculation 4 2 7 3 3" xfId="3887" xr:uid="{00000000-0005-0000-0000-0000E80E0000}"/>
    <cellStyle name="Calculation 4 2 7 3 4" xfId="3888" xr:uid="{00000000-0005-0000-0000-0000E90E0000}"/>
    <cellStyle name="Calculation 4 2 7 3 5" xfId="3889" xr:uid="{00000000-0005-0000-0000-0000EA0E0000}"/>
    <cellStyle name="Calculation 4 2 7 4" xfId="3890" xr:uid="{00000000-0005-0000-0000-0000EB0E0000}"/>
    <cellStyle name="Calculation 4 2 7 4 2" xfId="3891" xr:uid="{00000000-0005-0000-0000-0000EC0E0000}"/>
    <cellStyle name="Calculation 4 2 7 4 3" xfId="3892" xr:uid="{00000000-0005-0000-0000-0000ED0E0000}"/>
    <cellStyle name="Calculation 4 2 7 4 4" xfId="3893" xr:uid="{00000000-0005-0000-0000-0000EE0E0000}"/>
    <cellStyle name="Calculation 4 2 7 4 5" xfId="3894" xr:uid="{00000000-0005-0000-0000-0000EF0E0000}"/>
    <cellStyle name="Calculation 4 2 7 5" xfId="3895" xr:uid="{00000000-0005-0000-0000-0000F00E0000}"/>
    <cellStyle name="Calculation 4 2 7 5 2" xfId="3896" xr:uid="{00000000-0005-0000-0000-0000F10E0000}"/>
    <cellStyle name="Calculation 4 2 7 6" xfId="3897" xr:uid="{00000000-0005-0000-0000-0000F20E0000}"/>
    <cellStyle name="Calculation 4 2 7 6 2" xfId="3898" xr:uid="{00000000-0005-0000-0000-0000F30E0000}"/>
    <cellStyle name="Calculation 4 2 7 7" xfId="3899" xr:uid="{00000000-0005-0000-0000-0000F40E0000}"/>
    <cellStyle name="Calculation 4 2 7 8" xfId="3900" xr:uid="{00000000-0005-0000-0000-0000F50E0000}"/>
    <cellStyle name="Calculation 4 2 8" xfId="3901" xr:uid="{00000000-0005-0000-0000-0000F60E0000}"/>
    <cellStyle name="Calculation 4 2 8 2" xfId="3902" xr:uid="{00000000-0005-0000-0000-0000F70E0000}"/>
    <cellStyle name="Calculation 4 2 8 2 2" xfId="3903" xr:uid="{00000000-0005-0000-0000-0000F80E0000}"/>
    <cellStyle name="Calculation 4 2 8 2 2 2" xfId="3904" xr:uid="{00000000-0005-0000-0000-0000F90E0000}"/>
    <cellStyle name="Calculation 4 2 8 2 2 3" xfId="3905" xr:uid="{00000000-0005-0000-0000-0000FA0E0000}"/>
    <cellStyle name="Calculation 4 2 8 2 2 4" xfId="3906" xr:uid="{00000000-0005-0000-0000-0000FB0E0000}"/>
    <cellStyle name="Calculation 4 2 8 2 2 5" xfId="3907" xr:uid="{00000000-0005-0000-0000-0000FC0E0000}"/>
    <cellStyle name="Calculation 4 2 8 2 3" xfId="3908" xr:uid="{00000000-0005-0000-0000-0000FD0E0000}"/>
    <cellStyle name="Calculation 4 2 8 2 3 2" xfId="3909" xr:uid="{00000000-0005-0000-0000-0000FE0E0000}"/>
    <cellStyle name="Calculation 4 2 8 2 3 3" xfId="3910" xr:uid="{00000000-0005-0000-0000-0000FF0E0000}"/>
    <cellStyle name="Calculation 4 2 8 2 3 4" xfId="3911" xr:uid="{00000000-0005-0000-0000-0000000F0000}"/>
    <cellStyle name="Calculation 4 2 8 2 3 5" xfId="3912" xr:uid="{00000000-0005-0000-0000-0000010F0000}"/>
    <cellStyle name="Calculation 4 2 8 2 4" xfId="3913" xr:uid="{00000000-0005-0000-0000-0000020F0000}"/>
    <cellStyle name="Calculation 4 2 8 2 4 2" xfId="3914" xr:uid="{00000000-0005-0000-0000-0000030F0000}"/>
    <cellStyle name="Calculation 4 2 8 2 5" xfId="3915" xr:uid="{00000000-0005-0000-0000-0000040F0000}"/>
    <cellStyle name="Calculation 4 2 8 2 5 2" xfId="3916" xr:uid="{00000000-0005-0000-0000-0000050F0000}"/>
    <cellStyle name="Calculation 4 2 8 2 6" xfId="3917" xr:uid="{00000000-0005-0000-0000-0000060F0000}"/>
    <cellStyle name="Calculation 4 2 8 2 7" xfId="3918" xr:uid="{00000000-0005-0000-0000-0000070F0000}"/>
    <cellStyle name="Calculation 4 2 8 3" xfId="3919" xr:uid="{00000000-0005-0000-0000-0000080F0000}"/>
    <cellStyle name="Calculation 4 2 8 3 2" xfId="3920" xr:uid="{00000000-0005-0000-0000-0000090F0000}"/>
    <cellStyle name="Calculation 4 2 8 3 3" xfId="3921" xr:uid="{00000000-0005-0000-0000-00000A0F0000}"/>
    <cellStyle name="Calculation 4 2 8 3 4" xfId="3922" xr:uid="{00000000-0005-0000-0000-00000B0F0000}"/>
    <cellStyle name="Calculation 4 2 8 3 5" xfId="3923" xr:uid="{00000000-0005-0000-0000-00000C0F0000}"/>
    <cellStyle name="Calculation 4 2 8 4" xfId="3924" xr:uid="{00000000-0005-0000-0000-00000D0F0000}"/>
    <cellStyle name="Calculation 4 2 8 4 2" xfId="3925" xr:uid="{00000000-0005-0000-0000-00000E0F0000}"/>
    <cellStyle name="Calculation 4 2 8 4 3" xfId="3926" xr:uid="{00000000-0005-0000-0000-00000F0F0000}"/>
    <cellStyle name="Calculation 4 2 8 4 4" xfId="3927" xr:uid="{00000000-0005-0000-0000-0000100F0000}"/>
    <cellStyle name="Calculation 4 2 8 4 5" xfId="3928" xr:uid="{00000000-0005-0000-0000-0000110F0000}"/>
    <cellStyle name="Calculation 4 2 8 5" xfId="3929" xr:uid="{00000000-0005-0000-0000-0000120F0000}"/>
    <cellStyle name="Calculation 4 2 8 5 2" xfId="3930" xr:uid="{00000000-0005-0000-0000-0000130F0000}"/>
    <cellStyle name="Calculation 4 2 8 6" xfId="3931" xr:uid="{00000000-0005-0000-0000-0000140F0000}"/>
    <cellStyle name="Calculation 4 2 8 6 2" xfId="3932" xr:uid="{00000000-0005-0000-0000-0000150F0000}"/>
    <cellStyle name="Calculation 4 2 8 7" xfId="3933" xr:uid="{00000000-0005-0000-0000-0000160F0000}"/>
    <cellStyle name="Calculation 4 2 8 8" xfId="3934" xr:uid="{00000000-0005-0000-0000-0000170F0000}"/>
    <cellStyle name="Calculation 4 2 9" xfId="3935" xr:uid="{00000000-0005-0000-0000-0000180F0000}"/>
    <cellStyle name="Calculation 4 2 9 2" xfId="3936" xr:uid="{00000000-0005-0000-0000-0000190F0000}"/>
    <cellStyle name="Calculation 4 2 9 2 2" xfId="3937" xr:uid="{00000000-0005-0000-0000-00001A0F0000}"/>
    <cellStyle name="Calculation 4 2 9 2 2 2" xfId="3938" xr:uid="{00000000-0005-0000-0000-00001B0F0000}"/>
    <cellStyle name="Calculation 4 2 9 2 2 3" xfId="3939" xr:uid="{00000000-0005-0000-0000-00001C0F0000}"/>
    <cellStyle name="Calculation 4 2 9 2 2 4" xfId="3940" xr:uid="{00000000-0005-0000-0000-00001D0F0000}"/>
    <cellStyle name="Calculation 4 2 9 2 2 5" xfId="3941" xr:uid="{00000000-0005-0000-0000-00001E0F0000}"/>
    <cellStyle name="Calculation 4 2 9 2 3" xfId="3942" xr:uid="{00000000-0005-0000-0000-00001F0F0000}"/>
    <cellStyle name="Calculation 4 2 9 2 3 2" xfId="3943" xr:uid="{00000000-0005-0000-0000-0000200F0000}"/>
    <cellStyle name="Calculation 4 2 9 2 3 3" xfId="3944" xr:uid="{00000000-0005-0000-0000-0000210F0000}"/>
    <cellStyle name="Calculation 4 2 9 2 3 4" xfId="3945" xr:uid="{00000000-0005-0000-0000-0000220F0000}"/>
    <cellStyle name="Calculation 4 2 9 2 3 5" xfId="3946" xr:uid="{00000000-0005-0000-0000-0000230F0000}"/>
    <cellStyle name="Calculation 4 2 9 2 4" xfId="3947" xr:uid="{00000000-0005-0000-0000-0000240F0000}"/>
    <cellStyle name="Calculation 4 2 9 2 4 2" xfId="3948" xr:uid="{00000000-0005-0000-0000-0000250F0000}"/>
    <cellStyle name="Calculation 4 2 9 2 5" xfId="3949" xr:uid="{00000000-0005-0000-0000-0000260F0000}"/>
    <cellStyle name="Calculation 4 2 9 2 5 2" xfId="3950" xr:uid="{00000000-0005-0000-0000-0000270F0000}"/>
    <cellStyle name="Calculation 4 2 9 2 6" xfId="3951" xr:uid="{00000000-0005-0000-0000-0000280F0000}"/>
    <cellStyle name="Calculation 4 2 9 2 7" xfId="3952" xr:uid="{00000000-0005-0000-0000-0000290F0000}"/>
    <cellStyle name="Calculation 4 2 9 3" xfId="3953" xr:uid="{00000000-0005-0000-0000-00002A0F0000}"/>
    <cellStyle name="Calculation 4 2 9 3 2" xfId="3954" xr:uid="{00000000-0005-0000-0000-00002B0F0000}"/>
    <cellStyle name="Calculation 4 2 9 3 3" xfId="3955" xr:uid="{00000000-0005-0000-0000-00002C0F0000}"/>
    <cellStyle name="Calculation 4 2 9 3 4" xfId="3956" xr:uid="{00000000-0005-0000-0000-00002D0F0000}"/>
    <cellStyle name="Calculation 4 2 9 3 5" xfId="3957" xr:uid="{00000000-0005-0000-0000-00002E0F0000}"/>
    <cellStyle name="Calculation 4 2 9 4" xfId="3958" xr:uid="{00000000-0005-0000-0000-00002F0F0000}"/>
    <cellStyle name="Calculation 4 2 9 4 2" xfId="3959" xr:uid="{00000000-0005-0000-0000-0000300F0000}"/>
    <cellStyle name="Calculation 4 2 9 4 3" xfId="3960" xr:uid="{00000000-0005-0000-0000-0000310F0000}"/>
    <cellStyle name="Calculation 4 2 9 4 4" xfId="3961" xr:uid="{00000000-0005-0000-0000-0000320F0000}"/>
    <cellStyle name="Calculation 4 2 9 4 5" xfId="3962" xr:uid="{00000000-0005-0000-0000-0000330F0000}"/>
    <cellStyle name="Calculation 4 2 9 5" xfId="3963" xr:uid="{00000000-0005-0000-0000-0000340F0000}"/>
    <cellStyle name="Calculation 4 2 9 5 2" xfId="3964" xr:uid="{00000000-0005-0000-0000-0000350F0000}"/>
    <cellStyle name="Calculation 4 2 9 6" xfId="3965" xr:uid="{00000000-0005-0000-0000-0000360F0000}"/>
    <cellStyle name="Calculation 4 2 9 6 2" xfId="3966" xr:uid="{00000000-0005-0000-0000-0000370F0000}"/>
    <cellStyle name="Calculation 4 2 9 7" xfId="3967" xr:uid="{00000000-0005-0000-0000-0000380F0000}"/>
    <cellStyle name="Calculation 4 2 9 8" xfId="3968" xr:uid="{00000000-0005-0000-0000-0000390F0000}"/>
    <cellStyle name="Calculation 4 3" xfId="3969" xr:uid="{00000000-0005-0000-0000-00003A0F0000}"/>
    <cellStyle name="Calculation 4 3 2" xfId="3970" xr:uid="{00000000-0005-0000-0000-00003B0F0000}"/>
    <cellStyle name="Calculation 4 4" xfId="3971" xr:uid="{00000000-0005-0000-0000-00003C0F0000}"/>
    <cellStyle name="Calculation 4 4 2" xfId="3972" xr:uid="{00000000-0005-0000-0000-00003D0F0000}"/>
    <cellStyle name="Calculation 4 5" xfId="3973" xr:uid="{00000000-0005-0000-0000-00003E0F0000}"/>
    <cellStyle name="Calculation 4 6" xfId="3974" xr:uid="{00000000-0005-0000-0000-00003F0F0000}"/>
    <cellStyle name="Calculation 4 6 2" xfId="3975" xr:uid="{00000000-0005-0000-0000-0000400F0000}"/>
    <cellStyle name="Calculation 4_T-straight with PEDs adjustor" xfId="3976" xr:uid="{00000000-0005-0000-0000-0000410F0000}"/>
    <cellStyle name="Calculation 5" xfId="3977" xr:uid="{00000000-0005-0000-0000-0000420F0000}"/>
    <cellStyle name="Calculation 5 2" xfId="3978" xr:uid="{00000000-0005-0000-0000-0000430F0000}"/>
    <cellStyle name="Calculation 5 2 2" xfId="3979" xr:uid="{00000000-0005-0000-0000-0000440F0000}"/>
    <cellStyle name="Calculation 5 3" xfId="3980" xr:uid="{00000000-0005-0000-0000-0000450F0000}"/>
    <cellStyle name="Calculation 5 3 2" xfId="3981" xr:uid="{00000000-0005-0000-0000-0000460F0000}"/>
    <cellStyle name="Calculation 5 4" xfId="3982" xr:uid="{00000000-0005-0000-0000-0000470F0000}"/>
    <cellStyle name="Calculation 6" xfId="3983" xr:uid="{00000000-0005-0000-0000-0000480F0000}"/>
    <cellStyle name="Calculation 6 2" xfId="3984" xr:uid="{00000000-0005-0000-0000-0000490F0000}"/>
    <cellStyle name="Calculation 7" xfId="3985" xr:uid="{00000000-0005-0000-0000-00004A0F0000}"/>
    <cellStyle name="Calculation 7 2" xfId="3986" xr:uid="{00000000-0005-0000-0000-00004B0F0000}"/>
    <cellStyle name="Calculation 8" xfId="3987" xr:uid="{00000000-0005-0000-0000-00004C0F0000}"/>
    <cellStyle name="Calculation 8 2" xfId="3988" xr:uid="{00000000-0005-0000-0000-00004D0F0000}"/>
    <cellStyle name="Calculation 9" xfId="3989" xr:uid="{00000000-0005-0000-0000-00004E0F0000}"/>
    <cellStyle name="Calculation 9 2" xfId="3990" xr:uid="{00000000-0005-0000-0000-00004F0F0000}"/>
    <cellStyle name="Check Cell 10" xfId="3991" xr:uid="{00000000-0005-0000-0000-0000500F0000}"/>
    <cellStyle name="Check Cell 11" xfId="3992" xr:uid="{00000000-0005-0000-0000-0000510F0000}"/>
    <cellStyle name="Check Cell 2" xfId="3993" xr:uid="{00000000-0005-0000-0000-0000520F0000}"/>
    <cellStyle name="Check Cell 2 2" xfId="3994" xr:uid="{00000000-0005-0000-0000-0000530F0000}"/>
    <cellStyle name="Check Cell 2 2 2" xfId="3995" xr:uid="{00000000-0005-0000-0000-0000540F0000}"/>
    <cellStyle name="Check Cell 2 2 3" xfId="3996" xr:uid="{00000000-0005-0000-0000-0000550F0000}"/>
    <cellStyle name="Check Cell 2 2_T-straight with PEDs adjustor" xfId="3997" xr:uid="{00000000-0005-0000-0000-0000560F0000}"/>
    <cellStyle name="Check Cell 2 3" xfId="3998" xr:uid="{00000000-0005-0000-0000-0000570F0000}"/>
    <cellStyle name="Check Cell 3" xfId="3999" xr:uid="{00000000-0005-0000-0000-0000580F0000}"/>
    <cellStyle name="Check Cell 3 2" xfId="4000" xr:uid="{00000000-0005-0000-0000-0000590F0000}"/>
    <cellStyle name="Check Cell 4" xfId="4001" xr:uid="{00000000-0005-0000-0000-00005A0F0000}"/>
    <cellStyle name="Check Cell 4 2" xfId="4002" xr:uid="{00000000-0005-0000-0000-00005B0F0000}"/>
    <cellStyle name="Check Cell 5" xfId="4003" xr:uid="{00000000-0005-0000-0000-00005C0F0000}"/>
    <cellStyle name="Check Cell 6" xfId="4004" xr:uid="{00000000-0005-0000-0000-00005D0F0000}"/>
    <cellStyle name="Check Cell 7" xfId="4005" xr:uid="{00000000-0005-0000-0000-00005E0F0000}"/>
    <cellStyle name="Check Cell 8" xfId="4006" xr:uid="{00000000-0005-0000-0000-00005F0F0000}"/>
    <cellStyle name="Check Cell 9" xfId="4007" xr:uid="{00000000-0005-0000-0000-0000600F0000}"/>
    <cellStyle name="Comma" xfId="1" builtinId="3"/>
    <cellStyle name="Comma 10" xfId="4008" xr:uid="{00000000-0005-0000-0000-0000620F0000}"/>
    <cellStyle name="Comma 10 10" xfId="4009" xr:uid="{00000000-0005-0000-0000-0000630F0000}"/>
    <cellStyle name="Comma 10 11" xfId="4010" xr:uid="{00000000-0005-0000-0000-0000640F0000}"/>
    <cellStyle name="Comma 10 2" xfId="4011" xr:uid="{00000000-0005-0000-0000-0000650F0000}"/>
    <cellStyle name="Comma 10 2 10" xfId="4012" xr:uid="{00000000-0005-0000-0000-0000660F0000}"/>
    <cellStyle name="Comma 10 2 10 2" xfId="4013" xr:uid="{00000000-0005-0000-0000-0000670F0000}"/>
    <cellStyle name="Comma 10 2 2" xfId="4014" xr:uid="{00000000-0005-0000-0000-0000680F0000}"/>
    <cellStyle name="Comma 10 2 2 2" xfId="4015" xr:uid="{00000000-0005-0000-0000-0000690F0000}"/>
    <cellStyle name="Comma 10 2 2 2 2" xfId="4016" xr:uid="{00000000-0005-0000-0000-00006A0F0000}"/>
    <cellStyle name="Comma 10 2 2 2 3" xfId="4017" xr:uid="{00000000-0005-0000-0000-00006B0F0000}"/>
    <cellStyle name="Comma 10 2 2 2 3 2" xfId="4018" xr:uid="{00000000-0005-0000-0000-00006C0F0000}"/>
    <cellStyle name="Comma 10 2 2 2 3 2 2" xfId="4019" xr:uid="{00000000-0005-0000-0000-00006D0F0000}"/>
    <cellStyle name="Comma 10 2 2 2 3 3" xfId="4020" xr:uid="{00000000-0005-0000-0000-00006E0F0000}"/>
    <cellStyle name="Comma 10 2 2 2 4" xfId="4021" xr:uid="{00000000-0005-0000-0000-00006F0F0000}"/>
    <cellStyle name="Comma 10 2 2 3" xfId="4022" xr:uid="{00000000-0005-0000-0000-0000700F0000}"/>
    <cellStyle name="Comma 10 2 2 4" xfId="4023" xr:uid="{00000000-0005-0000-0000-0000710F0000}"/>
    <cellStyle name="Comma 10 2 2 4 2" xfId="4024" xr:uid="{00000000-0005-0000-0000-0000720F0000}"/>
    <cellStyle name="Comma 10 2 2 4 2 2" xfId="4025" xr:uid="{00000000-0005-0000-0000-0000730F0000}"/>
    <cellStyle name="Comma 10 2 2 4 3" xfId="4026" xr:uid="{00000000-0005-0000-0000-0000740F0000}"/>
    <cellStyle name="Comma 10 2 2 5" xfId="4027" xr:uid="{00000000-0005-0000-0000-0000750F0000}"/>
    <cellStyle name="Comma 10 2 3" xfId="4028" xr:uid="{00000000-0005-0000-0000-0000760F0000}"/>
    <cellStyle name="Comma 10 2 3 2" xfId="4029" xr:uid="{00000000-0005-0000-0000-0000770F0000}"/>
    <cellStyle name="Comma 10 2 3 3" xfId="4030" xr:uid="{00000000-0005-0000-0000-0000780F0000}"/>
    <cellStyle name="Comma 10 2 3 3 2" xfId="4031" xr:uid="{00000000-0005-0000-0000-0000790F0000}"/>
    <cellStyle name="Comma 10 2 3 3 2 2" xfId="4032" xr:uid="{00000000-0005-0000-0000-00007A0F0000}"/>
    <cellStyle name="Comma 10 2 3 3 3" xfId="4033" xr:uid="{00000000-0005-0000-0000-00007B0F0000}"/>
    <cellStyle name="Comma 10 2 3 4" xfId="4034" xr:uid="{00000000-0005-0000-0000-00007C0F0000}"/>
    <cellStyle name="Comma 10 2 4" xfId="4035" xr:uid="{00000000-0005-0000-0000-00007D0F0000}"/>
    <cellStyle name="Comma 10 2 4 2" xfId="4036" xr:uid="{00000000-0005-0000-0000-00007E0F0000}"/>
    <cellStyle name="Comma 10 2 4 3" xfId="4037" xr:uid="{00000000-0005-0000-0000-00007F0F0000}"/>
    <cellStyle name="Comma 10 2 4 3 2" xfId="4038" xr:uid="{00000000-0005-0000-0000-0000800F0000}"/>
    <cellStyle name="Comma 10 2 4 3 2 2" xfId="4039" xr:uid="{00000000-0005-0000-0000-0000810F0000}"/>
    <cellStyle name="Comma 10 2 4 3 3" xfId="4040" xr:uid="{00000000-0005-0000-0000-0000820F0000}"/>
    <cellStyle name="Comma 10 2 4 4" xfId="4041" xr:uid="{00000000-0005-0000-0000-0000830F0000}"/>
    <cellStyle name="Comma 10 2 5" xfId="4042" xr:uid="{00000000-0005-0000-0000-0000840F0000}"/>
    <cellStyle name="Comma 10 2 6" xfId="4043" xr:uid="{00000000-0005-0000-0000-0000850F0000}"/>
    <cellStyle name="Comma 10 2 6 2" xfId="4044" xr:uid="{00000000-0005-0000-0000-0000860F0000}"/>
    <cellStyle name="Comma 10 2 6 2 2" xfId="4045" xr:uid="{00000000-0005-0000-0000-0000870F0000}"/>
    <cellStyle name="Comma 10 2 6 3" xfId="4046" xr:uid="{00000000-0005-0000-0000-0000880F0000}"/>
    <cellStyle name="Comma 10 2 7" xfId="4047" xr:uid="{00000000-0005-0000-0000-0000890F0000}"/>
    <cellStyle name="Comma 10 2 7 2" xfId="4048" xr:uid="{00000000-0005-0000-0000-00008A0F0000}"/>
    <cellStyle name="Comma 10 2 8" xfId="4049" xr:uid="{00000000-0005-0000-0000-00008B0F0000}"/>
    <cellStyle name="Comma 10 2 8 2" xfId="4050" xr:uid="{00000000-0005-0000-0000-00008C0F0000}"/>
    <cellStyle name="Comma 10 2 8 3" xfId="4051" xr:uid="{00000000-0005-0000-0000-00008D0F0000}"/>
    <cellStyle name="Comma 10 2 9" xfId="4052" xr:uid="{00000000-0005-0000-0000-00008E0F0000}"/>
    <cellStyle name="Comma 10 3" xfId="4053" xr:uid="{00000000-0005-0000-0000-00008F0F0000}"/>
    <cellStyle name="Comma 10 3 2" xfId="4054" xr:uid="{00000000-0005-0000-0000-0000900F0000}"/>
    <cellStyle name="Comma 10 3 2 2" xfId="4055" xr:uid="{00000000-0005-0000-0000-0000910F0000}"/>
    <cellStyle name="Comma 10 3 2 2 2" xfId="4056" xr:uid="{00000000-0005-0000-0000-0000920F0000}"/>
    <cellStyle name="Comma 10 3 2 2 3" xfId="4057" xr:uid="{00000000-0005-0000-0000-0000930F0000}"/>
    <cellStyle name="Comma 10 3 2 2 3 2" xfId="4058" xr:uid="{00000000-0005-0000-0000-0000940F0000}"/>
    <cellStyle name="Comma 10 3 2 2 3 2 2" xfId="4059" xr:uid="{00000000-0005-0000-0000-0000950F0000}"/>
    <cellStyle name="Comma 10 3 2 2 3 3" xfId="4060" xr:uid="{00000000-0005-0000-0000-0000960F0000}"/>
    <cellStyle name="Comma 10 3 2 2 4" xfId="4061" xr:uid="{00000000-0005-0000-0000-0000970F0000}"/>
    <cellStyle name="Comma 10 3 2 3" xfId="4062" xr:uid="{00000000-0005-0000-0000-0000980F0000}"/>
    <cellStyle name="Comma 10 3 2 4" xfId="4063" xr:uid="{00000000-0005-0000-0000-0000990F0000}"/>
    <cellStyle name="Comma 10 3 2 4 2" xfId="4064" xr:uid="{00000000-0005-0000-0000-00009A0F0000}"/>
    <cellStyle name="Comma 10 3 2 4 2 2" xfId="4065" xr:uid="{00000000-0005-0000-0000-00009B0F0000}"/>
    <cellStyle name="Comma 10 3 2 4 3" xfId="4066" xr:uid="{00000000-0005-0000-0000-00009C0F0000}"/>
    <cellStyle name="Comma 10 3 2 5" xfId="4067" xr:uid="{00000000-0005-0000-0000-00009D0F0000}"/>
    <cellStyle name="Comma 10 3 3" xfId="4068" xr:uid="{00000000-0005-0000-0000-00009E0F0000}"/>
    <cellStyle name="Comma 10 3 3 2" xfId="4069" xr:uid="{00000000-0005-0000-0000-00009F0F0000}"/>
    <cellStyle name="Comma 10 3 3 3" xfId="4070" xr:uid="{00000000-0005-0000-0000-0000A00F0000}"/>
    <cellStyle name="Comma 10 3 3 3 2" xfId="4071" xr:uid="{00000000-0005-0000-0000-0000A10F0000}"/>
    <cellStyle name="Comma 10 3 3 3 2 2" xfId="4072" xr:uid="{00000000-0005-0000-0000-0000A20F0000}"/>
    <cellStyle name="Comma 10 3 3 3 3" xfId="4073" xr:uid="{00000000-0005-0000-0000-0000A30F0000}"/>
    <cellStyle name="Comma 10 3 3 4" xfId="4074" xr:uid="{00000000-0005-0000-0000-0000A40F0000}"/>
    <cellStyle name="Comma 10 3 4" xfId="4075" xr:uid="{00000000-0005-0000-0000-0000A50F0000}"/>
    <cellStyle name="Comma 10 3 5" xfId="4076" xr:uid="{00000000-0005-0000-0000-0000A60F0000}"/>
    <cellStyle name="Comma 10 3 5 2" xfId="4077" xr:uid="{00000000-0005-0000-0000-0000A70F0000}"/>
    <cellStyle name="Comma 10 3 5 2 2" xfId="4078" xr:uid="{00000000-0005-0000-0000-0000A80F0000}"/>
    <cellStyle name="Comma 10 3 5 3" xfId="4079" xr:uid="{00000000-0005-0000-0000-0000A90F0000}"/>
    <cellStyle name="Comma 10 3 6" xfId="4080" xr:uid="{00000000-0005-0000-0000-0000AA0F0000}"/>
    <cellStyle name="Comma 10 4" xfId="4081" xr:uid="{00000000-0005-0000-0000-0000AB0F0000}"/>
    <cellStyle name="Comma 10 4 2" xfId="4082" xr:uid="{00000000-0005-0000-0000-0000AC0F0000}"/>
    <cellStyle name="Comma 10 5" xfId="4083" xr:uid="{00000000-0005-0000-0000-0000AD0F0000}"/>
    <cellStyle name="Comma 10 5 2" xfId="4084" xr:uid="{00000000-0005-0000-0000-0000AE0F0000}"/>
    <cellStyle name="Comma 10 5 2 2" xfId="4085" xr:uid="{00000000-0005-0000-0000-0000AF0F0000}"/>
    <cellStyle name="Comma 10 5 2 3" xfId="4086" xr:uid="{00000000-0005-0000-0000-0000B00F0000}"/>
    <cellStyle name="Comma 10 5 2 3 2" xfId="4087" xr:uid="{00000000-0005-0000-0000-0000B10F0000}"/>
    <cellStyle name="Comma 10 5 2 3 2 2" xfId="4088" xr:uid="{00000000-0005-0000-0000-0000B20F0000}"/>
    <cellStyle name="Comma 10 5 2 3 3" xfId="4089" xr:uid="{00000000-0005-0000-0000-0000B30F0000}"/>
    <cellStyle name="Comma 10 5 2 4" xfId="4090" xr:uid="{00000000-0005-0000-0000-0000B40F0000}"/>
    <cellStyle name="Comma 10 5 3" xfId="4091" xr:uid="{00000000-0005-0000-0000-0000B50F0000}"/>
    <cellStyle name="Comma 10 5 4" xfId="4092" xr:uid="{00000000-0005-0000-0000-0000B60F0000}"/>
    <cellStyle name="Comma 10 5 4 2" xfId="4093" xr:uid="{00000000-0005-0000-0000-0000B70F0000}"/>
    <cellStyle name="Comma 10 5 4 2 2" xfId="4094" xr:uid="{00000000-0005-0000-0000-0000B80F0000}"/>
    <cellStyle name="Comma 10 5 4 3" xfId="4095" xr:uid="{00000000-0005-0000-0000-0000B90F0000}"/>
    <cellStyle name="Comma 10 5 5" xfId="4096" xr:uid="{00000000-0005-0000-0000-0000BA0F0000}"/>
    <cellStyle name="Comma 10 6" xfId="4097" xr:uid="{00000000-0005-0000-0000-0000BB0F0000}"/>
    <cellStyle name="Comma 10 6 2" xfId="4098" xr:uid="{00000000-0005-0000-0000-0000BC0F0000}"/>
    <cellStyle name="Comma 10 6 3" xfId="4099" xr:uid="{00000000-0005-0000-0000-0000BD0F0000}"/>
    <cellStyle name="Comma 10 6 3 2" xfId="4100" xr:uid="{00000000-0005-0000-0000-0000BE0F0000}"/>
    <cellStyle name="Comma 10 6 3 2 2" xfId="4101" xr:uid="{00000000-0005-0000-0000-0000BF0F0000}"/>
    <cellStyle name="Comma 10 6 3 3" xfId="4102" xr:uid="{00000000-0005-0000-0000-0000C00F0000}"/>
    <cellStyle name="Comma 10 6 4" xfId="4103" xr:uid="{00000000-0005-0000-0000-0000C10F0000}"/>
    <cellStyle name="Comma 10 7" xfId="4104" xr:uid="{00000000-0005-0000-0000-0000C20F0000}"/>
    <cellStyle name="Comma 10 7 2" xfId="4105" xr:uid="{00000000-0005-0000-0000-0000C30F0000}"/>
    <cellStyle name="Comma 10 8" xfId="4106" xr:uid="{00000000-0005-0000-0000-0000C40F0000}"/>
    <cellStyle name="Comma 10 8 2" xfId="4107" xr:uid="{00000000-0005-0000-0000-0000C50F0000}"/>
    <cellStyle name="Comma 10 8 2 2" xfId="4108" xr:uid="{00000000-0005-0000-0000-0000C60F0000}"/>
    <cellStyle name="Comma 10 8 3" xfId="4109" xr:uid="{00000000-0005-0000-0000-0000C70F0000}"/>
    <cellStyle name="Comma 10 9" xfId="4110" xr:uid="{00000000-0005-0000-0000-0000C80F0000}"/>
    <cellStyle name="Comma 10 9 2" xfId="4111" xr:uid="{00000000-0005-0000-0000-0000C90F0000}"/>
    <cellStyle name="Comma 11" xfId="4112" xr:uid="{00000000-0005-0000-0000-0000CA0F0000}"/>
    <cellStyle name="Comma 11 2" xfId="4113" xr:uid="{00000000-0005-0000-0000-0000CB0F0000}"/>
    <cellStyle name="Comma 11 2 2" xfId="4114" xr:uid="{00000000-0005-0000-0000-0000CC0F0000}"/>
    <cellStyle name="Comma 11 2 3" xfId="4115" xr:uid="{00000000-0005-0000-0000-0000CD0F0000}"/>
    <cellStyle name="Comma 11 2 4" xfId="4116" xr:uid="{00000000-0005-0000-0000-0000CE0F0000}"/>
    <cellStyle name="Comma 11 3" xfId="4117" xr:uid="{00000000-0005-0000-0000-0000CF0F0000}"/>
    <cellStyle name="Comma 11 4" xfId="4118" xr:uid="{00000000-0005-0000-0000-0000D00F0000}"/>
    <cellStyle name="Comma 11 5" xfId="4119" xr:uid="{00000000-0005-0000-0000-0000D10F0000}"/>
    <cellStyle name="Comma 12" xfId="4120" xr:uid="{00000000-0005-0000-0000-0000D20F0000}"/>
    <cellStyle name="Comma 12 2" xfId="4121" xr:uid="{00000000-0005-0000-0000-0000D30F0000}"/>
    <cellStyle name="Comma 13" xfId="4122" xr:uid="{00000000-0005-0000-0000-0000D40F0000}"/>
    <cellStyle name="Comma 13 2" xfId="4123" xr:uid="{00000000-0005-0000-0000-0000D50F0000}"/>
    <cellStyle name="Comma 14" xfId="4124" xr:uid="{00000000-0005-0000-0000-0000D60F0000}"/>
    <cellStyle name="Comma 15" xfId="4125" xr:uid="{00000000-0005-0000-0000-0000D70F0000}"/>
    <cellStyle name="Comma 15 2" xfId="4126" xr:uid="{00000000-0005-0000-0000-0000D80F0000}"/>
    <cellStyle name="Comma 15 2 2" xfId="4127" xr:uid="{00000000-0005-0000-0000-0000D90F0000}"/>
    <cellStyle name="Comma 15 2 3" xfId="4128" xr:uid="{00000000-0005-0000-0000-0000DA0F0000}"/>
    <cellStyle name="Comma 15 2 3 2" xfId="4129" xr:uid="{00000000-0005-0000-0000-0000DB0F0000}"/>
    <cellStyle name="Comma 15 2 3 2 2" xfId="4130" xr:uid="{00000000-0005-0000-0000-0000DC0F0000}"/>
    <cellStyle name="Comma 15 2 3 3" xfId="4131" xr:uid="{00000000-0005-0000-0000-0000DD0F0000}"/>
    <cellStyle name="Comma 15 2 4" xfId="4132" xr:uid="{00000000-0005-0000-0000-0000DE0F0000}"/>
    <cellStyle name="Comma 15 3" xfId="4133" xr:uid="{00000000-0005-0000-0000-0000DF0F0000}"/>
    <cellStyle name="Comma 15 3 2" xfId="4134" xr:uid="{00000000-0005-0000-0000-0000E00F0000}"/>
    <cellStyle name="Comma 15 4" xfId="4135" xr:uid="{00000000-0005-0000-0000-0000E10F0000}"/>
    <cellStyle name="Comma 15 5" xfId="4136" xr:uid="{00000000-0005-0000-0000-0000E20F0000}"/>
    <cellStyle name="Comma 15 5 2" xfId="4137" xr:uid="{00000000-0005-0000-0000-0000E30F0000}"/>
    <cellStyle name="Comma 15 5 2 2" xfId="4138" xr:uid="{00000000-0005-0000-0000-0000E40F0000}"/>
    <cellStyle name="Comma 15 5 3" xfId="4139" xr:uid="{00000000-0005-0000-0000-0000E50F0000}"/>
    <cellStyle name="Comma 15 6" xfId="4140" xr:uid="{00000000-0005-0000-0000-0000E60F0000}"/>
    <cellStyle name="Comma 16" xfId="4141" xr:uid="{00000000-0005-0000-0000-0000E70F0000}"/>
    <cellStyle name="Comma 16 2" xfId="4142" xr:uid="{00000000-0005-0000-0000-0000E80F0000}"/>
    <cellStyle name="Comma 16 2 2" xfId="4143" xr:uid="{00000000-0005-0000-0000-0000E90F0000}"/>
    <cellStyle name="Comma 16 3" xfId="4144" xr:uid="{00000000-0005-0000-0000-0000EA0F0000}"/>
    <cellStyle name="Comma 17" xfId="4145" xr:uid="{00000000-0005-0000-0000-0000EB0F0000}"/>
    <cellStyle name="Comma 17 2" xfId="4146" xr:uid="{00000000-0005-0000-0000-0000EC0F0000}"/>
    <cellStyle name="Comma 18" xfId="4147" xr:uid="{00000000-0005-0000-0000-0000ED0F0000}"/>
    <cellStyle name="Comma 18 2" xfId="4148" xr:uid="{00000000-0005-0000-0000-0000EE0F0000}"/>
    <cellStyle name="Comma 18 2 2" xfId="4149" xr:uid="{00000000-0005-0000-0000-0000EF0F0000}"/>
    <cellStyle name="Comma 19" xfId="4150" xr:uid="{00000000-0005-0000-0000-0000F00F0000}"/>
    <cellStyle name="Comma 2" xfId="4" xr:uid="{00000000-0005-0000-0000-0000F10F0000}"/>
    <cellStyle name="Comma 2 10" xfId="4151" xr:uid="{00000000-0005-0000-0000-0000F20F0000}"/>
    <cellStyle name="Comma 2 11" xfId="4152" xr:uid="{00000000-0005-0000-0000-0000F30F0000}"/>
    <cellStyle name="Comma 2 2" xfId="8" xr:uid="{00000000-0005-0000-0000-0000F40F0000}"/>
    <cellStyle name="Comma 2 2 2" xfId="4153" xr:uid="{00000000-0005-0000-0000-0000F50F0000}"/>
    <cellStyle name="Comma 2 2 2 2" xfId="4154" xr:uid="{00000000-0005-0000-0000-0000F60F0000}"/>
    <cellStyle name="Comma 2 2 3" xfId="4155" xr:uid="{00000000-0005-0000-0000-0000F70F0000}"/>
    <cellStyle name="Comma 2 2 4" xfId="4156" xr:uid="{00000000-0005-0000-0000-0000F80F0000}"/>
    <cellStyle name="Comma 2 3" xfId="9" xr:uid="{00000000-0005-0000-0000-0000F90F0000}"/>
    <cellStyle name="Comma 2 3 2" xfId="4157" xr:uid="{00000000-0005-0000-0000-0000FA0F0000}"/>
    <cellStyle name="Comma 2 3 2 2" xfId="4158" xr:uid="{00000000-0005-0000-0000-0000FB0F0000}"/>
    <cellStyle name="Comma 2 3 2 2 2" xfId="4159" xr:uid="{00000000-0005-0000-0000-0000FC0F0000}"/>
    <cellStyle name="Comma 2 3 2 3" xfId="4160" xr:uid="{00000000-0005-0000-0000-0000FD0F0000}"/>
    <cellStyle name="Comma 2 3 3" xfId="4161" xr:uid="{00000000-0005-0000-0000-0000FE0F0000}"/>
    <cellStyle name="Comma 2 3 3 2" xfId="4162" xr:uid="{00000000-0005-0000-0000-0000FF0F0000}"/>
    <cellStyle name="Comma 2 3 3 2 2" xfId="4163" xr:uid="{00000000-0005-0000-0000-000000100000}"/>
    <cellStyle name="Comma 2 3 3 3" xfId="4164" xr:uid="{00000000-0005-0000-0000-000001100000}"/>
    <cellStyle name="Comma 2 3 4" xfId="4165" xr:uid="{00000000-0005-0000-0000-000002100000}"/>
    <cellStyle name="Comma 2 3 4 2" xfId="4166" xr:uid="{00000000-0005-0000-0000-000003100000}"/>
    <cellStyle name="Comma 2 3 4 2 2" xfId="4167" xr:uid="{00000000-0005-0000-0000-000004100000}"/>
    <cellStyle name="Comma 2 3 4 3" xfId="4168" xr:uid="{00000000-0005-0000-0000-000005100000}"/>
    <cellStyle name="Comma 2 3 5" xfId="4169" xr:uid="{00000000-0005-0000-0000-000006100000}"/>
    <cellStyle name="Comma 2 3 5 2" xfId="4170" xr:uid="{00000000-0005-0000-0000-000007100000}"/>
    <cellStyle name="Comma 2 3 6" xfId="4171" xr:uid="{00000000-0005-0000-0000-000008100000}"/>
    <cellStyle name="Comma 2 3 7" xfId="4172" xr:uid="{00000000-0005-0000-0000-000009100000}"/>
    <cellStyle name="Comma 2 4" xfId="4173" xr:uid="{00000000-0005-0000-0000-00000A100000}"/>
    <cellStyle name="Comma 2 4 2" xfId="4174" xr:uid="{00000000-0005-0000-0000-00000B100000}"/>
    <cellStyle name="Comma 2 4 2 2" xfId="4175" xr:uid="{00000000-0005-0000-0000-00000C100000}"/>
    <cellStyle name="Comma 2 4 2 2 2" xfId="4176" xr:uid="{00000000-0005-0000-0000-00000D100000}"/>
    <cellStyle name="Comma 2 4 2 2 3" xfId="4177" xr:uid="{00000000-0005-0000-0000-00000E100000}"/>
    <cellStyle name="Comma 2 4 2 2 3 2" xfId="4178" xr:uid="{00000000-0005-0000-0000-00000F100000}"/>
    <cellStyle name="Comma 2 4 2 2 3 2 2" xfId="4179" xr:uid="{00000000-0005-0000-0000-000010100000}"/>
    <cellStyle name="Comma 2 4 2 2 3 3" xfId="4180" xr:uid="{00000000-0005-0000-0000-000011100000}"/>
    <cellStyle name="Comma 2 4 2 2 4" xfId="4181" xr:uid="{00000000-0005-0000-0000-000012100000}"/>
    <cellStyle name="Comma 2 4 2 3" xfId="4182" xr:uid="{00000000-0005-0000-0000-000013100000}"/>
    <cellStyle name="Comma 2 4 2 4" xfId="4183" xr:uid="{00000000-0005-0000-0000-000014100000}"/>
    <cellStyle name="Comma 2 4 2 4 2" xfId="4184" xr:uid="{00000000-0005-0000-0000-000015100000}"/>
    <cellStyle name="Comma 2 4 2 4 2 2" xfId="4185" xr:uid="{00000000-0005-0000-0000-000016100000}"/>
    <cellStyle name="Comma 2 4 2 4 3" xfId="4186" xr:uid="{00000000-0005-0000-0000-000017100000}"/>
    <cellStyle name="Comma 2 4 2 5" xfId="4187" xr:uid="{00000000-0005-0000-0000-000018100000}"/>
    <cellStyle name="Comma 2 4 3" xfId="4188" xr:uid="{00000000-0005-0000-0000-000019100000}"/>
    <cellStyle name="Comma 2 4 3 2" xfId="4189" xr:uid="{00000000-0005-0000-0000-00001A100000}"/>
    <cellStyle name="Comma 2 4 3 3" xfId="4190" xr:uid="{00000000-0005-0000-0000-00001B100000}"/>
    <cellStyle name="Comma 2 4 3 3 2" xfId="4191" xr:uid="{00000000-0005-0000-0000-00001C100000}"/>
    <cellStyle name="Comma 2 4 3 3 2 2" xfId="4192" xr:uid="{00000000-0005-0000-0000-00001D100000}"/>
    <cellStyle name="Comma 2 4 3 3 3" xfId="4193" xr:uid="{00000000-0005-0000-0000-00001E100000}"/>
    <cellStyle name="Comma 2 4 3 4" xfId="4194" xr:uid="{00000000-0005-0000-0000-00001F100000}"/>
    <cellStyle name="Comma 2 4 4" xfId="4195" xr:uid="{00000000-0005-0000-0000-000020100000}"/>
    <cellStyle name="Comma 2 4 5" xfId="4196" xr:uid="{00000000-0005-0000-0000-000021100000}"/>
    <cellStyle name="Comma 2 4 5 2" xfId="4197" xr:uid="{00000000-0005-0000-0000-000022100000}"/>
    <cellStyle name="Comma 2 4 5 2 2" xfId="4198" xr:uid="{00000000-0005-0000-0000-000023100000}"/>
    <cellStyle name="Comma 2 4 5 3" xfId="4199" xr:uid="{00000000-0005-0000-0000-000024100000}"/>
    <cellStyle name="Comma 2 4 6" xfId="4200" xr:uid="{00000000-0005-0000-0000-000025100000}"/>
    <cellStyle name="Comma 2 5" xfId="4201" xr:uid="{00000000-0005-0000-0000-000026100000}"/>
    <cellStyle name="Comma 2 5 2" xfId="4202" xr:uid="{00000000-0005-0000-0000-000027100000}"/>
    <cellStyle name="Comma 2 5 3" xfId="4203" xr:uid="{00000000-0005-0000-0000-000028100000}"/>
    <cellStyle name="Comma 2 5 3 2" xfId="4204" xr:uid="{00000000-0005-0000-0000-000029100000}"/>
    <cellStyle name="Comma 2 5 3 2 2" xfId="4205" xr:uid="{00000000-0005-0000-0000-00002A100000}"/>
    <cellStyle name="Comma 2 5 3 3" xfId="4206" xr:uid="{00000000-0005-0000-0000-00002B100000}"/>
    <cellStyle name="Comma 2 5 4" xfId="4207" xr:uid="{00000000-0005-0000-0000-00002C100000}"/>
    <cellStyle name="Comma 2 6" xfId="4208" xr:uid="{00000000-0005-0000-0000-00002D100000}"/>
    <cellStyle name="Comma 2 7" xfId="4209" xr:uid="{00000000-0005-0000-0000-00002E100000}"/>
    <cellStyle name="Comma 2 7 2" xfId="4210" xr:uid="{00000000-0005-0000-0000-00002F100000}"/>
    <cellStyle name="Comma 2 8" xfId="4211" xr:uid="{00000000-0005-0000-0000-000030100000}"/>
    <cellStyle name="Comma 2 8 2" xfId="4212" xr:uid="{00000000-0005-0000-0000-000031100000}"/>
    <cellStyle name="Comma 2 9" xfId="4213" xr:uid="{00000000-0005-0000-0000-000032100000}"/>
    <cellStyle name="Comma 20" xfId="4214" xr:uid="{00000000-0005-0000-0000-000033100000}"/>
    <cellStyle name="Comma 20 2" xfId="4215" xr:uid="{00000000-0005-0000-0000-000034100000}"/>
    <cellStyle name="Comma 20 3" xfId="4216" xr:uid="{00000000-0005-0000-0000-000035100000}"/>
    <cellStyle name="Comma 21" xfId="4217" xr:uid="{00000000-0005-0000-0000-000036100000}"/>
    <cellStyle name="Comma 21 2" xfId="4218" xr:uid="{00000000-0005-0000-0000-000037100000}"/>
    <cellStyle name="Comma 22" xfId="4219" xr:uid="{00000000-0005-0000-0000-000038100000}"/>
    <cellStyle name="Comma 22 2" xfId="4220" xr:uid="{00000000-0005-0000-0000-000039100000}"/>
    <cellStyle name="Comma 22 3" xfId="4221" xr:uid="{00000000-0005-0000-0000-00003A100000}"/>
    <cellStyle name="Comma 23" xfId="4222" xr:uid="{00000000-0005-0000-0000-00003B100000}"/>
    <cellStyle name="Comma 23 2" xfId="4223" xr:uid="{00000000-0005-0000-0000-00003C100000}"/>
    <cellStyle name="Comma 23 3" xfId="4224" xr:uid="{00000000-0005-0000-0000-00003D100000}"/>
    <cellStyle name="Comma 24" xfId="4225" xr:uid="{00000000-0005-0000-0000-00003E100000}"/>
    <cellStyle name="Comma 25" xfId="64460" xr:uid="{00000000-0005-0000-0000-00003F100000}"/>
    <cellStyle name="Comma 26" xfId="64470" xr:uid="{00000000-0005-0000-0000-000040100000}"/>
    <cellStyle name="Comma 3" xfId="28" xr:uid="{00000000-0005-0000-0000-000041100000}"/>
    <cellStyle name="Comma 3 10" xfId="4226" xr:uid="{00000000-0005-0000-0000-000042100000}"/>
    <cellStyle name="Comma 3 10 2" xfId="4227" xr:uid="{00000000-0005-0000-0000-000043100000}"/>
    <cellStyle name="Comma 3 11" xfId="4228" xr:uid="{00000000-0005-0000-0000-000044100000}"/>
    <cellStyle name="Comma 3 11 2" xfId="4229" xr:uid="{00000000-0005-0000-0000-000045100000}"/>
    <cellStyle name="Comma 3 12" xfId="4230" xr:uid="{00000000-0005-0000-0000-000046100000}"/>
    <cellStyle name="Comma 3 13" xfId="4231" xr:uid="{00000000-0005-0000-0000-000047100000}"/>
    <cellStyle name="Comma 3 14" xfId="4232" xr:uid="{00000000-0005-0000-0000-000048100000}"/>
    <cellStyle name="Comma 3 2" xfId="38" xr:uid="{00000000-0005-0000-0000-000049100000}"/>
    <cellStyle name="Comma 3 2 2" xfId="52" xr:uid="{00000000-0005-0000-0000-00004A100000}"/>
    <cellStyle name="Comma 3 2 2 2" xfId="4233" xr:uid="{00000000-0005-0000-0000-00004B100000}"/>
    <cellStyle name="Comma 3 2 2 3" xfId="4234" xr:uid="{00000000-0005-0000-0000-00004C100000}"/>
    <cellStyle name="Comma 3 2 3" xfId="4235" xr:uid="{00000000-0005-0000-0000-00004D100000}"/>
    <cellStyle name="Comma 3 2 4" xfId="4236" xr:uid="{00000000-0005-0000-0000-00004E100000}"/>
    <cellStyle name="Comma 3 3" xfId="48" xr:uid="{00000000-0005-0000-0000-00004F100000}"/>
    <cellStyle name="Comma 3 3 2" xfId="4237" xr:uid="{00000000-0005-0000-0000-000050100000}"/>
    <cellStyle name="Comma 3 3 2 2" xfId="4238" xr:uid="{00000000-0005-0000-0000-000051100000}"/>
    <cellStyle name="Comma 3 3 2 2 2" xfId="4239" xr:uid="{00000000-0005-0000-0000-000052100000}"/>
    <cellStyle name="Comma 3 3 2 2 2 2" xfId="4240" xr:uid="{00000000-0005-0000-0000-000053100000}"/>
    <cellStyle name="Comma 3 3 2 2 2 2 2" xfId="4241" xr:uid="{00000000-0005-0000-0000-000054100000}"/>
    <cellStyle name="Comma 3 3 2 2 2 3" xfId="4242" xr:uid="{00000000-0005-0000-0000-000055100000}"/>
    <cellStyle name="Comma 3 3 2 2 3" xfId="4243" xr:uid="{00000000-0005-0000-0000-000056100000}"/>
    <cellStyle name="Comma 3 3 2 2 3 2" xfId="4244" xr:uid="{00000000-0005-0000-0000-000057100000}"/>
    <cellStyle name="Comma 3 3 2 2 4" xfId="4245" xr:uid="{00000000-0005-0000-0000-000058100000}"/>
    <cellStyle name="Comma 3 3 2 3" xfId="4246" xr:uid="{00000000-0005-0000-0000-000059100000}"/>
    <cellStyle name="Comma 3 3 2 3 2" xfId="4247" xr:uid="{00000000-0005-0000-0000-00005A100000}"/>
    <cellStyle name="Comma 3 3 2 3 2 2" xfId="4248" xr:uid="{00000000-0005-0000-0000-00005B100000}"/>
    <cellStyle name="Comma 3 3 2 3 3" xfId="4249" xr:uid="{00000000-0005-0000-0000-00005C100000}"/>
    <cellStyle name="Comma 3 3 2 4" xfId="4250" xr:uid="{00000000-0005-0000-0000-00005D100000}"/>
    <cellStyle name="Comma 3 3 2 4 2" xfId="4251" xr:uid="{00000000-0005-0000-0000-00005E100000}"/>
    <cellStyle name="Comma 3 3 2 5" xfId="4252" xr:uid="{00000000-0005-0000-0000-00005F100000}"/>
    <cellStyle name="Comma 3 3 3" xfId="4253" xr:uid="{00000000-0005-0000-0000-000060100000}"/>
    <cellStyle name="Comma 3 3 3 2" xfId="4254" xr:uid="{00000000-0005-0000-0000-000061100000}"/>
    <cellStyle name="Comma 3 3 3 2 2" xfId="4255" xr:uid="{00000000-0005-0000-0000-000062100000}"/>
    <cellStyle name="Comma 3 3 3 2 2 2" xfId="4256" xr:uid="{00000000-0005-0000-0000-000063100000}"/>
    <cellStyle name="Comma 3 3 3 2 3" xfId="4257" xr:uid="{00000000-0005-0000-0000-000064100000}"/>
    <cellStyle name="Comma 3 3 3 3" xfId="4258" xr:uid="{00000000-0005-0000-0000-000065100000}"/>
    <cellStyle name="Comma 3 3 3 3 2" xfId="4259" xr:uid="{00000000-0005-0000-0000-000066100000}"/>
    <cellStyle name="Comma 3 3 3 4" xfId="4260" xr:uid="{00000000-0005-0000-0000-000067100000}"/>
    <cellStyle name="Comma 3 3 4" xfId="4261" xr:uid="{00000000-0005-0000-0000-000068100000}"/>
    <cellStyle name="Comma 3 3 4 2" xfId="4262" xr:uid="{00000000-0005-0000-0000-000069100000}"/>
    <cellStyle name="Comma 3 3 4 2 2" xfId="4263" xr:uid="{00000000-0005-0000-0000-00006A100000}"/>
    <cellStyle name="Comma 3 3 4 3" xfId="4264" xr:uid="{00000000-0005-0000-0000-00006B100000}"/>
    <cellStyle name="Comma 3 3 5" xfId="4265" xr:uid="{00000000-0005-0000-0000-00006C100000}"/>
    <cellStyle name="Comma 3 3 5 2" xfId="4266" xr:uid="{00000000-0005-0000-0000-00006D100000}"/>
    <cellStyle name="Comma 3 3 6" xfId="4267" xr:uid="{00000000-0005-0000-0000-00006E100000}"/>
    <cellStyle name="Comma 3 4" xfId="58" xr:uid="{00000000-0005-0000-0000-00006F100000}"/>
    <cellStyle name="Comma 3 4 2" xfId="4268" xr:uid="{00000000-0005-0000-0000-000070100000}"/>
    <cellStyle name="Comma 3 4 2 2" xfId="4269" xr:uid="{00000000-0005-0000-0000-000071100000}"/>
    <cellStyle name="Comma 3 4 2 2 2" xfId="4270" xr:uid="{00000000-0005-0000-0000-000072100000}"/>
    <cellStyle name="Comma 3 4 2 2 2 2" xfId="4271" xr:uid="{00000000-0005-0000-0000-000073100000}"/>
    <cellStyle name="Comma 3 4 2 2 3" xfId="4272" xr:uid="{00000000-0005-0000-0000-000074100000}"/>
    <cellStyle name="Comma 3 4 2 3" xfId="4273" xr:uid="{00000000-0005-0000-0000-000075100000}"/>
    <cellStyle name="Comma 3 4 2 3 2" xfId="4274" xr:uid="{00000000-0005-0000-0000-000076100000}"/>
    <cellStyle name="Comma 3 4 2 4" xfId="4275" xr:uid="{00000000-0005-0000-0000-000077100000}"/>
    <cellStyle name="Comma 3 4 3" xfId="4276" xr:uid="{00000000-0005-0000-0000-000078100000}"/>
    <cellStyle name="Comma 3 4 3 2" xfId="4277" xr:uid="{00000000-0005-0000-0000-000079100000}"/>
    <cellStyle name="Comma 3 4 3 2 2" xfId="4278" xr:uid="{00000000-0005-0000-0000-00007A100000}"/>
    <cellStyle name="Comma 3 4 3 3" xfId="4279" xr:uid="{00000000-0005-0000-0000-00007B100000}"/>
    <cellStyle name="Comma 3 4 4" xfId="4280" xr:uid="{00000000-0005-0000-0000-00007C100000}"/>
    <cellStyle name="Comma 3 4 4 2" xfId="4281" xr:uid="{00000000-0005-0000-0000-00007D100000}"/>
    <cellStyle name="Comma 3 4 5" xfId="4282" xr:uid="{00000000-0005-0000-0000-00007E100000}"/>
    <cellStyle name="Comma 3 5" xfId="4283" xr:uid="{00000000-0005-0000-0000-00007F100000}"/>
    <cellStyle name="Comma 3 5 2" xfId="4284" xr:uid="{00000000-0005-0000-0000-000080100000}"/>
    <cellStyle name="Comma 3 5 2 2" xfId="4285" xr:uid="{00000000-0005-0000-0000-000081100000}"/>
    <cellStyle name="Comma 3 5 2 2 2" xfId="4286" xr:uid="{00000000-0005-0000-0000-000082100000}"/>
    <cellStyle name="Comma 3 5 2 2 2 2" xfId="4287" xr:uid="{00000000-0005-0000-0000-000083100000}"/>
    <cellStyle name="Comma 3 5 2 2 3" xfId="4288" xr:uid="{00000000-0005-0000-0000-000084100000}"/>
    <cellStyle name="Comma 3 5 2 3" xfId="4289" xr:uid="{00000000-0005-0000-0000-000085100000}"/>
    <cellStyle name="Comma 3 5 2 3 2" xfId="4290" xr:uid="{00000000-0005-0000-0000-000086100000}"/>
    <cellStyle name="Comma 3 5 2 4" xfId="4291" xr:uid="{00000000-0005-0000-0000-000087100000}"/>
    <cellStyle name="Comma 3 5 3" xfId="4292" xr:uid="{00000000-0005-0000-0000-000088100000}"/>
    <cellStyle name="Comma 3 5 3 2" xfId="4293" xr:uid="{00000000-0005-0000-0000-000089100000}"/>
    <cellStyle name="Comma 3 5 3 2 2" xfId="4294" xr:uid="{00000000-0005-0000-0000-00008A100000}"/>
    <cellStyle name="Comma 3 5 3 3" xfId="4295" xr:uid="{00000000-0005-0000-0000-00008B100000}"/>
    <cellStyle name="Comma 3 5 4" xfId="4296" xr:uid="{00000000-0005-0000-0000-00008C100000}"/>
    <cellStyle name="Comma 3 5 4 2" xfId="4297" xr:uid="{00000000-0005-0000-0000-00008D100000}"/>
    <cellStyle name="Comma 3 5 5" xfId="4298" xr:uid="{00000000-0005-0000-0000-00008E100000}"/>
    <cellStyle name="Comma 3 6" xfId="4299" xr:uid="{00000000-0005-0000-0000-00008F100000}"/>
    <cellStyle name="Comma 3 6 2" xfId="4300" xr:uid="{00000000-0005-0000-0000-000090100000}"/>
    <cellStyle name="Comma 3 6 2 2" xfId="4301" xr:uid="{00000000-0005-0000-0000-000091100000}"/>
    <cellStyle name="Comma 3 6 2 2 2" xfId="4302" xr:uid="{00000000-0005-0000-0000-000092100000}"/>
    <cellStyle name="Comma 3 6 2 2 2 2" xfId="4303" xr:uid="{00000000-0005-0000-0000-000093100000}"/>
    <cellStyle name="Comma 3 6 2 2 3" xfId="4304" xr:uid="{00000000-0005-0000-0000-000094100000}"/>
    <cellStyle name="Comma 3 6 2 3" xfId="4305" xr:uid="{00000000-0005-0000-0000-000095100000}"/>
    <cellStyle name="Comma 3 6 2 3 2" xfId="4306" xr:uid="{00000000-0005-0000-0000-000096100000}"/>
    <cellStyle name="Comma 3 6 2 4" xfId="4307" xr:uid="{00000000-0005-0000-0000-000097100000}"/>
    <cellStyle name="Comma 3 6 3" xfId="4308" xr:uid="{00000000-0005-0000-0000-000098100000}"/>
    <cellStyle name="Comma 3 6 3 2" xfId="4309" xr:uid="{00000000-0005-0000-0000-000099100000}"/>
    <cellStyle name="Comma 3 6 3 2 2" xfId="4310" xr:uid="{00000000-0005-0000-0000-00009A100000}"/>
    <cellStyle name="Comma 3 6 3 3" xfId="4311" xr:uid="{00000000-0005-0000-0000-00009B100000}"/>
    <cellStyle name="Comma 3 6 4" xfId="4312" xr:uid="{00000000-0005-0000-0000-00009C100000}"/>
    <cellStyle name="Comma 3 6 4 2" xfId="4313" xr:uid="{00000000-0005-0000-0000-00009D100000}"/>
    <cellStyle name="Comma 3 6 5" xfId="4314" xr:uid="{00000000-0005-0000-0000-00009E100000}"/>
    <cellStyle name="Comma 3 7" xfId="4315" xr:uid="{00000000-0005-0000-0000-00009F100000}"/>
    <cellStyle name="Comma 3 7 2" xfId="4316" xr:uid="{00000000-0005-0000-0000-0000A0100000}"/>
    <cellStyle name="Comma 3 7 2 2" xfId="4317" xr:uid="{00000000-0005-0000-0000-0000A1100000}"/>
    <cellStyle name="Comma 3 7 2 2 2" xfId="4318" xr:uid="{00000000-0005-0000-0000-0000A2100000}"/>
    <cellStyle name="Comma 3 7 2 3" xfId="4319" xr:uid="{00000000-0005-0000-0000-0000A3100000}"/>
    <cellStyle name="Comma 3 7 3" xfId="4320" xr:uid="{00000000-0005-0000-0000-0000A4100000}"/>
    <cellStyle name="Comma 3 7 3 2" xfId="4321" xr:uid="{00000000-0005-0000-0000-0000A5100000}"/>
    <cellStyle name="Comma 3 7 4" xfId="4322" xr:uid="{00000000-0005-0000-0000-0000A6100000}"/>
    <cellStyle name="Comma 3 8" xfId="4323" xr:uid="{00000000-0005-0000-0000-0000A7100000}"/>
    <cellStyle name="Comma 3 8 2" xfId="4324" xr:uid="{00000000-0005-0000-0000-0000A8100000}"/>
    <cellStyle name="Comma 3 8 2 2" xfId="4325" xr:uid="{00000000-0005-0000-0000-0000A9100000}"/>
    <cellStyle name="Comma 3 8 3" xfId="4326" xr:uid="{00000000-0005-0000-0000-0000AA100000}"/>
    <cellStyle name="Comma 3 9" xfId="4327" xr:uid="{00000000-0005-0000-0000-0000AB100000}"/>
    <cellStyle name="Comma 3 9 2" xfId="4328" xr:uid="{00000000-0005-0000-0000-0000AC100000}"/>
    <cellStyle name="Comma 4" xfId="29" xr:uid="{00000000-0005-0000-0000-0000AD100000}"/>
    <cellStyle name="Comma 4 10" xfId="4329" xr:uid="{00000000-0005-0000-0000-0000AE100000}"/>
    <cellStyle name="Comma 4 2" xfId="4330" xr:uid="{00000000-0005-0000-0000-0000AF100000}"/>
    <cellStyle name="Comma 4 2 2" xfId="4331" xr:uid="{00000000-0005-0000-0000-0000B0100000}"/>
    <cellStyle name="Comma 4 2 2 2" xfId="4332" xr:uid="{00000000-0005-0000-0000-0000B1100000}"/>
    <cellStyle name="Comma 4 2 2 2 2" xfId="4333" xr:uid="{00000000-0005-0000-0000-0000B2100000}"/>
    <cellStyle name="Comma 4 2 2 2 2 2" xfId="4334" xr:uid="{00000000-0005-0000-0000-0000B3100000}"/>
    <cellStyle name="Comma 4 2 2 2 2 2 2" xfId="4335" xr:uid="{00000000-0005-0000-0000-0000B4100000}"/>
    <cellStyle name="Comma 4 2 2 2 2 3" xfId="4336" xr:uid="{00000000-0005-0000-0000-0000B5100000}"/>
    <cellStyle name="Comma 4 2 2 2 3" xfId="4337" xr:uid="{00000000-0005-0000-0000-0000B6100000}"/>
    <cellStyle name="Comma 4 2 2 2 3 2" xfId="4338" xr:uid="{00000000-0005-0000-0000-0000B7100000}"/>
    <cellStyle name="Comma 4 2 2 2 4" xfId="4339" xr:uid="{00000000-0005-0000-0000-0000B8100000}"/>
    <cellStyle name="Comma 4 2 2 3" xfId="4340" xr:uid="{00000000-0005-0000-0000-0000B9100000}"/>
    <cellStyle name="Comma 4 2 2 3 2" xfId="4341" xr:uid="{00000000-0005-0000-0000-0000BA100000}"/>
    <cellStyle name="Comma 4 2 2 3 2 2" xfId="4342" xr:uid="{00000000-0005-0000-0000-0000BB100000}"/>
    <cellStyle name="Comma 4 2 2 3 3" xfId="4343" xr:uid="{00000000-0005-0000-0000-0000BC100000}"/>
    <cellStyle name="Comma 4 2 2 4" xfId="4344" xr:uid="{00000000-0005-0000-0000-0000BD100000}"/>
    <cellStyle name="Comma 4 2 2 4 2" xfId="4345" xr:uid="{00000000-0005-0000-0000-0000BE100000}"/>
    <cellStyle name="Comma 4 2 2 5" xfId="4346" xr:uid="{00000000-0005-0000-0000-0000BF100000}"/>
    <cellStyle name="Comma 4 2 3" xfId="4347" xr:uid="{00000000-0005-0000-0000-0000C0100000}"/>
    <cellStyle name="Comma 4 2 3 2" xfId="4348" xr:uid="{00000000-0005-0000-0000-0000C1100000}"/>
    <cellStyle name="Comma 4 2 3 2 2" xfId="4349" xr:uid="{00000000-0005-0000-0000-0000C2100000}"/>
    <cellStyle name="Comma 4 2 3 2 2 2" xfId="4350" xr:uid="{00000000-0005-0000-0000-0000C3100000}"/>
    <cellStyle name="Comma 4 2 3 2 3" xfId="4351" xr:uid="{00000000-0005-0000-0000-0000C4100000}"/>
    <cellStyle name="Comma 4 2 3 3" xfId="4352" xr:uid="{00000000-0005-0000-0000-0000C5100000}"/>
    <cellStyle name="Comma 4 2 3 3 2" xfId="4353" xr:uid="{00000000-0005-0000-0000-0000C6100000}"/>
    <cellStyle name="Comma 4 2 3 4" xfId="4354" xr:uid="{00000000-0005-0000-0000-0000C7100000}"/>
    <cellStyle name="Comma 4 2 4" xfId="4355" xr:uid="{00000000-0005-0000-0000-0000C8100000}"/>
    <cellStyle name="Comma 4 2 4 2" xfId="4356" xr:uid="{00000000-0005-0000-0000-0000C9100000}"/>
    <cellStyle name="Comma 4 2 4 2 2" xfId="4357" xr:uid="{00000000-0005-0000-0000-0000CA100000}"/>
    <cellStyle name="Comma 4 2 4 3" xfId="4358" xr:uid="{00000000-0005-0000-0000-0000CB100000}"/>
    <cellStyle name="Comma 4 2 5" xfId="4359" xr:uid="{00000000-0005-0000-0000-0000CC100000}"/>
    <cellStyle name="Comma 4 2 5 2" xfId="4360" xr:uid="{00000000-0005-0000-0000-0000CD100000}"/>
    <cellStyle name="Comma 4 2 6" xfId="4361" xr:uid="{00000000-0005-0000-0000-0000CE100000}"/>
    <cellStyle name="Comma 4 3" xfId="4362" xr:uid="{00000000-0005-0000-0000-0000CF100000}"/>
    <cellStyle name="Comma 4 3 2" xfId="4363" xr:uid="{00000000-0005-0000-0000-0000D0100000}"/>
    <cellStyle name="Comma 4 3 2 2" xfId="4364" xr:uid="{00000000-0005-0000-0000-0000D1100000}"/>
    <cellStyle name="Comma 4 3 2 2 2" xfId="4365" xr:uid="{00000000-0005-0000-0000-0000D2100000}"/>
    <cellStyle name="Comma 4 3 2 2 2 2" xfId="4366" xr:uid="{00000000-0005-0000-0000-0000D3100000}"/>
    <cellStyle name="Comma 4 3 2 2 3" xfId="4367" xr:uid="{00000000-0005-0000-0000-0000D4100000}"/>
    <cellStyle name="Comma 4 3 2 3" xfId="4368" xr:uid="{00000000-0005-0000-0000-0000D5100000}"/>
    <cellStyle name="Comma 4 3 2 3 2" xfId="4369" xr:uid="{00000000-0005-0000-0000-0000D6100000}"/>
    <cellStyle name="Comma 4 3 2 4" xfId="4370" xr:uid="{00000000-0005-0000-0000-0000D7100000}"/>
    <cellStyle name="Comma 4 3 3" xfId="4371" xr:uid="{00000000-0005-0000-0000-0000D8100000}"/>
    <cellStyle name="Comma 4 3 3 2" xfId="4372" xr:uid="{00000000-0005-0000-0000-0000D9100000}"/>
    <cellStyle name="Comma 4 3 3 2 2" xfId="4373" xr:uid="{00000000-0005-0000-0000-0000DA100000}"/>
    <cellStyle name="Comma 4 3 3 3" xfId="4374" xr:uid="{00000000-0005-0000-0000-0000DB100000}"/>
    <cellStyle name="Comma 4 3 4" xfId="4375" xr:uid="{00000000-0005-0000-0000-0000DC100000}"/>
    <cellStyle name="Comma 4 3 4 2" xfId="4376" xr:uid="{00000000-0005-0000-0000-0000DD100000}"/>
    <cellStyle name="Comma 4 3 5" xfId="4377" xr:uid="{00000000-0005-0000-0000-0000DE100000}"/>
    <cellStyle name="Comma 4 4" xfId="4378" xr:uid="{00000000-0005-0000-0000-0000DF100000}"/>
    <cellStyle name="Comma 4 4 2" xfId="4379" xr:uid="{00000000-0005-0000-0000-0000E0100000}"/>
    <cellStyle name="Comma 4 4 2 2" xfId="4380" xr:uid="{00000000-0005-0000-0000-0000E1100000}"/>
    <cellStyle name="Comma 4 4 2 2 2" xfId="4381" xr:uid="{00000000-0005-0000-0000-0000E2100000}"/>
    <cellStyle name="Comma 4 4 2 2 2 2" xfId="4382" xr:uid="{00000000-0005-0000-0000-0000E3100000}"/>
    <cellStyle name="Comma 4 4 2 2 3" xfId="4383" xr:uid="{00000000-0005-0000-0000-0000E4100000}"/>
    <cellStyle name="Comma 4 4 2 3" xfId="4384" xr:uid="{00000000-0005-0000-0000-0000E5100000}"/>
    <cellStyle name="Comma 4 4 2 3 2" xfId="4385" xr:uid="{00000000-0005-0000-0000-0000E6100000}"/>
    <cellStyle name="Comma 4 4 2 4" xfId="4386" xr:uid="{00000000-0005-0000-0000-0000E7100000}"/>
    <cellStyle name="Comma 4 4 3" xfId="4387" xr:uid="{00000000-0005-0000-0000-0000E8100000}"/>
    <cellStyle name="Comma 4 4 3 2" xfId="4388" xr:uid="{00000000-0005-0000-0000-0000E9100000}"/>
    <cellStyle name="Comma 4 4 3 2 2" xfId="4389" xr:uid="{00000000-0005-0000-0000-0000EA100000}"/>
    <cellStyle name="Comma 4 4 3 3" xfId="4390" xr:uid="{00000000-0005-0000-0000-0000EB100000}"/>
    <cellStyle name="Comma 4 4 4" xfId="4391" xr:uid="{00000000-0005-0000-0000-0000EC100000}"/>
    <cellStyle name="Comma 4 4 4 2" xfId="4392" xr:uid="{00000000-0005-0000-0000-0000ED100000}"/>
    <cellStyle name="Comma 4 4 5" xfId="4393" xr:uid="{00000000-0005-0000-0000-0000EE100000}"/>
    <cellStyle name="Comma 4 5" xfId="4394" xr:uid="{00000000-0005-0000-0000-0000EF100000}"/>
    <cellStyle name="Comma 4 5 2" xfId="4395" xr:uid="{00000000-0005-0000-0000-0000F0100000}"/>
    <cellStyle name="Comma 4 5 2 2" xfId="4396" xr:uid="{00000000-0005-0000-0000-0000F1100000}"/>
    <cellStyle name="Comma 4 5 2 2 2" xfId="4397" xr:uid="{00000000-0005-0000-0000-0000F2100000}"/>
    <cellStyle name="Comma 4 5 2 2 2 2" xfId="4398" xr:uid="{00000000-0005-0000-0000-0000F3100000}"/>
    <cellStyle name="Comma 4 5 2 2 3" xfId="4399" xr:uid="{00000000-0005-0000-0000-0000F4100000}"/>
    <cellStyle name="Comma 4 5 2 3" xfId="4400" xr:uid="{00000000-0005-0000-0000-0000F5100000}"/>
    <cellStyle name="Comma 4 5 2 3 2" xfId="4401" xr:uid="{00000000-0005-0000-0000-0000F6100000}"/>
    <cellStyle name="Comma 4 5 2 4" xfId="4402" xr:uid="{00000000-0005-0000-0000-0000F7100000}"/>
    <cellStyle name="Comma 4 5 3" xfId="4403" xr:uid="{00000000-0005-0000-0000-0000F8100000}"/>
    <cellStyle name="Comma 4 5 3 2" xfId="4404" xr:uid="{00000000-0005-0000-0000-0000F9100000}"/>
    <cellStyle name="Comma 4 5 3 2 2" xfId="4405" xr:uid="{00000000-0005-0000-0000-0000FA100000}"/>
    <cellStyle name="Comma 4 5 3 3" xfId="4406" xr:uid="{00000000-0005-0000-0000-0000FB100000}"/>
    <cellStyle name="Comma 4 5 4" xfId="4407" xr:uid="{00000000-0005-0000-0000-0000FC100000}"/>
    <cellStyle name="Comma 4 5 4 2" xfId="4408" xr:uid="{00000000-0005-0000-0000-0000FD100000}"/>
    <cellStyle name="Comma 4 5 5" xfId="4409" xr:uid="{00000000-0005-0000-0000-0000FE100000}"/>
    <cellStyle name="Comma 4 6" xfId="4410" xr:uid="{00000000-0005-0000-0000-0000FF100000}"/>
    <cellStyle name="Comma 4 6 2" xfId="4411" xr:uid="{00000000-0005-0000-0000-000000110000}"/>
    <cellStyle name="Comma 4 6 2 2" xfId="4412" xr:uid="{00000000-0005-0000-0000-000001110000}"/>
    <cellStyle name="Comma 4 6 2 2 2" xfId="4413" xr:uid="{00000000-0005-0000-0000-000002110000}"/>
    <cellStyle name="Comma 4 6 2 3" xfId="4414" xr:uid="{00000000-0005-0000-0000-000003110000}"/>
    <cellStyle name="Comma 4 6 3" xfId="4415" xr:uid="{00000000-0005-0000-0000-000004110000}"/>
    <cellStyle name="Comma 4 6 3 2" xfId="4416" xr:uid="{00000000-0005-0000-0000-000005110000}"/>
    <cellStyle name="Comma 4 6 4" xfId="4417" xr:uid="{00000000-0005-0000-0000-000006110000}"/>
    <cellStyle name="Comma 4 7" xfId="4418" xr:uid="{00000000-0005-0000-0000-000007110000}"/>
    <cellStyle name="Comma 4 7 2" xfId="4419" xr:uid="{00000000-0005-0000-0000-000008110000}"/>
    <cellStyle name="Comma 4 7 2 2" xfId="4420" xr:uid="{00000000-0005-0000-0000-000009110000}"/>
    <cellStyle name="Comma 4 7 3" xfId="4421" xr:uid="{00000000-0005-0000-0000-00000A110000}"/>
    <cellStyle name="Comma 4 8" xfId="4422" xr:uid="{00000000-0005-0000-0000-00000B110000}"/>
    <cellStyle name="Comma 4 9" xfId="4423" xr:uid="{00000000-0005-0000-0000-00000C110000}"/>
    <cellStyle name="Comma 4 9 2" xfId="4424" xr:uid="{00000000-0005-0000-0000-00000D110000}"/>
    <cellStyle name="Comma 5" xfId="35" xr:uid="{00000000-0005-0000-0000-00000E110000}"/>
    <cellStyle name="Comma 5 10" xfId="4425" xr:uid="{00000000-0005-0000-0000-00000F110000}"/>
    <cellStyle name="Comma 5 2" xfId="63" xr:uid="{00000000-0005-0000-0000-000010110000}"/>
    <cellStyle name="Comma 5 2 2" xfId="4426" xr:uid="{00000000-0005-0000-0000-000011110000}"/>
    <cellStyle name="Comma 5 2 2 2" xfId="4427" xr:uid="{00000000-0005-0000-0000-000012110000}"/>
    <cellStyle name="Comma 5 2 2 2 2" xfId="4428" xr:uid="{00000000-0005-0000-0000-000013110000}"/>
    <cellStyle name="Comma 5 2 2 2 2 2" xfId="4429" xr:uid="{00000000-0005-0000-0000-000014110000}"/>
    <cellStyle name="Comma 5 2 2 2 2 2 2" xfId="4430" xr:uid="{00000000-0005-0000-0000-000015110000}"/>
    <cellStyle name="Comma 5 2 2 2 2 3" xfId="4431" xr:uid="{00000000-0005-0000-0000-000016110000}"/>
    <cellStyle name="Comma 5 2 2 2 3" xfId="4432" xr:uid="{00000000-0005-0000-0000-000017110000}"/>
    <cellStyle name="Comma 5 2 2 2 3 2" xfId="4433" xr:uid="{00000000-0005-0000-0000-000018110000}"/>
    <cellStyle name="Comma 5 2 2 2 4" xfId="4434" xr:uid="{00000000-0005-0000-0000-000019110000}"/>
    <cellStyle name="Comma 5 2 2 3" xfId="4435" xr:uid="{00000000-0005-0000-0000-00001A110000}"/>
    <cellStyle name="Comma 5 2 2 3 2" xfId="4436" xr:uid="{00000000-0005-0000-0000-00001B110000}"/>
    <cellStyle name="Comma 5 2 2 3 2 2" xfId="4437" xr:uid="{00000000-0005-0000-0000-00001C110000}"/>
    <cellStyle name="Comma 5 2 2 3 3" xfId="4438" xr:uid="{00000000-0005-0000-0000-00001D110000}"/>
    <cellStyle name="Comma 5 2 2 4" xfId="4439" xr:uid="{00000000-0005-0000-0000-00001E110000}"/>
    <cellStyle name="Comma 5 2 2 4 2" xfId="4440" xr:uid="{00000000-0005-0000-0000-00001F110000}"/>
    <cellStyle name="Comma 5 2 2 5" xfId="4441" xr:uid="{00000000-0005-0000-0000-000020110000}"/>
    <cellStyle name="Comma 5 2 3" xfId="4442" xr:uid="{00000000-0005-0000-0000-000021110000}"/>
    <cellStyle name="Comma 5 2 3 2" xfId="4443" xr:uid="{00000000-0005-0000-0000-000022110000}"/>
    <cellStyle name="Comma 5 2 3 2 2" xfId="4444" xr:uid="{00000000-0005-0000-0000-000023110000}"/>
    <cellStyle name="Comma 5 2 3 2 2 2" xfId="4445" xr:uid="{00000000-0005-0000-0000-000024110000}"/>
    <cellStyle name="Comma 5 2 3 2 3" xfId="4446" xr:uid="{00000000-0005-0000-0000-000025110000}"/>
    <cellStyle name="Comma 5 2 3 3" xfId="4447" xr:uid="{00000000-0005-0000-0000-000026110000}"/>
    <cellStyle name="Comma 5 2 3 3 2" xfId="4448" xr:uid="{00000000-0005-0000-0000-000027110000}"/>
    <cellStyle name="Comma 5 2 3 4" xfId="4449" xr:uid="{00000000-0005-0000-0000-000028110000}"/>
    <cellStyle name="Comma 5 2 4" xfId="4450" xr:uid="{00000000-0005-0000-0000-000029110000}"/>
    <cellStyle name="Comma 5 2 4 2" xfId="4451" xr:uid="{00000000-0005-0000-0000-00002A110000}"/>
    <cellStyle name="Comma 5 2 4 2 2" xfId="4452" xr:uid="{00000000-0005-0000-0000-00002B110000}"/>
    <cellStyle name="Comma 5 2 4 3" xfId="4453" xr:uid="{00000000-0005-0000-0000-00002C110000}"/>
    <cellStyle name="Comma 5 2 5" xfId="4454" xr:uid="{00000000-0005-0000-0000-00002D110000}"/>
    <cellStyle name="Comma 5 2 5 2" xfId="4455" xr:uid="{00000000-0005-0000-0000-00002E110000}"/>
    <cellStyle name="Comma 5 2 6" xfId="4456" xr:uid="{00000000-0005-0000-0000-00002F110000}"/>
    <cellStyle name="Comma 5 2 7" xfId="4457" xr:uid="{00000000-0005-0000-0000-000030110000}"/>
    <cellStyle name="Comma 5 3" xfId="4458" xr:uid="{00000000-0005-0000-0000-000031110000}"/>
    <cellStyle name="Comma 5 3 2" xfId="4459" xr:uid="{00000000-0005-0000-0000-000032110000}"/>
    <cellStyle name="Comma 5 3 2 2" xfId="4460" xr:uid="{00000000-0005-0000-0000-000033110000}"/>
    <cellStyle name="Comma 5 3 2 2 2" xfId="4461" xr:uid="{00000000-0005-0000-0000-000034110000}"/>
    <cellStyle name="Comma 5 3 2 2 2 2" xfId="4462" xr:uid="{00000000-0005-0000-0000-000035110000}"/>
    <cellStyle name="Comma 5 3 2 2 3" xfId="4463" xr:uid="{00000000-0005-0000-0000-000036110000}"/>
    <cellStyle name="Comma 5 3 2 3" xfId="4464" xr:uid="{00000000-0005-0000-0000-000037110000}"/>
    <cellStyle name="Comma 5 3 2 3 2" xfId="4465" xr:uid="{00000000-0005-0000-0000-000038110000}"/>
    <cellStyle name="Comma 5 3 2 4" xfId="4466" xr:uid="{00000000-0005-0000-0000-000039110000}"/>
    <cellStyle name="Comma 5 3 3" xfId="4467" xr:uid="{00000000-0005-0000-0000-00003A110000}"/>
    <cellStyle name="Comma 5 3 3 2" xfId="4468" xr:uid="{00000000-0005-0000-0000-00003B110000}"/>
    <cellStyle name="Comma 5 3 3 2 2" xfId="4469" xr:uid="{00000000-0005-0000-0000-00003C110000}"/>
    <cellStyle name="Comma 5 3 3 3" xfId="4470" xr:uid="{00000000-0005-0000-0000-00003D110000}"/>
    <cellStyle name="Comma 5 3 4" xfId="4471" xr:uid="{00000000-0005-0000-0000-00003E110000}"/>
    <cellStyle name="Comma 5 3 4 2" xfId="4472" xr:uid="{00000000-0005-0000-0000-00003F110000}"/>
    <cellStyle name="Comma 5 3 5" xfId="4473" xr:uid="{00000000-0005-0000-0000-000040110000}"/>
    <cellStyle name="Comma 5 4" xfId="4474" xr:uid="{00000000-0005-0000-0000-000041110000}"/>
    <cellStyle name="Comma 5 4 2" xfId="4475" xr:uid="{00000000-0005-0000-0000-000042110000}"/>
    <cellStyle name="Comma 5 4 2 2" xfId="4476" xr:uid="{00000000-0005-0000-0000-000043110000}"/>
    <cellStyle name="Comma 5 4 2 2 2" xfId="4477" xr:uid="{00000000-0005-0000-0000-000044110000}"/>
    <cellStyle name="Comma 5 4 2 2 2 2" xfId="4478" xr:uid="{00000000-0005-0000-0000-000045110000}"/>
    <cellStyle name="Comma 5 4 2 2 3" xfId="4479" xr:uid="{00000000-0005-0000-0000-000046110000}"/>
    <cellStyle name="Comma 5 4 2 3" xfId="4480" xr:uid="{00000000-0005-0000-0000-000047110000}"/>
    <cellStyle name="Comma 5 4 2 3 2" xfId="4481" xr:uid="{00000000-0005-0000-0000-000048110000}"/>
    <cellStyle name="Comma 5 4 2 4" xfId="4482" xr:uid="{00000000-0005-0000-0000-000049110000}"/>
    <cellStyle name="Comma 5 4 3" xfId="4483" xr:uid="{00000000-0005-0000-0000-00004A110000}"/>
    <cellStyle name="Comma 5 4 3 2" xfId="4484" xr:uid="{00000000-0005-0000-0000-00004B110000}"/>
    <cellStyle name="Comma 5 4 3 2 2" xfId="4485" xr:uid="{00000000-0005-0000-0000-00004C110000}"/>
    <cellStyle name="Comma 5 4 3 3" xfId="4486" xr:uid="{00000000-0005-0000-0000-00004D110000}"/>
    <cellStyle name="Comma 5 4 4" xfId="4487" xr:uid="{00000000-0005-0000-0000-00004E110000}"/>
    <cellStyle name="Comma 5 4 4 2" xfId="4488" xr:uid="{00000000-0005-0000-0000-00004F110000}"/>
    <cellStyle name="Comma 5 4 5" xfId="4489" xr:uid="{00000000-0005-0000-0000-000050110000}"/>
    <cellStyle name="Comma 5 5" xfId="4490" xr:uid="{00000000-0005-0000-0000-000051110000}"/>
    <cellStyle name="Comma 5 5 2" xfId="4491" xr:uid="{00000000-0005-0000-0000-000052110000}"/>
    <cellStyle name="Comma 5 5 2 2" xfId="4492" xr:uid="{00000000-0005-0000-0000-000053110000}"/>
    <cellStyle name="Comma 5 5 2 2 2" xfId="4493" xr:uid="{00000000-0005-0000-0000-000054110000}"/>
    <cellStyle name="Comma 5 5 2 2 2 2" xfId="4494" xr:uid="{00000000-0005-0000-0000-000055110000}"/>
    <cellStyle name="Comma 5 5 2 2 3" xfId="4495" xr:uid="{00000000-0005-0000-0000-000056110000}"/>
    <cellStyle name="Comma 5 5 2 3" xfId="4496" xr:uid="{00000000-0005-0000-0000-000057110000}"/>
    <cellStyle name="Comma 5 5 2 3 2" xfId="4497" xr:uid="{00000000-0005-0000-0000-000058110000}"/>
    <cellStyle name="Comma 5 5 2 4" xfId="4498" xr:uid="{00000000-0005-0000-0000-000059110000}"/>
    <cellStyle name="Comma 5 5 3" xfId="4499" xr:uid="{00000000-0005-0000-0000-00005A110000}"/>
    <cellStyle name="Comma 5 5 3 2" xfId="4500" xr:uid="{00000000-0005-0000-0000-00005B110000}"/>
    <cellStyle name="Comma 5 5 3 2 2" xfId="4501" xr:uid="{00000000-0005-0000-0000-00005C110000}"/>
    <cellStyle name="Comma 5 5 3 3" xfId="4502" xr:uid="{00000000-0005-0000-0000-00005D110000}"/>
    <cellStyle name="Comma 5 5 4" xfId="4503" xr:uid="{00000000-0005-0000-0000-00005E110000}"/>
    <cellStyle name="Comma 5 5 4 2" xfId="4504" xr:uid="{00000000-0005-0000-0000-00005F110000}"/>
    <cellStyle name="Comma 5 5 5" xfId="4505" xr:uid="{00000000-0005-0000-0000-000060110000}"/>
    <cellStyle name="Comma 5 6" xfId="4506" xr:uid="{00000000-0005-0000-0000-000061110000}"/>
    <cellStyle name="Comma 5 6 2" xfId="4507" xr:uid="{00000000-0005-0000-0000-000062110000}"/>
    <cellStyle name="Comma 5 6 2 2" xfId="4508" xr:uid="{00000000-0005-0000-0000-000063110000}"/>
    <cellStyle name="Comma 5 6 2 2 2" xfId="4509" xr:uid="{00000000-0005-0000-0000-000064110000}"/>
    <cellStyle name="Comma 5 6 2 3" xfId="4510" xr:uid="{00000000-0005-0000-0000-000065110000}"/>
    <cellStyle name="Comma 5 6 3" xfId="4511" xr:uid="{00000000-0005-0000-0000-000066110000}"/>
    <cellStyle name="Comma 5 6 3 2" xfId="4512" xr:uid="{00000000-0005-0000-0000-000067110000}"/>
    <cellStyle name="Comma 5 6 4" xfId="4513" xr:uid="{00000000-0005-0000-0000-000068110000}"/>
    <cellStyle name="Comma 5 7" xfId="4514" xr:uid="{00000000-0005-0000-0000-000069110000}"/>
    <cellStyle name="Comma 5 7 2" xfId="4515" xr:uid="{00000000-0005-0000-0000-00006A110000}"/>
    <cellStyle name="Comma 5 7 2 2" xfId="4516" xr:uid="{00000000-0005-0000-0000-00006B110000}"/>
    <cellStyle name="Comma 5 7 3" xfId="4517" xr:uid="{00000000-0005-0000-0000-00006C110000}"/>
    <cellStyle name="Comma 5 8" xfId="4518" xr:uid="{00000000-0005-0000-0000-00006D110000}"/>
    <cellStyle name="Comma 5 8 2" xfId="4519" xr:uid="{00000000-0005-0000-0000-00006E110000}"/>
    <cellStyle name="Comma 5 9" xfId="4520" xr:uid="{00000000-0005-0000-0000-00006F110000}"/>
    <cellStyle name="Comma 6" xfId="45" xr:uid="{00000000-0005-0000-0000-000070110000}"/>
    <cellStyle name="Comma 6 2" xfId="4521" xr:uid="{00000000-0005-0000-0000-000071110000}"/>
    <cellStyle name="Comma 6 2 2" xfId="4522" xr:uid="{00000000-0005-0000-0000-000072110000}"/>
    <cellStyle name="Comma 6 2 3" xfId="4523" xr:uid="{00000000-0005-0000-0000-000073110000}"/>
    <cellStyle name="Comma 6 3" xfId="4524" xr:uid="{00000000-0005-0000-0000-000074110000}"/>
    <cellStyle name="Comma 6 4" xfId="4525" xr:uid="{00000000-0005-0000-0000-000075110000}"/>
    <cellStyle name="Comma 7" xfId="4526" xr:uid="{00000000-0005-0000-0000-000076110000}"/>
    <cellStyle name="Comma 7 2" xfId="4527" xr:uid="{00000000-0005-0000-0000-000077110000}"/>
    <cellStyle name="Comma 7 2 2" xfId="4528" xr:uid="{00000000-0005-0000-0000-000078110000}"/>
    <cellStyle name="Comma 7 2 3" xfId="4529" xr:uid="{00000000-0005-0000-0000-000079110000}"/>
    <cellStyle name="Comma 7 3" xfId="4530" xr:uid="{00000000-0005-0000-0000-00007A110000}"/>
    <cellStyle name="Comma 7 4" xfId="4531" xr:uid="{00000000-0005-0000-0000-00007B110000}"/>
    <cellStyle name="Comma 8" xfId="4532" xr:uid="{00000000-0005-0000-0000-00007C110000}"/>
    <cellStyle name="Comma 8 2" xfId="4533" xr:uid="{00000000-0005-0000-0000-00007D110000}"/>
    <cellStyle name="Comma 8 2 2" xfId="4534" xr:uid="{00000000-0005-0000-0000-00007E110000}"/>
    <cellStyle name="Comma 8 2 3" xfId="4535" xr:uid="{00000000-0005-0000-0000-00007F110000}"/>
    <cellStyle name="Comma 8 3" xfId="4536" xr:uid="{00000000-0005-0000-0000-000080110000}"/>
    <cellStyle name="Comma 8 4" xfId="4537" xr:uid="{00000000-0005-0000-0000-000081110000}"/>
    <cellStyle name="Comma 9" xfId="4538" xr:uid="{00000000-0005-0000-0000-000082110000}"/>
    <cellStyle name="Comma 9 10" xfId="4539" xr:uid="{00000000-0005-0000-0000-000083110000}"/>
    <cellStyle name="Comma 9 10 2" xfId="4540" xr:uid="{00000000-0005-0000-0000-000084110000}"/>
    <cellStyle name="Comma 9 10 2 2" xfId="4541" xr:uid="{00000000-0005-0000-0000-000085110000}"/>
    <cellStyle name="Comma 9 10 3" xfId="4542" xr:uid="{00000000-0005-0000-0000-000086110000}"/>
    <cellStyle name="Comma 9 11" xfId="4543" xr:uid="{00000000-0005-0000-0000-000087110000}"/>
    <cellStyle name="Comma 9 11 2" xfId="4544" xr:uid="{00000000-0005-0000-0000-000088110000}"/>
    <cellStyle name="Comma 9 12" xfId="4545" xr:uid="{00000000-0005-0000-0000-000089110000}"/>
    <cellStyle name="Comma 9 2" xfId="4546" xr:uid="{00000000-0005-0000-0000-00008A110000}"/>
    <cellStyle name="Comma 9 2 10" xfId="4547" xr:uid="{00000000-0005-0000-0000-00008B110000}"/>
    <cellStyle name="Comma 9 2 10 2" xfId="4548" xr:uid="{00000000-0005-0000-0000-00008C110000}"/>
    <cellStyle name="Comma 9 2 11" xfId="4549" xr:uid="{00000000-0005-0000-0000-00008D110000}"/>
    <cellStyle name="Comma 9 2 2" xfId="4550" xr:uid="{00000000-0005-0000-0000-00008E110000}"/>
    <cellStyle name="Comma 9 2 2 2" xfId="4551" xr:uid="{00000000-0005-0000-0000-00008F110000}"/>
    <cellStyle name="Comma 9 2 2 2 2" xfId="4552" xr:uid="{00000000-0005-0000-0000-000090110000}"/>
    <cellStyle name="Comma 9 2 2 2 2 2" xfId="4553" xr:uid="{00000000-0005-0000-0000-000091110000}"/>
    <cellStyle name="Comma 9 2 2 2 2 2 2" xfId="4554" xr:uid="{00000000-0005-0000-0000-000092110000}"/>
    <cellStyle name="Comma 9 2 2 2 2 2 3" xfId="4555" xr:uid="{00000000-0005-0000-0000-000093110000}"/>
    <cellStyle name="Comma 9 2 2 2 2 2 3 2" xfId="4556" xr:uid="{00000000-0005-0000-0000-000094110000}"/>
    <cellStyle name="Comma 9 2 2 2 2 2 3 2 2" xfId="4557" xr:uid="{00000000-0005-0000-0000-000095110000}"/>
    <cellStyle name="Comma 9 2 2 2 2 2 3 3" xfId="4558" xr:uid="{00000000-0005-0000-0000-000096110000}"/>
    <cellStyle name="Comma 9 2 2 2 2 2 4" xfId="4559" xr:uid="{00000000-0005-0000-0000-000097110000}"/>
    <cellStyle name="Comma 9 2 2 2 2 3" xfId="4560" xr:uid="{00000000-0005-0000-0000-000098110000}"/>
    <cellStyle name="Comma 9 2 2 2 2 4" xfId="4561" xr:uid="{00000000-0005-0000-0000-000099110000}"/>
    <cellStyle name="Comma 9 2 2 2 2 4 2" xfId="4562" xr:uid="{00000000-0005-0000-0000-00009A110000}"/>
    <cellStyle name="Comma 9 2 2 2 2 4 2 2" xfId="4563" xr:uid="{00000000-0005-0000-0000-00009B110000}"/>
    <cellStyle name="Comma 9 2 2 2 2 4 3" xfId="4564" xr:uid="{00000000-0005-0000-0000-00009C110000}"/>
    <cellStyle name="Comma 9 2 2 2 2 5" xfId="4565" xr:uid="{00000000-0005-0000-0000-00009D110000}"/>
    <cellStyle name="Comma 9 2 2 2 3" xfId="4566" xr:uid="{00000000-0005-0000-0000-00009E110000}"/>
    <cellStyle name="Comma 9 2 2 2 3 2" xfId="4567" xr:uid="{00000000-0005-0000-0000-00009F110000}"/>
    <cellStyle name="Comma 9 2 2 2 3 3" xfId="4568" xr:uid="{00000000-0005-0000-0000-0000A0110000}"/>
    <cellStyle name="Comma 9 2 2 2 3 3 2" xfId="4569" xr:uid="{00000000-0005-0000-0000-0000A1110000}"/>
    <cellStyle name="Comma 9 2 2 2 3 3 2 2" xfId="4570" xr:uid="{00000000-0005-0000-0000-0000A2110000}"/>
    <cellStyle name="Comma 9 2 2 2 3 3 3" xfId="4571" xr:uid="{00000000-0005-0000-0000-0000A3110000}"/>
    <cellStyle name="Comma 9 2 2 2 3 4" xfId="4572" xr:uid="{00000000-0005-0000-0000-0000A4110000}"/>
    <cellStyle name="Comma 9 2 2 2 4" xfId="4573" xr:uid="{00000000-0005-0000-0000-0000A5110000}"/>
    <cellStyle name="Comma 9 2 2 2 4 2" xfId="4574" xr:uid="{00000000-0005-0000-0000-0000A6110000}"/>
    <cellStyle name="Comma 9 2 2 2 4 3" xfId="4575" xr:uid="{00000000-0005-0000-0000-0000A7110000}"/>
    <cellStyle name="Comma 9 2 2 2 4 3 2" xfId="4576" xr:uid="{00000000-0005-0000-0000-0000A8110000}"/>
    <cellStyle name="Comma 9 2 2 2 4 3 2 2" xfId="4577" xr:uid="{00000000-0005-0000-0000-0000A9110000}"/>
    <cellStyle name="Comma 9 2 2 2 4 3 3" xfId="4578" xr:uid="{00000000-0005-0000-0000-0000AA110000}"/>
    <cellStyle name="Comma 9 2 2 2 4 4" xfId="4579" xr:uid="{00000000-0005-0000-0000-0000AB110000}"/>
    <cellStyle name="Comma 9 2 2 2 5" xfId="4580" xr:uid="{00000000-0005-0000-0000-0000AC110000}"/>
    <cellStyle name="Comma 9 2 2 2 6" xfId="4581" xr:uid="{00000000-0005-0000-0000-0000AD110000}"/>
    <cellStyle name="Comma 9 2 2 2 6 2" xfId="4582" xr:uid="{00000000-0005-0000-0000-0000AE110000}"/>
    <cellStyle name="Comma 9 2 2 2 6 2 2" xfId="4583" xr:uid="{00000000-0005-0000-0000-0000AF110000}"/>
    <cellStyle name="Comma 9 2 2 2 6 3" xfId="4584" xr:uid="{00000000-0005-0000-0000-0000B0110000}"/>
    <cellStyle name="Comma 9 2 2 2 7" xfId="4585" xr:uid="{00000000-0005-0000-0000-0000B1110000}"/>
    <cellStyle name="Comma 9 2 2 2 7 2" xfId="4586" xr:uid="{00000000-0005-0000-0000-0000B2110000}"/>
    <cellStyle name="Comma 9 2 2 2 8" xfId="4587" xr:uid="{00000000-0005-0000-0000-0000B3110000}"/>
    <cellStyle name="Comma 9 2 2 3" xfId="4588" xr:uid="{00000000-0005-0000-0000-0000B4110000}"/>
    <cellStyle name="Comma 9 2 2 3 2" xfId="4589" xr:uid="{00000000-0005-0000-0000-0000B5110000}"/>
    <cellStyle name="Comma 9 2 2 3 2 2" xfId="4590" xr:uid="{00000000-0005-0000-0000-0000B6110000}"/>
    <cellStyle name="Comma 9 2 2 3 2 3" xfId="4591" xr:uid="{00000000-0005-0000-0000-0000B7110000}"/>
    <cellStyle name="Comma 9 2 2 3 2 3 2" xfId="4592" xr:uid="{00000000-0005-0000-0000-0000B8110000}"/>
    <cellStyle name="Comma 9 2 2 3 2 3 2 2" xfId="4593" xr:uid="{00000000-0005-0000-0000-0000B9110000}"/>
    <cellStyle name="Comma 9 2 2 3 2 3 3" xfId="4594" xr:uid="{00000000-0005-0000-0000-0000BA110000}"/>
    <cellStyle name="Comma 9 2 2 3 2 4" xfId="4595" xr:uid="{00000000-0005-0000-0000-0000BB110000}"/>
    <cellStyle name="Comma 9 2 2 3 3" xfId="4596" xr:uid="{00000000-0005-0000-0000-0000BC110000}"/>
    <cellStyle name="Comma 9 2 2 3 4" xfId="4597" xr:uid="{00000000-0005-0000-0000-0000BD110000}"/>
    <cellStyle name="Comma 9 2 2 3 4 2" xfId="4598" xr:uid="{00000000-0005-0000-0000-0000BE110000}"/>
    <cellStyle name="Comma 9 2 2 3 4 2 2" xfId="4599" xr:uid="{00000000-0005-0000-0000-0000BF110000}"/>
    <cellStyle name="Comma 9 2 2 3 4 3" xfId="4600" xr:uid="{00000000-0005-0000-0000-0000C0110000}"/>
    <cellStyle name="Comma 9 2 2 3 5" xfId="4601" xr:uid="{00000000-0005-0000-0000-0000C1110000}"/>
    <cellStyle name="Comma 9 2 2 4" xfId="4602" xr:uid="{00000000-0005-0000-0000-0000C2110000}"/>
    <cellStyle name="Comma 9 2 2 4 2" xfId="4603" xr:uid="{00000000-0005-0000-0000-0000C3110000}"/>
    <cellStyle name="Comma 9 2 2 4 3" xfId="4604" xr:uid="{00000000-0005-0000-0000-0000C4110000}"/>
    <cellStyle name="Comma 9 2 2 4 3 2" xfId="4605" xr:uid="{00000000-0005-0000-0000-0000C5110000}"/>
    <cellStyle name="Comma 9 2 2 4 3 2 2" xfId="4606" xr:uid="{00000000-0005-0000-0000-0000C6110000}"/>
    <cellStyle name="Comma 9 2 2 4 3 3" xfId="4607" xr:uid="{00000000-0005-0000-0000-0000C7110000}"/>
    <cellStyle name="Comma 9 2 2 4 4" xfId="4608" xr:uid="{00000000-0005-0000-0000-0000C8110000}"/>
    <cellStyle name="Comma 9 2 2 5" xfId="4609" xr:uid="{00000000-0005-0000-0000-0000C9110000}"/>
    <cellStyle name="Comma 9 2 2 5 2" xfId="4610" xr:uid="{00000000-0005-0000-0000-0000CA110000}"/>
    <cellStyle name="Comma 9 2 2 5 3" xfId="4611" xr:uid="{00000000-0005-0000-0000-0000CB110000}"/>
    <cellStyle name="Comma 9 2 2 5 3 2" xfId="4612" xr:uid="{00000000-0005-0000-0000-0000CC110000}"/>
    <cellStyle name="Comma 9 2 2 5 3 2 2" xfId="4613" xr:uid="{00000000-0005-0000-0000-0000CD110000}"/>
    <cellStyle name="Comma 9 2 2 5 3 3" xfId="4614" xr:uid="{00000000-0005-0000-0000-0000CE110000}"/>
    <cellStyle name="Comma 9 2 2 5 4" xfId="4615" xr:uid="{00000000-0005-0000-0000-0000CF110000}"/>
    <cellStyle name="Comma 9 2 2 6" xfId="4616" xr:uid="{00000000-0005-0000-0000-0000D0110000}"/>
    <cellStyle name="Comma 9 2 2 7" xfId="4617" xr:uid="{00000000-0005-0000-0000-0000D1110000}"/>
    <cellStyle name="Comma 9 2 2 7 2" xfId="4618" xr:uid="{00000000-0005-0000-0000-0000D2110000}"/>
    <cellStyle name="Comma 9 2 2 7 2 2" xfId="4619" xr:uid="{00000000-0005-0000-0000-0000D3110000}"/>
    <cellStyle name="Comma 9 2 2 7 3" xfId="4620" xr:uid="{00000000-0005-0000-0000-0000D4110000}"/>
    <cellStyle name="Comma 9 2 2 8" xfId="4621" xr:uid="{00000000-0005-0000-0000-0000D5110000}"/>
    <cellStyle name="Comma 9 2 2 8 2" xfId="4622" xr:uid="{00000000-0005-0000-0000-0000D6110000}"/>
    <cellStyle name="Comma 9 2 2 9" xfId="4623" xr:uid="{00000000-0005-0000-0000-0000D7110000}"/>
    <cellStyle name="Comma 9 2 3" xfId="4624" xr:uid="{00000000-0005-0000-0000-0000D8110000}"/>
    <cellStyle name="Comma 9 2 3 2" xfId="4625" xr:uid="{00000000-0005-0000-0000-0000D9110000}"/>
    <cellStyle name="Comma 9 2 3 2 2" xfId="4626" xr:uid="{00000000-0005-0000-0000-0000DA110000}"/>
    <cellStyle name="Comma 9 2 3 2 2 2" xfId="4627" xr:uid="{00000000-0005-0000-0000-0000DB110000}"/>
    <cellStyle name="Comma 9 2 3 2 2 3" xfId="4628" xr:uid="{00000000-0005-0000-0000-0000DC110000}"/>
    <cellStyle name="Comma 9 2 3 2 2 3 2" xfId="4629" xr:uid="{00000000-0005-0000-0000-0000DD110000}"/>
    <cellStyle name="Comma 9 2 3 2 2 3 2 2" xfId="4630" xr:uid="{00000000-0005-0000-0000-0000DE110000}"/>
    <cellStyle name="Comma 9 2 3 2 2 3 3" xfId="4631" xr:uid="{00000000-0005-0000-0000-0000DF110000}"/>
    <cellStyle name="Comma 9 2 3 2 2 4" xfId="4632" xr:uid="{00000000-0005-0000-0000-0000E0110000}"/>
    <cellStyle name="Comma 9 2 3 2 3" xfId="4633" xr:uid="{00000000-0005-0000-0000-0000E1110000}"/>
    <cellStyle name="Comma 9 2 3 2 4" xfId="4634" xr:uid="{00000000-0005-0000-0000-0000E2110000}"/>
    <cellStyle name="Comma 9 2 3 2 4 2" xfId="4635" xr:uid="{00000000-0005-0000-0000-0000E3110000}"/>
    <cellStyle name="Comma 9 2 3 2 4 2 2" xfId="4636" xr:uid="{00000000-0005-0000-0000-0000E4110000}"/>
    <cellStyle name="Comma 9 2 3 2 4 3" xfId="4637" xr:uid="{00000000-0005-0000-0000-0000E5110000}"/>
    <cellStyle name="Comma 9 2 3 2 5" xfId="4638" xr:uid="{00000000-0005-0000-0000-0000E6110000}"/>
    <cellStyle name="Comma 9 2 3 3" xfId="4639" xr:uid="{00000000-0005-0000-0000-0000E7110000}"/>
    <cellStyle name="Comma 9 2 3 3 2" xfId="4640" xr:uid="{00000000-0005-0000-0000-0000E8110000}"/>
    <cellStyle name="Comma 9 2 3 3 3" xfId="4641" xr:uid="{00000000-0005-0000-0000-0000E9110000}"/>
    <cellStyle name="Comma 9 2 3 3 3 2" xfId="4642" xr:uid="{00000000-0005-0000-0000-0000EA110000}"/>
    <cellStyle name="Comma 9 2 3 3 3 2 2" xfId="4643" xr:uid="{00000000-0005-0000-0000-0000EB110000}"/>
    <cellStyle name="Comma 9 2 3 3 3 3" xfId="4644" xr:uid="{00000000-0005-0000-0000-0000EC110000}"/>
    <cellStyle name="Comma 9 2 3 3 4" xfId="4645" xr:uid="{00000000-0005-0000-0000-0000ED110000}"/>
    <cellStyle name="Comma 9 2 3 4" xfId="4646" xr:uid="{00000000-0005-0000-0000-0000EE110000}"/>
    <cellStyle name="Comma 9 2 3 4 2" xfId="4647" xr:uid="{00000000-0005-0000-0000-0000EF110000}"/>
    <cellStyle name="Comma 9 2 3 4 3" xfId="4648" xr:uid="{00000000-0005-0000-0000-0000F0110000}"/>
    <cellStyle name="Comma 9 2 3 4 3 2" xfId="4649" xr:uid="{00000000-0005-0000-0000-0000F1110000}"/>
    <cellStyle name="Comma 9 2 3 4 3 2 2" xfId="4650" xr:uid="{00000000-0005-0000-0000-0000F2110000}"/>
    <cellStyle name="Comma 9 2 3 4 3 3" xfId="4651" xr:uid="{00000000-0005-0000-0000-0000F3110000}"/>
    <cellStyle name="Comma 9 2 3 4 4" xfId="4652" xr:uid="{00000000-0005-0000-0000-0000F4110000}"/>
    <cellStyle name="Comma 9 2 3 5" xfId="4653" xr:uid="{00000000-0005-0000-0000-0000F5110000}"/>
    <cellStyle name="Comma 9 2 3 6" xfId="4654" xr:uid="{00000000-0005-0000-0000-0000F6110000}"/>
    <cellStyle name="Comma 9 2 3 6 2" xfId="4655" xr:uid="{00000000-0005-0000-0000-0000F7110000}"/>
    <cellStyle name="Comma 9 2 3 6 2 2" xfId="4656" xr:uid="{00000000-0005-0000-0000-0000F8110000}"/>
    <cellStyle name="Comma 9 2 3 6 3" xfId="4657" xr:uid="{00000000-0005-0000-0000-0000F9110000}"/>
    <cellStyle name="Comma 9 2 3 7" xfId="4658" xr:uid="{00000000-0005-0000-0000-0000FA110000}"/>
    <cellStyle name="Comma 9 2 3 7 2" xfId="4659" xr:uid="{00000000-0005-0000-0000-0000FB110000}"/>
    <cellStyle name="Comma 9 2 3 8" xfId="4660" xr:uid="{00000000-0005-0000-0000-0000FC110000}"/>
    <cellStyle name="Comma 9 2 4" xfId="4661" xr:uid="{00000000-0005-0000-0000-0000FD110000}"/>
    <cellStyle name="Comma 9 2 4 2" xfId="4662" xr:uid="{00000000-0005-0000-0000-0000FE110000}"/>
    <cellStyle name="Comma 9 2 5" xfId="4663" xr:uid="{00000000-0005-0000-0000-0000FF110000}"/>
    <cellStyle name="Comma 9 2 5 2" xfId="4664" xr:uid="{00000000-0005-0000-0000-000000120000}"/>
    <cellStyle name="Comma 9 2 5 2 2" xfId="4665" xr:uid="{00000000-0005-0000-0000-000001120000}"/>
    <cellStyle name="Comma 9 2 5 2 3" xfId="4666" xr:uid="{00000000-0005-0000-0000-000002120000}"/>
    <cellStyle name="Comma 9 2 5 2 3 2" xfId="4667" xr:uid="{00000000-0005-0000-0000-000003120000}"/>
    <cellStyle name="Comma 9 2 5 2 3 2 2" xfId="4668" xr:uid="{00000000-0005-0000-0000-000004120000}"/>
    <cellStyle name="Comma 9 2 5 2 3 3" xfId="4669" xr:uid="{00000000-0005-0000-0000-000005120000}"/>
    <cellStyle name="Comma 9 2 5 2 4" xfId="4670" xr:uid="{00000000-0005-0000-0000-000006120000}"/>
    <cellStyle name="Comma 9 2 5 3" xfId="4671" xr:uid="{00000000-0005-0000-0000-000007120000}"/>
    <cellStyle name="Comma 9 2 5 4" xfId="4672" xr:uid="{00000000-0005-0000-0000-000008120000}"/>
    <cellStyle name="Comma 9 2 5 4 2" xfId="4673" xr:uid="{00000000-0005-0000-0000-000009120000}"/>
    <cellStyle name="Comma 9 2 5 4 2 2" xfId="4674" xr:uid="{00000000-0005-0000-0000-00000A120000}"/>
    <cellStyle name="Comma 9 2 5 4 3" xfId="4675" xr:uid="{00000000-0005-0000-0000-00000B120000}"/>
    <cellStyle name="Comma 9 2 5 5" xfId="4676" xr:uid="{00000000-0005-0000-0000-00000C120000}"/>
    <cellStyle name="Comma 9 2 6" xfId="4677" xr:uid="{00000000-0005-0000-0000-00000D120000}"/>
    <cellStyle name="Comma 9 2 6 2" xfId="4678" xr:uid="{00000000-0005-0000-0000-00000E120000}"/>
    <cellStyle name="Comma 9 2 6 3" xfId="4679" xr:uid="{00000000-0005-0000-0000-00000F120000}"/>
    <cellStyle name="Comma 9 2 6 3 2" xfId="4680" xr:uid="{00000000-0005-0000-0000-000010120000}"/>
    <cellStyle name="Comma 9 2 6 3 2 2" xfId="4681" xr:uid="{00000000-0005-0000-0000-000011120000}"/>
    <cellStyle name="Comma 9 2 6 3 3" xfId="4682" xr:uid="{00000000-0005-0000-0000-000012120000}"/>
    <cellStyle name="Comma 9 2 6 4" xfId="4683" xr:uid="{00000000-0005-0000-0000-000013120000}"/>
    <cellStyle name="Comma 9 2 7" xfId="4684" xr:uid="{00000000-0005-0000-0000-000014120000}"/>
    <cellStyle name="Comma 9 2 7 2" xfId="4685" xr:uid="{00000000-0005-0000-0000-000015120000}"/>
    <cellStyle name="Comma 9 2 7 3" xfId="4686" xr:uid="{00000000-0005-0000-0000-000016120000}"/>
    <cellStyle name="Comma 9 2 7 3 2" xfId="4687" xr:uid="{00000000-0005-0000-0000-000017120000}"/>
    <cellStyle name="Comma 9 2 7 3 2 2" xfId="4688" xr:uid="{00000000-0005-0000-0000-000018120000}"/>
    <cellStyle name="Comma 9 2 7 3 3" xfId="4689" xr:uid="{00000000-0005-0000-0000-000019120000}"/>
    <cellStyle name="Comma 9 2 7 4" xfId="4690" xr:uid="{00000000-0005-0000-0000-00001A120000}"/>
    <cellStyle name="Comma 9 2 8" xfId="4691" xr:uid="{00000000-0005-0000-0000-00001B120000}"/>
    <cellStyle name="Comma 9 2 9" xfId="4692" xr:uid="{00000000-0005-0000-0000-00001C120000}"/>
    <cellStyle name="Comma 9 2 9 2" xfId="4693" xr:uid="{00000000-0005-0000-0000-00001D120000}"/>
    <cellStyle name="Comma 9 2 9 2 2" xfId="4694" xr:uid="{00000000-0005-0000-0000-00001E120000}"/>
    <cellStyle name="Comma 9 2 9 3" xfId="4695" xr:uid="{00000000-0005-0000-0000-00001F120000}"/>
    <cellStyle name="Comma 9 3" xfId="4696" xr:uid="{00000000-0005-0000-0000-000020120000}"/>
    <cellStyle name="Comma 9 3 2" xfId="4697" xr:uid="{00000000-0005-0000-0000-000021120000}"/>
    <cellStyle name="Comma 9 4" xfId="4698" xr:uid="{00000000-0005-0000-0000-000022120000}"/>
    <cellStyle name="Comma 9 4 2" xfId="4699" xr:uid="{00000000-0005-0000-0000-000023120000}"/>
    <cellStyle name="Comma 9 4 2 2" xfId="4700" xr:uid="{00000000-0005-0000-0000-000024120000}"/>
    <cellStyle name="Comma 9 4 2 2 2" xfId="4701" xr:uid="{00000000-0005-0000-0000-000025120000}"/>
    <cellStyle name="Comma 9 4 2 2 2 2" xfId="4702" xr:uid="{00000000-0005-0000-0000-000026120000}"/>
    <cellStyle name="Comma 9 4 2 2 2 3" xfId="4703" xr:uid="{00000000-0005-0000-0000-000027120000}"/>
    <cellStyle name="Comma 9 4 2 2 2 3 2" xfId="4704" xr:uid="{00000000-0005-0000-0000-000028120000}"/>
    <cellStyle name="Comma 9 4 2 2 2 3 2 2" xfId="4705" xr:uid="{00000000-0005-0000-0000-000029120000}"/>
    <cellStyle name="Comma 9 4 2 2 2 3 3" xfId="4706" xr:uid="{00000000-0005-0000-0000-00002A120000}"/>
    <cellStyle name="Comma 9 4 2 2 2 4" xfId="4707" xr:uid="{00000000-0005-0000-0000-00002B120000}"/>
    <cellStyle name="Comma 9 4 2 2 3" xfId="4708" xr:uid="{00000000-0005-0000-0000-00002C120000}"/>
    <cellStyle name="Comma 9 4 2 2 4" xfId="4709" xr:uid="{00000000-0005-0000-0000-00002D120000}"/>
    <cellStyle name="Comma 9 4 2 2 4 2" xfId="4710" xr:uid="{00000000-0005-0000-0000-00002E120000}"/>
    <cellStyle name="Comma 9 4 2 2 4 2 2" xfId="4711" xr:uid="{00000000-0005-0000-0000-00002F120000}"/>
    <cellStyle name="Comma 9 4 2 2 4 3" xfId="4712" xr:uid="{00000000-0005-0000-0000-000030120000}"/>
    <cellStyle name="Comma 9 4 2 2 5" xfId="4713" xr:uid="{00000000-0005-0000-0000-000031120000}"/>
    <cellStyle name="Comma 9 4 2 3" xfId="4714" xr:uid="{00000000-0005-0000-0000-000032120000}"/>
    <cellStyle name="Comma 9 4 2 3 2" xfId="4715" xr:uid="{00000000-0005-0000-0000-000033120000}"/>
    <cellStyle name="Comma 9 4 2 3 3" xfId="4716" xr:uid="{00000000-0005-0000-0000-000034120000}"/>
    <cellStyle name="Comma 9 4 2 3 3 2" xfId="4717" xr:uid="{00000000-0005-0000-0000-000035120000}"/>
    <cellStyle name="Comma 9 4 2 3 3 2 2" xfId="4718" xr:uid="{00000000-0005-0000-0000-000036120000}"/>
    <cellStyle name="Comma 9 4 2 3 3 3" xfId="4719" xr:uid="{00000000-0005-0000-0000-000037120000}"/>
    <cellStyle name="Comma 9 4 2 3 4" xfId="4720" xr:uid="{00000000-0005-0000-0000-000038120000}"/>
    <cellStyle name="Comma 9 4 2 4" xfId="4721" xr:uid="{00000000-0005-0000-0000-000039120000}"/>
    <cellStyle name="Comma 9 4 2 4 2" xfId="4722" xr:uid="{00000000-0005-0000-0000-00003A120000}"/>
    <cellStyle name="Comma 9 4 2 4 3" xfId="4723" xr:uid="{00000000-0005-0000-0000-00003B120000}"/>
    <cellStyle name="Comma 9 4 2 4 3 2" xfId="4724" xr:uid="{00000000-0005-0000-0000-00003C120000}"/>
    <cellStyle name="Comma 9 4 2 4 3 2 2" xfId="4725" xr:uid="{00000000-0005-0000-0000-00003D120000}"/>
    <cellStyle name="Comma 9 4 2 4 3 3" xfId="4726" xr:uid="{00000000-0005-0000-0000-00003E120000}"/>
    <cellStyle name="Comma 9 4 2 4 4" xfId="4727" xr:uid="{00000000-0005-0000-0000-00003F120000}"/>
    <cellStyle name="Comma 9 4 2 5" xfId="4728" xr:uid="{00000000-0005-0000-0000-000040120000}"/>
    <cellStyle name="Comma 9 4 2 6" xfId="4729" xr:uid="{00000000-0005-0000-0000-000041120000}"/>
    <cellStyle name="Comma 9 4 2 6 2" xfId="4730" xr:uid="{00000000-0005-0000-0000-000042120000}"/>
    <cellStyle name="Comma 9 4 2 6 2 2" xfId="4731" xr:uid="{00000000-0005-0000-0000-000043120000}"/>
    <cellStyle name="Comma 9 4 2 6 3" xfId="4732" xr:uid="{00000000-0005-0000-0000-000044120000}"/>
    <cellStyle name="Comma 9 4 2 7" xfId="4733" xr:uid="{00000000-0005-0000-0000-000045120000}"/>
    <cellStyle name="Comma 9 4 2 7 2" xfId="4734" xr:uid="{00000000-0005-0000-0000-000046120000}"/>
    <cellStyle name="Comma 9 4 2 8" xfId="4735" xr:uid="{00000000-0005-0000-0000-000047120000}"/>
    <cellStyle name="Comma 9 4 3" xfId="4736" xr:uid="{00000000-0005-0000-0000-000048120000}"/>
    <cellStyle name="Comma 9 4 3 2" xfId="4737" xr:uid="{00000000-0005-0000-0000-000049120000}"/>
    <cellStyle name="Comma 9 4 3 2 2" xfId="4738" xr:uid="{00000000-0005-0000-0000-00004A120000}"/>
    <cellStyle name="Comma 9 4 3 2 3" xfId="4739" xr:uid="{00000000-0005-0000-0000-00004B120000}"/>
    <cellStyle name="Comma 9 4 3 2 3 2" xfId="4740" xr:uid="{00000000-0005-0000-0000-00004C120000}"/>
    <cellStyle name="Comma 9 4 3 2 3 2 2" xfId="4741" xr:uid="{00000000-0005-0000-0000-00004D120000}"/>
    <cellStyle name="Comma 9 4 3 2 3 3" xfId="4742" xr:uid="{00000000-0005-0000-0000-00004E120000}"/>
    <cellStyle name="Comma 9 4 3 2 4" xfId="4743" xr:uid="{00000000-0005-0000-0000-00004F120000}"/>
    <cellStyle name="Comma 9 4 3 3" xfId="4744" xr:uid="{00000000-0005-0000-0000-000050120000}"/>
    <cellStyle name="Comma 9 4 3 4" xfId="4745" xr:uid="{00000000-0005-0000-0000-000051120000}"/>
    <cellStyle name="Comma 9 4 3 4 2" xfId="4746" xr:uid="{00000000-0005-0000-0000-000052120000}"/>
    <cellStyle name="Comma 9 4 3 4 2 2" xfId="4747" xr:uid="{00000000-0005-0000-0000-000053120000}"/>
    <cellStyle name="Comma 9 4 3 4 3" xfId="4748" xr:uid="{00000000-0005-0000-0000-000054120000}"/>
    <cellStyle name="Comma 9 4 3 5" xfId="4749" xr:uid="{00000000-0005-0000-0000-000055120000}"/>
    <cellStyle name="Comma 9 4 4" xfId="4750" xr:uid="{00000000-0005-0000-0000-000056120000}"/>
    <cellStyle name="Comma 9 4 4 2" xfId="4751" xr:uid="{00000000-0005-0000-0000-000057120000}"/>
    <cellStyle name="Comma 9 4 4 3" xfId="4752" xr:uid="{00000000-0005-0000-0000-000058120000}"/>
    <cellStyle name="Comma 9 4 4 3 2" xfId="4753" xr:uid="{00000000-0005-0000-0000-000059120000}"/>
    <cellStyle name="Comma 9 4 4 3 2 2" xfId="4754" xr:uid="{00000000-0005-0000-0000-00005A120000}"/>
    <cellStyle name="Comma 9 4 4 3 3" xfId="4755" xr:uid="{00000000-0005-0000-0000-00005B120000}"/>
    <cellStyle name="Comma 9 4 4 4" xfId="4756" xr:uid="{00000000-0005-0000-0000-00005C120000}"/>
    <cellStyle name="Comma 9 4 5" xfId="4757" xr:uid="{00000000-0005-0000-0000-00005D120000}"/>
    <cellStyle name="Comma 9 4 5 2" xfId="4758" xr:uid="{00000000-0005-0000-0000-00005E120000}"/>
    <cellStyle name="Comma 9 4 5 3" xfId="4759" xr:uid="{00000000-0005-0000-0000-00005F120000}"/>
    <cellStyle name="Comma 9 4 5 3 2" xfId="4760" xr:uid="{00000000-0005-0000-0000-000060120000}"/>
    <cellStyle name="Comma 9 4 5 3 2 2" xfId="4761" xr:uid="{00000000-0005-0000-0000-000061120000}"/>
    <cellStyle name="Comma 9 4 5 3 3" xfId="4762" xr:uid="{00000000-0005-0000-0000-000062120000}"/>
    <cellStyle name="Comma 9 4 5 4" xfId="4763" xr:uid="{00000000-0005-0000-0000-000063120000}"/>
    <cellStyle name="Comma 9 4 6" xfId="4764" xr:uid="{00000000-0005-0000-0000-000064120000}"/>
    <cellStyle name="Comma 9 4 7" xfId="4765" xr:uid="{00000000-0005-0000-0000-000065120000}"/>
    <cellStyle name="Comma 9 4 7 2" xfId="4766" xr:uid="{00000000-0005-0000-0000-000066120000}"/>
    <cellStyle name="Comma 9 4 7 2 2" xfId="4767" xr:uid="{00000000-0005-0000-0000-000067120000}"/>
    <cellStyle name="Comma 9 4 7 3" xfId="4768" xr:uid="{00000000-0005-0000-0000-000068120000}"/>
    <cellStyle name="Comma 9 4 8" xfId="4769" xr:uid="{00000000-0005-0000-0000-000069120000}"/>
    <cellStyle name="Comma 9 4 8 2" xfId="4770" xr:uid="{00000000-0005-0000-0000-00006A120000}"/>
    <cellStyle name="Comma 9 4 9" xfId="4771" xr:uid="{00000000-0005-0000-0000-00006B120000}"/>
    <cellStyle name="Comma 9 5" xfId="4772" xr:uid="{00000000-0005-0000-0000-00006C120000}"/>
    <cellStyle name="Comma 9 5 2" xfId="4773" xr:uid="{00000000-0005-0000-0000-00006D120000}"/>
    <cellStyle name="Comma 9 5 2 2" xfId="4774" xr:uid="{00000000-0005-0000-0000-00006E120000}"/>
    <cellStyle name="Comma 9 5 2 2 2" xfId="4775" xr:uid="{00000000-0005-0000-0000-00006F120000}"/>
    <cellStyle name="Comma 9 5 2 2 3" xfId="4776" xr:uid="{00000000-0005-0000-0000-000070120000}"/>
    <cellStyle name="Comma 9 5 2 2 3 2" xfId="4777" xr:uid="{00000000-0005-0000-0000-000071120000}"/>
    <cellStyle name="Comma 9 5 2 2 3 2 2" xfId="4778" xr:uid="{00000000-0005-0000-0000-000072120000}"/>
    <cellStyle name="Comma 9 5 2 2 3 3" xfId="4779" xr:uid="{00000000-0005-0000-0000-000073120000}"/>
    <cellStyle name="Comma 9 5 2 2 4" xfId="4780" xr:uid="{00000000-0005-0000-0000-000074120000}"/>
    <cellStyle name="Comma 9 5 2 3" xfId="4781" xr:uid="{00000000-0005-0000-0000-000075120000}"/>
    <cellStyle name="Comma 9 5 2 4" xfId="4782" xr:uid="{00000000-0005-0000-0000-000076120000}"/>
    <cellStyle name="Comma 9 5 2 4 2" xfId="4783" xr:uid="{00000000-0005-0000-0000-000077120000}"/>
    <cellStyle name="Comma 9 5 2 4 2 2" xfId="4784" xr:uid="{00000000-0005-0000-0000-000078120000}"/>
    <cellStyle name="Comma 9 5 2 4 3" xfId="4785" xr:uid="{00000000-0005-0000-0000-000079120000}"/>
    <cellStyle name="Comma 9 5 2 5" xfId="4786" xr:uid="{00000000-0005-0000-0000-00007A120000}"/>
    <cellStyle name="Comma 9 5 3" xfId="4787" xr:uid="{00000000-0005-0000-0000-00007B120000}"/>
    <cellStyle name="Comma 9 5 3 2" xfId="4788" xr:uid="{00000000-0005-0000-0000-00007C120000}"/>
    <cellStyle name="Comma 9 5 3 3" xfId="4789" xr:uid="{00000000-0005-0000-0000-00007D120000}"/>
    <cellStyle name="Comma 9 5 3 3 2" xfId="4790" xr:uid="{00000000-0005-0000-0000-00007E120000}"/>
    <cellStyle name="Comma 9 5 3 3 2 2" xfId="4791" xr:uid="{00000000-0005-0000-0000-00007F120000}"/>
    <cellStyle name="Comma 9 5 3 3 3" xfId="4792" xr:uid="{00000000-0005-0000-0000-000080120000}"/>
    <cellStyle name="Comma 9 5 3 4" xfId="4793" xr:uid="{00000000-0005-0000-0000-000081120000}"/>
    <cellStyle name="Comma 9 5 4" xfId="4794" xr:uid="{00000000-0005-0000-0000-000082120000}"/>
    <cellStyle name="Comma 9 5 4 2" xfId="4795" xr:uid="{00000000-0005-0000-0000-000083120000}"/>
    <cellStyle name="Comma 9 5 4 3" xfId="4796" xr:uid="{00000000-0005-0000-0000-000084120000}"/>
    <cellStyle name="Comma 9 5 4 3 2" xfId="4797" xr:uid="{00000000-0005-0000-0000-000085120000}"/>
    <cellStyle name="Comma 9 5 4 3 2 2" xfId="4798" xr:uid="{00000000-0005-0000-0000-000086120000}"/>
    <cellStyle name="Comma 9 5 4 3 3" xfId="4799" xr:uid="{00000000-0005-0000-0000-000087120000}"/>
    <cellStyle name="Comma 9 5 4 4" xfId="4800" xr:uid="{00000000-0005-0000-0000-000088120000}"/>
    <cellStyle name="Comma 9 5 5" xfId="4801" xr:uid="{00000000-0005-0000-0000-000089120000}"/>
    <cellStyle name="Comma 9 5 6" xfId="4802" xr:uid="{00000000-0005-0000-0000-00008A120000}"/>
    <cellStyle name="Comma 9 5 6 2" xfId="4803" xr:uid="{00000000-0005-0000-0000-00008B120000}"/>
    <cellStyle name="Comma 9 5 6 2 2" xfId="4804" xr:uid="{00000000-0005-0000-0000-00008C120000}"/>
    <cellStyle name="Comma 9 5 6 3" xfId="4805" xr:uid="{00000000-0005-0000-0000-00008D120000}"/>
    <cellStyle name="Comma 9 5 7" xfId="4806" xr:uid="{00000000-0005-0000-0000-00008E120000}"/>
    <cellStyle name="Comma 9 5 7 2" xfId="4807" xr:uid="{00000000-0005-0000-0000-00008F120000}"/>
    <cellStyle name="Comma 9 5 8" xfId="4808" xr:uid="{00000000-0005-0000-0000-000090120000}"/>
    <cellStyle name="Comma 9 6" xfId="4809" xr:uid="{00000000-0005-0000-0000-000091120000}"/>
    <cellStyle name="Comma 9 6 2" xfId="4810" xr:uid="{00000000-0005-0000-0000-000092120000}"/>
    <cellStyle name="Comma 9 6 2 2" xfId="4811" xr:uid="{00000000-0005-0000-0000-000093120000}"/>
    <cellStyle name="Comma 9 6 2 3" xfId="4812" xr:uid="{00000000-0005-0000-0000-000094120000}"/>
    <cellStyle name="Comma 9 6 2 3 2" xfId="4813" xr:uid="{00000000-0005-0000-0000-000095120000}"/>
    <cellStyle name="Comma 9 6 2 3 2 2" xfId="4814" xr:uid="{00000000-0005-0000-0000-000096120000}"/>
    <cellStyle name="Comma 9 6 2 3 3" xfId="4815" xr:uid="{00000000-0005-0000-0000-000097120000}"/>
    <cellStyle name="Comma 9 6 2 4" xfId="4816" xr:uid="{00000000-0005-0000-0000-000098120000}"/>
    <cellStyle name="Comma 9 6 3" xfId="4817" xr:uid="{00000000-0005-0000-0000-000099120000}"/>
    <cellStyle name="Comma 9 6 4" xfId="4818" xr:uid="{00000000-0005-0000-0000-00009A120000}"/>
    <cellStyle name="Comma 9 6 4 2" xfId="4819" xr:uid="{00000000-0005-0000-0000-00009B120000}"/>
    <cellStyle name="Comma 9 6 4 2 2" xfId="4820" xr:uid="{00000000-0005-0000-0000-00009C120000}"/>
    <cellStyle name="Comma 9 6 4 3" xfId="4821" xr:uid="{00000000-0005-0000-0000-00009D120000}"/>
    <cellStyle name="Comma 9 6 5" xfId="4822" xr:uid="{00000000-0005-0000-0000-00009E120000}"/>
    <cellStyle name="Comma 9 7" xfId="4823" xr:uid="{00000000-0005-0000-0000-00009F120000}"/>
    <cellStyle name="Comma 9 7 2" xfId="4824" xr:uid="{00000000-0005-0000-0000-0000A0120000}"/>
    <cellStyle name="Comma 9 7 3" xfId="4825" xr:uid="{00000000-0005-0000-0000-0000A1120000}"/>
    <cellStyle name="Comma 9 7 3 2" xfId="4826" xr:uid="{00000000-0005-0000-0000-0000A2120000}"/>
    <cellStyle name="Comma 9 7 3 2 2" xfId="4827" xr:uid="{00000000-0005-0000-0000-0000A3120000}"/>
    <cellStyle name="Comma 9 7 3 3" xfId="4828" xr:uid="{00000000-0005-0000-0000-0000A4120000}"/>
    <cellStyle name="Comma 9 7 4" xfId="4829" xr:uid="{00000000-0005-0000-0000-0000A5120000}"/>
    <cellStyle name="Comma 9 8" xfId="4830" xr:uid="{00000000-0005-0000-0000-0000A6120000}"/>
    <cellStyle name="Comma 9 8 2" xfId="4831" xr:uid="{00000000-0005-0000-0000-0000A7120000}"/>
    <cellStyle name="Comma 9 8 3" xfId="4832" xr:uid="{00000000-0005-0000-0000-0000A8120000}"/>
    <cellStyle name="Comma 9 8 3 2" xfId="4833" xr:uid="{00000000-0005-0000-0000-0000A9120000}"/>
    <cellStyle name="Comma 9 8 3 2 2" xfId="4834" xr:uid="{00000000-0005-0000-0000-0000AA120000}"/>
    <cellStyle name="Comma 9 8 3 3" xfId="4835" xr:uid="{00000000-0005-0000-0000-0000AB120000}"/>
    <cellStyle name="Comma 9 8 4" xfId="4836" xr:uid="{00000000-0005-0000-0000-0000AC120000}"/>
    <cellStyle name="Comma 9 9" xfId="4837" xr:uid="{00000000-0005-0000-0000-0000AD120000}"/>
    <cellStyle name="Comma0" xfId="4838" xr:uid="{00000000-0005-0000-0000-0000AE120000}"/>
    <cellStyle name="Currency" xfId="2" builtinId="4"/>
    <cellStyle name="Currency 10" xfId="4839" xr:uid="{00000000-0005-0000-0000-0000B0120000}"/>
    <cellStyle name="Currency 10 2" xfId="4840" xr:uid="{00000000-0005-0000-0000-0000B1120000}"/>
    <cellStyle name="Currency 10 2 2" xfId="4841" xr:uid="{00000000-0005-0000-0000-0000B2120000}"/>
    <cellStyle name="Currency 10 3" xfId="4842" xr:uid="{00000000-0005-0000-0000-0000B3120000}"/>
    <cellStyle name="Currency 11" xfId="4843" xr:uid="{00000000-0005-0000-0000-0000B4120000}"/>
    <cellStyle name="Currency 11 2" xfId="4844" xr:uid="{00000000-0005-0000-0000-0000B5120000}"/>
    <cellStyle name="Currency 11 2 2" xfId="4845" xr:uid="{00000000-0005-0000-0000-0000B6120000}"/>
    <cellStyle name="Currency 11 2 3" xfId="4846" xr:uid="{00000000-0005-0000-0000-0000B7120000}"/>
    <cellStyle name="Currency 11 2 4" xfId="4847" xr:uid="{00000000-0005-0000-0000-0000B8120000}"/>
    <cellStyle name="Currency 11 3" xfId="4848" xr:uid="{00000000-0005-0000-0000-0000B9120000}"/>
    <cellStyle name="Currency 11 3 2" xfId="4849" xr:uid="{00000000-0005-0000-0000-0000BA120000}"/>
    <cellStyle name="Currency 11 4" xfId="4850" xr:uid="{00000000-0005-0000-0000-0000BB120000}"/>
    <cellStyle name="Currency 11 5" xfId="4851" xr:uid="{00000000-0005-0000-0000-0000BC120000}"/>
    <cellStyle name="Currency 11 6" xfId="4852" xr:uid="{00000000-0005-0000-0000-0000BD120000}"/>
    <cellStyle name="Currency 12" xfId="4853" xr:uid="{00000000-0005-0000-0000-0000BE120000}"/>
    <cellStyle name="Currency 12 2" xfId="4854" xr:uid="{00000000-0005-0000-0000-0000BF120000}"/>
    <cellStyle name="Currency 12 2 2" xfId="4855" xr:uid="{00000000-0005-0000-0000-0000C0120000}"/>
    <cellStyle name="Currency 12 2 3" xfId="4856" xr:uid="{00000000-0005-0000-0000-0000C1120000}"/>
    <cellStyle name="Currency 12 2 4" xfId="4857" xr:uid="{00000000-0005-0000-0000-0000C2120000}"/>
    <cellStyle name="Currency 12 3" xfId="4858" xr:uid="{00000000-0005-0000-0000-0000C3120000}"/>
    <cellStyle name="Currency 12 3 2" xfId="4859" xr:uid="{00000000-0005-0000-0000-0000C4120000}"/>
    <cellStyle name="Currency 12 3 2 2" xfId="4860" xr:uid="{00000000-0005-0000-0000-0000C5120000}"/>
    <cellStyle name="Currency 12 3 3" xfId="4861" xr:uid="{00000000-0005-0000-0000-0000C6120000}"/>
    <cellStyle name="Currency 12 4" xfId="4862" xr:uid="{00000000-0005-0000-0000-0000C7120000}"/>
    <cellStyle name="Currency 12 4 2" xfId="4863" xr:uid="{00000000-0005-0000-0000-0000C8120000}"/>
    <cellStyle name="Currency 12 4 2 2" xfId="4864" xr:uid="{00000000-0005-0000-0000-0000C9120000}"/>
    <cellStyle name="Currency 12 4 3" xfId="4865" xr:uid="{00000000-0005-0000-0000-0000CA120000}"/>
    <cellStyle name="Currency 12 5" xfId="4866" xr:uid="{00000000-0005-0000-0000-0000CB120000}"/>
    <cellStyle name="Currency 12 6" xfId="4867" xr:uid="{00000000-0005-0000-0000-0000CC120000}"/>
    <cellStyle name="Currency 12 7" xfId="4868" xr:uid="{00000000-0005-0000-0000-0000CD120000}"/>
    <cellStyle name="Currency 13" xfId="4869" xr:uid="{00000000-0005-0000-0000-0000CE120000}"/>
    <cellStyle name="Currency 13 2" xfId="4870" xr:uid="{00000000-0005-0000-0000-0000CF120000}"/>
    <cellStyle name="Currency 13 3" xfId="4871" xr:uid="{00000000-0005-0000-0000-0000D0120000}"/>
    <cellStyle name="Currency 13 4" xfId="4872" xr:uid="{00000000-0005-0000-0000-0000D1120000}"/>
    <cellStyle name="Currency 14" xfId="4873" xr:uid="{00000000-0005-0000-0000-0000D2120000}"/>
    <cellStyle name="Currency 14 2" xfId="4874" xr:uid="{00000000-0005-0000-0000-0000D3120000}"/>
    <cellStyle name="Currency 15" xfId="4875" xr:uid="{00000000-0005-0000-0000-0000D4120000}"/>
    <cellStyle name="Currency 16" xfId="4876" xr:uid="{00000000-0005-0000-0000-0000D5120000}"/>
    <cellStyle name="Currency 16 2" xfId="4877" xr:uid="{00000000-0005-0000-0000-0000D6120000}"/>
    <cellStyle name="Currency 16 2 2" xfId="4878" xr:uid="{00000000-0005-0000-0000-0000D7120000}"/>
    <cellStyle name="Currency 16 2 3" xfId="4879" xr:uid="{00000000-0005-0000-0000-0000D8120000}"/>
    <cellStyle name="Currency 16 2 3 2" xfId="4880" xr:uid="{00000000-0005-0000-0000-0000D9120000}"/>
    <cellStyle name="Currency 16 2 3 2 2" xfId="4881" xr:uid="{00000000-0005-0000-0000-0000DA120000}"/>
    <cellStyle name="Currency 16 2 3 3" xfId="4882" xr:uid="{00000000-0005-0000-0000-0000DB120000}"/>
    <cellStyle name="Currency 16 2 4" xfId="4883" xr:uid="{00000000-0005-0000-0000-0000DC120000}"/>
    <cellStyle name="Currency 16 3" xfId="4884" xr:uid="{00000000-0005-0000-0000-0000DD120000}"/>
    <cellStyle name="Currency 16 3 2" xfId="4885" xr:uid="{00000000-0005-0000-0000-0000DE120000}"/>
    <cellStyle name="Currency 16 4" xfId="4886" xr:uid="{00000000-0005-0000-0000-0000DF120000}"/>
    <cellStyle name="Currency 16 5" xfId="4887" xr:uid="{00000000-0005-0000-0000-0000E0120000}"/>
    <cellStyle name="Currency 16 5 2" xfId="4888" xr:uid="{00000000-0005-0000-0000-0000E1120000}"/>
    <cellStyle name="Currency 16 5 2 2" xfId="4889" xr:uid="{00000000-0005-0000-0000-0000E2120000}"/>
    <cellStyle name="Currency 16 5 3" xfId="4890" xr:uid="{00000000-0005-0000-0000-0000E3120000}"/>
    <cellStyle name="Currency 16 6" xfId="4891" xr:uid="{00000000-0005-0000-0000-0000E4120000}"/>
    <cellStyle name="Currency 17" xfId="4892" xr:uid="{00000000-0005-0000-0000-0000E5120000}"/>
    <cellStyle name="Currency 17 2" xfId="4893" xr:uid="{00000000-0005-0000-0000-0000E6120000}"/>
    <cellStyle name="Currency 17 3" xfId="4894" xr:uid="{00000000-0005-0000-0000-0000E7120000}"/>
    <cellStyle name="Currency 17 3 2" xfId="4895" xr:uid="{00000000-0005-0000-0000-0000E8120000}"/>
    <cellStyle name="Currency 17 3 2 2" xfId="4896" xr:uid="{00000000-0005-0000-0000-0000E9120000}"/>
    <cellStyle name="Currency 17 3 3" xfId="4897" xr:uid="{00000000-0005-0000-0000-0000EA120000}"/>
    <cellStyle name="Currency 17 4" xfId="4898" xr:uid="{00000000-0005-0000-0000-0000EB120000}"/>
    <cellStyle name="Currency 18" xfId="4899" xr:uid="{00000000-0005-0000-0000-0000EC120000}"/>
    <cellStyle name="Currency 19" xfId="4900" xr:uid="{00000000-0005-0000-0000-0000ED120000}"/>
    <cellStyle name="Currency 2" xfId="5" xr:uid="{00000000-0005-0000-0000-0000EE120000}"/>
    <cellStyle name="Currency 2 10" xfId="4901" xr:uid="{00000000-0005-0000-0000-0000EF120000}"/>
    <cellStyle name="Currency 2 10 2" xfId="4902" xr:uid="{00000000-0005-0000-0000-0000F0120000}"/>
    <cellStyle name="Currency 2 10 2 2" xfId="4903" xr:uid="{00000000-0005-0000-0000-0000F1120000}"/>
    <cellStyle name="Currency 2 10 3" xfId="4904" xr:uid="{00000000-0005-0000-0000-0000F2120000}"/>
    <cellStyle name="Currency 2 11" xfId="4905" xr:uid="{00000000-0005-0000-0000-0000F3120000}"/>
    <cellStyle name="Currency 2 11 2" xfId="4906" xr:uid="{00000000-0005-0000-0000-0000F4120000}"/>
    <cellStyle name="Currency 2 12" xfId="4907" xr:uid="{00000000-0005-0000-0000-0000F5120000}"/>
    <cellStyle name="Currency 2 12 2" xfId="4908" xr:uid="{00000000-0005-0000-0000-0000F6120000}"/>
    <cellStyle name="Currency 2 13" xfId="4909" xr:uid="{00000000-0005-0000-0000-0000F7120000}"/>
    <cellStyle name="Currency 2 13 2" xfId="4910" xr:uid="{00000000-0005-0000-0000-0000F8120000}"/>
    <cellStyle name="Currency 2 14" xfId="4911" xr:uid="{00000000-0005-0000-0000-0000F9120000}"/>
    <cellStyle name="Currency 2 15" xfId="4912" xr:uid="{00000000-0005-0000-0000-0000FA120000}"/>
    <cellStyle name="Currency 2 16" xfId="4913" xr:uid="{00000000-0005-0000-0000-0000FB120000}"/>
    <cellStyle name="Currency 2 17" xfId="4914" xr:uid="{00000000-0005-0000-0000-0000FC120000}"/>
    <cellStyle name="Currency 2 18" xfId="4915" xr:uid="{00000000-0005-0000-0000-0000FD120000}"/>
    <cellStyle name="Currency 2 2" xfId="10" xr:uid="{00000000-0005-0000-0000-0000FE120000}"/>
    <cellStyle name="Currency 2 2 2" xfId="4916" xr:uid="{00000000-0005-0000-0000-0000FF120000}"/>
    <cellStyle name="Currency 2 2 2 2" xfId="4917" xr:uid="{00000000-0005-0000-0000-000000130000}"/>
    <cellStyle name="Currency 2 2 3" xfId="4918" xr:uid="{00000000-0005-0000-0000-000001130000}"/>
    <cellStyle name="Currency 2 3" xfId="11" xr:uid="{00000000-0005-0000-0000-000002130000}"/>
    <cellStyle name="Currency 2 3 2" xfId="53" xr:uid="{00000000-0005-0000-0000-000003130000}"/>
    <cellStyle name="Currency 2 3 2 2" xfId="4919" xr:uid="{00000000-0005-0000-0000-000004130000}"/>
    <cellStyle name="Currency 2 3 2 3" xfId="4920" xr:uid="{00000000-0005-0000-0000-000005130000}"/>
    <cellStyle name="Currency 2 3 3" xfId="39" xr:uid="{00000000-0005-0000-0000-000006130000}"/>
    <cellStyle name="Currency 2 3 3 2" xfId="4921" xr:uid="{00000000-0005-0000-0000-000007130000}"/>
    <cellStyle name="Currency 2 3 4" xfId="4922" xr:uid="{00000000-0005-0000-0000-000008130000}"/>
    <cellStyle name="Currency 2 4" xfId="49" xr:uid="{00000000-0005-0000-0000-000009130000}"/>
    <cellStyle name="Currency 2 4 2" xfId="4923" xr:uid="{00000000-0005-0000-0000-00000A130000}"/>
    <cellStyle name="Currency 2 4 2 2" xfId="4924" xr:uid="{00000000-0005-0000-0000-00000B130000}"/>
    <cellStyle name="Currency 2 4 2 2 2" xfId="4925" xr:uid="{00000000-0005-0000-0000-00000C130000}"/>
    <cellStyle name="Currency 2 4 2 2 2 2" xfId="4926" xr:uid="{00000000-0005-0000-0000-00000D130000}"/>
    <cellStyle name="Currency 2 4 2 2 2 2 2" xfId="4927" xr:uid="{00000000-0005-0000-0000-00000E130000}"/>
    <cellStyle name="Currency 2 4 2 2 2 3" xfId="4928" xr:uid="{00000000-0005-0000-0000-00000F130000}"/>
    <cellStyle name="Currency 2 4 2 2 3" xfId="4929" xr:uid="{00000000-0005-0000-0000-000010130000}"/>
    <cellStyle name="Currency 2 4 2 2 3 2" xfId="4930" xr:uid="{00000000-0005-0000-0000-000011130000}"/>
    <cellStyle name="Currency 2 4 2 2 4" xfId="4931" xr:uid="{00000000-0005-0000-0000-000012130000}"/>
    <cellStyle name="Currency 2 4 2 3" xfId="4932" xr:uid="{00000000-0005-0000-0000-000013130000}"/>
    <cellStyle name="Currency 2 4 2 3 2" xfId="4933" xr:uid="{00000000-0005-0000-0000-000014130000}"/>
    <cellStyle name="Currency 2 4 2 3 2 2" xfId="4934" xr:uid="{00000000-0005-0000-0000-000015130000}"/>
    <cellStyle name="Currency 2 4 2 3 3" xfId="4935" xr:uid="{00000000-0005-0000-0000-000016130000}"/>
    <cellStyle name="Currency 2 4 2 4" xfId="4936" xr:uid="{00000000-0005-0000-0000-000017130000}"/>
    <cellStyle name="Currency 2 4 2 4 2" xfId="4937" xr:uid="{00000000-0005-0000-0000-000018130000}"/>
    <cellStyle name="Currency 2 4 2 5" xfId="4938" xr:uid="{00000000-0005-0000-0000-000019130000}"/>
    <cellStyle name="Currency 2 4 3" xfId="4939" xr:uid="{00000000-0005-0000-0000-00001A130000}"/>
    <cellStyle name="Currency 2 4 3 2" xfId="4940" xr:uid="{00000000-0005-0000-0000-00001B130000}"/>
    <cellStyle name="Currency 2 4 3 2 2" xfId="4941" xr:uid="{00000000-0005-0000-0000-00001C130000}"/>
    <cellStyle name="Currency 2 4 3 2 2 2" xfId="4942" xr:uid="{00000000-0005-0000-0000-00001D130000}"/>
    <cellStyle name="Currency 2 4 3 2 3" xfId="4943" xr:uid="{00000000-0005-0000-0000-00001E130000}"/>
    <cellStyle name="Currency 2 4 3 3" xfId="4944" xr:uid="{00000000-0005-0000-0000-00001F130000}"/>
    <cellStyle name="Currency 2 4 3 3 2" xfId="4945" xr:uid="{00000000-0005-0000-0000-000020130000}"/>
    <cellStyle name="Currency 2 4 3 4" xfId="4946" xr:uid="{00000000-0005-0000-0000-000021130000}"/>
    <cellStyle name="Currency 2 4 4" xfId="4947" xr:uid="{00000000-0005-0000-0000-000022130000}"/>
    <cellStyle name="Currency 2 4 4 2" xfId="4948" xr:uid="{00000000-0005-0000-0000-000023130000}"/>
    <cellStyle name="Currency 2 4 4 2 2" xfId="4949" xr:uid="{00000000-0005-0000-0000-000024130000}"/>
    <cellStyle name="Currency 2 4 4 3" xfId="4950" xr:uid="{00000000-0005-0000-0000-000025130000}"/>
    <cellStyle name="Currency 2 4 5" xfId="4951" xr:uid="{00000000-0005-0000-0000-000026130000}"/>
    <cellStyle name="Currency 2 4 5 2" xfId="4952" xr:uid="{00000000-0005-0000-0000-000027130000}"/>
    <cellStyle name="Currency 2 4 6" xfId="4953" xr:uid="{00000000-0005-0000-0000-000028130000}"/>
    <cellStyle name="Currency 2 5" xfId="30" xr:uid="{00000000-0005-0000-0000-000029130000}"/>
    <cellStyle name="Currency 2 5 2" xfId="4954" xr:uid="{00000000-0005-0000-0000-00002A130000}"/>
    <cellStyle name="Currency 2 5 2 2" xfId="4955" xr:uid="{00000000-0005-0000-0000-00002B130000}"/>
    <cellStyle name="Currency 2 5 2 2 2" xfId="4956" xr:uid="{00000000-0005-0000-0000-00002C130000}"/>
    <cellStyle name="Currency 2 5 2 2 2 2" xfId="4957" xr:uid="{00000000-0005-0000-0000-00002D130000}"/>
    <cellStyle name="Currency 2 5 2 2 3" xfId="4958" xr:uid="{00000000-0005-0000-0000-00002E130000}"/>
    <cellStyle name="Currency 2 5 2 3" xfId="4959" xr:uid="{00000000-0005-0000-0000-00002F130000}"/>
    <cellStyle name="Currency 2 5 2 3 2" xfId="4960" xr:uid="{00000000-0005-0000-0000-000030130000}"/>
    <cellStyle name="Currency 2 5 2 4" xfId="4961" xr:uid="{00000000-0005-0000-0000-000031130000}"/>
    <cellStyle name="Currency 2 5 3" xfId="4962" xr:uid="{00000000-0005-0000-0000-000032130000}"/>
    <cellStyle name="Currency 2 5 3 2" xfId="4963" xr:uid="{00000000-0005-0000-0000-000033130000}"/>
    <cellStyle name="Currency 2 5 3 2 2" xfId="4964" xr:uid="{00000000-0005-0000-0000-000034130000}"/>
    <cellStyle name="Currency 2 5 3 3" xfId="4965" xr:uid="{00000000-0005-0000-0000-000035130000}"/>
    <cellStyle name="Currency 2 5 4" xfId="4966" xr:uid="{00000000-0005-0000-0000-000036130000}"/>
    <cellStyle name="Currency 2 5 4 2" xfId="4967" xr:uid="{00000000-0005-0000-0000-000037130000}"/>
    <cellStyle name="Currency 2 5 5" xfId="4968" xr:uid="{00000000-0005-0000-0000-000038130000}"/>
    <cellStyle name="Currency 2 6" xfId="4969" xr:uid="{00000000-0005-0000-0000-000039130000}"/>
    <cellStyle name="Currency 2 6 2" xfId="4970" xr:uid="{00000000-0005-0000-0000-00003A130000}"/>
    <cellStyle name="Currency 2 6 2 2" xfId="4971" xr:uid="{00000000-0005-0000-0000-00003B130000}"/>
    <cellStyle name="Currency 2 6 2 2 2" xfId="4972" xr:uid="{00000000-0005-0000-0000-00003C130000}"/>
    <cellStyle name="Currency 2 6 2 2 2 2" xfId="4973" xr:uid="{00000000-0005-0000-0000-00003D130000}"/>
    <cellStyle name="Currency 2 6 2 2 3" xfId="4974" xr:uid="{00000000-0005-0000-0000-00003E130000}"/>
    <cellStyle name="Currency 2 6 2 3" xfId="4975" xr:uid="{00000000-0005-0000-0000-00003F130000}"/>
    <cellStyle name="Currency 2 6 2 3 2" xfId="4976" xr:uid="{00000000-0005-0000-0000-000040130000}"/>
    <cellStyle name="Currency 2 6 2 4" xfId="4977" xr:uid="{00000000-0005-0000-0000-000041130000}"/>
    <cellStyle name="Currency 2 6 3" xfId="4978" xr:uid="{00000000-0005-0000-0000-000042130000}"/>
    <cellStyle name="Currency 2 6 3 2" xfId="4979" xr:uid="{00000000-0005-0000-0000-000043130000}"/>
    <cellStyle name="Currency 2 6 3 2 2" xfId="4980" xr:uid="{00000000-0005-0000-0000-000044130000}"/>
    <cellStyle name="Currency 2 6 3 3" xfId="4981" xr:uid="{00000000-0005-0000-0000-000045130000}"/>
    <cellStyle name="Currency 2 6 4" xfId="4982" xr:uid="{00000000-0005-0000-0000-000046130000}"/>
    <cellStyle name="Currency 2 6 4 2" xfId="4983" xr:uid="{00000000-0005-0000-0000-000047130000}"/>
    <cellStyle name="Currency 2 6 5" xfId="4984" xr:uid="{00000000-0005-0000-0000-000048130000}"/>
    <cellStyle name="Currency 2 7" xfId="4985" xr:uid="{00000000-0005-0000-0000-000049130000}"/>
    <cellStyle name="Currency 2 7 2" xfId="4986" xr:uid="{00000000-0005-0000-0000-00004A130000}"/>
    <cellStyle name="Currency 2 7 2 2" xfId="4987" xr:uid="{00000000-0005-0000-0000-00004B130000}"/>
    <cellStyle name="Currency 2 7 2 2 2" xfId="4988" xr:uid="{00000000-0005-0000-0000-00004C130000}"/>
    <cellStyle name="Currency 2 7 2 2 2 2" xfId="4989" xr:uid="{00000000-0005-0000-0000-00004D130000}"/>
    <cellStyle name="Currency 2 7 2 2 3" xfId="4990" xr:uid="{00000000-0005-0000-0000-00004E130000}"/>
    <cellStyle name="Currency 2 7 2 3" xfId="4991" xr:uid="{00000000-0005-0000-0000-00004F130000}"/>
    <cellStyle name="Currency 2 7 2 3 2" xfId="4992" xr:uid="{00000000-0005-0000-0000-000050130000}"/>
    <cellStyle name="Currency 2 7 2 4" xfId="4993" xr:uid="{00000000-0005-0000-0000-000051130000}"/>
    <cellStyle name="Currency 2 7 3" xfId="4994" xr:uid="{00000000-0005-0000-0000-000052130000}"/>
    <cellStyle name="Currency 2 7 3 2" xfId="4995" xr:uid="{00000000-0005-0000-0000-000053130000}"/>
    <cellStyle name="Currency 2 7 3 2 2" xfId="4996" xr:uid="{00000000-0005-0000-0000-000054130000}"/>
    <cellStyle name="Currency 2 7 3 3" xfId="4997" xr:uid="{00000000-0005-0000-0000-000055130000}"/>
    <cellStyle name="Currency 2 7 4" xfId="4998" xr:uid="{00000000-0005-0000-0000-000056130000}"/>
    <cellStyle name="Currency 2 7 4 2" xfId="4999" xr:uid="{00000000-0005-0000-0000-000057130000}"/>
    <cellStyle name="Currency 2 7 5" xfId="5000" xr:uid="{00000000-0005-0000-0000-000058130000}"/>
    <cellStyle name="Currency 2 8" xfId="5001" xr:uid="{00000000-0005-0000-0000-000059130000}"/>
    <cellStyle name="Currency 2 8 2" xfId="5002" xr:uid="{00000000-0005-0000-0000-00005A130000}"/>
    <cellStyle name="Currency 2 8 2 2" xfId="5003" xr:uid="{00000000-0005-0000-0000-00005B130000}"/>
    <cellStyle name="Currency 2 8 2 2 2" xfId="5004" xr:uid="{00000000-0005-0000-0000-00005C130000}"/>
    <cellStyle name="Currency 2 8 2 3" xfId="5005" xr:uid="{00000000-0005-0000-0000-00005D130000}"/>
    <cellStyle name="Currency 2 8 3" xfId="5006" xr:uid="{00000000-0005-0000-0000-00005E130000}"/>
    <cellStyle name="Currency 2 8 3 2" xfId="5007" xr:uid="{00000000-0005-0000-0000-00005F130000}"/>
    <cellStyle name="Currency 2 8 4" xfId="5008" xr:uid="{00000000-0005-0000-0000-000060130000}"/>
    <cellStyle name="Currency 2 9" xfId="5009" xr:uid="{00000000-0005-0000-0000-000061130000}"/>
    <cellStyle name="Currency 2 9 2" xfId="5010" xr:uid="{00000000-0005-0000-0000-000062130000}"/>
    <cellStyle name="Currency 2 9 2 2" xfId="5011" xr:uid="{00000000-0005-0000-0000-000063130000}"/>
    <cellStyle name="Currency 2 9 3" xfId="5012" xr:uid="{00000000-0005-0000-0000-000064130000}"/>
    <cellStyle name="Currency 20" xfId="5013" xr:uid="{00000000-0005-0000-0000-000065130000}"/>
    <cellStyle name="Currency 20 2" xfId="5014" xr:uid="{00000000-0005-0000-0000-000066130000}"/>
    <cellStyle name="Currency 20 2 2" xfId="5015" xr:uid="{00000000-0005-0000-0000-000067130000}"/>
    <cellStyle name="Currency 20 3" xfId="5016" xr:uid="{00000000-0005-0000-0000-000068130000}"/>
    <cellStyle name="Currency 21" xfId="5017" xr:uid="{00000000-0005-0000-0000-000069130000}"/>
    <cellStyle name="Currency 21 2" xfId="5018" xr:uid="{00000000-0005-0000-0000-00006A130000}"/>
    <cellStyle name="Currency 22" xfId="5019" xr:uid="{00000000-0005-0000-0000-00006B130000}"/>
    <cellStyle name="Currency 22 2" xfId="5020" xr:uid="{00000000-0005-0000-0000-00006C130000}"/>
    <cellStyle name="Currency 23" xfId="5021" xr:uid="{00000000-0005-0000-0000-00006D130000}"/>
    <cellStyle name="Currency 23 2" xfId="5022" xr:uid="{00000000-0005-0000-0000-00006E130000}"/>
    <cellStyle name="Currency 23 2 2" xfId="5023" xr:uid="{00000000-0005-0000-0000-00006F130000}"/>
    <cellStyle name="Currency 24" xfId="5024" xr:uid="{00000000-0005-0000-0000-000070130000}"/>
    <cellStyle name="Currency 25" xfId="5025" xr:uid="{00000000-0005-0000-0000-000071130000}"/>
    <cellStyle name="Currency 26" xfId="5026" xr:uid="{00000000-0005-0000-0000-000072130000}"/>
    <cellStyle name="Currency 26 2" xfId="5027" xr:uid="{00000000-0005-0000-0000-000073130000}"/>
    <cellStyle name="Currency 26 3" xfId="5028" xr:uid="{00000000-0005-0000-0000-000074130000}"/>
    <cellStyle name="Currency 27" xfId="5029" xr:uid="{00000000-0005-0000-0000-000075130000}"/>
    <cellStyle name="Currency 3" xfId="12" xr:uid="{00000000-0005-0000-0000-000076130000}"/>
    <cellStyle name="Currency 3 2" xfId="31" xr:uid="{00000000-0005-0000-0000-000077130000}"/>
    <cellStyle name="Currency 3 2 2" xfId="5030" xr:uid="{00000000-0005-0000-0000-000078130000}"/>
    <cellStyle name="Currency 3 2 2 2" xfId="5031" xr:uid="{00000000-0005-0000-0000-000079130000}"/>
    <cellStyle name="Currency 3 2 3" xfId="5032" xr:uid="{00000000-0005-0000-0000-00007A130000}"/>
    <cellStyle name="Currency 3 2 4" xfId="5033" xr:uid="{00000000-0005-0000-0000-00007B130000}"/>
    <cellStyle name="Currency 3 3" xfId="5034" xr:uid="{00000000-0005-0000-0000-00007C130000}"/>
    <cellStyle name="Currency 3 3 2" xfId="5035" xr:uid="{00000000-0005-0000-0000-00007D130000}"/>
    <cellStyle name="Currency 3 4" xfId="5036" xr:uid="{00000000-0005-0000-0000-00007E130000}"/>
    <cellStyle name="Currency 3 4 2" xfId="5037" xr:uid="{00000000-0005-0000-0000-00007F130000}"/>
    <cellStyle name="Currency 3 4 3" xfId="5038" xr:uid="{00000000-0005-0000-0000-000080130000}"/>
    <cellStyle name="Currency 3 4 3 2" xfId="5039" xr:uid="{00000000-0005-0000-0000-000081130000}"/>
    <cellStyle name="Currency 3 4 3 2 2" xfId="5040" xr:uid="{00000000-0005-0000-0000-000082130000}"/>
    <cellStyle name="Currency 3 4 3 3" xfId="5041" xr:uid="{00000000-0005-0000-0000-000083130000}"/>
    <cellStyle name="Currency 3 4 4" xfId="5042" xr:uid="{00000000-0005-0000-0000-000084130000}"/>
    <cellStyle name="Currency 3 5" xfId="5043" xr:uid="{00000000-0005-0000-0000-000085130000}"/>
    <cellStyle name="Currency 3 5 2" xfId="5044" xr:uid="{00000000-0005-0000-0000-000086130000}"/>
    <cellStyle name="Currency 3 6" xfId="5045" xr:uid="{00000000-0005-0000-0000-000087130000}"/>
    <cellStyle name="Currency 3 7" xfId="5046" xr:uid="{00000000-0005-0000-0000-000088130000}"/>
    <cellStyle name="Currency 4" xfId="13" xr:uid="{00000000-0005-0000-0000-000089130000}"/>
    <cellStyle name="Currency 4 10" xfId="5047" xr:uid="{00000000-0005-0000-0000-00008A130000}"/>
    <cellStyle name="Currency 4 2" xfId="32" xr:uid="{00000000-0005-0000-0000-00008B130000}"/>
    <cellStyle name="Currency 4 2 2" xfId="5048" xr:uid="{00000000-0005-0000-0000-00008C130000}"/>
    <cellStyle name="Currency 4 2 2 2" xfId="5049" xr:uid="{00000000-0005-0000-0000-00008D130000}"/>
    <cellStyle name="Currency 4 2 2 2 2" xfId="5050" xr:uid="{00000000-0005-0000-0000-00008E130000}"/>
    <cellStyle name="Currency 4 2 2 2 2 2" xfId="5051" xr:uid="{00000000-0005-0000-0000-00008F130000}"/>
    <cellStyle name="Currency 4 2 2 2 2 2 2" xfId="5052" xr:uid="{00000000-0005-0000-0000-000090130000}"/>
    <cellStyle name="Currency 4 2 2 2 2 3" xfId="5053" xr:uid="{00000000-0005-0000-0000-000091130000}"/>
    <cellStyle name="Currency 4 2 2 2 3" xfId="5054" xr:uid="{00000000-0005-0000-0000-000092130000}"/>
    <cellStyle name="Currency 4 2 2 2 3 2" xfId="5055" xr:uid="{00000000-0005-0000-0000-000093130000}"/>
    <cellStyle name="Currency 4 2 2 2 4" xfId="5056" xr:uid="{00000000-0005-0000-0000-000094130000}"/>
    <cellStyle name="Currency 4 2 2 3" xfId="5057" xr:uid="{00000000-0005-0000-0000-000095130000}"/>
    <cellStyle name="Currency 4 2 2 3 2" xfId="5058" xr:uid="{00000000-0005-0000-0000-000096130000}"/>
    <cellStyle name="Currency 4 2 2 3 2 2" xfId="5059" xr:uid="{00000000-0005-0000-0000-000097130000}"/>
    <cellStyle name="Currency 4 2 2 3 3" xfId="5060" xr:uid="{00000000-0005-0000-0000-000098130000}"/>
    <cellStyle name="Currency 4 2 2 4" xfId="5061" xr:uid="{00000000-0005-0000-0000-000099130000}"/>
    <cellStyle name="Currency 4 2 2 4 2" xfId="5062" xr:uid="{00000000-0005-0000-0000-00009A130000}"/>
    <cellStyle name="Currency 4 2 2 5" xfId="5063" xr:uid="{00000000-0005-0000-0000-00009B130000}"/>
    <cellStyle name="Currency 4 2 3" xfId="5064" xr:uid="{00000000-0005-0000-0000-00009C130000}"/>
    <cellStyle name="Currency 4 2 3 2" xfId="5065" xr:uid="{00000000-0005-0000-0000-00009D130000}"/>
    <cellStyle name="Currency 4 2 3 2 2" xfId="5066" xr:uid="{00000000-0005-0000-0000-00009E130000}"/>
    <cellStyle name="Currency 4 2 3 2 2 2" xfId="5067" xr:uid="{00000000-0005-0000-0000-00009F130000}"/>
    <cellStyle name="Currency 4 2 3 2 3" xfId="5068" xr:uid="{00000000-0005-0000-0000-0000A0130000}"/>
    <cellStyle name="Currency 4 2 3 3" xfId="5069" xr:uid="{00000000-0005-0000-0000-0000A1130000}"/>
    <cellStyle name="Currency 4 2 3 3 2" xfId="5070" xr:uid="{00000000-0005-0000-0000-0000A2130000}"/>
    <cellStyle name="Currency 4 2 3 4" xfId="5071" xr:uid="{00000000-0005-0000-0000-0000A3130000}"/>
    <cellStyle name="Currency 4 2 4" xfId="5072" xr:uid="{00000000-0005-0000-0000-0000A4130000}"/>
    <cellStyle name="Currency 4 2 4 2" xfId="5073" xr:uid="{00000000-0005-0000-0000-0000A5130000}"/>
    <cellStyle name="Currency 4 2 4 2 2" xfId="5074" xr:uid="{00000000-0005-0000-0000-0000A6130000}"/>
    <cellStyle name="Currency 4 2 4 3" xfId="5075" xr:uid="{00000000-0005-0000-0000-0000A7130000}"/>
    <cellStyle name="Currency 4 2 5" xfId="5076" xr:uid="{00000000-0005-0000-0000-0000A8130000}"/>
    <cellStyle name="Currency 4 2 5 2" xfId="5077" xr:uid="{00000000-0005-0000-0000-0000A9130000}"/>
    <cellStyle name="Currency 4 2 6" xfId="5078" xr:uid="{00000000-0005-0000-0000-0000AA130000}"/>
    <cellStyle name="Currency 4 3" xfId="5079" xr:uid="{00000000-0005-0000-0000-0000AB130000}"/>
    <cellStyle name="Currency 4 3 2" xfId="5080" xr:uid="{00000000-0005-0000-0000-0000AC130000}"/>
    <cellStyle name="Currency 4 3 2 2" xfId="5081" xr:uid="{00000000-0005-0000-0000-0000AD130000}"/>
    <cellStyle name="Currency 4 3 2 2 2" xfId="5082" xr:uid="{00000000-0005-0000-0000-0000AE130000}"/>
    <cellStyle name="Currency 4 3 2 2 2 2" xfId="5083" xr:uid="{00000000-0005-0000-0000-0000AF130000}"/>
    <cellStyle name="Currency 4 3 2 2 3" xfId="5084" xr:uid="{00000000-0005-0000-0000-0000B0130000}"/>
    <cellStyle name="Currency 4 3 2 3" xfId="5085" xr:uid="{00000000-0005-0000-0000-0000B1130000}"/>
    <cellStyle name="Currency 4 3 2 3 2" xfId="5086" xr:uid="{00000000-0005-0000-0000-0000B2130000}"/>
    <cellStyle name="Currency 4 3 2 4" xfId="5087" xr:uid="{00000000-0005-0000-0000-0000B3130000}"/>
    <cellStyle name="Currency 4 3 3" xfId="5088" xr:uid="{00000000-0005-0000-0000-0000B4130000}"/>
    <cellStyle name="Currency 4 3 3 2" xfId="5089" xr:uid="{00000000-0005-0000-0000-0000B5130000}"/>
    <cellStyle name="Currency 4 3 3 2 2" xfId="5090" xr:uid="{00000000-0005-0000-0000-0000B6130000}"/>
    <cellStyle name="Currency 4 3 3 3" xfId="5091" xr:uid="{00000000-0005-0000-0000-0000B7130000}"/>
    <cellStyle name="Currency 4 3 4" xfId="5092" xr:uid="{00000000-0005-0000-0000-0000B8130000}"/>
    <cellStyle name="Currency 4 3 4 2" xfId="5093" xr:uid="{00000000-0005-0000-0000-0000B9130000}"/>
    <cellStyle name="Currency 4 3 5" xfId="5094" xr:uid="{00000000-0005-0000-0000-0000BA130000}"/>
    <cellStyle name="Currency 4 4" xfId="5095" xr:uid="{00000000-0005-0000-0000-0000BB130000}"/>
    <cellStyle name="Currency 4 4 2" xfId="5096" xr:uid="{00000000-0005-0000-0000-0000BC130000}"/>
    <cellStyle name="Currency 4 4 2 2" xfId="5097" xr:uid="{00000000-0005-0000-0000-0000BD130000}"/>
    <cellStyle name="Currency 4 4 2 2 2" xfId="5098" xr:uid="{00000000-0005-0000-0000-0000BE130000}"/>
    <cellStyle name="Currency 4 4 2 2 2 2" xfId="5099" xr:uid="{00000000-0005-0000-0000-0000BF130000}"/>
    <cellStyle name="Currency 4 4 2 2 3" xfId="5100" xr:uid="{00000000-0005-0000-0000-0000C0130000}"/>
    <cellStyle name="Currency 4 4 2 3" xfId="5101" xr:uid="{00000000-0005-0000-0000-0000C1130000}"/>
    <cellStyle name="Currency 4 4 2 3 2" xfId="5102" xr:uid="{00000000-0005-0000-0000-0000C2130000}"/>
    <cellStyle name="Currency 4 4 2 4" xfId="5103" xr:uid="{00000000-0005-0000-0000-0000C3130000}"/>
    <cellStyle name="Currency 4 4 3" xfId="5104" xr:uid="{00000000-0005-0000-0000-0000C4130000}"/>
    <cellStyle name="Currency 4 4 3 2" xfId="5105" xr:uid="{00000000-0005-0000-0000-0000C5130000}"/>
    <cellStyle name="Currency 4 4 3 2 2" xfId="5106" xr:uid="{00000000-0005-0000-0000-0000C6130000}"/>
    <cellStyle name="Currency 4 4 3 3" xfId="5107" xr:uid="{00000000-0005-0000-0000-0000C7130000}"/>
    <cellStyle name="Currency 4 4 4" xfId="5108" xr:uid="{00000000-0005-0000-0000-0000C8130000}"/>
    <cellStyle name="Currency 4 4 4 2" xfId="5109" xr:uid="{00000000-0005-0000-0000-0000C9130000}"/>
    <cellStyle name="Currency 4 4 5" xfId="5110" xr:uid="{00000000-0005-0000-0000-0000CA130000}"/>
    <cellStyle name="Currency 4 5" xfId="5111" xr:uid="{00000000-0005-0000-0000-0000CB130000}"/>
    <cellStyle name="Currency 4 5 2" xfId="5112" xr:uid="{00000000-0005-0000-0000-0000CC130000}"/>
    <cellStyle name="Currency 4 5 2 2" xfId="5113" xr:uid="{00000000-0005-0000-0000-0000CD130000}"/>
    <cellStyle name="Currency 4 5 2 2 2" xfId="5114" xr:uid="{00000000-0005-0000-0000-0000CE130000}"/>
    <cellStyle name="Currency 4 5 2 2 2 2" xfId="5115" xr:uid="{00000000-0005-0000-0000-0000CF130000}"/>
    <cellStyle name="Currency 4 5 2 2 3" xfId="5116" xr:uid="{00000000-0005-0000-0000-0000D0130000}"/>
    <cellStyle name="Currency 4 5 2 3" xfId="5117" xr:uid="{00000000-0005-0000-0000-0000D1130000}"/>
    <cellStyle name="Currency 4 5 2 3 2" xfId="5118" xr:uid="{00000000-0005-0000-0000-0000D2130000}"/>
    <cellStyle name="Currency 4 5 2 4" xfId="5119" xr:uid="{00000000-0005-0000-0000-0000D3130000}"/>
    <cellStyle name="Currency 4 5 3" xfId="5120" xr:uid="{00000000-0005-0000-0000-0000D4130000}"/>
    <cellStyle name="Currency 4 5 3 2" xfId="5121" xr:uid="{00000000-0005-0000-0000-0000D5130000}"/>
    <cellStyle name="Currency 4 5 3 2 2" xfId="5122" xr:uid="{00000000-0005-0000-0000-0000D6130000}"/>
    <cellStyle name="Currency 4 5 3 3" xfId="5123" xr:uid="{00000000-0005-0000-0000-0000D7130000}"/>
    <cellStyle name="Currency 4 5 4" xfId="5124" xr:uid="{00000000-0005-0000-0000-0000D8130000}"/>
    <cellStyle name="Currency 4 5 4 2" xfId="5125" xr:uid="{00000000-0005-0000-0000-0000D9130000}"/>
    <cellStyle name="Currency 4 5 5" xfId="5126" xr:uid="{00000000-0005-0000-0000-0000DA130000}"/>
    <cellStyle name="Currency 4 6" xfId="5127" xr:uid="{00000000-0005-0000-0000-0000DB130000}"/>
    <cellStyle name="Currency 4 6 2" xfId="5128" xr:uid="{00000000-0005-0000-0000-0000DC130000}"/>
    <cellStyle name="Currency 4 6 2 2" xfId="5129" xr:uid="{00000000-0005-0000-0000-0000DD130000}"/>
    <cellStyle name="Currency 4 6 2 2 2" xfId="5130" xr:uid="{00000000-0005-0000-0000-0000DE130000}"/>
    <cellStyle name="Currency 4 6 2 3" xfId="5131" xr:uid="{00000000-0005-0000-0000-0000DF130000}"/>
    <cellStyle name="Currency 4 6 3" xfId="5132" xr:uid="{00000000-0005-0000-0000-0000E0130000}"/>
    <cellStyle name="Currency 4 6 3 2" xfId="5133" xr:uid="{00000000-0005-0000-0000-0000E1130000}"/>
    <cellStyle name="Currency 4 6 4" xfId="5134" xr:uid="{00000000-0005-0000-0000-0000E2130000}"/>
    <cellStyle name="Currency 4 7" xfId="5135" xr:uid="{00000000-0005-0000-0000-0000E3130000}"/>
    <cellStyle name="Currency 4 7 2" xfId="5136" xr:uid="{00000000-0005-0000-0000-0000E4130000}"/>
    <cellStyle name="Currency 4 7 2 2" xfId="5137" xr:uid="{00000000-0005-0000-0000-0000E5130000}"/>
    <cellStyle name="Currency 4 7 3" xfId="5138" xr:uid="{00000000-0005-0000-0000-0000E6130000}"/>
    <cellStyle name="Currency 4 8" xfId="5139" xr:uid="{00000000-0005-0000-0000-0000E7130000}"/>
    <cellStyle name="Currency 4 8 2" xfId="5140" xr:uid="{00000000-0005-0000-0000-0000E8130000}"/>
    <cellStyle name="Currency 4 9" xfId="5141" xr:uid="{00000000-0005-0000-0000-0000E9130000}"/>
    <cellStyle name="Currency 5" xfId="14" xr:uid="{00000000-0005-0000-0000-0000EA130000}"/>
    <cellStyle name="Currency 5 2" xfId="57" xr:uid="{00000000-0005-0000-0000-0000EB130000}"/>
    <cellStyle name="Currency 5 2 2" xfId="65" xr:uid="{00000000-0005-0000-0000-0000EC130000}"/>
    <cellStyle name="Currency 5 2 2 2" xfId="5142" xr:uid="{00000000-0005-0000-0000-0000ED130000}"/>
    <cellStyle name="Currency 5 2 2 2 2" xfId="5143" xr:uid="{00000000-0005-0000-0000-0000EE130000}"/>
    <cellStyle name="Currency 5 2 2 2 2 2" xfId="5144" xr:uid="{00000000-0005-0000-0000-0000EF130000}"/>
    <cellStyle name="Currency 5 2 2 2 2 2 2" xfId="5145" xr:uid="{00000000-0005-0000-0000-0000F0130000}"/>
    <cellStyle name="Currency 5 2 2 2 2 3" xfId="5146" xr:uid="{00000000-0005-0000-0000-0000F1130000}"/>
    <cellStyle name="Currency 5 2 2 2 3" xfId="5147" xr:uid="{00000000-0005-0000-0000-0000F2130000}"/>
    <cellStyle name="Currency 5 2 2 2 3 2" xfId="5148" xr:uid="{00000000-0005-0000-0000-0000F3130000}"/>
    <cellStyle name="Currency 5 2 2 2 4" xfId="5149" xr:uid="{00000000-0005-0000-0000-0000F4130000}"/>
    <cellStyle name="Currency 5 2 2 3" xfId="5150" xr:uid="{00000000-0005-0000-0000-0000F5130000}"/>
    <cellStyle name="Currency 5 2 2 3 2" xfId="5151" xr:uid="{00000000-0005-0000-0000-0000F6130000}"/>
    <cellStyle name="Currency 5 2 2 3 2 2" xfId="5152" xr:uid="{00000000-0005-0000-0000-0000F7130000}"/>
    <cellStyle name="Currency 5 2 2 3 3" xfId="5153" xr:uid="{00000000-0005-0000-0000-0000F8130000}"/>
    <cellStyle name="Currency 5 2 2 4" xfId="5154" xr:uid="{00000000-0005-0000-0000-0000F9130000}"/>
    <cellStyle name="Currency 5 2 2 4 2" xfId="5155" xr:uid="{00000000-0005-0000-0000-0000FA130000}"/>
    <cellStyle name="Currency 5 2 2 5" xfId="5156" xr:uid="{00000000-0005-0000-0000-0000FB130000}"/>
    <cellStyle name="Currency 5 2 2 6" xfId="5157" xr:uid="{00000000-0005-0000-0000-0000FC130000}"/>
    <cellStyle name="Currency 5 2 3" xfId="5158" xr:uid="{00000000-0005-0000-0000-0000FD130000}"/>
    <cellStyle name="Currency 5 2 3 2" xfId="5159" xr:uid="{00000000-0005-0000-0000-0000FE130000}"/>
    <cellStyle name="Currency 5 2 3 2 2" xfId="5160" xr:uid="{00000000-0005-0000-0000-0000FF130000}"/>
    <cellStyle name="Currency 5 2 3 2 2 2" xfId="5161" xr:uid="{00000000-0005-0000-0000-000000140000}"/>
    <cellStyle name="Currency 5 2 3 2 3" xfId="5162" xr:uid="{00000000-0005-0000-0000-000001140000}"/>
    <cellStyle name="Currency 5 2 3 3" xfId="5163" xr:uid="{00000000-0005-0000-0000-000002140000}"/>
    <cellStyle name="Currency 5 2 3 3 2" xfId="5164" xr:uid="{00000000-0005-0000-0000-000003140000}"/>
    <cellStyle name="Currency 5 2 3 4" xfId="5165" xr:uid="{00000000-0005-0000-0000-000004140000}"/>
    <cellStyle name="Currency 5 2 4" xfId="5166" xr:uid="{00000000-0005-0000-0000-000005140000}"/>
    <cellStyle name="Currency 5 2 4 2" xfId="5167" xr:uid="{00000000-0005-0000-0000-000006140000}"/>
    <cellStyle name="Currency 5 2 4 2 2" xfId="5168" xr:uid="{00000000-0005-0000-0000-000007140000}"/>
    <cellStyle name="Currency 5 2 4 3" xfId="5169" xr:uid="{00000000-0005-0000-0000-000008140000}"/>
    <cellStyle name="Currency 5 2 5" xfId="5170" xr:uid="{00000000-0005-0000-0000-000009140000}"/>
    <cellStyle name="Currency 5 2 5 2" xfId="5171" xr:uid="{00000000-0005-0000-0000-00000A140000}"/>
    <cellStyle name="Currency 5 2 6" xfId="5172" xr:uid="{00000000-0005-0000-0000-00000B140000}"/>
    <cellStyle name="Currency 5 2 7" xfId="5173" xr:uid="{00000000-0005-0000-0000-00000C140000}"/>
    <cellStyle name="Currency 5 3" xfId="5174" xr:uid="{00000000-0005-0000-0000-00000D140000}"/>
    <cellStyle name="Currency 5 3 2" xfId="5175" xr:uid="{00000000-0005-0000-0000-00000E140000}"/>
    <cellStyle name="Currency 5 3 2 2" xfId="5176" xr:uid="{00000000-0005-0000-0000-00000F140000}"/>
    <cellStyle name="Currency 5 3 2 2 2" xfId="5177" xr:uid="{00000000-0005-0000-0000-000010140000}"/>
    <cellStyle name="Currency 5 3 2 2 2 2" xfId="5178" xr:uid="{00000000-0005-0000-0000-000011140000}"/>
    <cellStyle name="Currency 5 3 2 2 3" xfId="5179" xr:uid="{00000000-0005-0000-0000-000012140000}"/>
    <cellStyle name="Currency 5 3 2 3" xfId="5180" xr:uid="{00000000-0005-0000-0000-000013140000}"/>
    <cellStyle name="Currency 5 3 2 3 2" xfId="5181" xr:uid="{00000000-0005-0000-0000-000014140000}"/>
    <cellStyle name="Currency 5 3 2 4" xfId="5182" xr:uid="{00000000-0005-0000-0000-000015140000}"/>
    <cellStyle name="Currency 5 3 3" xfId="5183" xr:uid="{00000000-0005-0000-0000-000016140000}"/>
    <cellStyle name="Currency 5 3 3 2" xfId="5184" xr:uid="{00000000-0005-0000-0000-000017140000}"/>
    <cellStyle name="Currency 5 3 3 2 2" xfId="5185" xr:uid="{00000000-0005-0000-0000-000018140000}"/>
    <cellStyle name="Currency 5 3 3 3" xfId="5186" xr:uid="{00000000-0005-0000-0000-000019140000}"/>
    <cellStyle name="Currency 5 3 4" xfId="5187" xr:uid="{00000000-0005-0000-0000-00001A140000}"/>
    <cellStyle name="Currency 5 3 4 2" xfId="5188" xr:uid="{00000000-0005-0000-0000-00001B140000}"/>
    <cellStyle name="Currency 5 3 5" xfId="5189" xr:uid="{00000000-0005-0000-0000-00001C140000}"/>
    <cellStyle name="Currency 5 4" xfId="5190" xr:uid="{00000000-0005-0000-0000-00001D140000}"/>
    <cellStyle name="Currency 5 4 2" xfId="5191" xr:uid="{00000000-0005-0000-0000-00001E140000}"/>
    <cellStyle name="Currency 5 4 2 2" xfId="5192" xr:uid="{00000000-0005-0000-0000-00001F140000}"/>
    <cellStyle name="Currency 5 4 2 2 2" xfId="5193" xr:uid="{00000000-0005-0000-0000-000020140000}"/>
    <cellStyle name="Currency 5 4 2 2 2 2" xfId="5194" xr:uid="{00000000-0005-0000-0000-000021140000}"/>
    <cellStyle name="Currency 5 4 2 2 3" xfId="5195" xr:uid="{00000000-0005-0000-0000-000022140000}"/>
    <cellStyle name="Currency 5 4 2 3" xfId="5196" xr:uid="{00000000-0005-0000-0000-000023140000}"/>
    <cellStyle name="Currency 5 4 2 3 2" xfId="5197" xr:uid="{00000000-0005-0000-0000-000024140000}"/>
    <cellStyle name="Currency 5 4 2 4" xfId="5198" xr:uid="{00000000-0005-0000-0000-000025140000}"/>
    <cellStyle name="Currency 5 4 3" xfId="5199" xr:uid="{00000000-0005-0000-0000-000026140000}"/>
    <cellStyle name="Currency 5 4 3 2" xfId="5200" xr:uid="{00000000-0005-0000-0000-000027140000}"/>
    <cellStyle name="Currency 5 4 3 2 2" xfId="5201" xr:uid="{00000000-0005-0000-0000-000028140000}"/>
    <cellStyle name="Currency 5 4 3 3" xfId="5202" xr:uid="{00000000-0005-0000-0000-000029140000}"/>
    <cellStyle name="Currency 5 4 4" xfId="5203" xr:uid="{00000000-0005-0000-0000-00002A140000}"/>
    <cellStyle name="Currency 5 4 4 2" xfId="5204" xr:uid="{00000000-0005-0000-0000-00002B140000}"/>
    <cellStyle name="Currency 5 4 5" xfId="5205" xr:uid="{00000000-0005-0000-0000-00002C140000}"/>
    <cellStyle name="Currency 5 5" xfId="5206" xr:uid="{00000000-0005-0000-0000-00002D140000}"/>
    <cellStyle name="Currency 5 5 2" xfId="5207" xr:uid="{00000000-0005-0000-0000-00002E140000}"/>
    <cellStyle name="Currency 5 5 2 2" xfId="5208" xr:uid="{00000000-0005-0000-0000-00002F140000}"/>
    <cellStyle name="Currency 5 5 2 2 2" xfId="5209" xr:uid="{00000000-0005-0000-0000-000030140000}"/>
    <cellStyle name="Currency 5 5 2 2 2 2" xfId="5210" xr:uid="{00000000-0005-0000-0000-000031140000}"/>
    <cellStyle name="Currency 5 5 2 2 3" xfId="5211" xr:uid="{00000000-0005-0000-0000-000032140000}"/>
    <cellStyle name="Currency 5 5 2 3" xfId="5212" xr:uid="{00000000-0005-0000-0000-000033140000}"/>
    <cellStyle name="Currency 5 5 2 3 2" xfId="5213" xr:uid="{00000000-0005-0000-0000-000034140000}"/>
    <cellStyle name="Currency 5 5 2 4" xfId="5214" xr:uid="{00000000-0005-0000-0000-000035140000}"/>
    <cellStyle name="Currency 5 5 3" xfId="5215" xr:uid="{00000000-0005-0000-0000-000036140000}"/>
    <cellStyle name="Currency 5 5 3 2" xfId="5216" xr:uid="{00000000-0005-0000-0000-000037140000}"/>
    <cellStyle name="Currency 5 5 3 2 2" xfId="5217" xr:uid="{00000000-0005-0000-0000-000038140000}"/>
    <cellStyle name="Currency 5 5 3 3" xfId="5218" xr:uid="{00000000-0005-0000-0000-000039140000}"/>
    <cellStyle name="Currency 5 5 4" xfId="5219" xr:uid="{00000000-0005-0000-0000-00003A140000}"/>
    <cellStyle name="Currency 5 5 4 2" xfId="5220" xr:uid="{00000000-0005-0000-0000-00003B140000}"/>
    <cellStyle name="Currency 5 5 5" xfId="5221" xr:uid="{00000000-0005-0000-0000-00003C140000}"/>
    <cellStyle name="Currency 5 6" xfId="5222" xr:uid="{00000000-0005-0000-0000-00003D140000}"/>
    <cellStyle name="Currency 5 6 2" xfId="5223" xr:uid="{00000000-0005-0000-0000-00003E140000}"/>
    <cellStyle name="Currency 5 6 2 2" xfId="5224" xr:uid="{00000000-0005-0000-0000-00003F140000}"/>
    <cellStyle name="Currency 5 6 2 2 2" xfId="5225" xr:uid="{00000000-0005-0000-0000-000040140000}"/>
    <cellStyle name="Currency 5 6 2 3" xfId="5226" xr:uid="{00000000-0005-0000-0000-000041140000}"/>
    <cellStyle name="Currency 5 6 3" xfId="5227" xr:uid="{00000000-0005-0000-0000-000042140000}"/>
    <cellStyle name="Currency 5 6 3 2" xfId="5228" xr:uid="{00000000-0005-0000-0000-000043140000}"/>
    <cellStyle name="Currency 5 6 4" xfId="5229" xr:uid="{00000000-0005-0000-0000-000044140000}"/>
    <cellStyle name="Currency 5 7" xfId="5230" xr:uid="{00000000-0005-0000-0000-000045140000}"/>
    <cellStyle name="Currency 5 7 2" xfId="5231" xr:uid="{00000000-0005-0000-0000-000046140000}"/>
    <cellStyle name="Currency 5 7 2 2" xfId="5232" xr:uid="{00000000-0005-0000-0000-000047140000}"/>
    <cellStyle name="Currency 5 7 3" xfId="5233" xr:uid="{00000000-0005-0000-0000-000048140000}"/>
    <cellStyle name="Currency 5 8" xfId="5234" xr:uid="{00000000-0005-0000-0000-000049140000}"/>
    <cellStyle name="Currency 5 8 2" xfId="5235" xr:uid="{00000000-0005-0000-0000-00004A140000}"/>
    <cellStyle name="Currency 5 9" xfId="5236" xr:uid="{00000000-0005-0000-0000-00004B140000}"/>
    <cellStyle name="Currency 6" xfId="41" xr:uid="{00000000-0005-0000-0000-00004C140000}"/>
    <cellStyle name="Currency 6 2" xfId="64" xr:uid="{00000000-0005-0000-0000-00004D140000}"/>
    <cellStyle name="Currency 6 2 2" xfId="5237" xr:uid="{00000000-0005-0000-0000-00004E140000}"/>
    <cellStyle name="Currency 6 2 2 2" xfId="5238" xr:uid="{00000000-0005-0000-0000-00004F140000}"/>
    <cellStyle name="Currency 6 2 3" xfId="5239" xr:uid="{00000000-0005-0000-0000-000050140000}"/>
    <cellStyle name="Currency 6 2 4" xfId="5240" xr:uid="{00000000-0005-0000-0000-000051140000}"/>
    <cellStyle name="Currency 6 3" xfId="5241" xr:uid="{00000000-0005-0000-0000-000052140000}"/>
    <cellStyle name="Currency 6 3 2" xfId="5242" xr:uid="{00000000-0005-0000-0000-000053140000}"/>
    <cellStyle name="Currency 6 4" xfId="5243" xr:uid="{00000000-0005-0000-0000-000054140000}"/>
    <cellStyle name="Currency 6 5" xfId="5244" xr:uid="{00000000-0005-0000-0000-000055140000}"/>
    <cellStyle name="Currency 7" xfId="46" xr:uid="{00000000-0005-0000-0000-000056140000}"/>
    <cellStyle name="Currency 7 2" xfId="5245" xr:uid="{00000000-0005-0000-0000-000057140000}"/>
    <cellStyle name="Currency 7 2 2" xfId="5246" xr:uid="{00000000-0005-0000-0000-000058140000}"/>
    <cellStyle name="Currency 7 2 3" xfId="5247" xr:uid="{00000000-0005-0000-0000-000059140000}"/>
    <cellStyle name="Currency 7 3" xfId="5248" xr:uid="{00000000-0005-0000-0000-00005A140000}"/>
    <cellStyle name="Currency 7 4" xfId="5249" xr:uid="{00000000-0005-0000-0000-00005B140000}"/>
    <cellStyle name="Currency 8" xfId="5250" xr:uid="{00000000-0005-0000-0000-00005C140000}"/>
    <cellStyle name="Currency 8 2" xfId="5251" xr:uid="{00000000-0005-0000-0000-00005D140000}"/>
    <cellStyle name="Currency 8 2 2" xfId="5252" xr:uid="{00000000-0005-0000-0000-00005E140000}"/>
    <cellStyle name="Currency 8 3" xfId="5253" xr:uid="{00000000-0005-0000-0000-00005F140000}"/>
    <cellStyle name="Currency 8 4" xfId="5254" xr:uid="{00000000-0005-0000-0000-000060140000}"/>
    <cellStyle name="Currency 9" xfId="5255" xr:uid="{00000000-0005-0000-0000-000061140000}"/>
    <cellStyle name="Currency 9 2" xfId="5256" xr:uid="{00000000-0005-0000-0000-000062140000}"/>
    <cellStyle name="Currency 9 2 2" xfId="5257" xr:uid="{00000000-0005-0000-0000-000063140000}"/>
    <cellStyle name="Currency 9 2 2 2" xfId="5258" xr:uid="{00000000-0005-0000-0000-000064140000}"/>
    <cellStyle name="Currency 9 2 3" xfId="5259" xr:uid="{00000000-0005-0000-0000-000065140000}"/>
    <cellStyle name="Currency 9 3" xfId="5260" xr:uid="{00000000-0005-0000-0000-000066140000}"/>
    <cellStyle name="Currency 9 3 2" xfId="5261" xr:uid="{00000000-0005-0000-0000-000067140000}"/>
    <cellStyle name="Currency 9 4" xfId="5262" xr:uid="{00000000-0005-0000-0000-000068140000}"/>
    <cellStyle name="Currency0" xfId="5263" xr:uid="{00000000-0005-0000-0000-000069140000}"/>
    <cellStyle name="DRG Table" xfId="5264" xr:uid="{00000000-0005-0000-0000-00006A140000}"/>
    <cellStyle name="DRG Table 2" xfId="5265" xr:uid="{00000000-0005-0000-0000-00006B140000}"/>
    <cellStyle name="DRG Table_T-straight with PEDs adjustor" xfId="5266" xr:uid="{00000000-0005-0000-0000-00006C140000}"/>
    <cellStyle name="Explanatory Text 10" xfId="5267" xr:uid="{00000000-0005-0000-0000-00006D140000}"/>
    <cellStyle name="Explanatory Text 11" xfId="5268" xr:uid="{00000000-0005-0000-0000-00006E140000}"/>
    <cellStyle name="Explanatory Text 2" xfId="5269" xr:uid="{00000000-0005-0000-0000-00006F140000}"/>
    <cellStyle name="Explanatory Text 2 2" xfId="5270" xr:uid="{00000000-0005-0000-0000-000070140000}"/>
    <cellStyle name="Explanatory Text 2 2 2" xfId="5271" xr:uid="{00000000-0005-0000-0000-000071140000}"/>
    <cellStyle name="Explanatory Text 2 2 3" xfId="5272" xr:uid="{00000000-0005-0000-0000-000072140000}"/>
    <cellStyle name="Explanatory Text 2 2_T-straight with PEDs adjustor" xfId="5273" xr:uid="{00000000-0005-0000-0000-000073140000}"/>
    <cellStyle name="Explanatory Text 2 3" xfId="5274" xr:uid="{00000000-0005-0000-0000-000074140000}"/>
    <cellStyle name="Explanatory Text 3" xfId="5275" xr:uid="{00000000-0005-0000-0000-000075140000}"/>
    <cellStyle name="Explanatory Text 3 2" xfId="5276" xr:uid="{00000000-0005-0000-0000-000076140000}"/>
    <cellStyle name="Explanatory Text 4" xfId="5277" xr:uid="{00000000-0005-0000-0000-000077140000}"/>
    <cellStyle name="Explanatory Text 4 2" xfId="5278" xr:uid="{00000000-0005-0000-0000-000078140000}"/>
    <cellStyle name="Explanatory Text 5" xfId="5279" xr:uid="{00000000-0005-0000-0000-000079140000}"/>
    <cellStyle name="Explanatory Text 6" xfId="5280" xr:uid="{00000000-0005-0000-0000-00007A140000}"/>
    <cellStyle name="Explanatory Text 7" xfId="5281" xr:uid="{00000000-0005-0000-0000-00007B140000}"/>
    <cellStyle name="Explanatory Text 8" xfId="5282" xr:uid="{00000000-0005-0000-0000-00007C140000}"/>
    <cellStyle name="Explanatory Text 9" xfId="5283" xr:uid="{00000000-0005-0000-0000-00007D140000}"/>
    <cellStyle name="Followed Hyperlink 2" xfId="5284" xr:uid="{00000000-0005-0000-0000-00007E140000}"/>
    <cellStyle name="Followed Hyperlink 2 2" xfId="5285" xr:uid="{00000000-0005-0000-0000-00007F140000}"/>
    <cellStyle name="Followed Hyperlink 2_T-straight with PEDs adjustor" xfId="5286" xr:uid="{00000000-0005-0000-0000-000080140000}"/>
    <cellStyle name="Good 10" xfId="5287" xr:uid="{00000000-0005-0000-0000-000081140000}"/>
    <cellStyle name="Good 11" xfId="5288" xr:uid="{00000000-0005-0000-0000-000082140000}"/>
    <cellStyle name="Good 2" xfId="5289" xr:uid="{00000000-0005-0000-0000-000083140000}"/>
    <cellStyle name="Good 2 2" xfId="5290" xr:uid="{00000000-0005-0000-0000-000084140000}"/>
    <cellStyle name="Good 2 2 2" xfId="5291" xr:uid="{00000000-0005-0000-0000-000085140000}"/>
    <cellStyle name="Good 2 2 3" xfId="5292" xr:uid="{00000000-0005-0000-0000-000086140000}"/>
    <cellStyle name="Good 2 2_T-straight with PEDs adjustor" xfId="5293" xr:uid="{00000000-0005-0000-0000-000087140000}"/>
    <cellStyle name="Good 2 3" xfId="5294" xr:uid="{00000000-0005-0000-0000-000088140000}"/>
    <cellStyle name="Good 3" xfId="5295" xr:uid="{00000000-0005-0000-0000-000089140000}"/>
    <cellStyle name="Good 3 2" xfId="5296" xr:uid="{00000000-0005-0000-0000-00008A140000}"/>
    <cellStyle name="Good 4" xfId="5297" xr:uid="{00000000-0005-0000-0000-00008B140000}"/>
    <cellStyle name="Good 4 2" xfId="5298" xr:uid="{00000000-0005-0000-0000-00008C140000}"/>
    <cellStyle name="Good 5" xfId="5299" xr:uid="{00000000-0005-0000-0000-00008D140000}"/>
    <cellStyle name="Good 6" xfId="5300" xr:uid="{00000000-0005-0000-0000-00008E140000}"/>
    <cellStyle name="Good 7" xfId="5301" xr:uid="{00000000-0005-0000-0000-00008F140000}"/>
    <cellStyle name="Good 8" xfId="5302" xr:uid="{00000000-0005-0000-0000-000090140000}"/>
    <cellStyle name="Good 9" xfId="5303" xr:uid="{00000000-0005-0000-0000-000091140000}"/>
    <cellStyle name="Heading 1 10" xfId="5304" xr:uid="{00000000-0005-0000-0000-000092140000}"/>
    <cellStyle name="Heading 1 11" xfId="5305" xr:uid="{00000000-0005-0000-0000-000093140000}"/>
    <cellStyle name="Heading 1 2" xfId="5306" xr:uid="{00000000-0005-0000-0000-000094140000}"/>
    <cellStyle name="Heading 1 2 2" xfId="5307" xr:uid="{00000000-0005-0000-0000-000095140000}"/>
    <cellStyle name="Heading 1 2 2 2" xfId="5308" xr:uid="{00000000-0005-0000-0000-000096140000}"/>
    <cellStyle name="Heading 1 2 2 3" xfId="5309" xr:uid="{00000000-0005-0000-0000-000097140000}"/>
    <cellStyle name="Heading 1 2 2_T-straight with PEDs adjustor" xfId="5310" xr:uid="{00000000-0005-0000-0000-000098140000}"/>
    <cellStyle name="Heading 1 2 3" xfId="5311" xr:uid="{00000000-0005-0000-0000-000099140000}"/>
    <cellStyle name="Heading 1 3" xfId="5312" xr:uid="{00000000-0005-0000-0000-00009A140000}"/>
    <cellStyle name="Heading 1 3 2" xfId="5313" xr:uid="{00000000-0005-0000-0000-00009B140000}"/>
    <cellStyle name="Heading 1 4" xfId="5314" xr:uid="{00000000-0005-0000-0000-00009C140000}"/>
    <cellStyle name="Heading 1 4 2" xfId="5315" xr:uid="{00000000-0005-0000-0000-00009D140000}"/>
    <cellStyle name="Heading 1 5" xfId="5316" xr:uid="{00000000-0005-0000-0000-00009E140000}"/>
    <cellStyle name="Heading 1 6" xfId="5317" xr:uid="{00000000-0005-0000-0000-00009F140000}"/>
    <cellStyle name="Heading 1 7" xfId="5318" xr:uid="{00000000-0005-0000-0000-0000A0140000}"/>
    <cellStyle name="Heading 1 8" xfId="5319" xr:uid="{00000000-0005-0000-0000-0000A1140000}"/>
    <cellStyle name="Heading 1 9" xfId="5320" xr:uid="{00000000-0005-0000-0000-0000A2140000}"/>
    <cellStyle name="Heading 2 10" xfId="5321" xr:uid="{00000000-0005-0000-0000-0000A3140000}"/>
    <cellStyle name="Heading 2 11" xfId="5322" xr:uid="{00000000-0005-0000-0000-0000A4140000}"/>
    <cellStyle name="Heading 2 2" xfId="5323" xr:uid="{00000000-0005-0000-0000-0000A5140000}"/>
    <cellStyle name="Heading 2 2 2" xfId="5324" xr:uid="{00000000-0005-0000-0000-0000A6140000}"/>
    <cellStyle name="Heading 2 2 2 2" xfId="5325" xr:uid="{00000000-0005-0000-0000-0000A7140000}"/>
    <cellStyle name="Heading 2 2 2 3" xfId="5326" xr:uid="{00000000-0005-0000-0000-0000A8140000}"/>
    <cellStyle name="Heading 2 2 2_T-straight with PEDs adjustor" xfId="5327" xr:uid="{00000000-0005-0000-0000-0000A9140000}"/>
    <cellStyle name="Heading 2 2 3" xfId="5328" xr:uid="{00000000-0005-0000-0000-0000AA140000}"/>
    <cellStyle name="Heading 2 3" xfId="5329" xr:uid="{00000000-0005-0000-0000-0000AB140000}"/>
    <cellStyle name="Heading 2 3 2" xfId="5330" xr:uid="{00000000-0005-0000-0000-0000AC140000}"/>
    <cellStyle name="Heading 2 4" xfId="5331" xr:uid="{00000000-0005-0000-0000-0000AD140000}"/>
    <cellStyle name="Heading 2 4 2" xfId="5332" xr:uid="{00000000-0005-0000-0000-0000AE140000}"/>
    <cellStyle name="Heading 2 5" xfId="5333" xr:uid="{00000000-0005-0000-0000-0000AF140000}"/>
    <cellStyle name="Heading 2 6" xfId="5334" xr:uid="{00000000-0005-0000-0000-0000B0140000}"/>
    <cellStyle name="Heading 2 7" xfId="5335" xr:uid="{00000000-0005-0000-0000-0000B1140000}"/>
    <cellStyle name="Heading 2 8" xfId="5336" xr:uid="{00000000-0005-0000-0000-0000B2140000}"/>
    <cellStyle name="Heading 2 9" xfId="5337" xr:uid="{00000000-0005-0000-0000-0000B3140000}"/>
    <cellStyle name="Heading 3 10" xfId="5338" xr:uid="{00000000-0005-0000-0000-0000B4140000}"/>
    <cellStyle name="Heading 3 11" xfId="5339" xr:uid="{00000000-0005-0000-0000-0000B5140000}"/>
    <cellStyle name="Heading 3 2" xfId="5340" xr:uid="{00000000-0005-0000-0000-0000B6140000}"/>
    <cellStyle name="Heading 3 2 2" xfId="5341" xr:uid="{00000000-0005-0000-0000-0000B7140000}"/>
    <cellStyle name="Heading 3 2 2 2" xfId="5342" xr:uid="{00000000-0005-0000-0000-0000B8140000}"/>
    <cellStyle name="Heading 3 2 2 3" xfId="5343" xr:uid="{00000000-0005-0000-0000-0000B9140000}"/>
    <cellStyle name="Heading 3 2 2_T-straight with PEDs adjustor" xfId="5344" xr:uid="{00000000-0005-0000-0000-0000BA140000}"/>
    <cellStyle name="Heading 3 2 3" xfId="5345" xr:uid="{00000000-0005-0000-0000-0000BB140000}"/>
    <cellStyle name="Heading 3 3" xfId="5346" xr:uid="{00000000-0005-0000-0000-0000BC140000}"/>
    <cellStyle name="Heading 3 3 2" xfId="5347" xr:uid="{00000000-0005-0000-0000-0000BD140000}"/>
    <cellStyle name="Heading 3 4" xfId="5348" xr:uid="{00000000-0005-0000-0000-0000BE140000}"/>
    <cellStyle name="Heading 3 4 2" xfId="5349" xr:uid="{00000000-0005-0000-0000-0000BF140000}"/>
    <cellStyle name="Heading 3 5" xfId="5350" xr:uid="{00000000-0005-0000-0000-0000C0140000}"/>
    <cellStyle name="Heading 3 6" xfId="5351" xr:uid="{00000000-0005-0000-0000-0000C1140000}"/>
    <cellStyle name="Heading 3 7" xfId="5352" xr:uid="{00000000-0005-0000-0000-0000C2140000}"/>
    <cellStyle name="Heading 3 8" xfId="5353" xr:uid="{00000000-0005-0000-0000-0000C3140000}"/>
    <cellStyle name="Heading 3 9" xfId="5354" xr:uid="{00000000-0005-0000-0000-0000C4140000}"/>
    <cellStyle name="Heading 4 10" xfId="5355" xr:uid="{00000000-0005-0000-0000-0000C5140000}"/>
    <cellStyle name="Heading 4 11" xfId="5356" xr:uid="{00000000-0005-0000-0000-0000C6140000}"/>
    <cellStyle name="Heading 4 2" xfId="5357" xr:uid="{00000000-0005-0000-0000-0000C7140000}"/>
    <cellStyle name="Heading 4 2 2" xfId="5358" xr:uid="{00000000-0005-0000-0000-0000C8140000}"/>
    <cellStyle name="Heading 4 2 2 2" xfId="5359" xr:uid="{00000000-0005-0000-0000-0000C9140000}"/>
    <cellStyle name="Heading 4 2 2 3" xfId="5360" xr:uid="{00000000-0005-0000-0000-0000CA140000}"/>
    <cellStyle name="Heading 4 2 2_T-straight with PEDs adjustor" xfId="5361" xr:uid="{00000000-0005-0000-0000-0000CB140000}"/>
    <cellStyle name="Heading 4 2 3" xfId="5362" xr:uid="{00000000-0005-0000-0000-0000CC140000}"/>
    <cellStyle name="Heading 4 3" xfId="5363" xr:uid="{00000000-0005-0000-0000-0000CD140000}"/>
    <cellStyle name="Heading 4 3 2" xfId="5364" xr:uid="{00000000-0005-0000-0000-0000CE140000}"/>
    <cellStyle name="Heading 4 4" xfId="5365" xr:uid="{00000000-0005-0000-0000-0000CF140000}"/>
    <cellStyle name="Heading 4 4 2" xfId="5366" xr:uid="{00000000-0005-0000-0000-0000D0140000}"/>
    <cellStyle name="Heading 4 5" xfId="5367" xr:uid="{00000000-0005-0000-0000-0000D1140000}"/>
    <cellStyle name="Heading 4 6" xfId="5368" xr:uid="{00000000-0005-0000-0000-0000D2140000}"/>
    <cellStyle name="Heading 4 7" xfId="5369" xr:uid="{00000000-0005-0000-0000-0000D3140000}"/>
    <cellStyle name="Heading 4 8" xfId="5370" xr:uid="{00000000-0005-0000-0000-0000D4140000}"/>
    <cellStyle name="Heading 4 9" xfId="5371" xr:uid="{00000000-0005-0000-0000-0000D5140000}"/>
    <cellStyle name="Hyperlink" xfId="64465" builtinId="8"/>
    <cellStyle name="Hyperlink 2" xfId="5372" xr:uid="{00000000-0005-0000-0000-0000D7140000}"/>
    <cellStyle name="Hyperlink 2 2" xfId="5373" xr:uid="{00000000-0005-0000-0000-0000D8140000}"/>
    <cellStyle name="Hyperlink 2 2 2" xfId="5374" xr:uid="{00000000-0005-0000-0000-0000D9140000}"/>
    <cellStyle name="Hyperlink 2 2_T-straight with PEDs adjustor" xfId="5375" xr:uid="{00000000-0005-0000-0000-0000DA140000}"/>
    <cellStyle name="Hyperlink 2 3" xfId="5376" xr:uid="{00000000-0005-0000-0000-0000DB140000}"/>
    <cellStyle name="Hyperlink 2_T-straight with PEDs adjustor" xfId="5377" xr:uid="{00000000-0005-0000-0000-0000DC140000}"/>
    <cellStyle name="Hyperlink 3" xfId="5378" xr:uid="{00000000-0005-0000-0000-0000DD140000}"/>
    <cellStyle name="Hyperlink 3 2" xfId="5379" xr:uid="{00000000-0005-0000-0000-0000DE140000}"/>
    <cellStyle name="Hyperlink 4" xfId="5380" xr:uid="{00000000-0005-0000-0000-0000DF140000}"/>
    <cellStyle name="Hyperlink 4 2" xfId="5381" xr:uid="{00000000-0005-0000-0000-0000E0140000}"/>
    <cellStyle name="Hyperlink 4_T-straight with PEDs adjustor" xfId="5382" xr:uid="{00000000-0005-0000-0000-0000E1140000}"/>
    <cellStyle name="Hyperlink 5" xfId="5383" xr:uid="{00000000-0005-0000-0000-0000E2140000}"/>
    <cellStyle name="Input 10" xfId="5384" xr:uid="{00000000-0005-0000-0000-0000E3140000}"/>
    <cellStyle name="Input 10 2" xfId="5385" xr:uid="{00000000-0005-0000-0000-0000E4140000}"/>
    <cellStyle name="Input 11" xfId="5386" xr:uid="{00000000-0005-0000-0000-0000E5140000}"/>
    <cellStyle name="Input 11 2" xfId="5387" xr:uid="{00000000-0005-0000-0000-0000E6140000}"/>
    <cellStyle name="Input 2" xfId="5388" xr:uid="{00000000-0005-0000-0000-0000E7140000}"/>
    <cellStyle name="Input 2 2" xfId="5389" xr:uid="{00000000-0005-0000-0000-0000E8140000}"/>
    <cellStyle name="Input 2 2 2" xfId="5390" xr:uid="{00000000-0005-0000-0000-0000E9140000}"/>
    <cellStyle name="Input 2 2 2 2" xfId="5391" xr:uid="{00000000-0005-0000-0000-0000EA140000}"/>
    <cellStyle name="Input 2 2 2 2 10" xfId="5392" xr:uid="{00000000-0005-0000-0000-0000EB140000}"/>
    <cellStyle name="Input 2 2 2 2 10 2" xfId="5393" xr:uid="{00000000-0005-0000-0000-0000EC140000}"/>
    <cellStyle name="Input 2 2 2 2 10 2 2" xfId="5394" xr:uid="{00000000-0005-0000-0000-0000ED140000}"/>
    <cellStyle name="Input 2 2 2 2 10 2 2 2" xfId="5395" xr:uid="{00000000-0005-0000-0000-0000EE140000}"/>
    <cellStyle name="Input 2 2 2 2 10 2 2 3" xfId="5396" xr:uid="{00000000-0005-0000-0000-0000EF140000}"/>
    <cellStyle name="Input 2 2 2 2 10 2 2 4" xfId="5397" xr:uid="{00000000-0005-0000-0000-0000F0140000}"/>
    <cellStyle name="Input 2 2 2 2 10 2 2 5" xfId="5398" xr:uid="{00000000-0005-0000-0000-0000F1140000}"/>
    <cellStyle name="Input 2 2 2 2 10 2 3" xfId="5399" xr:uid="{00000000-0005-0000-0000-0000F2140000}"/>
    <cellStyle name="Input 2 2 2 2 10 2 3 2" xfId="5400" xr:uid="{00000000-0005-0000-0000-0000F3140000}"/>
    <cellStyle name="Input 2 2 2 2 10 2 3 3" xfId="5401" xr:uid="{00000000-0005-0000-0000-0000F4140000}"/>
    <cellStyle name="Input 2 2 2 2 10 2 3 4" xfId="5402" xr:uid="{00000000-0005-0000-0000-0000F5140000}"/>
    <cellStyle name="Input 2 2 2 2 10 2 3 5" xfId="5403" xr:uid="{00000000-0005-0000-0000-0000F6140000}"/>
    <cellStyle name="Input 2 2 2 2 10 2 4" xfId="5404" xr:uid="{00000000-0005-0000-0000-0000F7140000}"/>
    <cellStyle name="Input 2 2 2 2 10 2 4 2" xfId="5405" xr:uid="{00000000-0005-0000-0000-0000F8140000}"/>
    <cellStyle name="Input 2 2 2 2 10 2 5" xfId="5406" xr:uid="{00000000-0005-0000-0000-0000F9140000}"/>
    <cellStyle name="Input 2 2 2 2 10 2 5 2" xfId="5407" xr:uid="{00000000-0005-0000-0000-0000FA140000}"/>
    <cellStyle name="Input 2 2 2 2 10 2 6" xfId="5408" xr:uid="{00000000-0005-0000-0000-0000FB140000}"/>
    <cellStyle name="Input 2 2 2 2 10 2 7" xfId="5409" xr:uid="{00000000-0005-0000-0000-0000FC140000}"/>
    <cellStyle name="Input 2 2 2 2 10 3" xfId="5410" xr:uid="{00000000-0005-0000-0000-0000FD140000}"/>
    <cellStyle name="Input 2 2 2 2 10 3 2" xfId="5411" xr:uid="{00000000-0005-0000-0000-0000FE140000}"/>
    <cellStyle name="Input 2 2 2 2 10 3 3" xfId="5412" xr:uid="{00000000-0005-0000-0000-0000FF140000}"/>
    <cellStyle name="Input 2 2 2 2 10 3 4" xfId="5413" xr:uid="{00000000-0005-0000-0000-000000150000}"/>
    <cellStyle name="Input 2 2 2 2 10 3 5" xfId="5414" xr:uid="{00000000-0005-0000-0000-000001150000}"/>
    <cellStyle name="Input 2 2 2 2 10 4" xfId="5415" xr:uid="{00000000-0005-0000-0000-000002150000}"/>
    <cellStyle name="Input 2 2 2 2 10 4 2" xfId="5416" xr:uid="{00000000-0005-0000-0000-000003150000}"/>
    <cellStyle name="Input 2 2 2 2 10 4 3" xfId="5417" xr:uid="{00000000-0005-0000-0000-000004150000}"/>
    <cellStyle name="Input 2 2 2 2 10 4 4" xfId="5418" xr:uid="{00000000-0005-0000-0000-000005150000}"/>
    <cellStyle name="Input 2 2 2 2 10 4 5" xfId="5419" xr:uid="{00000000-0005-0000-0000-000006150000}"/>
    <cellStyle name="Input 2 2 2 2 10 5" xfId="5420" xr:uid="{00000000-0005-0000-0000-000007150000}"/>
    <cellStyle name="Input 2 2 2 2 10 5 2" xfId="5421" xr:uid="{00000000-0005-0000-0000-000008150000}"/>
    <cellStyle name="Input 2 2 2 2 10 6" xfId="5422" xr:uid="{00000000-0005-0000-0000-000009150000}"/>
    <cellStyle name="Input 2 2 2 2 10 6 2" xfId="5423" xr:uid="{00000000-0005-0000-0000-00000A150000}"/>
    <cellStyle name="Input 2 2 2 2 10 7" xfId="5424" xr:uid="{00000000-0005-0000-0000-00000B150000}"/>
    <cellStyle name="Input 2 2 2 2 10 8" xfId="5425" xr:uid="{00000000-0005-0000-0000-00000C150000}"/>
    <cellStyle name="Input 2 2 2 2 11" xfId="5426" xr:uid="{00000000-0005-0000-0000-00000D150000}"/>
    <cellStyle name="Input 2 2 2 2 11 2" xfId="5427" xr:uid="{00000000-0005-0000-0000-00000E150000}"/>
    <cellStyle name="Input 2 2 2 2 11 2 2" xfId="5428" xr:uid="{00000000-0005-0000-0000-00000F150000}"/>
    <cellStyle name="Input 2 2 2 2 11 2 2 2" xfId="5429" xr:uid="{00000000-0005-0000-0000-000010150000}"/>
    <cellStyle name="Input 2 2 2 2 11 2 2 3" xfId="5430" xr:uid="{00000000-0005-0000-0000-000011150000}"/>
    <cellStyle name="Input 2 2 2 2 11 2 2 4" xfId="5431" xr:uid="{00000000-0005-0000-0000-000012150000}"/>
    <cellStyle name="Input 2 2 2 2 11 2 2 5" xfId="5432" xr:uid="{00000000-0005-0000-0000-000013150000}"/>
    <cellStyle name="Input 2 2 2 2 11 2 3" xfId="5433" xr:uid="{00000000-0005-0000-0000-000014150000}"/>
    <cellStyle name="Input 2 2 2 2 11 2 3 2" xfId="5434" xr:uid="{00000000-0005-0000-0000-000015150000}"/>
    <cellStyle name="Input 2 2 2 2 11 2 3 3" xfId="5435" xr:uid="{00000000-0005-0000-0000-000016150000}"/>
    <cellStyle name="Input 2 2 2 2 11 2 3 4" xfId="5436" xr:uid="{00000000-0005-0000-0000-000017150000}"/>
    <cellStyle name="Input 2 2 2 2 11 2 3 5" xfId="5437" xr:uid="{00000000-0005-0000-0000-000018150000}"/>
    <cellStyle name="Input 2 2 2 2 11 2 4" xfId="5438" xr:uid="{00000000-0005-0000-0000-000019150000}"/>
    <cellStyle name="Input 2 2 2 2 11 2 4 2" xfId="5439" xr:uid="{00000000-0005-0000-0000-00001A150000}"/>
    <cellStyle name="Input 2 2 2 2 11 2 5" xfId="5440" xr:uid="{00000000-0005-0000-0000-00001B150000}"/>
    <cellStyle name="Input 2 2 2 2 11 2 5 2" xfId="5441" xr:uid="{00000000-0005-0000-0000-00001C150000}"/>
    <cellStyle name="Input 2 2 2 2 11 2 6" xfId="5442" xr:uid="{00000000-0005-0000-0000-00001D150000}"/>
    <cellStyle name="Input 2 2 2 2 11 2 7" xfId="5443" xr:uid="{00000000-0005-0000-0000-00001E150000}"/>
    <cellStyle name="Input 2 2 2 2 11 3" xfId="5444" xr:uid="{00000000-0005-0000-0000-00001F150000}"/>
    <cellStyle name="Input 2 2 2 2 11 3 2" xfId="5445" xr:uid="{00000000-0005-0000-0000-000020150000}"/>
    <cellStyle name="Input 2 2 2 2 11 3 3" xfId="5446" xr:uid="{00000000-0005-0000-0000-000021150000}"/>
    <cellStyle name="Input 2 2 2 2 11 3 4" xfId="5447" xr:uid="{00000000-0005-0000-0000-000022150000}"/>
    <cellStyle name="Input 2 2 2 2 11 3 5" xfId="5448" xr:uid="{00000000-0005-0000-0000-000023150000}"/>
    <cellStyle name="Input 2 2 2 2 11 4" xfId="5449" xr:uid="{00000000-0005-0000-0000-000024150000}"/>
    <cellStyle name="Input 2 2 2 2 11 4 2" xfId="5450" xr:uid="{00000000-0005-0000-0000-000025150000}"/>
    <cellStyle name="Input 2 2 2 2 11 4 3" xfId="5451" xr:uid="{00000000-0005-0000-0000-000026150000}"/>
    <cellStyle name="Input 2 2 2 2 11 4 4" xfId="5452" xr:uid="{00000000-0005-0000-0000-000027150000}"/>
    <cellStyle name="Input 2 2 2 2 11 4 5" xfId="5453" xr:uid="{00000000-0005-0000-0000-000028150000}"/>
    <cellStyle name="Input 2 2 2 2 11 5" xfId="5454" xr:uid="{00000000-0005-0000-0000-000029150000}"/>
    <cellStyle name="Input 2 2 2 2 11 5 2" xfId="5455" xr:uid="{00000000-0005-0000-0000-00002A150000}"/>
    <cellStyle name="Input 2 2 2 2 11 6" xfId="5456" xr:uid="{00000000-0005-0000-0000-00002B150000}"/>
    <cellStyle name="Input 2 2 2 2 11 6 2" xfId="5457" xr:uid="{00000000-0005-0000-0000-00002C150000}"/>
    <cellStyle name="Input 2 2 2 2 11 7" xfId="5458" xr:uid="{00000000-0005-0000-0000-00002D150000}"/>
    <cellStyle name="Input 2 2 2 2 11 8" xfId="5459" xr:uid="{00000000-0005-0000-0000-00002E150000}"/>
    <cellStyle name="Input 2 2 2 2 12" xfId="5460" xr:uid="{00000000-0005-0000-0000-00002F150000}"/>
    <cellStyle name="Input 2 2 2 2 12 2" xfId="5461" xr:uid="{00000000-0005-0000-0000-000030150000}"/>
    <cellStyle name="Input 2 2 2 2 12 2 2" xfId="5462" xr:uid="{00000000-0005-0000-0000-000031150000}"/>
    <cellStyle name="Input 2 2 2 2 12 2 2 2" xfId="5463" xr:uid="{00000000-0005-0000-0000-000032150000}"/>
    <cellStyle name="Input 2 2 2 2 12 2 2 3" xfId="5464" xr:uid="{00000000-0005-0000-0000-000033150000}"/>
    <cellStyle name="Input 2 2 2 2 12 2 2 4" xfId="5465" xr:uid="{00000000-0005-0000-0000-000034150000}"/>
    <cellStyle name="Input 2 2 2 2 12 2 2 5" xfId="5466" xr:uid="{00000000-0005-0000-0000-000035150000}"/>
    <cellStyle name="Input 2 2 2 2 12 2 3" xfId="5467" xr:uid="{00000000-0005-0000-0000-000036150000}"/>
    <cellStyle name="Input 2 2 2 2 12 2 3 2" xfId="5468" xr:uid="{00000000-0005-0000-0000-000037150000}"/>
    <cellStyle name="Input 2 2 2 2 12 2 3 3" xfId="5469" xr:uid="{00000000-0005-0000-0000-000038150000}"/>
    <cellStyle name="Input 2 2 2 2 12 2 3 4" xfId="5470" xr:uid="{00000000-0005-0000-0000-000039150000}"/>
    <cellStyle name="Input 2 2 2 2 12 2 3 5" xfId="5471" xr:uid="{00000000-0005-0000-0000-00003A150000}"/>
    <cellStyle name="Input 2 2 2 2 12 2 4" xfId="5472" xr:uid="{00000000-0005-0000-0000-00003B150000}"/>
    <cellStyle name="Input 2 2 2 2 12 2 4 2" xfId="5473" xr:uid="{00000000-0005-0000-0000-00003C150000}"/>
    <cellStyle name="Input 2 2 2 2 12 2 5" xfId="5474" xr:uid="{00000000-0005-0000-0000-00003D150000}"/>
    <cellStyle name="Input 2 2 2 2 12 2 5 2" xfId="5475" xr:uid="{00000000-0005-0000-0000-00003E150000}"/>
    <cellStyle name="Input 2 2 2 2 12 2 6" xfId="5476" xr:uid="{00000000-0005-0000-0000-00003F150000}"/>
    <cellStyle name="Input 2 2 2 2 12 2 7" xfId="5477" xr:uid="{00000000-0005-0000-0000-000040150000}"/>
    <cellStyle name="Input 2 2 2 2 12 3" xfId="5478" xr:uid="{00000000-0005-0000-0000-000041150000}"/>
    <cellStyle name="Input 2 2 2 2 12 3 2" xfId="5479" xr:uid="{00000000-0005-0000-0000-000042150000}"/>
    <cellStyle name="Input 2 2 2 2 12 3 3" xfId="5480" xr:uid="{00000000-0005-0000-0000-000043150000}"/>
    <cellStyle name="Input 2 2 2 2 12 3 4" xfId="5481" xr:uid="{00000000-0005-0000-0000-000044150000}"/>
    <cellStyle name="Input 2 2 2 2 12 3 5" xfId="5482" xr:uid="{00000000-0005-0000-0000-000045150000}"/>
    <cellStyle name="Input 2 2 2 2 12 4" xfId="5483" xr:uid="{00000000-0005-0000-0000-000046150000}"/>
    <cellStyle name="Input 2 2 2 2 12 4 2" xfId="5484" xr:uid="{00000000-0005-0000-0000-000047150000}"/>
    <cellStyle name="Input 2 2 2 2 12 4 3" xfId="5485" xr:uid="{00000000-0005-0000-0000-000048150000}"/>
    <cellStyle name="Input 2 2 2 2 12 4 4" xfId="5486" xr:uid="{00000000-0005-0000-0000-000049150000}"/>
    <cellStyle name="Input 2 2 2 2 12 4 5" xfId="5487" xr:uid="{00000000-0005-0000-0000-00004A150000}"/>
    <cellStyle name="Input 2 2 2 2 12 5" xfId="5488" xr:uid="{00000000-0005-0000-0000-00004B150000}"/>
    <cellStyle name="Input 2 2 2 2 12 5 2" xfId="5489" xr:uid="{00000000-0005-0000-0000-00004C150000}"/>
    <cellStyle name="Input 2 2 2 2 12 6" xfId="5490" xr:uid="{00000000-0005-0000-0000-00004D150000}"/>
    <cellStyle name="Input 2 2 2 2 12 6 2" xfId="5491" xr:uid="{00000000-0005-0000-0000-00004E150000}"/>
    <cellStyle name="Input 2 2 2 2 12 7" xfId="5492" xr:uid="{00000000-0005-0000-0000-00004F150000}"/>
    <cellStyle name="Input 2 2 2 2 12 8" xfId="5493" xr:uid="{00000000-0005-0000-0000-000050150000}"/>
    <cellStyle name="Input 2 2 2 2 13" xfId="5494" xr:uid="{00000000-0005-0000-0000-000051150000}"/>
    <cellStyle name="Input 2 2 2 2 13 2" xfId="5495" xr:uid="{00000000-0005-0000-0000-000052150000}"/>
    <cellStyle name="Input 2 2 2 2 13 2 2" xfId="5496" xr:uid="{00000000-0005-0000-0000-000053150000}"/>
    <cellStyle name="Input 2 2 2 2 13 2 2 2" xfId="5497" xr:uid="{00000000-0005-0000-0000-000054150000}"/>
    <cellStyle name="Input 2 2 2 2 13 2 2 3" xfId="5498" xr:uid="{00000000-0005-0000-0000-000055150000}"/>
    <cellStyle name="Input 2 2 2 2 13 2 2 4" xfId="5499" xr:uid="{00000000-0005-0000-0000-000056150000}"/>
    <cellStyle name="Input 2 2 2 2 13 2 2 5" xfId="5500" xr:uid="{00000000-0005-0000-0000-000057150000}"/>
    <cellStyle name="Input 2 2 2 2 13 2 3" xfId="5501" xr:uid="{00000000-0005-0000-0000-000058150000}"/>
    <cellStyle name="Input 2 2 2 2 13 2 3 2" xfId="5502" xr:uid="{00000000-0005-0000-0000-000059150000}"/>
    <cellStyle name="Input 2 2 2 2 13 2 3 3" xfId="5503" xr:uid="{00000000-0005-0000-0000-00005A150000}"/>
    <cellStyle name="Input 2 2 2 2 13 2 3 4" xfId="5504" xr:uid="{00000000-0005-0000-0000-00005B150000}"/>
    <cellStyle name="Input 2 2 2 2 13 2 3 5" xfId="5505" xr:uid="{00000000-0005-0000-0000-00005C150000}"/>
    <cellStyle name="Input 2 2 2 2 13 2 4" xfId="5506" xr:uid="{00000000-0005-0000-0000-00005D150000}"/>
    <cellStyle name="Input 2 2 2 2 13 2 4 2" xfId="5507" xr:uid="{00000000-0005-0000-0000-00005E150000}"/>
    <cellStyle name="Input 2 2 2 2 13 2 5" xfId="5508" xr:uid="{00000000-0005-0000-0000-00005F150000}"/>
    <cellStyle name="Input 2 2 2 2 13 2 5 2" xfId="5509" xr:uid="{00000000-0005-0000-0000-000060150000}"/>
    <cellStyle name="Input 2 2 2 2 13 2 6" xfId="5510" xr:uid="{00000000-0005-0000-0000-000061150000}"/>
    <cellStyle name="Input 2 2 2 2 13 2 7" xfId="5511" xr:uid="{00000000-0005-0000-0000-000062150000}"/>
    <cellStyle name="Input 2 2 2 2 13 3" xfId="5512" xr:uid="{00000000-0005-0000-0000-000063150000}"/>
    <cellStyle name="Input 2 2 2 2 13 3 2" xfId="5513" xr:uid="{00000000-0005-0000-0000-000064150000}"/>
    <cellStyle name="Input 2 2 2 2 13 3 3" xfId="5514" xr:uid="{00000000-0005-0000-0000-000065150000}"/>
    <cellStyle name="Input 2 2 2 2 13 3 4" xfId="5515" xr:uid="{00000000-0005-0000-0000-000066150000}"/>
    <cellStyle name="Input 2 2 2 2 13 3 5" xfId="5516" xr:uid="{00000000-0005-0000-0000-000067150000}"/>
    <cellStyle name="Input 2 2 2 2 13 4" xfId="5517" xr:uid="{00000000-0005-0000-0000-000068150000}"/>
    <cellStyle name="Input 2 2 2 2 13 4 2" xfId="5518" xr:uid="{00000000-0005-0000-0000-000069150000}"/>
    <cellStyle name="Input 2 2 2 2 13 4 3" xfId="5519" xr:uid="{00000000-0005-0000-0000-00006A150000}"/>
    <cellStyle name="Input 2 2 2 2 13 4 4" xfId="5520" xr:uid="{00000000-0005-0000-0000-00006B150000}"/>
    <cellStyle name="Input 2 2 2 2 13 4 5" xfId="5521" xr:uid="{00000000-0005-0000-0000-00006C150000}"/>
    <cellStyle name="Input 2 2 2 2 13 5" xfId="5522" xr:uid="{00000000-0005-0000-0000-00006D150000}"/>
    <cellStyle name="Input 2 2 2 2 13 5 2" xfId="5523" xr:uid="{00000000-0005-0000-0000-00006E150000}"/>
    <cellStyle name="Input 2 2 2 2 13 6" xfId="5524" xr:uid="{00000000-0005-0000-0000-00006F150000}"/>
    <cellStyle name="Input 2 2 2 2 13 6 2" xfId="5525" xr:uid="{00000000-0005-0000-0000-000070150000}"/>
    <cellStyle name="Input 2 2 2 2 13 7" xfId="5526" xr:uid="{00000000-0005-0000-0000-000071150000}"/>
    <cellStyle name="Input 2 2 2 2 13 8" xfId="5527" xr:uid="{00000000-0005-0000-0000-000072150000}"/>
    <cellStyle name="Input 2 2 2 2 14" xfId="5528" xr:uid="{00000000-0005-0000-0000-000073150000}"/>
    <cellStyle name="Input 2 2 2 2 14 2" xfId="5529" xr:uid="{00000000-0005-0000-0000-000074150000}"/>
    <cellStyle name="Input 2 2 2 2 14 2 2" xfId="5530" xr:uid="{00000000-0005-0000-0000-000075150000}"/>
    <cellStyle name="Input 2 2 2 2 14 2 2 2" xfId="5531" xr:uid="{00000000-0005-0000-0000-000076150000}"/>
    <cellStyle name="Input 2 2 2 2 14 2 2 3" xfId="5532" xr:uid="{00000000-0005-0000-0000-000077150000}"/>
    <cellStyle name="Input 2 2 2 2 14 2 2 4" xfId="5533" xr:uid="{00000000-0005-0000-0000-000078150000}"/>
    <cellStyle name="Input 2 2 2 2 14 2 2 5" xfId="5534" xr:uid="{00000000-0005-0000-0000-000079150000}"/>
    <cellStyle name="Input 2 2 2 2 14 2 3" xfId="5535" xr:uid="{00000000-0005-0000-0000-00007A150000}"/>
    <cellStyle name="Input 2 2 2 2 14 2 3 2" xfId="5536" xr:uid="{00000000-0005-0000-0000-00007B150000}"/>
    <cellStyle name="Input 2 2 2 2 14 2 3 3" xfId="5537" xr:uid="{00000000-0005-0000-0000-00007C150000}"/>
    <cellStyle name="Input 2 2 2 2 14 2 3 4" xfId="5538" xr:uid="{00000000-0005-0000-0000-00007D150000}"/>
    <cellStyle name="Input 2 2 2 2 14 2 3 5" xfId="5539" xr:uid="{00000000-0005-0000-0000-00007E150000}"/>
    <cellStyle name="Input 2 2 2 2 14 2 4" xfId="5540" xr:uid="{00000000-0005-0000-0000-00007F150000}"/>
    <cellStyle name="Input 2 2 2 2 14 2 4 2" xfId="5541" xr:uid="{00000000-0005-0000-0000-000080150000}"/>
    <cellStyle name="Input 2 2 2 2 14 2 5" xfId="5542" xr:uid="{00000000-0005-0000-0000-000081150000}"/>
    <cellStyle name="Input 2 2 2 2 14 2 5 2" xfId="5543" xr:uid="{00000000-0005-0000-0000-000082150000}"/>
    <cellStyle name="Input 2 2 2 2 14 2 6" xfId="5544" xr:uid="{00000000-0005-0000-0000-000083150000}"/>
    <cellStyle name="Input 2 2 2 2 14 2 7" xfId="5545" xr:uid="{00000000-0005-0000-0000-000084150000}"/>
    <cellStyle name="Input 2 2 2 2 14 3" xfId="5546" xr:uid="{00000000-0005-0000-0000-000085150000}"/>
    <cellStyle name="Input 2 2 2 2 14 3 2" xfId="5547" xr:uid="{00000000-0005-0000-0000-000086150000}"/>
    <cellStyle name="Input 2 2 2 2 14 3 3" xfId="5548" xr:uid="{00000000-0005-0000-0000-000087150000}"/>
    <cellStyle name="Input 2 2 2 2 14 3 4" xfId="5549" xr:uid="{00000000-0005-0000-0000-000088150000}"/>
    <cellStyle name="Input 2 2 2 2 14 3 5" xfId="5550" xr:uid="{00000000-0005-0000-0000-000089150000}"/>
    <cellStyle name="Input 2 2 2 2 14 4" xfId="5551" xr:uid="{00000000-0005-0000-0000-00008A150000}"/>
    <cellStyle name="Input 2 2 2 2 14 4 2" xfId="5552" xr:uid="{00000000-0005-0000-0000-00008B150000}"/>
    <cellStyle name="Input 2 2 2 2 14 4 3" xfId="5553" xr:uid="{00000000-0005-0000-0000-00008C150000}"/>
    <cellStyle name="Input 2 2 2 2 14 4 4" xfId="5554" xr:uid="{00000000-0005-0000-0000-00008D150000}"/>
    <cellStyle name="Input 2 2 2 2 14 4 5" xfId="5555" xr:uid="{00000000-0005-0000-0000-00008E150000}"/>
    <cellStyle name="Input 2 2 2 2 14 5" xfId="5556" xr:uid="{00000000-0005-0000-0000-00008F150000}"/>
    <cellStyle name="Input 2 2 2 2 14 5 2" xfId="5557" xr:uid="{00000000-0005-0000-0000-000090150000}"/>
    <cellStyle name="Input 2 2 2 2 14 6" xfId="5558" xr:uid="{00000000-0005-0000-0000-000091150000}"/>
    <cellStyle name="Input 2 2 2 2 14 6 2" xfId="5559" xr:uid="{00000000-0005-0000-0000-000092150000}"/>
    <cellStyle name="Input 2 2 2 2 14 7" xfId="5560" xr:uid="{00000000-0005-0000-0000-000093150000}"/>
    <cellStyle name="Input 2 2 2 2 14 8" xfId="5561" xr:uid="{00000000-0005-0000-0000-000094150000}"/>
    <cellStyle name="Input 2 2 2 2 15" xfId="5562" xr:uid="{00000000-0005-0000-0000-000095150000}"/>
    <cellStyle name="Input 2 2 2 2 15 2" xfId="5563" xr:uid="{00000000-0005-0000-0000-000096150000}"/>
    <cellStyle name="Input 2 2 2 2 15 2 2" xfId="5564" xr:uid="{00000000-0005-0000-0000-000097150000}"/>
    <cellStyle name="Input 2 2 2 2 15 2 3" xfId="5565" xr:uid="{00000000-0005-0000-0000-000098150000}"/>
    <cellStyle name="Input 2 2 2 2 15 2 4" xfId="5566" xr:uid="{00000000-0005-0000-0000-000099150000}"/>
    <cellStyle name="Input 2 2 2 2 15 2 5" xfId="5567" xr:uid="{00000000-0005-0000-0000-00009A150000}"/>
    <cellStyle name="Input 2 2 2 2 15 3" xfId="5568" xr:uid="{00000000-0005-0000-0000-00009B150000}"/>
    <cellStyle name="Input 2 2 2 2 15 3 2" xfId="5569" xr:uid="{00000000-0005-0000-0000-00009C150000}"/>
    <cellStyle name="Input 2 2 2 2 15 3 3" xfId="5570" xr:uid="{00000000-0005-0000-0000-00009D150000}"/>
    <cellStyle name="Input 2 2 2 2 15 3 4" xfId="5571" xr:uid="{00000000-0005-0000-0000-00009E150000}"/>
    <cellStyle name="Input 2 2 2 2 15 3 5" xfId="5572" xr:uid="{00000000-0005-0000-0000-00009F150000}"/>
    <cellStyle name="Input 2 2 2 2 15 4" xfId="5573" xr:uid="{00000000-0005-0000-0000-0000A0150000}"/>
    <cellStyle name="Input 2 2 2 2 15 4 2" xfId="5574" xr:uid="{00000000-0005-0000-0000-0000A1150000}"/>
    <cellStyle name="Input 2 2 2 2 15 5" xfId="5575" xr:uid="{00000000-0005-0000-0000-0000A2150000}"/>
    <cellStyle name="Input 2 2 2 2 15 5 2" xfId="5576" xr:uid="{00000000-0005-0000-0000-0000A3150000}"/>
    <cellStyle name="Input 2 2 2 2 15 6" xfId="5577" xr:uid="{00000000-0005-0000-0000-0000A4150000}"/>
    <cellStyle name="Input 2 2 2 2 15 7" xfId="5578" xr:uid="{00000000-0005-0000-0000-0000A5150000}"/>
    <cellStyle name="Input 2 2 2 2 16" xfId="5579" xr:uid="{00000000-0005-0000-0000-0000A6150000}"/>
    <cellStyle name="Input 2 2 2 2 16 2" xfId="5580" xr:uid="{00000000-0005-0000-0000-0000A7150000}"/>
    <cellStyle name="Input 2 2 2 2 16 3" xfId="5581" xr:uid="{00000000-0005-0000-0000-0000A8150000}"/>
    <cellStyle name="Input 2 2 2 2 16 4" xfId="5582" xr:uid="{00000000-0005-0000-0000-0000A9150000}"/>
    <cellStyle name="Input 2 2 2 2 16 5" xfId="5583" xr:uid="{00000000-0005-0000-0000-0000AA150000}"/>
    <cellStyle name="Input 2 2 2 2 17" xfId="5584" xr:uid="{00000000-0005-0000-0000-0000AB150000}"/>
    <cellStyle name="Input 2 2 2 2 17 2" xfId="5585" xr:uid="{00000000-0005-0000-0000-0000AC150000}"/>
    <cellStyle name="Input 2 2 2 2 17 3" xfId="5586" xr:uid="{00000000-0005-0000-0000-0000AD150000}"/>
    <cellStyle name="Input 2 2 2 2 17 4" xfId="5587" xr:uid="{00000000-0005-0000-0000-0000AE150000}"/>
    <cellStyle name="Input 2 2 2 2 17 5" xfId="5588" xr:uid="{00000000-0005-0000-0000-0000AF150000}"/>
    <cellStyle name="Input 2 2 2 2 18" xfId="5589" xr:uid="{00000000-0005-0000-0000-0000B0150000}"/>
    <cellStyle name="Input 2 2 2 2 18 2" xfId="5590" xr:uid="{00000000-0005-0000-0000-0000B1150000}"/>
    <cellStyle name="Input 2 2 2 2 19" xfId="5591" xr:uid="{00000000-0005-0000-0000-0000B2150000}"/>
    <cellStyle name="Input 2 2 2 2 19 2" xfId="5592" xr:uid="{00000000-0005-0000-0000-0000B3150000}"/>
    <cellStyle name="Input 2 2 2 2 2" xfId="5593" xr:uid="{00000000-0005-0000-0000-0000B4150000}"/>
    <cellStyle name="Input 2 2 2 2 2 2" xfId="5594" xr:uid="{00000000-0005-0000-0000-0000B5150000}"/>
    <cellStyle name="Input 2 2 2 2 2 2 2" xfId="5595" xr:uid="{00000000-0005-0000-0000-0000B6150000}"/>
    <cellStyle name="Input 2 2 2 2 2 2 2 2" xfId="5596" xr:uid="{00000000-0005-0000-0000-0000B7150000}"/>
    <cellStyle name="Input 2 2 2 2 2 2 2 3" xfId="5597" xr:uid="{00000000-0005-0000-0000-0000B8150000}"/>
    <cellStyle name="Input 2 2 2 2 2 2 2 4" xfId="5598" xr:uid="{00000000-0005-0000-0000-0000B9150000}"/>
    <cellStyle name="Input 2 2 2 2 2 2 2 5" xfId="5599" xr:uid="{00000000-0005-0000-0000-0000BA150000}"/>
    <cellStyle name="Input 2 2 2 2 2 2 3" xfId="5600" xr:uid="{00000000-0005-0000-0000-0000BB150000}"/>
    <cellStyle name="Input 2 2 2 2 2 2 3 2" xfId="5601" xr:uid="{00000000-0005-0000-0000-0000BC150000}"/>
    <cellStyle name="Input 2 2 2 2 2 2 3 3" xfId="5602" xr:uid="{00000000-0005-0000-0000-0000BD150000}"/>
    <cellStyle name="Input 2 2 2 2 2 2 3 4" xfId="5603" xr:uid="{00000000-0005-0000-0000-0000BE150000}"/>
    <cellStyle name="Input 2 2 2 2 2 2 3 5" xfId="5604" xr:uid="{00000000-0005-0000-0000-0000BF150000}"/>
    <cellStyle name="Input 2 2 2 2 2 2 4" xfId="5605" xr:uid="{00000000-0005-0000-0000-0000C0150000}"/>
    <cellStyle name="Input 2 2 2 2 2 2 4 2" xfId="5606" xr:uid="{00000000-0005-0000-0000-0000C1150000}"/>
    <cellStyle name="Input 2 2 2 2 2 2 5" xfId="5607" xr:uid="{00000000-0005-0000-0000-0000C2150000}"/>
    <cellStyle name="Input 2 2 2 2 2 2 5 2" xfId="5608" xr:uid="{00000000-0005-0000-0000-0000C3150000}"/>
    <cellStyle name="Input 2 2 2 2 2 2 6" xfId="5609" xr:uid="{00000000-0005-0000-0000-0000C4150000}"/>
    <cellStyle name="Input 2 2 2 2 2 2 7" xfId="5610" xr:uid="{00000000-0005-0000-0000-0000C5150000}"/>
    <cellStyle name="Input 2 2 2 2 2 3" xfId="5611" xr:uid="{00000000-0005-0000-0000-0000C6150000}"/>
    <cellStyle name="Input 2 2 2 2 2 3 2" xfId="5612" xr:uid="{00000000-0005-0000-0000-0000C7150000}"/>
    <cellStyle name="Input 2 2 2 2 2 3 3" xfId="5613" xr:uid="{00000000-0005-0000-0000-0000C8150000}"/>
    <cellStyle name="Input 2 2 2 2 2 3 4" xfId="5614" xr:uid="{00000000-0005-0000-0000-0000C9150000}"/>
    <cellStyle name="Input 2 2 2 2 2 3 5" xfId="5615" xr:uid="{00000000-0005-0000-0000-0000CA150000}"/>
    <cellStyle name="Input 2 2 2 2 2 4" xfId="5616" xr:uid="{00000000-0005-0000-0000-0000CB150000}"/>
    <cellStyle name="Input 2 2 2 2 2 4 2" xfId="5617" xr:uid="{00000000-0005-0000-0000-0000CC150000}"/>
    <cellStyle name="Input 2 2 2 2 2 4 3" xfId="5618" xr:uid="{00000000-0005-0000-0000-0000CD150000}"/>
    <cellStyle name="Input 2 2 2 2 2 4 4" xfId="5619" xr:uid="{00000000-0005-0000-0000-0000CE150000}"/>
    <cellStyle name="Input 2 2 2 2 2 4 5" xfId="5620" xr:uid="{00000000-0005-0000-0000-0000CF150000}"/>
    <cellStyle name="Input 2 2 2 2 2 5" xfId="5621" xr:uid="{00000000-0005-0000-0000-0000D0150000}"/>
    <cellStyle name="Input 2 2 2 2 2 5 2" xfId="5622" xr:uid="{00000000-0005-0000-0000-0000D1150000}"/>
    <cellStyle name="Input 2 2 2 2 2 6" xfId="5623" xr:uid="{00000000-0005-0000-0000-0000D2150000}"/>
    <cellStyle name="Input 2 2 2 2 2 6 2" xfId="5624" xr:uid="{00000000-0005-0000-0000-0000D3150000}"/>
    <cellStyle name="Input 2 2 2 2 2 7" xfId="5625" xr:uid="{00000000-0005-0000-0000-0000D4150000}"/>
    <cellStyle name="Input 2 2 2 2 2 8" xfId="5626" xr:uid="{00000000-0005-0000-0000-0000D5150000}"/>
    <cellStyle name="Input 2 2 2 2 20" xfId="5627" xr:uid="{00000000-0005-0000-0000-0000D6150000}"/>
    <cellStyle name="Input 2 2 2 2 21" xfId="5628" xr:uid="{00000000-0005-0000-0000-0000D7150000}"/>
    <cellStyle name="Input 2 2 2 2 3" xfId="5629" xr:uid="{00000000-0005-0000-0000-0000D8150000}"/>
    <cellStyle name="Input 2 2 2 2 3 2" xfId="5630" xr:uid="{00000000-0005-0000-0000-0000D9150000}"/>
    <cellStyle name="Input 2 2 2 2 3 2 2" xfId="5631" xr:uid="{00000000-0005-0000-0000-0000DA150000}"/>
    <cellStyle name="Input 2 2 2 2 3 2 2 2" xfId="5632" xr:uid="{00000000-0005-0000-0000-0000DB150000}"/>
    <cellStyle name="Input 2 2 2 2 3 2 2 3" xfId="5633" xr:uid="{00000000-0005-0000-0000-0000DC150000}"/>
    <cellStyle name="Input 2 2 2 2 3 2 2 4" xfId="5634" xr:uid="{00000000-0005-0000-0000-0000DD150000}"/>
    <cellStyle name="Input 2 2 2 2 3 2 2 5" xfId="5635" xr:uid="{00000000-0005-0000-0000-0000DE150000}"/>
    <cellStyle name="Input 2 2 2 2 3 2 3" xfId="5636" xr:uid="{00000000-0005-0000-0000-0000DF150000}"/>
    <cellStyle name="Input 2 2 2 2 3 2 3 2" xfId="5637" xr:uid="{00000000-0005-0000-0000-0000E0150000}"/>
    <cellStyle name="Input 2 2 2 2 3 2 3 3" xfId="5638" xr:uid="{00000000-0005-0000-0000-0000E1150000}"/>
    <cellStyle name="Input 2 2 2 2 3 2 3 4" xfId="5639" xr:uid="{00000000-0005-0000-0000-0000E2150000}"/>
    <cellStyle name="Input 2 2 2 2 3 2 3 5" xfId="5640" xr:uid="{00000000-0005-0000-0000-0000E3150000}"/>
    <cellStyle name="Input 2 2 2 2 3 2 4" xfId="5641" xr:uid="{00000000-0005-0000-0000-0000E4150000}"/>
    <cellStyle name="Input 2 2 2 2 3 2 4 2" xfId="5642" xr:uid="{00000000-0005-0000-0000-0000E5150000}"/>
    <cellStyle name="Input 2 2 2 2 3 2 5" xfId="5643" xr:uid="{00000000-0005-0000-0000-0000E6150000}"/>
    <cellStyle name="Input 2 2 2 2 3 2 5 2" xfId="5644" xr:uid="{00000000-0005-0000-0000-0000E7150000}"/>
    <cellStyle name="Input 2 2 2 2 3 2 6" xfId="5645" xr:uid="{00000000-0005-0000-0000-0000E8150000}"/>
    <cellStyle name="Input 2 2 2 2 3 2 7" xfId="5646" xr:uid="{00000000-0005-0000-0000-0000E9150000}"/>
    <cellStyle name="Input 2 2 2 2 3 3" xfId="5647" xr:uid="{00000000-0005-0000-0000-0000EA150000}"/>
    <cellStyle name="Input 2 2 2 2 3 3 2" xfId="5648" xr:uid="{00000000-0005-0000-0000-0000EB150000}"/>
    <cellStyle name="Input 2 2 2 2 3 3 3" xfId="5649" xr:uid="{00000000-0005-0000-0000-0000EC150000}"/>
    <cellStyle name="Input 2 2 2 2 3 3 4" xfId="5650" xr:uid="{00000000-0005-0000-0000-0000ED150000}"/>
    <cellStyle name="Input 2 2 2 2 3 3 5" xfId="5651" xr:uid="{00000000-0005-0000-0000-0000EE150000}"/>
    <cellStyle name="Input 2 2 2 2 3 4" xfId="5652" xr:uid="{00000000-0005-0000-0000-0000EF150000}"/>
    <cellStyle name="Input 2 2 2 2 3 4 2" xfId="5653" xr:uid="{00000000-0005-0000-0000-0000F0150000}"/>
    <cellStyle name="Input 2 2 2 2 3 4 3" xfId="5654" xr:uid="{00000000-0005-0000-0000-0000F1150000}"/>
    <cellStyle name="Input 2 2 2 2 3 4 4" xfId="5655" xr:uid="{00000000-0005-0000-0000-0000F2150000}"/>
    <cellStyle name="Input 2 2 2 2 3 4 5" xfId="5656" xr:uid="{00000000-0005-0000-0000-0000F3150000}"/>
    <cellStyle name="Input 2 2 2 2 3 5" xfId="5657" xr:uid="{00000000-0005-0000-0000-0000F4150000}"/>
    <cellStyle name="Input 2 2 2 2 3 5 2" xfId="5658" xr:uid="{00000000-0005-0000-0000-0000F5150000}"/>
    <cellStyle name="Input 2 2 2 2 3 6" xfId="5659" xr:uid="{00000000-0005-0000-0000-0000F6150000}"/>
    <cellStyle name="Input 2 2 2 2 3 6 2" xfId="5660" xr:uid="{00000000-0005-0000-0000-0000F7150000}"/>
    <cellStyle name="Input 2 2 2 2 3 7" xfId="5661" xr:uid="{00000000-0005-0000-0000-0000F8150000}"/>
    <cellStyle name="Input 2 2 2 2 3 8" xfId="5662" xr:uid="{00000000-0005-0000-0000-0000F9150000}"/>
    <cellStyle name="Input 2 2 2 2 4" xfId="5663" xr:uid="{00000000-0005-0000-0000-0000FA150000}"/>
    <cellStyle name="Input 2 2 2 2 4 2" xfId="5664" xr:uid="{00000000-0005-0000-0000-0000FB150000}"/>
    <cellStyle name="Input 2 2 2 2 4 2 2" xfId="5665" xr:uid="{00000000-0005-0000-0000-0000FC150000}"/>
    <cellStyle name="Input 2 2 2 2 4 2 2 2" xfId="5666" xr:uid="{00000000-0005-0000-0000-0000FD150000}"/>
    <cellStyle name="Input 2 2 2 2 4 2 2 3" xfId="5667" xr:uid="{00000000-0005-0000-0000-0000FE150000}"/>
    <cellStyle name="Input 2 2 2 2 4 2 2 4" xfId="5668" xr:uid="{00000000-0005-0000-0000-0000FF150000}"/>
    <cellStyle name="Input 2 2 2 2 4 2 2 5" xfId="5669" xr:uid="{00000000-0005-0000-0000-000000160000}"/>
    <cellStyle name="Input 2 2 2 2 4 2 3" xfId="5670" xr:uid="{00000000-0005-0000-0000-000001160000}"/>
    <cellStyle name="Input 2 2 2 2 4 2 3 2" xfId="5671" xr:uid="{00000000-0005-0000-0000-000002160000}"/>
    <cellStyle name="Input 2 2 2 2 4 2 3 3" xfId="5672" xr:uid="{00000000-0005-0000-0000-000003160000}"/>
    <cellStyle name="Input 2 2 2 2 4 2 3 4" xfId="5673" xr:uid="{00000000-0005-0000-0000-000004160000}"/>
    <cellStyle name="Input 2 2 2 2 4 2 3 5" xfId="5674" xr:uid="{00000000-0005-0000-0000-000005160000}"/>
    <cellStyle name="Input 2 2 2 2 4 2 4" xfId="5675" xr:uid="{00000000-0005-0000-0000-000006160000}"/>
    <cellStyle name="Input 2 2 2 2 4 2 4 2" xfId="5676" xr:uid="{00000000-0005-0000-0000-000007160000}"/>
    <cellStyle name="Input 2 2 2 2 4 2 5" xfId="5677" xr:uid="{00000000-0005-0000-0000-000008160000}"/>
    <cellStyle name="Input 2 2 2 2 4 2 5 2" xfId="5678" xr:uid="{00000000-0005-0000-0000-000009160000}"/>
    <cellStyle name="Input 2 2 2 2 4 2 6" xfId="5679" xr:uid="{00000000-0005-0000-0000-00000A160000}"/>
    <cellStyle name="Input 2 2 2 2 4 2 7" xfId="5680" xr:uid="{00000000-0005-0000-0000-00000B160000}"/>
    <cellStyle name="Input 2 2 2 2 4 3" xfId="5681" xr:uid="{00000000-0005-0000-0000-00000C160000}"/>
    <cellStyle name="Input 2 2 2 2 4 3 2" xfId="5682" xr:uid="{00000000-0005-0000-0000-00000D160000}"/>
    <cellStyle name="Input 2 2 2 2 4 3 3" xfId="5683" xr:uid="{00000000-0005-0000-0000-00000E160000}"/>
    <cellStyle name="Input 2 2 2 2 4 3 4" xfId="5684" xr:uid="{00000000-0005-0000-0000-00000F160000}"/>
    <cellStyle name="Input 2 2 2 2 4 3 5" xfId="5685" xr:uid="{00000000-0005-0000-0000-000010160000}"/>
    <cellStyle name="Input 2 2 2 2 4 4" xfId="5686" xr:uid="{00000000-0005-0000-0000-000011160000}"/>
    <cellStyle name="Input 2 2 2 2 4 4 2" xfId="5687" xr:uid="{00000000-0005-0000-0000-000012160000}"/>
    <cellStyle name="Input 2 2 2 2 4 4 3" xfId="5688" xr:uid="{00000000-0005-0000-0000-000013160000}"/>
    <cellStyle name="Input 2 2 2 2 4 4 4" xfId="5689" xr:uid="{00000000-0005-0000-0000-000014160000}"/>
    <cellStyle name="Input 2 2 2 2 4 4 5" xfId="5690" xr:uid="{00000000-0005-0000-0000-000015160000}"/>
    <cellStyle name="Input 2 2 2 2 4 5" xfId="5691" xr:uid="{00000000-0005-0000-0000-000016160000}"/>
    <cellStyle name="Input 2 2 2 2 4 5 2" xfId="5692" xr:uid="{00000000-0005-0000-0000-000017160000}"/>
    <cellStyle name="Input 2 2 2 2 4 6" xfId="5693" xr:uid="{00000000-0005-0000-0000-000018160000}"/>
    <cellStyle name="Input 2 2 2 2 4 6 2" xfId="5694" xr:uid="{00000000-0005-0000-0000-000019160000}"/>
    <cellStyle name="Input 2 2 2 2 4 7" xfId="5695" xr:uid="{00000000-0005-0000-0000-00001A160000}"/>
    <cellStyle name="Input 2 2 2 2 4 8" xfId="5696" xr:uid="{00000000-0005-0000-0000-00001B160000}"/>
    <cellStyle name="Input 2 2 2 2 5" xfId="5697" xr:uid="{00000000-0005-0000-0000-00001C160000}"/>
    <cellStyle name="Input 2 2 2 2 5 2" xfId="5698" xr:uid="{00000000-0005-0000-0000-00001D160000}"/>
    <cellStyle name="Input 2 2 2 2 5 2 2" xfId="5699" xr:uid="{00000000-0005-0000-0000-00001E160000}"/>
    <cellStyle name="Input 2 2 2 2 5 2 2 2" xfId="5700" xr:uid="{00000000-0005-0000-0000-00001F160000}"/>
    <cellStyle name="Input 2 2 2 2 5 2 2 3" xfId="5701" xr:uid="{00000000-0005-0000-0000-000020160000}"/>
    <cellStyle name="Input 2 2 2 2 5 2 2 4" xfId="5702" xr:uid="{00000000-0005-0000-0000-000021160000}"/>
    <cellStyle name="Input 2 2 2 2 5 2 2 5" xfId="5703" xr:uid="{00000000-0005-0000-0000-000022160000}"/>
    <cellStyle name="Input 2 2 2 2 5 2 3" xfId="5704" xr:uid="{00000000-0005-0000-0000-000023160000}"/>
    <cellStyle name="Input 2 2 2 2 5 2 3 2" xfId="5705" xr:uid="{00000000-0005-0000-0000-000024160000}"/>
    <cellStyle name="Input 2 2 2 2 5 2 3 3" xfId="5706" xr:uid="{00000000-0005-0000-0000-000025160000}"/>
    <cellStyle name="Input 2 2 2 2 5 2 3 4" xfId="5707" xr:uid="{00000000-0005-0000-0000-000026160000}"/>
    <cellStyle name="Input 2 2 2 2 5 2 3 5" xfId="5708" xr:uid="{00000000-0005-0000-0000-000027160000}"/>
    <cellStyle name="Input 2 2 2 2 5 2 4" xfId="5709" xr:uid="{00000000-0005-0000-0000-000028160000}"/>
    <cellStyle name="Input 2 2 2 2 5 2 4 2" xfId="5710" xr:uid="{00000000-0005-0000-0000-000029160000}"/>
    <cellStyle name="Input 2 2 2 2 5 2 5" xfId="5711" xr:uid="{00000000-0005-0000-0000-00002A160000}"/>
    <cellStyle name="Input 2 2 2 2 5 2 5 2" xfId="5712" xr:uid="{00000000-0005-0000-0000-00002B160000}"/>
    <cellStyle name="Input 2 2 2 2 5 2 6" xfId="5713" xr:uid="{00000000-0005-0000-0000-00002C160000}"/>
    <cellStyle name="Input 2 2 2 2 5 2 7" xfId="5714" xr:uid="{00000000-0005-0000-0000-00002D160000}"/>
    <cellStyle name="Input 2 2 2 2 5 3" xfId="5715" xr:uid="{00000000-0005-0000-0000-00002E160000}"/>
    <cellStyle name="Input 2 2 2 2 5 3 2" xfId="5716" xr:uid="{00000000-0005-0000-0000-00002F160000}"/>
    <cellStyle name="Input 2 2 2 2 5 3 3" xfId="5717" xr:uid="{00000000-0005-0000-0000-000030160000}"/>
    <cellStyle name="Input 2 2 2 2 5 3 4" xfId="5718" xr:uid="{00000000-0005-0000-0000-000031160000}"/>
    <cellStyle name="Input 2 2 2 2 5 3 5" xfId="5719" xr:uid="{00000000-0005-0000-0000-000032160000}"/>
    <cellStyle name="Input 2 2 2 2 5 4" xfId="5720" xr:uid="{00000000-0005-0000-0000-000033160000}"/>
    <cellStyle name="Input 2 2 2 2 5 4 2" xfId="5721" xr:uid="{00000000-0005-0000-0000-000034160000}"/>
    <cellStyle name="Input 2 2 2 2 5 4 3" xfId="5722" xr:uid="{00000000-0005-0000-0000-000035160000}"/>
    <cellStyle name="Input 2 2 2 2 5 4 4" xfId="5723" xr:uid="{00000000-0005-0000-0000-000036160000}"/>
    <cellStyle name="Input 2 2 2 2 5 4 5" xfId="5724" xr:uid="{00000000-0005-0000-0000-000037160000}"/>
    <cellStyle name="Input 2 2 2 2 5 5" xfId="5725" xr:uid="{00000000-0005-0000-0000-000038160000}"/>
    <cellStyle name="Input 2 2 2 2 5 5 2" xfId="5726" xr:uid="{00000000-0005-0000-0000-000039160000}"/>
    <cellStyle name="Input 2 2 2 2 5 6" xfId="5727" xr:uid="{00000000-0005-0000-0000-00003A160000}"/>
    <cellStyle name="Input 2 2 2 2 5 6 2" xfId="5728" xr:uid="{00000000-0005-0000-0000-00003B160000}"/>
    <cellStyle name="Input 2 2 2 2 5 7" xfId="5729" xr:uid="{00000000-0005-0000-0000-00003C160000}"/>
    <cellStyle name="Input 2 2 2 2 5 8" xfId="5730" xr:uid="{00000000-0005-0000-0000-00003D160000}"/>
    <cellStyle name="Input 2 2 2 2 6" xfId="5731" xr:uid="{00000000-0005-0000-0000-00003E160000}"/>
    <cellStyle name="Input 2 2 2 2 6 2" xfId="5732" xr:uid="{00000000-0005-0000-0000-00003F160000}"/>
    <cellStyle name="Input 2 2 2 2 6 2 2" xfId="5733" xr:uid="{00000000-0005-0000-0000-000040160000}"/>
    <cellStyle name="Input 2 2 2 2 6 2 2 2" xfId="5734" xr:uid="{00000000-0005-0000-0000-000041160000}"/>
    <cellStyle name="Input 2 2 2 2 6 2 2 3" xfId="5735" xr:uid="{00000000-0005-0000-0000-000042160000}"/>
    <cellStyle name="Input 2 2 2 2 6 2 2 4" xfId="5736" xr:uid="{00000000-0005-0000-0000-000043160000}"/>
    <cellStyle name="Input 2 2 2 2 6 2 2 5" xfId="5737" xr:uid="{00000000-0005-0000-0000-000044160000}"/>
    <cellStyle name="Input 2 2 2 2 6 2 3" xfId="5738" xr:uid="{00000000-0005-0000-0000-000045160000}"/>
    <cellStyle name="Input 2 2 2 2 6 2 3 2" xfId="5739" xr:uid="{00000000-0005-0000-0000-000046160000}"/>
    <cellStyle name="Input 2 2 2 2 6 2 3 3" xfId="5740" xr:uid="{00000000-0005-0000-0000-000047160000}"/>
    <cellStyle name="Input 2 2 2 2 6 2 3 4" xfId="5741" xr:uid="{00000000-0005-0000-0000-000048160000}"/>
    <cellStyle name="Input 2 2 2 2 6 2 3 5" xfId="5742" xr:uid="{00000000-0005-0000-0000-000049160000}"/>
    <cellStyle name="Input 2 2 2 2 6 2 4" xfId="5743" xr:uid="{00000000-0005-0000-0000-00004A160000}"/>
    <cellStyle name="Input 2 2 2 2 6 2 4 2" xfId="5744" xr:uid="{00000000-0005-0000-0000-00004B160000}"/>
    <cellStyle name="Input 2 2 2 2 6 2 5" xfId="5745" xr:uid="{00000000-0005-0000-0000-00004C160000}"/>
    <cellStyle name="Input 2 2 2 2 6 2 5 2" xfId="5746" xr:uid="{00000000-0005-0000-0000-00004D160000}"/>
    <cellStyle name="Input 2 2 2 2 6 2 6" xfId="5747" xr:uid="{00000000-0005-0000-0000-00004E160000}"/>
    <cellStyle name="Input 2 2 2 2 6 2 7" xfId="5748" xr:uid="{00000000-0005-0000-0000-00004F160000}"/>
    <cellStyle name="Input 2 2 2 2 6 3" xfId="5749" xr:uid="{00000000-0005-0000-0000-000050160000}"/>
    <cellStyle name="Input 2 2 2 2 6 3 2" xfId="5750" xr:uid="{00000000-0005-0000-0000-000051160000}"/>
    <cellStyle name="Input 2 2 2 2 6 3 3" xfId="5751" xr:uid="{00000000-0005-0000-0000-000052160000}"/>
    <cellStyle name="Input 2 2 2 2 6 3 4" xfId="5752" xr:uid="{00000000-0005-0000-0000-000053160000}"/>
    <cellStyle name="Input 2 2 2 2 6 3 5" xfId="5753" xr:uid="{00000000-0005-0000-0000-000054160000}"/>
    <cellStyle name="Input 2 2 2 2 6 4" xfId="5754" xr:uid="{00000000-0005-0000-0000-000055160000}"/>
    <cellStyle name="Input 2 2 2 2 6 4 2" xfId="5755" xr:uid="{00000000-0005-0000-0000-000056160000}"/>
    <cellStyle name="Input 2 2 2 2 6 4 3" xfId="5756" xr:uid="{00000000-0005-0000-0000-000057160000}"/>
    <cellStyle name="Input 2 2 2 2 6 4 4" xfId="5757" xr:uid="{00000000-0005-0000-0000-000058160000}"/>
    <cellStyle name="Input 2 2 2 2 6 4 5" xfId="5758" xr:uid="{00000000-0005-0000-0000-000059160000}"/>
    <cellStyle name="Input 2 2 2 2 6 5" xfId="5759" xr:uid="{00000000-0005-0000-0000-00005A160000}"/>
    <cellStyle name="Input 2 2 2 2 6 5 2" xfId="5760" xr:uid="{00000000-0005-0000-0000-00005B160000}"/>
    <cellStyle name="Input 2 2 2 2 6 6" xfId="5761" xr:uid="{00000000-0005-0000-0000-00005C160000}"/>
    <cellStyle name="Input 2 2 2 2 6 6 2" xfId="5762" xr:uid="{00000000-0005-0000-0000-00005D160000}"/>
    <cellStyle name="Input 2 2 2 2 6 7" xfId="5763" xr:uid="{00000000-0005-0000-0000-00005E160000}"/>
    <cellStyle name="Input 2 2 2 2 6 8" xfId="5764" xr:uid="{00000000-0005-0000-0000-00005F160000}"/>
    <cellStyle name="Input 2 2 2 2 7" xfId="5765" xr:uid="{00000000-0005-0000-0000-000060160000}"/>
    <cellStyle name="Input 2 2 2 2 7 2" xfId="5766" xr:uid="{00000000-0005-0000-0000-000061160000}"/>
    <cellStyle name="Input 2 2 2 2 7 2 2" xfId="5767" xr:uid="{00000000-0005-0000-0000-000062160000}"/>
    <cellStyle name="Input 2 2 2 2 7 2 2 2" xfId="5768" xr:uid="{00000000-0005-0000-0000-000063160000}"/>
    <cellStyle name="Input 2 2 2 2 7 2 2 3" xfId="5769" xr:uid="{00000000-0005-0000-0000-000064160000}"/>
    <cellStyle name="Input 2 2 2 2 7 2 2 4" xfId="5770" xr:uid="{00000000-0005-0000-0000-000065160000}"/>
    <cellStyle name="Input 2 2 2 2 7 2 2 5" xfId="5771" xr:uid="{00000000-0005-0000-0000-000066160000}"/>
    <cellStyle name="Input 2 2 2 2 7 2 3" xfId="5772" xr:uid="{00000000-0005-0000-0000-000067160000}"/>
    <cellStyle name="Input 2 2 2 2 7 2 3 2" xfId="5773" xr:uid="{00000000-0005-0000-0000-000068160000}"/>
    <cellStyle name="Input 2 2 2 2 7 2 3 3" xfId="5774" xr:uid="{00000000-0005-0000-0000-000069160000}"/>
    <cellStyle name="Input 2 2 2 2 7 2 3 4" xfId="5775" xr:uid="{00000000-0005-0000-0000-00006A160000}"/>
    <cellStyle name="Input 2 2 2 2 7 2 3 5" xfId="5776" xr:uid="{00000000-0005-0000-0000-00006B160000}"/>
    <cellStyle name="Input 2 2 2 2 7 2 4" xfId="5777" xr:uid="{00000000-0005-0000-0000-00006C160000}"/>
    <cellStyle name="Input 2 2 2 2 7 2 4 2" xfId="5778" xr:uid="{00000000-0005-0000-0000-00006D160000}"/>
    <cellStyle name="Input 2 2 2 2 7 2 5" xfId="5779" xr:uid="{00000000-0005-0000-0000-00006E160000}"/>
    <cellStyle name="Input 2 2 2 2 7 2 5 2" xfId="5780" xr:uid="{00000000-0005-0000-0000-00006F160000}"/>
    <cellStyle name="Input 2 2 2 2 7 2 6" xfId="5781" xr:uid="{00000000-0005-0000-0000-000070160000}"/>
    <cellStyle name="Input 2 2 2 2 7 2 7" xfId="5782" xr:uid="{00000000-0005-0000-0000-000071160000}"/>
    <cellStyle name="Input 2 2 2 2 7 3" xfId="5783" xr:uid="{00000000-0005-0000-0000-000072160000}"/>
    <cellStyle name="Input 2 2 2 2 7 3 2" xfId="5784" xr:uid="{00000000-0005-0000-0000-000073160000}"/>
    <cellStyle name="Input 2 2 2 2 7 3 3" xfId="5785" xr:uid="{00000000-0005-0000-0000-000074160000}"/>
    <cellStyle name="Input 2 2 2 2 7 3 4" xfId="5786" xr:uid="{00000000-0005-0000-0000-000075160000}"/>
    <cellStyle name="Input 2 2 2 2 7 3 5" xfId="5787" xr:uid="{00000000-0005-0000-0000-000076160000}"/>
    <cellStyle name="Input 2 2 2 2 7 4" xfId="5788" xr:uid="{00000000-0005-0000-0000-000077160000}"/>
    <cellStyle name="Input 2 2 2 2 7 4 2" xfId="5789" xr:uid="{00000000-0005-0000-0000-000078160000}"/>
    <cellStyle name="Input 2 2 2 2 7 4 3" xfId="5790" xr:uid="{00000000-0005-0000-0000-000079160000}"/>
    <cellStyle name="Input 2 2 2 2 7 4 4" xfId="5791" xr:uid="{00000000-0005-0000-0000-00007A160000}"/>
    <cellStyle name="Input 2 2 2 2 7 4 5" xfId="5792" xr:uid="{00000000-0005-0000-0000-00007B160000}"/>
    <cellStyle name="Input 2 2 2 2 7 5" xfId="5793" xr:uid="{00000000-0005-0000-0000-00007C160000}"/>
    <cellStyle name="Input 2 2 2 2 7 5 2" xfId="5794" xr:uid="{00000000-0005-0000-0000-00007D160000}"/>
    <cellStyle name="Input 2 2 2 2 7 6" xfId="5795" xr:uid="{00000000-0005-0000-0000-00007E160000}"/>
    <cellStyle name="Input 2 2 2 2 7 6 2" xfId="5796" xr:uid="{00000000-0005-0000-0000-00007F160000}"/>
    <cellStyle name="Input 2 2 2 2 7 7" xfId="5797" xr:uid="{00000000-0005-0000-0000-000080160000}"/>
    <cellStyle name="Input 2 2 2 2 7 8" xfId="5798" xr:uid="{00000000-0005-0000-0000-000081160000}"/>
    <cellStyle name="Input 2 2 2 2 8" xfId="5799" xr:uid="{00000000-0005-0000-0000-000082160000}"/>
    <cellStyle name="Input 2 2 2 2 8 2" xfId="5800" xr:uid="{00000000-0005-0000-0000-000083160000}"/>
    <cellStyle name="Input 2 2 2 2 8 2 2" xfId="5801" xr:uid="{00000000-0005-0000-0000-000084160000}"/>
    <cellStyle name="Input 2 2 2 2 8 2 2 2" xfId="5802" xr:uid="{00000000-0005-0000-0000-000085160000}"/>
    <cellStyle name="Input 2 2 2 2 8 2 2 3" xfId="5803" xr:uid="{00000000-0005-0000-0000-000086160000}"/>
    <cellStyle name="Input 2 2 2 2 8 2 2 4" xfId="5804" xr:uid="{00000000-0005-0000-0000-000087160000}"/>
    <cellStyle name="Input 2 2 2 2 8 2 2 5" xfId="5805" xr:uid="{00000000-0005-0000-0000-000088160000}"/>
    <cellStyle name="Input 2 2 2 2 8 2 3" xfId="5806" xr:uid="{00000000-0005-0000-0000-000089160000}"/>
    <cellStyle name="Input 2 2 2 2 8 2 3 2" xfId="5807" xr:uid="{00000000-0005-0000-0000-00008A160000}"/>
    <cellStyle name="Input 2 2 2 2 8 2 3 3" xfId="5808" xr:uid="{00000000-0005-0000-0000-00008B160000}"/>
    <cellStyle name="Input 2 2 2 2 8 2 3 4" xfId="5809" xr:uid="{00000000-0005-0000-0000-00008C160000}"/>
    <cellStyle name="Input 2 2 2 2 8 2 3 5" xfId="5810" xr:uid="{00000000-0005-0000-0000-00008D160000}"/>
    <cellStyle name="Input 2 2 2 2 8 2 4" xfId="5811" xr:uid="{00000000-0005-0000-0000-00008E160000}"/>
    <cellStyle name="Input 2 2 2 2 8 2 4 2" xfId="5812" xr:uid="{00000000-0005-0000-0000-00008F160000}"/>
    <cellStyle name="Input 2 2 2 2 8 2 5" xfId="5813" xr:uid="{00000000-0005-0000-0000-000090160000}"/>
    <cellStyle name="Input 2 2 2 2 8 2 5 2" xfId="5814" xr:uid="{00000000-0005-0000-0000-000091160000}"/>
    <cellStyle name="Input 2 2 2 2 8 2 6" xfId="5815" xr:uid="{00000000-0005-0000-0000-000092160000}"/>
    <cellStyle name="Input 2 2 2 2 8 2 7" xfId="5816" xr:uid="{00000000-0005-0000-0000-000093160000}"/>
    <cellStyle name="Input 2 2 2 2 8 3" xfId="5817" xr:uid="{00000000-0005-0000-0000-000094160000}"/>
    <cellStyle name="Input 2 2 2 2 8 3 2" xfId="5818" xr:uid="{00000000-0005-0000-0000-000095160000}"/>
    <cellStyle name="Input 2 2 2 2 8 3 3" xfId="5819" xr:uid="{00000000-0005-0000-0000-000096160000}"/>
    <cellStyle name="Input 2 2 2 2 8 3 4" xfId="5820" xr:uid="{00000000-0005-0000-0000-000097160000}"/>
    <cellStyle name="Input 2 2 2 2 8 3 5" xfId="5821" xr:uid="{00000000-0005-0000-0000-000098160000}"/>
    <cellStyle name="Input 2 2 2 2 8 4" xfId="5822" xr:uid="{00000000-0005-0000-0000-000099160000}"/>
    <cellStyle name="Input 2 2 2 2 8 4 2" xfId="5823" xr:uid="{00000000-0005-0000-0000-00009A160000}"/>
    <cellStyle name="Input 2 2 2 2 8 4 3" xfId="5824" xr:uid="{00000000-0005-0000-0000-00009B160000}"/>
    <cellStyle name="Input 2 2 2 2 8 4 4" xfId="5825" xr:uid="{00000000-0005-0000-0000-00009C160000}"/>
    <cellStyle name="Input 2 2 2 2 8 4 5" xfId="5826" xr:uid="{00000000-0005-0000-0000-00009D160000}"/>
    <cellStyle name="Input 2 2 2 2 8 5" xfId="5827" xr:uid="{00000000-0005-0000-0000-00009E160000}"/>
    <cellStyle name="Input 2 2 2 2 8 5 2" xfId="5828" xr:uid="{00000000-0005-0000-0000-00009F160000}"/>
    <cellStyle name="Input 2 2 2 2 8 6" xfId="5829" xr:uid="{00000000-0005-0000-0000-0000A0160000}"/>
    <cellStyle name="Input 2 2 2 2 8 6 2" xfId="5830" xr:uid="{00000000-0005-0000-0000-0000A1160000}"/>
    <cellStyle name="Input 2 2 2 2 8 7" xfId="5831" xr:uid="{00000000-0005-0000-0000-0000A2160000}"/>
    <cellStyle name="Input 2 2 2 2 8 8" xfId="5832" xr:uid="{00000000-0005-0000-0000-0000A3160000}"/>
    <cellStyle name="Input 2 2 2 2 9" xfId="5833" xr:uid="{00000000-0005-0000-0000-0000A4160000}"/>
    <cellStyle name="Input 2 2 2 2 9 2" xfId="5834" xr:uid="{00000000-0005-0000-0000-0000A5160000}"/>
    <cellStyle name="Input 2 2 2 2 9 2 2" xfId="5835" xr:uid="{00000000-0005-0000-0000-0000A6160000}"/>
    <cellStyle name="Input 2 2 2 2 9 2 2 2" xfId="5836" xr:uid="{00000000-0005-0000-0000-0000A7160000}"/>
    <cellStyle name="Input 2 2 2 2 9 2 2 3" xfId="5837" xr:uid="{00000000-0005-0000-0000-0000A8160000}"/>
    <cellStyle name="Input 2 2 2 2 9 2 2 4" xfId="5838" xr:uid="{00000000-0005-0000-0000-0000A9160000}"/>
    <cellStyle name="Input 2 2 2 2 9 2 2 5" xfId="5839" xr:uid="{00000000-0005-0000-0000-0000AA160000}"/>
    <cellStyle name="Input 2 2 2 2 9 2 3" xfId="5840" xr:uid="{00000000-0005-0000-0000-0000AB160000}"/>
    <cellStyle name="Input 2 2 2 2 9 2 3 2" xfId="5841" xr:uid="{00000000-0005-0000-0000-0000AC160000}"/>
    <cellStyle name="Input 2 2 2 2 9 2 3 3" xfId="5842" xr:uid="{00000000-0005-0000-0000-0000AD160000}"/>
    <cellStyle name="Input 2 2 2 2 9 2 3 4" xfId="5843" xr:uid="{00000000-0005-0000-0000-0000AE160000}"/>
    <cellStyle name="Input 2 2 2 2 9 2 3 5" xfId="5844" xr:uid="{00000000-0005-0000-0000-0000AF160000}"/>
    <cellStyle name="Input 2 2 2 2 9 2 4" xfId="5845" xr:uid="{00000000-0005-0000-0000-0000B0160000}"/>
    <cellStyle name="Input 2 2 2 2 9 2 4 2" xfId="5846" xr:uid="{00000000-0005-0000-0000-0000B1160000}"/>
    <cellStyle name="Input 2 2 2 2 9 2 5" xfId="5847" xr:uid="{00000000-0005-0000-0000-0000B2160000}"/>
    <cellStyle name="Input 2 2 2 2 9 2 5 2" xfId="5848" xr:uid="{00000000-0005-0000-0000-0000B3160000}"/>
    <cellStyle name="Input 2 2 2 2 9 2 6" xfId="5849" xr:uid="{00000000-0005-0000-0000-0000B4160000}"/>
    <cellStyle name="Input 2 2 2 2 9 2 7" xfId="5850" xr:uid="{00000000-0005-0000-0000-0000B5160000}"/>
    <cellStyle name="Input 2 2 2 2 9 3" xfId="5851" xr:uid="{00000000-0005-0000-0000-0000B6160000}"/>
    <cellStyle name="Input 2 2 2 2 9 3 2" xfId="5852" xr:uid="{00000000-0005-0000-0000-0000B7160000}"/>
    <cellStyle name="Input 2 2 2 2 9 3 3" xfId="5853" xr:uid="{00000000-0005-0000-0000-0000B8160000}"/>
    <cellStyle name="Input 2 2 2 2 9 3 4" xfId="5854" xr:uid="{00000000-0005-0000-0000-0000B9160000}"/>
    <cellStyle name="Input 2 2 2 2 9 3 5" xfId="5855" xr:uid="{00000000-0005-0000-0000-0000BA160000}"/>
    <cellStyle name="Input 2 2 2 2 9 4" xfId="5856" xr:uid="{00000000-0005-0000-0000-0000BB160000}"/>
    <cellStyle name="Input 2 2 2 2 9 4 2" xfId="5857" xr:uid="{00000000-0005-0000-0000-0000BC160000}"/>
    <cellStyle name="Input 2 2 2 2 9 4 3" xfId="5858" xr:uid="{00000000-0005-0000-0000-0000BD160000}"/>
    <cellStyle name="Input 2 2 2 2 9 4 4" xfId="5859" xr:uid="{00000000-0005-0000-0000-0000BE160000}"/>
    <cellStyle name="Input 2 2 2 2 9 4 5" xfId="5860" xr:uid="{00000000-0005-0000-0000-0000BF160000}"/>
    <cellStyle name="Input 2 2 2 2 9 5" xfId="5861" xr:uid="{00000000-0005-0000-0000-0000C0160000}"/>
    <cellStyle name="Input 2 2 2 2 9 5 2" xfId="5862" xr:uid="{00000000-0005-0000-0000-0000C1160000}"/>
    <cellStyle name="Input 2 2 2 2 9 6" xfId="5863" xr:uid="{00000000-0005-0000-0000-0000C2160000}"/>
    <cellStyle name="Input 2 2 2 2 9 6 2" xfId="5864" xr:uid="{00000000-0005-0000-0000-0000C3160000}"/>
    <cellStyle name="Input 2 2 2 2 9 7" xfId="5865" xr:uid="{00000000-0005-0000-0000-0000C4160000}"/>
    <cellStyle name="Input 2 2 2 2 9 8" xfId="5866" xr:uid="{00000000-0005-0000-0000-0000C5160000}"/>
    <cellStyle name="Input 2 2 2 3" xfId="5867" xr:uid="{00000000-0005-0000-0000-0000C6160000}"/>
    <cellStyle name="Input 2 2 2 3 2" xfId="5868" xr:uid="{00000000-0005-0000-0000-0000C7160000}"/>
    <cellStyle name="Input 2 2 2 4" xfId="5869" xr:uid="{00000000-0005-0000-0000-0000C8160000}"/>
    <cellStyle name="Input 2 2 2 4 2" xfId="5870" xr:uid="{00000000-0005-0000-0000-0000C9160000}"/>
    <cellStyle name="Input 2 2 2 5" xfId="5871" xr:uid="{00000000-0005-0000-0000-0000CA160000}"/>
    <cellStyle name="Input 2 2 2 6" xfId="5872" xr:uid="{00000000-0005-0000-0000-0000CB160000}"/>
    <cellStyle name="Input 2 2 2 6 2" xfId="5873" xr:uid="{00000000-0005-0000-0000-0000CC160000}"/>
    <cellStyle name="Input 2 2 2_T-straight with PEDs adjustor" xfId="5874" xr:uid="{00000000-0005-0000-0000-0000CD160000}"/>
    <cellStyle name="Input 2 2 3" xfId="5875" xr:uid="{00000000-0005-0000-0000-0000CE160000}"/>
    <cellStyle name="Input 2 2 3 10" xfId="5876" xr:uid="{00000000-0005-0000-0000-0000CF160000}"/>
    <cellStyle name="Input 2 2 3 10 2" xfId="5877" xr:uid="{00000000-0005-0000-0000-0000D0160000}"/>
    <cellStyle name="Input 2 2 3 10 2 2" xfId="5878" xr:uid="{00000000-0005-0000-0000-0000D1160000}"/>
    <cellStyle name="Input 2 2 3 10 2 2 2" xfId="5879" xr:uid="{00000000-0005-0000-0000-0000D2160000}"/>
    <cellStyle name="Input 2 2 3 10 2 2 3" xfId="5880" xr:uid="{00000000-0005-0000-0000-0000D3160000}"/>
    <cellStyle name="Input 2 2 3 10 2 2 4" xfId="5881" xr:uid="{00000000-0005-0000-0000-0000D4160000}"/>
    <cellStyle name="Input 2 2 3 10 2 2 5" xfId="5882" xr:uid="{00000000-0005-0000-0000-0000D5160000}"/>
    <cellStyle name="Input 2 2 3 10 2 3" xfId="5883" xr:uid="{00000000-0005-0000-0000-0000D6160000}"/>
    <cellStyle name="Input 2 2 3 10 2 3 2" xfId="5884" xr:uid="{00000000-0005-0000-0000-0000D7160000}"/>
    <cellStyle name="Input 2 2 3 10 2 3 3" xfId="5885" xr:uid="{00000000-0005-0000-0000-0000D8160000}"/>
    <cellStyle name="Input 2 2 3 10 2 3 4" xfId="5886" xr:uid="{00000000-0005-0000-0000-0000D9160000}"/>
    <cellStyle name="Input 2 2 3 10 2 3 5" xfId="5887" xr:uid="{00000000-0005-0000-0000-0000DA160000}"/>
    <cellStyle name="Input 2 2 3 10 2 4" xfId="5888" xr:uid="{00000000-0005-0000-0000-0000DB160000}"/>
    <cellStyle name="Input 2 2 3 10 2 4 2" xfId="5889" xr:uid="{00000000-0005-0000-0000-0000DC160000}"/>
    <cellStyle name="Input 2 2 3 10 2 5" xfId="5890" xr:uid="{00000000-0005-0000-0000-0000DD160000}"/>
    <cellStyle name="Input 2 2 3 10 2 5 2" xfId="5891" xr:uid="{00000000-0005-0000-0000-0000DE160000}"/>
    <cellStyle name="Input 2 2 3 10 2 6" xfId="5892" xr:uid="{00000000-0005-0000-0000-0000DF160000}"/>
    <cellStyle name="Input 2 2 3 10 2 7" xfId="5893" xr:uid="{00000000-0005-0000-0000-0000E0160000}"/>
    <cellStyle name="Input 2 2 3 10 3" xfId="5894" xr:uid="{00000000-0005-0000-0000-0000E1160000}"/>
    <cellStyle name="Input 2 2 3 10 3 2" xfId="5895" xr:uid="{00000000-0005-0000-0000-0000E2160000}"/>
    <cellStyle name="Input 2 2 3 10 3 3" xfId="5896" xr:uid="{00000000-0005-0000-0000-0000E3160000}"/>
    <cellStyle name="Input 2 2 3 10 3 4" xfId="5897" xr:uid="{00000000-0005-0000-0000-0000E4160000}"/>
    <cellStyle name="Input 2 2 3 10 3 5" xfId="5898" xr:uid="{00000000-0005-0000-0000-0000E5160000}"/>
    <cellStyle name="Input 2 2 3 10 4" xfId="5899" xr:uid="{00000000-0005-0000-0000-0000E6160000}"/>
    <cellStyle name="Input 2 2 3 10 4 2" xfId="5900" xr:uid="{00000000-0005-0000-0000-0000E7160000}"/>
    <cellStyle name="Input 2 2 3 10 4 3" xfId="5901" xr:uid="{00000000-0005-0000-0000-0000E8160000}"/>
    <cellStyle name="Input 2 2 3 10 4 4" xfId="5902" xr:uid="{00000000-0005-0000-0000-0000E9160000}"/>
    <cellStyle name="Input 2 2 3 10 4 5" xfId="5903" xr:uid="{00000000-0005-0000-0000-0000EA160000}"/>
    <cellStyle name="Input 2 2 3 10 5" xfId="5904" xr:uid="{00000000-0005-0000-0000-0000EB160000}"/>
    <cellStyle name="Input 2 2 3 10 5 2" xfId="5905" xr:uid="{00000000-0005-0000-0000-0000EC160000}"/>
    <cellStyle name="Input 2 2 3 10 6" xfId="5906" xr:uid="{00000000-0005-0000-0000-0000ED160000}"/>
    <cellStyle name="Input 2 2 3 10 6 2" xfId="5907" xr:uid="{00000000-0005-0000-0000-0000EE160000}"/>
    <cellStyle name="Input 2 2 3 10 7" xfId="5908" xr:uid="{00000000-0005-0000-0000-0000EF160000}"/>
    <cellStyle name="Input 2 2 3 10 8" xfId="5909" xr:uid="{00000000-0005-0000-0000-0000F0160000}"/>
    <cellStyle name="Input 2 2 3 11" xfId="5910" xr:uid="{00000000-0005-0000-0000-0000F1160000}"/>
    <cellStyle name="Input 2 2 3 11 2" xfId="5911" xr:uid="{00000000-0005-0000-0000-0000F2160000}"/>
    <cellStyle name="Input 2 2 3 11 2 2" xfId="5912" xr:uid="{00000000-0005-0000-0000-0000F3160000}"/>
    <cellStyle name="Input 2 2 3 11 2 2 2" xfId="5913" xr:uid="{00000000-0005-0000-0000-0000F4160000}"/>
    <cellStyle name="Input 2 2 3 11 2 2 3" xfId="5914" xr:uid="{00000000-0005-0000-0000-0000F5160000}"/>
    <cellStyle name="Input 2 2 3 11 2 2 4" xfId="5915" xr:uid="{00000000-0005-0000-0000-0000F6160000}"/>
    <cellStyle name="Input 2 2 3 11 2 2 5" xfId="5916" xr:uid="{00000000-0005-0000-0000-0000F7160000}"/>
    <cellStyle name="Input 2 2 3 11 2 3" xfId="5917" xr:uid="{00000000-0005-0000-0000-0000F8160000}"/>
    <cellStyle name="Input 2 2 3 11 2 3 2" xfId="5918" xr:uid="{00000000-0005-0000-0000-0000F9160000}"/>
    <cellStyle name="Input 2 2 3 11 2 3 3" xfId="5919" xr:uid="{00000000-0005-0000-0000-0000FA160000}"/>
    <cellStyle name="Input 2 2 3 11 2 3 4" xfId="5920" xr:uid="{00000000-0005-0000-0000-0000FB160000}"/>
    <cellStyle name="Input 2 2 3 11 2 3 5" xfId="5921" xr:uid="{00000000-0005-0000-0000-0000FC160000}"/>
    <cellStyle name="Input 2 2 3 11 2 4" xfId="5922" xr:uid="{00000000-0005-0000-0000-0000FD160000}"/>
    <cellStyle name="Input 2 2 3 11 2 4 2" xfId="5923" xr:uid="{00000000-0005-0000-0000-0000FE160000}"/>
    <cellStyle name="Input 2 2 3 11 2 5" xfId="5924" xr:uid="{00000000-0005-0000-0000-0000FF160000}"/>
    <cellStyle name="Input 2 2 3 11 2 5 2" xfId="5925" xr:uid="{00000000-0005-0000-0000-000000170000}"/>
    <cellStyle name="Input 2 2 3 11 2 6" xfId="5926" xr:uid="{00000000-0005-0000-0000-000001170000}"/>
    <cellStyle name="Input 2 2 3 11 2 7" xfId="5927" xr:uid="{00000000-0005-0000-0000-000002170000}"/>
    <cellStyle name="Input 2 2 3 11 3" xfId="5928" xr:uid="{00000000-0005-0000-0000-000003170000}"/>
    <cellStyle name="Input 2 2 3 11 3 2" xfId="5929" xr:uid="{00000000-0005-0000-0000-000004170000}"/>
    <cellStyle name="Input 2 2 3 11 3 3" xfId="5930" xr:uid="{00000000-0005-0000-0000-000005170000}"/>
    <cellStyle name="Input 2 2 3 11 3 4" xfId="5931" xr:uid="{00000000-0005-0000-0000-000006170000}"/>
    <cellStyle name="Input 2 2 3 11 3 5" xfId="5932" xr:uid="{00000000-0005-0000-0000-000007170000}"/>
    <cellStyle name="Input 2 2 3 11 4" xfId="5933" xr:uid="{00000000-0005-0000-0000-000008170000}"/>
    <cellStyle name="Input 2 2 3 11 4 2" xfId="5934" xr:uid="{00000000-0005-0000-0000-000009170000}"/>
    <cellStyle name="Input 2 2 3 11 4 3" xfId="5935" xr:uid="{00000000-0005-0000-0000-00000A170000}"/>
    <cellStyle name="Input 2 2 3 11 4 4" xfId="5936" xr:uid="{00000000-0005-0000-0000-00000B170000}"/>
    <cellStyle name="Input 2 2 3 11 4 5" xfId="5937" xr:uid="{00000000-0005-0000-0000-00000C170000}"/>
    <cellStyle name="Input 2 2 3 11 5" xfId="5938" xr:uid="{00000000-0005-0000-0000-00000D170000}"/>
    <cellStyle name="Input 2 2 3 11 5 2" xfId="5939" xr:uid="{00000000-0005-0000-0000-00000E170000}"/>
    <cellStyle name="Input 2 2 3 11 6" xfId="5940" xr:uid="{00000000-0005-0000-0000-00000F170000}"/>
    <cellStyle name="Input 2 2 3 11 6 2" xfId="5941" xr:uid="{00000000-0005-0000-0000-000010170000}"/>
    <cellStyle name="Input 2 2 3 11 7" xfId="5942" xr:uid="{00000000-0005-0000-0000-000011170000}"/>
    <cellStyle name="Input 2 2 3 11 8" xfId="5943" xr:uid="{00000000-0005-0000-0000-000012170000}"/>
    <cellStyle name="Input 2 2 3 12" xfId="5944" xr:uid="{00000000-0005-0000-0000-000013170000}"/>
    <cellStyle name="Input 2 2 3 12 2" xfId="5945" xr:uid="{00000000-0005-0000-0000-000014170000}"/>
    <cellStyle name="Input 2 2 3 12 2 2" xfId="5946" xr:uid="{00000000-0005-0000-0000-000015170000}"/>
    <cellStyle name="Input 2 2 3 12 2 2 2" xfId="5947" xr:uid="{00000000-0005-0000-0000-000016170000}"/>
    <cellStyle name="Input 2 2 3 12 2 2 3" xfId="5948" xr:uid="{00000000-0005-0000-0000-000017170000}"/>
    <cellStyle name="Input 2 2 3 12 2 2 4" xfId="5949" xr:uid="{00000000-0005-0000-0000-000018170000}"/>
    <cellStyle name="Input 2 2 3 12 2 2 5" xfId="5950" xr:uid="{00000000-0005-0000-0000-000019170000}"/>
    <cellStyle name="Input 2 2 3 12 2 3" xfId="5951" xr:uid="{00000000-0005-0000-0000-00001A170000}"/>
    <cellStyle name="Input 2 2 3 12 2 3 2" xfId="5952" xr:uid="{00000000-0005-0000-0000-00001B170000}"/>
    <cellStyle name="Input 2 2 3 12 2 3 3" xfId="5953" xr:uid="{00000000-0005-0000-0000-00001C170000}"/>
    <cellStyle name="Input 2 2 3 12 2 3 4" xfId="5954" xr:uid="{00000000-0005-0000-0000-00001D170000}"/>
    <cellStyle name="Input 2 2 3 12 2 3 5" xfId="5955" xr:uid="{00000000-0005-0000-0000-00001E170000}"/>
    <cellStyle name="Input 2 2 3 12 2 4" xfId="5956" xr:uid="{00000000-0005-0000-0000-00001F170000}"/>
    <cellStyle name="Input 2 2 3 12 2 4 2" xfId="5957" xr:uid="{00000000-0005-0000-0000-000020170000}"/>
    <cellStyle name="Input 2 2 3 12 2 5" xfId="5958" xr:uid="{00000000-0005-0000-0000-000021170000}"/>
    <cellStyle name="Input 2 2 3 12 2 5 2" xfId="5959" xr:uid="{00000000-0005-0000-0000-000022170000}"/>
    <cellStyle name="Input 2 2 3 12 2 6" xfId="5960" xr:uid="{00000000-0005-0000-0000-000023170000}"/>
    <cellStyle name="Input 2 2 3 12 2 7" xfId="5961" xr:uid="{00000000-0005-0000-0000-000024170000}"/>
    <cellStyle name="Input 2 2 3 12 3" xfId="5962" xr:uid="{00000000-0005-0000-0000-000025170000}"/>
    <cellStyle name="Input 2 2 3 12 3 2" xfId="5963" xr:uid="{00000000-0005-0000-0000-000026170000}"/>
    <cellStyle name="Input 2 2 3 12 3 3" xfId="5964" xr:uid="{00000000-0005-0000-0000-000027170000}"/>
    <cellStyle name="Input 2 2 3 12 3 4" xfId="5965" xr:uid="{00000000-0005-0000-0000-000028170000}"/>
    <cellStyle name="Input 2 2 3 12 3 5" xfId="5966" xr:uid="{00000000-0005-0000-0000-000029170000}"/>
    <cellStyle name="Input 2 2 3 12 4" xfId="5967" xr:uid="{00000000-0005-0000-0000-00002A170000}"/>
    <cellStyle name="Input 2 2 3 12 4 2" xfId="5968" xr:uid="{00000000-0005-0000-0000-00002B170000}"/>
    <cellStyle name="Input 2 2 3 12 4 3" xfId="5969" xr:uid="{00000000-0005-0000-0000-00002C170000}"/>
    <cellStyle name="Input 2 2 3 12 4 4" xfId="5970" xr:uid="{00000000-0005-0000-0000-00002D170000}"/>
    <cellStyle name="Input 2 2 3 12 4 5" xfId="5971" xr:uid="{00000000-0005-0000-0000-00002E170000}"/>
    <cellStyle name="Input 2 2 3 12 5" xfId="5972" xr:uid="{00000000-0005-0000-0000-00002F170000}"/>
    <cellStyle name="Input 2 2 3 12 5 2" xfId="5973" xr:uid="{00000000-0005-0000-0000-000030170000}"/>
    <cellStyle name="Input 2 2 3 12 6" xfId="5974" xr:uid="{00000000-0005-0000-0000-000031170000}"/>
    <cellStyle name="Input 2 2 3 12 6 2" xfId="5975" xr:uid="{00000000-0005-0000-0000-000032170000}"/>
    <cellStyle name="Input 2 2 3 12 7" xfId="5976" xr:uid="{00000000-0005-0000-0000-000033170000}"/>
    <cellStyle name="Input 2 2 3 12 8" xfId="5977" xr:uid="{00000000-0005-0000-0000-000034170000}"/>
    <cellStyle name="Input 2 2 3 13" xfId="5978" xr:uid="{00000000-0005-0000-0000-000035170000}"/>
    <cellStyle name="Input 2 2 3 13 2" xfId="5979" xr:uid="{00000000-0005-0000-0000-000036170000}"/>
    <cellStyle name="Input 2 2 3 13 2 2" xfId="5980" xr:uid="{00000000-0005-0000-0000-000037170000}"/>
    <cellStyle name="Input 2 2 3 13 2 2 2" xfId="5981" xr:uid="{00000000-0005-0000-0000-000038170000}"/>
    <cellStyle name="Input 2 2 3 13 2 2 3" xfId="5982" xr:uid="{00000000-0005-0000-0000-000039170000}"/>
    <cellStyle name="Input 2 2 3 13 2 2 4" xfId="5983" xr:uid="{00000000-0005-0000-0000-00003A170000}"/>
    <cellStyle name="Input 2 2 3 13 2 2 5" xfId="5984" xr:uid="{00000000-0005-0000-0000-00003B170000}"/>
    <cellStyle name="Input 2 2 3 13 2 3" xfId="5985" xr:uid="{00000000-0005-0000-0000-00003C170000}"/>
    <cellStyle name="Input 2 2 3 13 2 3 2" xfId="5986" xr:uid="{00000000-0005-0000-0000-00003D170000}"/>
    <cellStyle name="Input 2 2 3 13 2 3 3" xfId="5987" xr:uid="{00000000-0005-0000-0000-00003E170000}"/>
    <cellStyle name="Input 2 2 3 13 2 3 4" xfId="5988" xr:uid="{00000000-0005-0000-0000-00003F170000}"/>
    <cellStyle name="Input 2 2 3 13 2 3 5" xfId="5989" xr:uid="{00000000-0005-0000-0000-000040170000}"/>
    <cellStyle name="Input 2 2 3 13 2 4" xfId="5990" xr:uid="{00000000-0005-0000-0000-000041170000}"/>
    <cellStyle name="Input 2 2 3 13 2 4 2" xfId="5991" xr:uid="{00000000-0005-0000-0000-000042170000}"/>
    <cellStyle name="Input 2 2 3 13 2 5" xfId="5992" xr:uid="{00000000-0005-0000-0000-000043170000}"/>
    <cellStyle name="Input 2 2 3 13 2 5 2" xfId="5993" xr:uid="{00000000-0005-0000-0000-000044170000}"/>
    <cellStyle name="Input 2 2 3 13 2 6" xfId="5994" xr:uid="{00000000-0005-0000-0000-000045170000}"/>
    <cellStyle name="Input 2 2 3 13 2 7" xfId="5995" xr:uid="{00000000-0005-0000-0000-000046170000}"/>
    <cellStyle name="Input 2 2 3 13 3" xfId="5996" xr:uid="{00000000-0005-0000-0000-000047170000}"/>
    <cellStyle name="Input 2 2 3 13 3 2" xfId="5997" xr:uid="{00000000-0005-0000-0000-000048170000}"/>
    <cellStyle name="Input 2 2 3 13 3 3" xfId="5998" xr:uid="{00000000-0005-0000-0000-000049170000}"/>
    <cellStyle name="Input 2 2 3 13 3 4" xfId="5999" xr:uid="{00000000-0005-0000-0000-00004A170000}"/>
    <cellStyle name="Input 2 2 3 13 3 5" xfId="6000" xr:uid="{00000000-0005-0000-0000-00004B170000}"/>
    <cellStyle name="Input 2 2 3 13 4" xfId="6001" xr:uid="{00000000-0005-0000-0000-00004C170000}"/>
    <cellStyle name="Input 2 2 3 13 4 2" xfId="6002" xr:uid="{00000000-0005-0000-0000-00004D170000}"/>
    <cellStyle name="Input 2 2 3 13 4 3" xfId="6003" xr:uid="{00000000-0005-0000-0000-00004E170000}"/>
    <cellStyle name="Input 2 2 3 13 4 4" xfId="6004" xr:uid="{00000000-0005-0000-0000-00004F170000}"/>
    <cellStyle name="Input 2 2 3 13 4 5" xfId="6005" xr:uid="{00000000-0005-0000-0000-000050170000}"/>
    <cellStyle name="Input 2 2 3 13 5" xfId="6006" xr:uid="{00000000-0005-0000-0000-000051170000}"/>
    <cellStyle name="Input 2 2 3 13 5 2" xfId="6007" xr:uid="{00000000-0005-0000-0000-000052170000}"/>
    <cellStyle name="Input 2 2 3 13 6" xfId="6008" xr:uid="{00000000-0005-0000-0000-000053170000}"/>
    <cellStyle name="Input 2 2 3 13 6 2" xfId="6009" xr:uid="{00000000-0005-0000-0000-000054170000}"/>
    <cellStyle name="Input 2 2 3 13 7" xfId="6010" xr:uid="{00000000-0005-0000-0000-000055170000}"/>
    <cellStyle name="Input 2 2 3 13 8" xfId="6011" xr:uid="{00000000-0005-0000-0000-000056170000}"/>
    <cellStyle name="Input 2 2 3 14" xfId="6012" xr:uid="{00000000-0005-0000-0000-000057170000}"/>
    <cellStyle name="Input 2 2 3 14 2" xfId="6013" xr:uid="{00000000-0005-0000-0000-000058170000}"/>
    <cellStyle name="Input 2 2 3 14 2 2" xfId="6014" xr:uid="{00000000-0005-0000-0000-000059170000}"/>
    <cellStyle name="Input 2 2 3 14 2 2 2" xfId="6015" xr:uid="{00000000-0005-0000-0000-00005A170000}"/>
    <cellStyle name="Input 2 2 3 14 2 2 3" xfId="6016" xr:uid="{00000000-0005-0000-0000-00005B170000}"/>
    <cellStyle name="Input 2 2 3 14 2 2 4" xfId="6017" xr:uid="{00000000-0005-0000-0000-00005C170000}"/>
    <cellStyle name="Input 2 2 3 14 2 2 5" xfId="6018" xr:uid="{00000000-0005-0000-0000-00005D170000}"/>
    <cellStyle name="Input 2 2 3 14 2 3" xfId="6019" xr:uid="{00000000-0005-0000-0000-00005E170000}"/>
    <cellStyle name="Input 2 2 3 14 2 3 2" xfId="6020" xr:uid="{00000000-0005-0000-0000-00005F170000}"/>
    <cellStyle name="Input 2 2 3 14 2 3 3" xfId="6021" xr:uid="{00000000-0005-0000-0000-000060170000}"/>
    <cellStyle name="Input 2 2 3 14 2 3 4" xfId="6022" xr:uid="{00000000-0005-0000-0000-000061170000}"/>
    <cellStyle name="Input 2 2 3 14 2 3 5" xfId="6023" xr:uid="{00000000-0005-0000-0000-000062170000}"/>
    <cellStyle name="Input 2 2 3 14 2 4" xfId="6024" xr:uid="{00000000-0005-0000-0000-000063170000}"/>
    <cellStyle name="Input 2 2 3 14 2 4 2" xfId="6025" xr:uid="{00000000-0005-0000-0000-000064170000}"/>
    <cellStyle name="Input 2 2 3 14 2 5" xfId="6026" xr:uid="{00000000-0005-0000-0000-000065170000}"/>
    <cellStyle name="Input 2 2 3 14 2 5 2" xfId="6027" xr:uid="{00000000-0005-0000-0000-000066170000}"/>
    <cellStyle name="Input 2 2 3 14 2 6" xfId="6028" xr:uid="{00000000-0005-0000-0000-000067170000}"/>
    <cellStyle name="Input 2 2 3 14 2 7" xfId="6029" xr:uid="{00000000-0005-0000-0000-000068170000}"/>
    <cellStyle name="Input 2 2 3 14 3" xfId="6030" xr:uid="{00000000-0005-0000-0000-000069170000}"/>
    <cellStyle name="Input 2 2 3 14 3 2" xfId="6031" xr:uid="{00000000-0005-0000-0000-00006A170000}"/>
    <cellStyle name="Input 2 2 3 14 3 3" xfId="6032" xr:uid="{00000000-0005-0000-0000-00006B170000}"/>
    <cellStyle name="Input 2 2 3 14 3 4" xfId="6033" xr:uid="{00000000-0005-0000-0000-00006C170000}"/>
    <cellStyle name="Input 2 2 3 14 3 5" xfId="6034" xr:uid="{00000000-0005-0000-0000-00006D170000}"/>
    <cellStyle name="Input 2 2 3 14 4" xfId="6035" xr:uid="{00000000-0005-0000-0000-00006E170000}"/>
    <cellStyle name="Input 2 2 3 14 4 2" xfId="6036" xr:uid="{00000000-0005-0000-0000-00006F170000}"/>
    <cellStyle name="Input 2 2 3 14 4 3" xfId="6037" xr:uid="{00000000-0005-0000-0000-000070170000}"/>
    <cellStyle name="Input 2 2 3 14 4 4" xfId="6038" xr:uid="{00000000-0005-0000-0000-000071170000}"/>
    <cellStyle name="Input 2 2 3 14 4 5" xfId="6039" xr:uid="{00000000-0005-0000-0000-000072170000}"/>
    <cellStyle name="Input 2 2 3 14 5" xfId="6040" xr:uid="{00000000-0005-0000-0000-000073170000}"/>
    <cellStyle name="Input 2 2 3 14 5 2" xfId="6041" xr:uid="{00000000-0005-0000-0000-000074170000}"/>
    <cellStyle name="Input 2 2 3 14 6" xfId="6042" xr:uid="{00000000-0005-0000-0000-000075170000}"/>
    <cellStyle name="Input 2 2 3 14 6 2" xfId="6043" xr:uid="{00000000-0005-0000-0000-000076170000}"/>
    <cellStyle name="Input 2 2 3 14 7" xfId="6044" xr:uid="{00000000-0005-0000-0000-000077170000}"/>
    <cellStyle name="Input 2 2 3 14 8" xfId="6045" xr:uid="{00000000-0005-0000-0000-000078170000}"/>
    <cellStyle name="Input 2 2 3 15" xfId="6046" xr:uid="{00000000-0005-0000-0000-000079170000}"/>
    <cellStyle name="Input 2 2 3 15 2" xfId="6047" xr:uid="{00000000-0005-0000-0000-00007A170000}"/>
    <cellStyle name="Input 2 2 3 15 2 2" xfId="6048" xr:uid="{00000000-0005-0000-0000-00007B170000}"/>
    <cellStyle name="Input 2 2 3 15 2 3" xfId="6049" xr:uid="{00000000-0005-0000-0000-00007C170000}"/>
    <cellStyle name="Input 2 2 3 15 2 4" xfId="6050" xr:uid="{00000000-0005-0000-0000-00007D170000}"/>
    <cellStyle name="Input 2 2 3 15 2 5" xfId="6051" xr:uid="{00000000-0005-0000-0000-00007E170000}"/>
    <cellStyle name="Input 2 2 3 15 3" xfId="6052" xr:uid="{00000000-0005-0000-0000-00007F170000}"/>
    <cellStyle name="Input 2 2 3 15 3 2" xfId="6053" xr:uid="{00000000-0005-0000-0000-000080170000}"/>
    <cellStyle name="Input 2 2 3 15 3 3" xfId="6054" xr:uid="{00000000-0005-0000-0000-000081170000}"/>
    <cellStyle name="Input 2 2 3 15 3 4" xfId="6055" xr:uid="{00000000-0005-0000-0000-000082170000}"/>
    <cellStyle name="Input 2 2 3 15 3 5" xfId="6056" xr:uid="{00000000-0005-0000-0000-000083170000}"/>
    <cellStyle name="Input 2 2 3 15 4" xfId="6057" xr:uid="{00000000-0005-0000-0000-000084170000}"/>
    <cellStyle name="Input 2 2 3 15 4 2" xfId="6058" xr:uid="{00000000-0005-0000-0000-000085170000}"/>
    <cellStyle name="Input 2 2 3 15 5" xfId="6059" xr:uid="{00000000-0005-0000-0000-000086170000}"/>
    <cellStyle name="Input 2 2 3 15 5 2" xfId="6060" xr:uid="{00000000-0005-0000-0000-000087170000}"/>
    <cellStyle name="Input 2 2 3 15 6" xfId="6061" xr:uid="{00000000-0005-0000-0000-000088170000}"/>
    <cellStyle name="Input 2 2 3 15 7" xfId="6062" xr:uid="{00000000-0005-0000-0000-000089170000}"/>
    <cellStyle name="Input 2 2 3 16" xfId="6063" xr:uid="{00000000-0005-0000-0000-00008A170000}"/>
    <cellStyle name="Input 2 2 3 16 2" xfId="6064" xr:uid="{00000000-0005-0000-0000-00008B170000}"/>
    <cellStyle name="Input 2 2 3 16 3" xfId="6065" xr:uid="{00000000-0005-0000-0000-00008C170000}"/>
    <cellStyle name="Input 2 2 3 16 4" xfId="6066" xr:uid="{00000000-0005-0000-0000-00008D170000}"/>
    <cellStyle name="Input 2 2 3 16 5" xfId="6067" xr:uid="{00000000-0005-0000-0000-00008E170000}"/>
    <cellStyle name="Input 2 2 3 17" xfId="6068" xr:uid="{00000000-0005-0000-0000-00008F170000}"/>
    <cellStyle name="Input 2 2 3 17 2" xfId="6069" xr:uid="{00000000-0005-0000-0000-000090170000}"/>
    <cellStyle name="Input 2 2 3 17 3" xfId="6070" xr:uid="{00000000-0005-0000-0000-000091170000}"/>
    <cellStyle name="Input 2 2 3 17 4" xfId="6071" xr:uid="{00000000-0005-0000-0000-000092170000}"/>
    <cellStyle name="Input 2 2 3 17 5" xfId="6072" xr:uid="{00000000-0005-0000-0000-000093170000}"/>
    <cellStyle name="Input 2 2 3 18" xfId="6073" xr:uid="{00000000-0005-0000-0000-000094170000}"/>
    <cellStyle name="Input 2 2 3 18 2" xfId="6074" xr:uid="{00000000-0005-0000-0000-000095170000}"/>
    <cellStyle name="Input 2 2 3 19" xfId="6075" xr:uid="{00000000-0005-0000-0000-000096170000}"/>
    <cellStyle name="Input 2 2 3 19 2" xfId="6076" xr:uid="{00000000-0005-0000-0000-000097170000}"/>
    <cellStyle name="Input 2 2 3 2" xfId="6077" xr:uid="{00000000-0005-0000-0000-000098170000}"/>
    <cellStyle name="Input 2 2 3 2 2" xfId="6078" xr:uid="{00000000-0005-0000-0000-000099170000}"/>
    <cellStyle name="Input 2 2 3 2 2 2" xfId="6079" xr:uid="{00000000-0005-0000-0000-00009A170000}"/>
    <cellStyle name="Input 2 2 3 2 2 2 2" xfId="6080" xr:uid="{00000000-0005-0000-0000-00009B170000}"/>
    <cellStyle name="Input 2 2 3 2 2 2 3" xfId="6081" xr:uid="{00000000-0005-0000-0000-00009C170000}"/>
    <cellStyle name="Input 2 2 3 2 2 2 4" xfId="6082" xr:uid="{00000000-0005-0000-0000-00009D170000}"/>
    <cellStyle name="Input 2 2 3 2 2 2 5" xfId="6083" xr:uid="{00000000-0005-0000-0000-00009E170000}"/>
    <cellStyle name="Input 2 2 3 2 2 3" xfId="6084" xr:uid="{00000000-0005-0000-0000-00009F170000}"/>
    <cellStyle name="Input 2 2 3 2 2 3 2" xfId="6085" xr:uid="{00000000-0005-0000-0000-0000A0170000}"/>
    <cellStyle name="Input 2 2 3 2 2 3 3" xfId="6086" xr:uid="{00000000-0005-0000-0000-0000A1170000}"/>
    <cellStyle name="Input 2 2 3 2 2 3 4" xfId="6087" xr:uid="{00000000-0005-0000-0000-0000A2170000}"/>
    <cellStyle name="Input 2 2 3 2 2 3 5" xfId="6088" xr:uid="{00000000-0005-0000-0000-0000A3170000}"/>
    <cellStyle name="Input 2 2 3 2 2 4" xfId="6089" xr:uid="{00000000-0005-0000-0000-0000A4170000}"/>
    <cellStyle name="Input 2 2 3 2 2 4 2" xfId="6090" xr:uid="{00000000-0005-0000-0000-0000A5170000}"/>
    <cellStyle name="Input 2 2 3 2 2 5" xfId="6091" xr:uid="{00000000-0005-0000-0000-0000A6170000}"/>
    <cellStyle name="Input 2 2 3 2 2 5 2" xfId="6092" xr:uid="{00000000-0005-0000-0000-0000A7170000}"/>
    <cellStyle name="Input 2 2 3 2 2 6" xfId="6093" xr:uid="{00000000-0005-0000-0000-0000A8170000}"/>
    <cellStyle name="Input 2 2 3 2 2 7" xfId="6094" xr:uid="{00000000-0005-0000-0000-0000A9170000}"/>
    <cellStyle name="Input 2 2 3 2 3" xfId="6095" xr:uid="{00000000-0005-0000-0000-0000AA170000}"/>
    <cellStyle name="Input 2 2 3 2 3 2" xfId="6096" xr:uid="{00000000-0005-0000-0000-0000AB170000}"/>
    <cellStyle name="Input 2 2 3 2 3 3" xfId="6097" xr:uid="{00000000-0005-0000-0000-0000AC170000}"/>
    <cellStyle name="Input 2 2 3 2 3 4" xfId="6098" xr:uid="{00000000-0005-0000-0000-0000AD170000}"/>
    <cellStyle name="Input 2 2 3 2 3 5" xfId="6099" xr:uid="{00000000-0005-0000-0000-0000AE170000}"/>
    <cellStyle name="Input 2 2 3 2 4" xfId="6100" xr:uid="{00000000-0005-0000-0000-0000AF170000}"/>
    <cellStyle name="Input 2 2 3 2 4 2" xfId="6101" xr:uid="{00000000-0005-0000-0000-0000B0170000}"/>
    <cellStyle name="Input 2 2 3 2 4 3" xfId="6102" xr:uid="{00000000-0005-0000-0000-0000B1170000}"/>
    <cellStyle name="Input 2 2 3 2 4 4" xfId="6103" xr:uid="{00000000-0005-0000-0000-0000B2170000}"/>
    <cellStyle name="Input 2 2 3 2 4 5" xfId="6104" xr:uid="{00000000-0005-0000-0000-0000B3170000}"/>
    <cellStyle name="Input 2 2 3 2 5" xfId="6105" xr:uid="{00000000-0005-0000-0000-0000B4170000}"/>
    <cellStyle name="Input 2 2 3 2 5 2" xfId="6106" xr:uid="{00000000-0005-0000-0000-0000B5170000}"/>
    <cellStyle name="Input 2 2 3 2 6" xfId="6107" xr:uid="{00000000-0005-0000-0000-0000B6170000}"/>
    <cellStyle name="Input 2 2 3 2 6 2" xfId="6108" xr:uid="{00000000-0005-0000-0000-0000B7170000}"/>
    <cellStyle name="Input 2 2 3 2 7" xfId="6109" xr:uid="{00000000-0005-0000-0000-0000B8170000}"/>
    <cellStyle name="Input 2 2 3 2 8" xfId="6110" xr:uid="{00000000-0005-0000-0000-0000B9170000}"/>
    <cellStyle name="Input 2 2 3 20" xfId="6111" xr:uid="{00000000-0005-0000-0000-0000BA170000}"/>
    <cellStyle name="Input 2 2 3 21" xfId="6112" xr:uid="{00000000-0005-0000-0000-0000BB170000}"/>
    <cellStyle name="Input 2 2 3 3" xfId="6113" xr:uid="{00000000-0005-0000-0000-0000BC170000}"/>
    <cellStyle name="Input 2 2 3 3 2" xfId="6114" xr:uid="{00000000-0005-0000-0000-0000BD170000}"/>
    <cellStyle name="Input 2 2 3 3 2 2" xfId="6115" xr:uid="{00000000-0005-0000-0000-0000BE170000}"/>
    <cellStyle name="Input 2 2 3 3 2 2 2" xfId="6116" xr:uid="{00000000-0005-0000-0000-0000BF170000}"/>
    <cellStyle name="Input 2 2 3 3 2 2 3" xfId="6117" xr:uid="{00000000-0005-0000-0000-0000C0170000}"/>
    <cellStyle name="Input 2 2 3 3 2 2 4" xfId="6118" xr:uid="{00000000-0005-0000-0000-0000C1170000}"/>
    <cellStyle name="Input 2 2 3 3 2 2 5" xfId="6119" xr:uid="{00000000-0005-0000-0000-0000C2170000}"/>
    <cellStyle name="Input 2 2 3 3 2 3" xfId="6120" xr:uid="{00000000-0005-0000-0000-0000C3170000}"/>
    <cellStyle name="Input 2 2 3 3 2 3 2" xfId="6121" xr:uid="{00000000-0005-0000-0000-0000C4170000}"/>
    <cellStyle name="Input 2 2 3 3 2 3 3" xfId="6122" xr:uid="{00000000-0005-0000-0000-0000C5170000}"/>
    <cellStyle name="Input 2 2 3 3 2 3 4" xfId="6123" xr:uid="{00000000-0005-0000-0000-0000C6170000}"/>
    <cellStyle name="Input 2 2 3 3 2 3 5" xfId="6124" xr:uid="{00000000-0005-0000-0000-0000C7170000}"/>
    <cellStyle name="Input 2 2 3 3 2 4" xfId="6125" xr:uid="{00000000-0005-0000-0000-0000C8170000}"/>
    <cellStyle name="Input 2 2 3 3 2 4 2" xfId="6126" xr:uid="{00000000-0005-0000-0000-0000C9170000}"/>
    <cellStyle name="Input 2 2 3 3 2 5" xfId="6127" xr:uid="{00000000-0005-0000-0000-0000CA170000}"/>
    <cellStyle name="Input 2 2 3 3 2 5 2" xfId="6128" xr:uid="{00000000-0005-0000-0000-0000CB170000}"/>
    <cellStyle name="Input 2 2 3 3 2 6" xfId="6129" xr:uid="{00000000-0005-0000-0000-0000CC170000}"/>
    <cellStyle name="Input 2 2 3 3 2 7" xfId="6130" xr:uid="{00000000-0005-0000-0000-0000CD170000}"/>
    <cellStyle name="Input 2 2 3 3 3" xfId="6131" xr:uid="{00000000-0005-0000-0000-0000CE170000}"/>
    <cellStyle name="Input 2 2 3 3 3 2" xfId="6132" xr:uid="{00000000-0005-0000-0000-0000CF170000}"/>
    <cellStyle name="Input 2 2 3 3 3 3" xfId="6133" xr:uid="{00000000-0005-0000-0000-0000D0170000}"/>
    <cellStyle name="Input 2 2 3 3 3 4" xfId="6134" xr:uid="{00000000-0005-0000-0000-0000D1170000}"/>
    <cellStyle name="Input 2 2 3 3 3 5" xfId="6135" xr:uid="{00000000-0005-0000-0000-0000D2170000}"/>
    <cellStyle name="Input 2 2 3 3 4" xfId="6136" xr:uid="{00000000-0005-0000-0000-0000D3170000}"/>
    <cellStyle name="Input 2 2 3 3 4 2" xfId="6137" xr:uid="{00000000-0005-0000-0000-0000D4170000}"/>
    <cellStyle name="Input 2 2 3 3 4 3" xfId="6138" xr:uid="{00000000-0005-0000-0000-0000D5170000}"/>
    <cellStyle name="Input 2 2 3 3 4 4" xfId="6139" xr:uid="{00000000-0005-0000-0000-0000D6170000}"/>
    <cellStyle name="Input 2 2 3 3 4 5" xfId="6140" xr:uid="{00000000-0005-0000-0000-0000D7170000}"/>
    <cellStyle name="Input 2 2 3 3 5" xfId="6141" xr:uid="{00000000-0005-0000-0000-0000D8170000}"/>
    <cellStyle name="Input 2 2 3 3 5 2" xfId="6142" xr:uid="{00000000-0005-0000-0000-0000D9170000}"/>
    <cellStyle name="Input 2 2 3 3 6" xfId="6143" xr:uid="{00000000-0005-0000-0000-0000DA170000}"/>
    <cellStyle name="Input 2 2 3 3 6 2" xfId="6144" xr:uid="{00000000-0005-0000-0000-0000DB170000}"/>
    <cellStyle name="Input 2 2 3 3 7" xfId="6145" xr:uid="{00000000-0005-0000-0000-0000DC170000}"/>
    <cellStyle name="Input 2 2 3 3 8" xfId="6146" xr:uid="{00000000-0005-0000-0000-0000DD170000}"/>
    <cellStyle name="Input 2 2 3 4" xfId="6147" xr:uid="{00000000-0005-0000-0000-0000DE170000}"/>
    <cellStyle name="Input 2 2 3 4 2" xfId="6148" xr:uid="{00000000-0005-0000-0000-0000DF170000}"/>
    <cellStyle name="Input 2 2 3 4 2 2" xfId="6149" xr:uid="{00000000-0005-0000-0000-0000E0170000}"/>
    <cellStyle name="Input 2 2 3 4 2 2 2" xfId="6150" xr:uid="{00000000-0005-0000-0000-0000E1170000}"/>
    <cellStyle name="Input 2 2 3 4 2 2 3" xfId="6151" xr:uid="{00000000-0005-0000-0000-0000E2170000}"/>
    <cellStyle name="Input 2 2 3 4 2 2 4" xfId="6152" xr:uid="{00000000-0005-0000-0000-0000E3170000}"/>
    <cellStyle name="Input 2 2 3 4 2 2 5" xfId="6153" xr:uid="{00000000-0005-0000-0000-0000E4170000}"/>
    <cellStyle name="Input 2 2 3 4 2 3" xfId="6154" xr:uid="{00000000-0005-0000-0000-0000E5170000}"/>
    <cellStyle name="Input 2 2 3 4 2 3 2" xfId="6155" xr:uid="{00000000-0005-0000-0000-0000E6170000}"/>
    <cellStyle name="Input 2 2 3 4 2 3 3" xfId="6156" xr:uid="{00000000-0005-0000-0000-0000E7170000}"/>
    <cellStyle name="Input 2 2 3 4 2 3 4" xfId="6157" xr:uid="{00000000-0005-0000-0000-0000E8170000}"/>
    <cellStyle name="Input 2 2 3 4 2 3 5" xfId="6158" xr:uid="{00000000-0005-0000-0000-0000E9170000}"/>
    <cellStyle name="Input 2 2 3 4 2 4" xfId="6159" xr:uid="{00000000-0005-0000-0000-0000EA170000}"/>
    <cellStyle name="Input 2 2 3 4 2 4 2" xfId="6160" xr:uid="{00000000-0005-0000-0000-0000EB170000}"/>
    <cellStyle name="Input 2 2 3 4 2 5" xfId="6161" xr:uid="{00000000-0005-0000-0000-0000EC170000}"/>
    <cellStyle name="Input 2 2 3 4 2 5 2" xfId="6162" xr:uid="{00000000-0005-0000-0000-0000ED170000}"/>
    <cellStyle name="Input 2 2 3 4 2 6" xfId="6163" xr:uid="{00000000-0005-0000-0000-0000EE170000}"/>
    <cellStyle name="Input 2 2 3 4 2 7" xfId="6164" xr:uid="{00000000-0005-0000-0000-0000EF170000}"/>
    <cellStyle name="Input 2 2 3 4 3" xfId="6165" xr:uid="{00000000-0005-0000-0000-0000F0170000}"/>
    <cellStyle name="Input 2 2 3 4 3 2" xfId="6166" xr:uid="{00000000-0005-0000-0000-0000F1170000}"/>
    <cellStyle name="Input 2 2 3 4 3 3" xfId="6167" xr:uid="{00000000-0005-0000-0000-0000F2170000}"/>
    <cellStyle name="Input 2 2 3 4 3 4" xfId="6168" xr:uid="{00000000-0005-0000-0000-0000F3170000}"/>
    <cellStyle name="Input 2 2 3 4 3 5" xfId="6169" xr:uid="{00000000-0005-0000-0000-0000F4170000}"/>
    <cellStyle name="Input 2 2 3 4 4" xfId="6170" xr:uid="{00000000-0005-0000-0000-0000F5170000}"/>
    <cellStyle name="Input 2 2 3 4 4 2" xfId="6171" xr:uid="{00000000-0005-0000-0000-0000F6170000}"/>
    <cellStyle name="Input 2 2 3 4 4 3" xfId="6172" xr:uid="{00000000-0005-0000-0000-0000F7170000}"/>
    <cellStyle name="Input 2 2 3 4 4 4" xfId="6173" xr:uid="{00000000-0005-0000-0000-0000F8170000}"/>
    <cellStyle name="Input 2 2 3 4 4 5" xfId="6174" xr:uid="{00000000-0005-0000-0000-0000F9170000}"/>
    <cellStyle name="Input 2 2 3 4 5" xfId="6175" xr:uid="{00000000-0005-0000-0000-0000FA170000}"/>
    <cellStyle name="Input 2 2 3 4 5 2" xfId="6176" xr:uid="{00000000-0005-0000-0000-0000FB170000}"/>
    <cellStyle name="Input 2 2 3 4 6" xfId="6177" xr:uid="{00000000-0005-0000-0000-0000FC170000}"/>
    <cellStyle name="Input 2 2 3 4 6 2" xfId="6178" xr:uid="{00000000-0005-0000-0000-0000FD170000}"/>
    <cellStyle name="Input 2 2 3 4 7" xfId="6179" xr:uid="{00000000-0005-0000-0000-0000FE170000}"/>
    <cellStyle name="Input 2 2 3 4 8" xfId="6180" xr:uid="{00000000-0005-0000-0000-0000FF170000}"/>
    <cellStyle name="Input 2 2 3 5" xfId="6181" xr:uid="{00000000-0005-0000-0000-000000180000}"/>
    <cellStyle name="Input 2 2 3 5 2" xfId="6182" xr:uid="{00000000-0005-0000-0000-000001180000}"/>
    <cellStyle name="Input 2 2 3 5 2 2" xfId="6183" xr:uid="{00000000-0005-0000-0000-000002180000}"/>
    <cellStyle name="Input 2 2 3 5 2 2 2" xfId="6184" xr:uid="{00000000-0005-0000-0000-000003180000}"/>
    <cellStyle name="Input 2 2 3 5 2 2 3" xfId="6185" xr:uid="{00000000-0005-0000-0000-000004180000}"/>
    <cellStyle name="Input 2 2 3 5 2 2 4" xfId="6186" xr:uid="{00000000-0005-0000-0000-000005180000}"/>
    <cellStyle name="Input 2 2 3 5 2 2 5" xfId="6187" xr:uid="{00000000-0005-0000-0000-000006180000}"/>
    <cellStyle name="Input 2 2 3 5 2 3" xfId="6188" xr:uid="{00000000-0005-0000-0000-000007180000}"/>
    <cellStyle name="Input 2 2 3 5 2 3 2" xfId="6189" xr:uid="{00000000-0005-0000-0000-000008180000}"/>
    <cellStyle name="Input 2 2 3 5 2 3 3" xfId="6190" xr:uid="{00000000-0005-0000-0000-000009180000}"/>
    <cellStyle name="Input 2 2 3 5 2 3 4" xfId="6191" xr:uid="{00000000-0005-0000-0000-00000A180000}"/>
    <cellStyle name="Input 2 2 3 5 2 3 5" xfId="6192" xr:uid="{00000000-0005-0000-0000-00000B180000}"/>
    <cellStyle name="Input 2 2 3 5 2 4" xfId="6193" xr:uid="{00000000-0005-0000-0000-00000C180000}"/>
    <cellStyle name="Input 2 2 3 5 2 4 2" xfId="6194" xr:uid="{00000000-0005-0000-0000-00000D180000}"/>
    <cellStyle name="Input 2 2 3 5 2 5" xfId="6195" xr:uid="{00000000-0005-0000-0000-00000E180000}"/>
    <cellStyle name="Input 2 2 3 5 2 5 2" xfId="6196" xr:uid="{00000000-0005-0000-0000-00000F180000}"/>
    <cellStyle name="Input 2 2 3 5 2 6" xfId="6197" xr:uid="{00000000-0005-0000-0000-000010180000}"/>
    <cellStyle name="Input 2 2 3 5 2 7" xfId="6198" xr:uid="{00000000-0005-0000-0000-000011180000}"/>
    <cellStyle name="Input 2 2 3 5 3" xfId="6199" xr:uid="{00000000-0005-0000-0000-000012180000}"/>
    <cellStyle name="Input 2 2 3 5 3 2" xfId="6200" xr:uid="{00000000-0005-0000-0000-000013180000}"/>
    <cellStyle name="Input 2 2 3 5 3 3" xfId="6201" xr:uid="{00000000-0005-0000-0000-000014180000}"/>
    <cellStyle name="Input 2 2 3 5 3 4" xfId="6202" xr:uid="{00000000-0005-0000-0000-000015180000}"/>
    <cellStyle name="Input 2 2 3 5 3 5" xfId="6203" xr:uid="{00000000-0005-0000-0000-000016180000}"/>
    <cellStyle name="Input 2 2 3 5 4" xfId="6204" xr:uid="{00000000-0005-0000-0000-000017180000}"/>
    <cellStyle name="Input 2 2 3 5 4 2" xfId="6205" xr:uid="{00000000-0005-0000-0000-000018180000}"/>
    <cellStyle name="Input 2 2 3 5 4 3" xfId="6206" xr:uid="{00000000-0005-0000-0000-000019180000}"/>
    <cellStyle name="Input 2 2 3 5 4 4" xfId="6207" xr:uid="{00000000-0005-0000-0000-00001A180000}"/>
    <cellStyle name="Input 2 2 3 5 4 5" xfId="6208" xr:uid="{00000000-0005-0000-0000-00001B180000}"/>
    <cellStyle name="Input 2 2 3 5 5" xfId="6209" xr:uid="{00000000-0005-0000-0000-00001C180000}"/>
    <cellStyle name="Input 2 2 3 5 5 2" xfId="6210" xr:uid="{00000000-0005-0000-0000-00001D180000}"/>
    <cellStyle name="Input 2 2 3 5 6" xfId="6211" xr:uid="{00000000-0005-0000-0000-00001E180000}"/>
    <cellStyle name="Input 2 2 3 5 6 2" xfId="6212" xr:uid="{00000000-0005-0000-0000-00001F180000}"/>
    <cellStyle name="Input 2 2 3 5 7" xfId="6213" xr:uid="{00000000-0005-0000-0000-000020180000}"/>
    <cellStyle name="Input 2 2 3 5 8" xfId="6214" xr:uid="{00000000-0005-0000-0000-000021180000}"/>
    <cellStyle name="Input 2 2 3 6" xfId="6215" xr:uid="{00000000-0005-0000-0000-000022180000}"/>
    <cellStyle name="Input 2 2 3 6 2" xfId="6216" xr:uid="{00000000-0005-0000-0000-000023180000}"/>
    <cellStyle name="Input 2 2 3 6 2 2" xfId="6217" xr:uid="{00000000-0005-0000-0000-000024180000}"/>
    <cellStyle name="Input 2 2 3 6 2 2 2" xfId="6218" xr:uid="{00000000-0005-0000-0000-000025180000}"/>
    <cellStyle name="Input 2 2 3 6 2 2 3" xfId="6219" xr:uid="{00000000-0005-0000-0000-000026180000}"/>
    <cellStyle name="Input 2 2 3 6 2 2 4" xfId="6220" xr:uid="{00000000-0005-0000-0000-000027180000}"/>
    <cellStyle name="Input 2 2 3 6 2 2 5" xfId="6221" xr:uid="{00000000-0005-0000-0000-000028180000}"/>
    <cellStyle name="Input 2 2 3 6 2 3" xfId="6222" xr:uid="{00000000-0005-0000-0000-000029180000}"/>
    <cellStyle name="Input 2 2 3 6 2 3 2" xfId="6223" xr:uid="{00000000-0005-0000-0000-00002A180000}"/>
    <cellStyle name="Input 2 2 3 6 2 3 3" xfId="6224" xr:uid="{00000000-0005-0000-0000-00002B180000}"/>
    <cellStyle name="Input 2 2 3 6 2 3 4" xfId="6225" xr:uid="{00000000-0005-0000-0000-00002C180000}"/>
    <cellStyle name="Input 2 2 3 6 2 3 5" xfId="6226" xr:uid="{00000000-0005-0000-0000-00002D180000}"/>
    <cellStyle name="Input 2 2 3 6 2 4" xfId="6227" xr:uid="{00000000-0005-0000-0000-00002E180000}"/>
    <cellStyle name="Input 2 2 3 6 2 4 2" xfId="6228" xr:uid="{00000000-0005-0000-0000-00002F180000}"/>
    <cellStyle name="Input 2 2 3 6 2 5" xfId="6229" xr:uid="{00000000-0005-0000-0000-000030180000}"/>
    <cellStyle name="Input 2 2 3 6 2 5 2" xfId="6230" xr:uid="{00000000-0005-0000-0000-000031180000}"/>
    <cellStyle name="Input 2 2 3 6 2 6" xfId="6231" xr:uid="{00000000-0005-0000-0000-000032180000}"/>
    <cellStyle name="Input 2 2 3 6 2 7" xfId="6232" xr:uid="{00000000-0005-0000-0000-000033180000}"/>
    <cellStyle name="Input 2 2 3 6 3" xfId="6233" xr:uid="{00000000-0005-0000-0000-000034180000}"/>
    <cellStyle name="Input 2 2 3 6 3 2" xfId="6234" xr:uid="{00000000-0005-0000-0000-000035180000}"/>
    <cellStyle name="Input 2 2 3 6 3 3" xfId="6235" xr:uid="{00000000-0005-0000-0000-000036180000}"/>
    <cellStyle name="Input 2 2 3 6 3 4" xfId="6236" xr:uid="{00000000-0005-0000-0000-000037180000}"/>
    <cellStyle name="Input 2 2 3 6 3 5" xfId="6237" xr:uid="{00000000-0005-0000-0000-000038180000}"/>
    <cellStyle name="Input 2 2 3 6 4" xfId="6238" xr:uid="{00000000-0005-0000-0000-000039180000}"/>
    <cellStyle name="Input 2 2 3 6 4 2" xfId="6239" xr:uid="{00000000-0005-0000-0000-00003A180000}"/>
    <cellStyle name="Input 2 2 3 6 4 3" xfId="6240" xr:uid="{00000000-0005-0000-0000-00003B180000}"/>
    <cellStyle name="Input 2 2 3 6 4 4" xfId="6241" xr:uid="{00000000-0005-0000-0000-00003C180000}"/>
    <cellStyle name="Input 2 2 3 6 4 5" xfId="6242" xr:uid="{00000000-0005-0000-0000-00003D180000}"/>
    <cellStyle name="Input 2 2 3 6 5" xfId="6243" xr:uid="{00000000-0005-0000-0000-00003E180000}"/>
    <cellStyle name="Input 2 2 3 6 5 2" xfId="6244" xr:uid="{00000000-0005-0000-0000-00003F180000}"/>
    <cellStyle name="Input 2 2 3 6 6" xfId="6245" xr:uid="{00000000-0005-0000-0000-000040180000}"/>
    <cellStyle name="Input 2 2 3 6 6 2" xfId="6246" xr:uid="{00000000-0005-0000-0000-000041180000}"/>
    <cellStyle name="Input 2 2 3 6 7" xfId="6247" xr:uid="{00000000-0005-0000-0000-000042180000}"/>
    <cellStyle name="Input 2 2 3 6 8" xfId="6248" xr:uid="{00000000-0005-0000-0000-000043180000}"/>
    <cellStyle name="Input 2 2 3 7" xfId="6249" xr:uid="{00000000-0005-0000-0000-000044180000}"/>
    <cellStyle name="Input 2 2 3 7 2" xfId="6250" xr:uid="{00000000-0005-0000-0000-000045180000}"/>
    <cellStyle name="Input 2 2 3 7 2 2" xfId="6251" xr:uid="{00000000-0005-0000-0000-000046180000}"/>
    <cellStyle name="Input 2 2 3 7 2 2 2" xfId="6252" xr:uid="{00000000-0005-0000-0000-000047180000}"/>
    <cellStyle name="Input 2 2 3 7 2 2 3" xfId="6253" xr:uid="{00000000-0005-0000-0000-000048180000}"/>
    <cellStyle name="Input 2 2 3 7 2 2 4" xfId="6254" xr:uid="{00000000-0005-0000-0000-000049180000}"/>
    <cellStyle name="Input 2 2 3 7 2 2 5" xfId="6255" xr:uid="{00000000-0005-0000-0000-00004A180000}"/>
    <cellStyle name="Input 2 2 3 7 2 3" xfId="6256" xr:uid="{00000000-0005-0000-0000-00004B180000}"/>
    <cellStyle name="Input 2 2 3 7 2 3 2" xfId="6257" xr:uid="{00000000-0005-0000-0000-00004C180000}"/>
    <cellStyle name="Input 2 2 3 7 2 3 3" xfId="6258" xr:uid="{00000000-0005-0000-0000-00004D180000}"/>
    <cellStyle name="Input 2 2 3 7 2 3 4" xfId="6259" xr:uid="{00000000-0005-0000-0000-00004E180000}"/>
    <cellStyle name="Input 2 2 3 7 2 3 5" xfId="6260" xr:uid="{00000000-0005-0000-0000-00004F180000}"/>
    <cellStyle name="Input 2 2 3 7 2 4" xfId="6261" xr:uid="{00000000-0005-0000-0000-000050180000}"/>
    <cellStyle name="Input 2 2 3 7 2 4 2" xfId="6262" xr:uid="{00000000-0005-0000-0000-000051180000}"/>
    <cellStyle name="Input 2 2 3 7 2 5" xfId="6263" xr:uid="{00000000-0005-0000-0000-000052180000}"/>
    <cellStyle name="Input 2 2 3 7 2 5 2" xfId="6264" xr:uid="{00000000-0005-0000-0000-000053180000}"/>
    <cellStyle name="Input 2 2 3 7 2 6" xfId="6265" xr:uid="{00000000-0005-0000-0000-000054180000}"/>
    <cellStyle name="Input 2 2 3 7 2 7" xfId="6266" xr:uid="{00000000-0005-0000-0000-000055180000}"/>
    <cellStyle name="Input 2 2 3 7 3" xfId="6267" xr:uid="{00000000-0005-0000-0000-000056180000}"/>
    <cellStyle name="Input 2 2 3 7 3 2" xfId="6268" xr:uid="{00000000-0005-0000-0000-000057180000}"/>
    <cellStyle name="Input 2 2 3 7 3 3" xfId="6269" xr:uid="{00000000-0005-0000-0000-000058180000}"/>
    <cellStyle name="Input 2 2 3 7 3 4" xfId="6270" xr:uid="{00000000-0005-0000-0000-000059180000}"/>
    <cellStyle name="Input 2 2 3 7 3 5" xfId="6271" xr:uid="{00000000-0005-0000-0000-00005A180000}"/>
    <cellStyle name="Input 2 2 3 7 4" xfId="6272" xr:uid="{00000000-0005-0000-0000-00005B180000}"/>
    <cellStyle name="Input 2 2 3 7 4 2" xfId="6273" xr:uid="{00000000-0005-0000-0000-00005C180000}"/>
    <cellStyle name="Input 2 2 3 7 4 3" xfId="6274" xr:uid="{00000000-0005-0000-0000-00005D180000}"/>
    <cellStyle name="Input 2 2 3 7 4 4" xfId="6275" xr:uid="{00000000-0005-0000-0000-00005E180000}"/>
    <cellStyle name="Input 2 2 3 7 4 5" xfId="6276" xr:uid="{00000000-0005-0000-0000-00005F180000}"/>
    <cellStyle name="Input 2 2 3 7 5" xfId="6277" xr:uid="{00000000-0005-0000-0000-000060180000}"/>
    <cellStyle name="Input 2 2 3 7 5 2" xfId="6278" xr:uid="{00000000-0005-0000-0000-000061180000}"/>
    <cellStyle name="Input 2 2 3 7 6" xfId="6279" xr:uid="{00000000-0005-0000-0000-000062180000}"/>
    <cellStyle name="Input 2 2 3 7 6 2" xfId="6280" xr:uid="{00000000-0005-0000-0000-000063180000}"/>
    <cellStyle name="Input 2 2 3 7 7" xfId="6281" xr:uid="{00000000-0005-0000-0000-000064180000}"/>
    <cellStyle name="Input 2 2 3 7 8" xfId="6282" xr:uid="{00000000-0005-0000-0000-000065180000}"/>
    <cellStyle name="Input 2 2 3 8" xfId="6283" xr:uid="{00000000-0005-0000-0000-000066180000}"/>
    <cellStyle name="Input 2 2 3 8 2" xfId="6284" xr:uid="{00000000-0005-0000-0000-000067180000}"/>
    <cellStyle name="Input 2 2 3 8 2 2" xfId="6285" xr:uid="{00000000-0005-0000-0000-000068180000}"/>
    <cellStyle name="Input 2 2 3 8 2 2 2" xfId="6286" xr:uid="{00000000-0005-0000-0000-000069180000}"/>
    <cellStyle name="Input 2 2 3 8 2 2 3" xfId="6287" xr:uid="{00000000-0005-0000-0000-00006A180000}"/>
    <cellStyle name="Input 2 2 3 8 2 2 4" xfId="6288" xr:uid="{00000000-0005-0000-0000-00006B180000}"/>
    <cellStyle name="Input 2 2 3 8 2 2 5" xfId="6289" xr:uid="{00000000-0005-0000-0000-00006C180000}"/>
    <cellStyle name="Input 2 2 3 8 2 3" xfId="6290" xr:uid="{00000000-0005-0000-0000-00006D180000}"/>
    <cellStyle name="Input 2 2 3 8 2 3 2" xfId="6291" xr:uid="{00000000-0005-0000-0000-00006E180000}"/>
    <cellStyle name="Input 2 2 3 8 2 3 3" xfId="6292" xr:uid="{00000000-0005-0000-0000-00006F180000}"/>
    <cellStyle name="Input 2 2 3 8 2 3 4" xfId="6293" xr:uid="{00000000-0005-0000-0000-000070180000}"/>
    <cellStyle name="Input 2 2 3 8 2 3 5" xfId="6294" xr:uid="{00000000-0005-0000-0000-000071180000}"/>
    <cellStyle name="Input 2 2 3 8 2 4" xfId="6295" xr:uid="{00000000-0005-0000-0000-000072180000}"/>
    <cellStyle name="Input 2 2 3 8 2 4 2" xfId="6296" xr:uid="{00000000-0005-0000-0000-000073180000}"/>
    <cellStyle name="Input 2 2 3 8 2 5" xfId="6297" xr:uid="{00000000-0005-0000-0000-000074180000}"/>
    <cellStyle name="Input 2 2 3 8 2 5 2" xfId="6298" xr:uid="{00000000-0005-0000-0000-000075180000}"/>
    <cellStyle name="Input 2 2 3 8 2 6" xfId="6299" xr:uid="{00000000-0005-0000-0000-000076180000}"/>
    <cellStyle name="Input 2 2 3 8 2 7" xfId="6300" xr:uid="{00000000-0005-0000-0000-000077180000}"/>
    <cellStyle name="Input 2 2 3 8 3" xfId="6301" xr:uid="{00000000-0005-0000-0000-000078180000}"/>
    <cellStyle name="Input 2 2 3 8 3 2" xfId="6302" xr:uid="{00000000-0005-0000-0000-000079180000}"/>
    <cellStyle name="Input 2 2 3 8 3 3" xfId="6303" xr:uid="{00000000-0005-0000-0000-00007A180000}"/>
    <cellStyle name="Input 2 2 3 8 3 4" xfId="6304" xr:uid="{00000000-0005-0000-0000-00007B180000}"/>
    <cellStyle name="Input 2 2 3 8 3 5" xfId="6305" xr:uid="{00000000-0005-0000-0000-00007C180000}"/>
    <cellStyle name="Input 2 2 3 8 4" xfId="6306" xr:uid="{00000000-0005-0000-0000-00007D180000}"/>
    <cellStyle name="Input 2 2 3 8 4 2" xfId="6307" xr:uid="{00000000-0005-0000-0000-00007E180000}"/>
    <cellStyle name="Input 2 2 3 8 4 3" xfId="6308" xr:uid="{00000000-0005-0000-0000-00007F180000}"/>
    <cellStyle name="Input 2 2 3 8 4 4" xfId="6309" xr:uid="{00000000-0005-0000-0000-000080180000}"/>
    <cellStyle name="Input 2 2 3 8 4 5" xfId="6310" xr:uid="{00000000-0005-0000-0000-000081180000}"/>
    <cellStyle name="Input 2 2 3 8 5" xfId="6311" xr:uid="{00000000-0005-0000-0000-000082180000}"/>
    <cellStyle name="Input 2 2 3 8 5 2" xfId="6312" xr:uid="{00000000-0005-0000-0000-000083180000}"/>
    <cellStyle name="Input 2 2 3 8 6" xfId="6313" xr:uid="{00000000-0005-0000-0000-000084180000}"/>
    <cellStyle name="Input 2 2 3 8 6 2" xfId="6314" xr:uid="{00000000-0005-0000-0000-000085180000}"/>
    <cellStyle name="Input 2 2 3 8 7" xfId="6315" xr:uid="{00000000-0005-0000-0000-000086180000}"/>
    <cellStyle name="Input 2 2 3 8 8" xfId="6316" xr:uid="{00000000-0005-0000-0000-000087180000}"/>
    <cellStyle name="Input 2 2 3 9" xfId="6317" xr:uid="{00000000-0005-0000-0000-000088180000}"/>
    <cellStyle name="Input 2 2 3 9 2" xfId="6318" xr:uid="{00000000-0005-0000-0000-000089180000}"/>
    <cellStyle name="Input 2 2 3 9 2 2" xfId="6319" xr:uid="{00000000-0005-0000-0000-00008A180000}"/>
    <cellStyle name="Input 2 2 3 9 2 2 2" xfId="6320" xr:uid="{00000000-0005-0000-0000-00008B180000}"/>
    <cellStyle name="Input 2 2 3 9 2 2 3" xfId="6321" xr:uid="{00000000-0005-0000-0000-00008C180000}"/>
    <cellStyle name="Input 2 2 3 9 2 2 4" xfId="6322" xr:uid="{00000000-0005-0000-0000-00008D180000}"/>
    <cellStyle name="Input 2 2 3 9 2 2 5" xfId="6323" xr:uid="{00000000-0005-0000-0000-00008E180000}"/>
    <cellStyle name="Input 2 2 3 9 2 3" xfId="6324" xr:uid="{00000000-0005-0000-0000-00008F180000}"/>
    <cellStyle name="Input 2 2 3 9 2 3 2" xfId="6325" xr:uid="{00000000-0005-0000-0000-000090180000}"/>
    <cellStyle name="Input 2 2 3 9 2 3 3" xfId="6326" xr:uid="{00000000-0005-0000-0000-000091180000}"/>
    <cellStyle name="Input 2 2 3 9 2 3 4" xfId="6327" xr:uid="{00000000-0005-0000-0000-000092180000}"/>
    <cellStyle name="Input 2 2 3 9 2 3 5" xfId="6328" xr:uid="{00000000-0005-0000-0000-000093180000}"/>
    <cellStyle name="Input 2 2 3 9 2 4" xfId="6329" xr:uid="{00000000-0005-0000-0000-000094180000}"/>
    <cellStyle name="Input 2 2 3 9 2 4 2" xfId="6330" xr:uid="{00000000-0005-0000-0000-000095180000}"/>
    <cellStyle name="Input 2 2 3 9 2 5" xfId="6331" xr:uid="{00000000-0005-0000-0000-000096180000}"/>
    <cellStyle name="Input 2 2 3 9 2 5 2" xfId="6332" xr:uid="{00000000-0005-0000-0000-000097180000}"/>
    <cellStyle name="Input 2 2 3 9 2 6" xfId="6333" xr:uid="{00000000-0005-0000-0000-000098180000}"/>
    <cellStyle name="Input 2 2 3 9 2 7" xfId="6334" xr:uid="{00000000-0005-0000-0000-000099180000}"/>
    <cellStyle name="Input 2 2 3 9 3" xfId="6335" xr:uid="{00000000-0005-0000-0000-00009A180000}"/>
    <cellStyle name="Input 2 2 3 9 3 2" xfId="6336" xr:uid="{00000000-0005-0000-0000-00009B180000}"/>
    <cellStyle name="Input 2 2 3 9 3 3" xfId="6337" xr:uid="{00000000-0005-0000-0000-00009C180000}"/>
    <cellStyle name="Input 2 2 3 9 3 4" xfId="6338" xr:uid="{00000000-0005-0000-0000-00009D180000}"/>
    <cellStyle name="Input 2 2 3 9 3 5" xfId="6339" xr:uid="{00000000-0005-0000-0000-00009E180000}"/>
    <cellStyle name="Input 2 2 3 9 4" xfId="6340" xr:uid="{00000000-0005-0000-0000-00009F180000}"/>
    <cellStyle name="Input 2 2 3 9 4 2" xfId="6341" xr:uid="{00000000-0005-0000-0000-0000A0180000}"/>
    <cellStyle name="Input 2 2 3 9 4 3" xfId="6342" xr:uid="{00000000-0005-0000-0000-0000A1180000}"/>
    <cellStyle name="Input 2 2 3 9 4 4" xfId="6343" xr:uid="{00000000-0005-0000-0000-0000A2180000}"/>
    <cellStyle name="Input 2 2 3 9 4 5" xfId="6344" xr:uid="{00000000-0005-0000-0000-0000A3180000}"/>
    <cellStyle name="Input 2 2 3 9 5" xfId="6345" xr:uid="{00000000-0005-0000-0000-0000A4180000}"/>
    <cellStyle name="Input 2 2 3 9 5 2" xfId="6346" xr:uid="{00000000-0005-0000-0000-0000A5180000}"/>
    <cellStyle name="Input 2 2 3 9 6" xfId="6347" xr:uid="{00000000-0005-0000-0000-0000A6180000}"/>
    <cellStyle name="Input 2 2 3 9 6 2" xfId="6348" xr:uid="{00000000-0005-0000-0000-0000A7180000}"/>
    <cellStyle name="Input 2 2 3 9 7" xfId="6349" xr:uid="{00000000-0005-0000-0000-0000A8180000}"/>
    <cellStyle name="Input 2 2 3 9 8" xfId="6350" xr:uid="{00000000-0005-0000-0000-0000A9180000}"/>
    <cellStyle name="Input 2 2 4" xfId="6351" xr:uid="{00000000-0005-0000-0000-0000AA180000}"/>
    <cellStyle name="Input 2 2 4 2" xfId="6352" xr:uid="{00000000-0005-0000-0000-0000AB180000}"/>
    <cellStyle name="Input 2 2 5" xfId="6353" xr:uid="{00000000-0005-0000-0000-0000AC180000}"/>
    <cellStyle name="Input 2 2 5 2" xfId="6354" xr:uid="{00000000-0005-0000-0000-0000AD180000}"/>
    <cellStyle name="Input 2 2 6" xfId="6355" xr:uid="{00000000-0005-0000-0000-0000AE180000}"/>
    <cellStyle name="Input 2 2 7" xfId="6356" xr:uid="{00000000-0005-0000-0000-0000AF180000}"/>
    <cellStyle name="Input 2 2 7 2" xfId="6357" xr:uid="{00000000-0005-0000-0000-0000B0180000}"/>
    <cellStyle name="Input 2 2_T-straight with PEDs adjustor" xfId="6358" xr:uid="{00000000-0005-0000-0000-0000B1180000}"/>
    <cellStyle name="Input 2 3" xfId="6359" xr:uid="{00000000-0005-0000-0000-0000B2180000}"/>
    <cellStyle name="Input 2 3 2" xfId="6360" xr:uid="{00000000-0005-0000-0000-0000B3180000}"/>
    <cellStyle name="Input 2 3 2 10" xfId="6361" xr:uid="{00000000-0005-0000-0000-0000B4180000}"/>
    <cellStyle name="Input 2 3 2 10 2" xfId="6362" xr:uid="{00000000-0005-0000-0000-0000B5180000}"/>
    <cellStyle name="Input 2 3 2 10 2 2" xfId="6363" xr:uid="{00000000-0005-0000-0000-0000B6180000}"/>
    <cellStyle name="Input 2 3 2 10 2 2 2" xfId="6364" xr:uid="{00000000-0005-0000-0000-0000B7180000}"/>
    <cellStyle name="Input 2 3 2 10 2 2 3" xfId="6365" xr:uid="{00000000-0005-0000-0000-0000B8180000}"/>
    <cellStyle name="Input 2 3 2 10 2 2 4" xfId="6366" xr:uid="{00000000-0005-0000-0000-0000B9180000}"/>
    <cellStyle name="Input 2 3 2 10 2 2 5" xfId="6367" xr:uid="{00000000-0005-0000-0000-0000BA180000}"/>
    <cellStyle name="Input 2 3 2 10 2 3" xfId="6368" xr:uid="{00000000-0005-0000-0000-0000BB180000}"/>
    <cellStyle name="Input 2 3 2 10 2 3 2" xfId="6369" xr:uid="{00000000-0005-0000-0000-0000BC180000}"/>
    <cellStyle name="Input 2 3 2 10 2 3 3" xfId="6370" xr:uid="{00000000-0005-0000-0000-0000BD180000}"/>
    <cellStyle name="Input 2 3 2 10 2 3 4" xfId="6371" xr:uid="{00000000-0005-0000-0000-0000BE180000}"/>
    <cellStyle name="Input 2 3 2 10 2 3 5" xfId="6372" xr:uid="{00000000-0005-0000-0000-0000BF180000}"/>
    <cellStyle name="Input 2 3 2 10 2 4" xfId="6373" xr:uid="{00000000-0005-0000-0000-0000C0180000}"/>
    <cellStyle name="Input 2 3 2 10 2 4 2" xfId="6374" xr:uid="{00000000-0005-0000-0000-0000C1180000}"/>
    <cellStyle name="Input 2 3 2 10 2 5" xfId="6375" xr:uid="{00000000-0005-0000-0000-0000C2180000}"/>
    <cellStyle name="Input 2 3 2 10 2 5 2" xfId="6376" xr:uid="{00000000-0005-0000-0000-0000C3180000}"/>
    <cellStyle name="Input 2 3 2 10 2 6" xfId="6377" xr:uid="{00000000-0005-0000-0000-0000C4180000}"/>
    <cellStyle name="Input 2 3 2 10 2 7" xfId="6378" xr:uid="{00000000-0005-0000-0000-0000C5180000}"/>
    <cellStyle name="Input 2 3 2 10 3" xfId="6379" xr:uid="{00000000-0005-0000-0000-0000C6180000}"/>
    <cellStyle name="Input 2 3 2 10 3 2" xfId="6380" xr:uid="{00000000-0005-0000-0000-0000C7180000}"/>
    <cellStyle name="Input 2 3 2 10 3 3" xfId="6381" xr:uid="{00000000-0005-0000-0000-0000C8180000}"/>
    <cellStyle name="Input 2 3 2 10 3 4" xfId="6382" xr:uid="{00000000-0005-0000-0000-0000C9180000}"/>
    <cellStyle name="Input 2 3 2 10 3 5" xfId="6383" xr:uid="{00000000-0005-0000-0000-0000CA180000}"/>
    <cellStyle name="Input 2 3 2 10 4" xfId="6384" xr:uid="{00000000-0005-0000-0000-0000CB180000}"/>
    <cellStyle name="Input 2 3 2 10 4 2" xfId="6385" xr:uid="{00000000-0005-0000-0000-0000CC180000}"/>
    <cellStyle name="Input 2 3 2 10 4 3" xfId="6386" xr:uid="{00000000-0005-0000-0000-0000CD180000}"/>
    <cellStyle name="Input 2 3 2 10 4 4" xfId="6387" xr:uid="{00000000-0005-0000-0000-0000CE180000}"/>
    <cellStyle name="Input 2 3 2 10 4 5" xfId="6388" xr:uid="{00000000-0005-0000-0000-0000CF180000}"/>
    <cellStyle name="Input 2 3 2 10 5" xfId="6389" xr:uid="{00000000-0005-0000-0000-0000D0180000}"/>
    <cellStyle name="Input 2 3 2 10 5 2" xfId="6390" xr:uid="{00000000-0005-0000-0000-0000D1180000}"/>
    <cellStyle name="Input 2 3 2 10 6" xfId="6391" xr:uid="{00000000-0005-0000-0000-0000D2180000}"/>
    <cellStyle name="Input 2 3 2 10 6 2" xfId="6392" xr:uid="{00000000-0005-0000-0000-0000D3180000}"/>
    <cellStyle name="Input 2 3 2 10 7" xfId="6393" xr:uid="{00000000-0005-0000-0000-0000D4180000}"/>
    <cellStyle name="Input 2 3 2 10 8" xfId="6394" xr:uid="{00000000-0005-0000-0000-0000D5180000}"/>
    <cellStyle name="Input 2 3 2 11" xfId="6395" xr:uid="{00000000-0005-0000-0000-0000D6180000}"/>
    <cellStyle name="Input 2 3 2 11 2" xfId="6396" xr:uid="{00000000-0005-0000-0000-0000D7180000}"/>
    <cellStyle name="Input 2 3 2 11 2 2" xfId="6397" xr:uid="{00000000-0005-0000-0000-0000D8180000}"/>
    <cellStyle name="Input 2 3 2 11 2 2 2" xfId="6398" xr:uid="{00000000-0005-0000-0000-0000D9180000}"/>
    <cellStyle name="Input 2 3 2 11 2 2 3" xfId="6399" xr:uid="{00000000-0005-0000-0000-0000DA180000}"/>
    <cellStyle name="Input 2 3 2 11 2 2 4" xfId="6400" xr:uid="{00000000-0005-0000-0000-0000DB180000}"/>
    <cellStyle name="Input 2 3 2 11 2 2 5" xfId="6401" xr:uid="{00000000-0005-0000-0000-0000DC180000}"/>
    <cellStyle name="Input 2 3 2 11 2 3" xfId="6402" xr:uid="{00000000-0005-0000-0000-0000DD180000}"/>
    <cellStyle name="Input 2 3 2 11 2 3 2" xfId="6403" xr:uid="{00000000-0005-0000-0000-0000DE180000}"/>
    <cellStyle name="Input 2 3 2 11 2 3 3" xfId="6404" xr:uid="{00000000-0005-0000-0000-0000DF180000}"/>
    <cellStyle name="Input 2 3 2 11 2 3 4" xfId="6405" xr:uid="{00000000-0005-0000-0000-0000E0180000}"/>
    <cellStyle name="Input 2 3 2 11 2 3 5" xfId="6406" xr:uid="{00000000-0005-0000-0000-0000E1180000}"/>
    <cellStyle name="Input 2 3 2 11 2 4" xfId="6407" xr:uid="{00000000-0005-0000-0000-0000E2180000}"/>
    <cellStyle name="Input 2 3 2 11 2 4 2" xfId="6408" xr:uid="{00000000-0005-0000-0000-0000E3180000}"/>
    <cellStyle name="Input 2 3 2 11 2 5" xfId="6409" xr:uid="{00000000-0005-0000-0000-0000E4180000}"/>
    <cellStyle name="Input 2 3 2 11 2 5 2" xfId="6410" xr:uid="{00000000-0005-0000-0000-0000E5180000}"/>
    <cellStyle name="Input 2 3 2 11 2 6" xfId="6411" xr:uid="{00000000-0005-0000-0000-0000E6180000}"/>
    <cellStyle name="Input 2 3 2 11 2 7" xfId="6412" xr:uid="{00000000-0005-0000-0000-0000E7180000}"/>
    <cellStyle name="Input 2 3 2 11 3" xfId="6413" xr:uid="{00000000-0005-0000-0000-0000E8180000}"/>
    <cellStyle name="Input 2 3 2 11 3 2" xfId="6414" xr:uid="{00000000-0005-0000-0000-0000E9180000}"/>
    <cellStyle name="Input 2 3 2 11 3 3" xfId="6415" xr:uid="{00000000-0005-0000-0000-0000EA180000}"/>
    <cellStyle name="Input 2 3 2 11 3 4" xfId="6416" xr:uid="{00000000-0005-0000-0000-0000EB180000}"/>
    <cellStyle name="Input 2 3 2 11 3 5" xfId="6417" xr:uid="{00000000-0005-0000-0000-0000EC180000}"/>
    <cellStyle name="Input 2 3 2 11 4" xfId="6418" xr:uid="{00000000-0005-0000-0000-0000ED180000}"/>
    <cellStyle name="Input 2 3 2 11 4 2" xfId="6419" xr:uid="{00000000-0005-0000-0000-0000EE180000}"/>
    <cellStyle name="Input 2 3 2 11 4 3" xfId="6420" xr:uid="{00000000-0005-0000-0000-0000EF180000}"/>
    <cellStyle name="Input 2 3 2 11 4 4" xfId="6421" xr:uid="{00000000-0005-0000-0000-0000F0180000}"/>
    <cellStyle name="Input 2 3 2 11 4 5" xfId="6422" xr:uid="{00000000-0005-0000-0000-0000F1180000}"/>
    <cellStyle name="Input 2 3 2 11 5" xfId="6423" xr:uid="{00000000-0005-0000-0000-0000F2180000}"/>
    <cellStyle name="Input 2 3 2 11 5 2" xfId="6424" xr:uid="{00000000-0005-0000-0000-0000F3180000}"/>
    <cellStyle name="Input 2 3 2 11 6" xfId="6425" xr:uid="{00000000-0005-0000-0000-0000F4180000}"/>
    <cellStyle name="Input 2 3 2 11 6 2" xfId="6426" xr:uid="{00000000-0005-0000-0000-0000F5180000}"/>
    <cellStyle name="Input 2 3 2 11 7" xfId="6427" xr:uid="{00000000-0005-0000-0000-0000F6180000}"/>
    <cellStyle name="Input 2 3 2 11 8" xfId="6428" xr:uid="{00000000-0005-0000-0000-0000F7180000}"/>
    <cellStyle name="Input 2 3 2 12" xfId="6429" xr:uid="{00000000-0005-0000-0000-0000F8180000}"/>
    <cellStyle name="Input 2 3 2 12 2" xfId="6430" xr:uid="{00000000-0005-0000-0000-0000F9180000}"/>
    <cellStyle name="Input 2 3 2 12 2 2" xfId="6431" xr:uid="{00000000-0005-0000-0000-0000FA180000}"/>
    <cellStyle name="Input 2 3 2 12 2 2 2" xfId="6432" xr:uid="{00000000-0005-0000-0000-0000FB180000}"/>
    <cellStyle name="Input 2 3 2 12 2 2 3" xfId="6433" xr:uid="{00000000-0005-0000-0000-0000FC180000}"/>
    <cellStyle name="Input 2 3 2 12 2 2 4" xfId="6434" xr:uid="{00000000-0005-0000-0000-0000FD180000}"/>
    <cellStyle name="Input 2 3 2 12 2 2 5" xfId="6435" xr:uid="{00000000-0005-0000-0000-0000FE180000}"/>
    <cellStyle name="Input 2 3 2 12 2 3" xfId="6436" xr:uid="{00000000-0005-0000-0000-0000FF180000}"/>
    <cellStyle name="Input 2 3 2 12 2 3 2" xfId="6437" xr:uid="{00000000-0005-0000-0000-000000190000}"/>
    <cellStyle name="Input 2 3 2 12 2 3 3" xfId="6438" xr:uid="{00000000-0005-0000-0000-000001190000}"/>
    <cellStyle name="Input 2 3 2 12 2 3 4" xfId="6439" xr:uid="{00000000-0005-0000-0000-000002190000}"/>
    <cellStyle name="Input 2 3 2 12 2 3 5" xfId="6440" xr:uid="{00000000-0005-0000-0000-000003190000}"/>
    <cellStyle name="Input 2 3 2 12 2 4" xfId="6441" xr:uid="{00000000-0005-0000-0000-000004190000}"/>
    <cellStyle name="Input 2 3 2 12 2 4 2" xfId="6442" xr:uid="{00000000-0005-0000-0000-000005190000}"/>
    <cellStyle name="Input 2 3 2 12 2 5" xfId="6443" xr:uid="{00000000-0005-0000-0000-000006190000}"/>
    <cellStyle name="Input 2 3 2 12 2 5 2" xfId="6444" xr:uid="{00000000-0005-0000-0000-000007190000}"/>
    <cellStyle name="Input 2 3 2 12 2 6" xfId="6445" xr:uid="{00000000-0005-0000-0000-000008190000}"/>
    <cellStyle name="Input 2 3 2 12 2 7" xfId="6446" xr:uid="{00000000-0005-0000-0000-000009190000}"/>
    <cellStyle name="Input 2 3 2 12 3" xfId="6447" xr:uid="{00000000-0005-0000-0000-00000A190000}"/>
    <cellStyle name="Input 2 3 2 12 3 2" xfId="6448" xr:uid="{00000000-0005-0000-0000-00000B190000}"/>
    <cellStyle name="Input 2 3 2 12 3 3" xfId="6449" xr:uid="{00000000-0005-0000-0000-00000C190000}"/>
    <cellStyle name="Input 2 3 2 12 3 4" xfId="6450" xr:uid="{00000000-0005-0000-0000-00000D190000}"/>
    <cellStyle name="Input 2 3 2 12 3 5" xfId="6451" xr:uid="{00000000-0005-0000-0000-00000E190000}"/>
    <cellStyle name="Input 2 3 2 12 4" xfId="6452" xr:uid="{00000000-0005-0000-0000-00000F190000}"/>
    <cellStyle name="Input 2 3 2 12 4 2" xfId="6453" xr:uid="{00000000-0005-0000-0000-000010190000}"/>
    <cellStyle name="Input 2 3 2 12 4 3" xfId="6454" xr:uid="{00000000-0005-0000-0000-000011190000}"/>
    <cellStyle name="Input 2 3 2 12 4 4" xfId="6455" xr:uid="{00000000-0005-0000-0000-000012190000}"/>
    <cellStyle name="Input 2 3 2 12 4 5" xfId="6456" xr:uid="{00000000-0005-0000-0000-000013190000}"/>
    <cellStyle name="Input 2 3 2 12 5" xfId="6457" xr:uid="{00000000-0005-0000-0000-000014190000}"/>
    <cellStyle name="Input 2 3 2 12 5 2" xfId="6458" xr:uid="{00000000-0005-0000-0000-000015190000}"/>
    <cellStyle name="Input 2 3 2 12 6" xfId="6459" xr:uid="{00000000-0005-0000-0000-000016190000}"/>
    <cellStyle name="Input 2 3 2 12 6 2" xfId="6460" xr:uid="{00000000-0005-0000-0000-000017190000}"/>
    <cellStyle name="Input 2 3 2 12 7" xfId="6461" xr:uid="{00000000-0005-0000-0000-000018190000}"/>
    <cellStyle name="Input 2 3 2 12 8" xfId="6462" xr:uid="{00000000-0005-0000-0000-000019190000}"/>
    <cellStyle name="Input 2 3 2 13" xfId="6463" xr:uid="{00000000-0005-0000-0000-00001A190000}"/>
    <cellStyle name="Input 2 3 2 13 2" xfId="6464" xr:uid="{00000000-0005-0000-0000-00001B190000}"/>
    <cellStyle name="Input 2 3 2 13 2 2" xfId="6465" xr:uid="{00000000-0005-0000-0000-00001C190000}"/>
    <cellStyle name="Input 2 3 2 13 2 2 2" xfId="6466" xr:uid="{00000000-0005-0000-0000-00001D190000}"/>
    <cellStyle name="Input 2 3 2 13 2 2 3" xfId="6467" xr:uid="{00000000-0005-0000-0000-00001E190000}"/>
    <cellStyle name="Input 2 3 2 13 2 2 4" xfId="6468" xr:uid="{00000000-0005-0000-0000-00001F190000}"/>
    <cellStyle name="Input 2 3 2 13 2 2 5" xfId="6469" xr:uid="{00000000-0005-0000-0000-000020190000}"/>
    <cellStyle name="Input 2 3 2 13 2 3" xfId="6470" xr:uid="{00000000-0005-0000-0000-000021190000}"/>
    <cellStyle name="Input 2 3 2 13 2 3 2" xfId="6471" xr:uid="{00000000-0005-0000-0000-000022190000}"/>
    <cellStyle name="Input 2 3 2 13 2 3 3" xfId="6472" xr:uid="{00000000-0005-0000-0000-000023190000}"/>
    <cellStyle name="Input 2 3 2 13 2 3 4" xfId="6473" xr:uid="{00000000-0005-0000-0000-000024190000}"/>
    <cellStyle name="Input 2 3 2 13 2 3 5" xfId="6474" xr:uid="{00000000-0005-0000-0000-000025190000}"/>
    <cellStyle name="Input 2 3 2 13 2 4" xfId="6475" xr:uid="{00000000-0005-0000-0000-000026190000}"/>
    <cellStyle name="Input 2 3 2 13 2 4 2" xfId="6476" xr:uid="{00000000-0005-0000-0000-000027190000}"/>
    <cellStyle name="Input 2 3 2 13 2 5" xfId="6477" xr:uid="{00000000-0005-0000-0000-000028190000}"/>
    <cellStyle name="Input 2 3 2 13 2 5 2" xfId="6478" xr:uid="{00000000-0005-0000-0000-000029190000}"/>
    <cellStyle name="Input 2 3 2 13 2 6" xfId="6479" xr:uid="{00000000-0005-0000-0000-00002A190000}"/>
    <cellStyle name="Input 2 3 2 13 2 7" xfId="6480" xr:uid="{00000000-0005-0000-0000-00002B190000}"/>
    <cellStyle name="Input 2 3 2 13 3" xfId="6481" xr:uid="{00000000-0005-0000-0000-00002C190000}"/>
    <cellStyle name="Input 2 3 2 13 3 2" xfId="6482" xr:uid="{00000000-0005-0000-0000-00002D190000}"/>
    <cellStyle name="Input 2 3 2 13 3 3" xfId="6483" xr:uid="{00000000-0005-0000-0000-00002E190000}"/>
    <cellStyle name="Input 2 3 2 13 3 4" xfId="6484" xr:uid="{00000000-0005-0000-0000-00002F190000}"/>
    <cellStyle name="Input 2 3 2 13 3 5" xfId="6485" xr:uid="{00000000-0005-0000-0000-000030190000}"/>
    <cellStyle name="Input 2 3 2 13 4" xfId="6486" xr:uid="{00000000-0005-0000-0000-000031190000}"/>
    <cellStyle name="Input 2 3 2 13 4 2" xfId="6487" xr:uid="{00000000-0005-0000-0000-000032190000}"/>
    <cellStyle name="Input 2 3 2 13 4 3" xfId="6488" xr:uid="{00000000-0005-0000-0000-000033190000}"/>
    <cellStyle name="Input 2 3 2 13 4 4" xfId="6489" xr:uid="{00000000-0005-0000-0000-000034190000}"/>
    <cellStyle name="Input 2 3 2 13 4 5" xfId="6490" xr:uid="{00000000-0005-0000-0000-000035190000}"/>
    <cellStyle name="Input 2 3 2 13 5" xfId="6491" xr:uid="{00000000-0005-0000-0000-000036190000}"/>
    <cellStyle name="Input 2 3 2 13 5 2" xfId="6492" xr:uid="{00000000-0005-0000-0000-000037190000}"/>
    <cellStyle name="Input 2 3 2 13 6" xfId="6493" xr:uid="{00000000-0005-0000-0000-000038190000}"/>
    <cellStyle name="Input 2 3 2 13 6 2" xfId="6494" xr:uid="{00000000-0005-0000-0000-000039190000}"/>
    <cellStyle name="Input 2 3 2 13 7" xfId="6495" xr:uid="{00000000-0005-0000-0000-00003A190000}"/>
    <cellStyle name="Input 2 3 2 13 8" xfId="6496" xr:uid="{00000000-0005-0000-0000-00003B190000}"/>
    <cellStyle name="Input 2 3 2 14" xfId="6497" xr:uid="{00000000-0005-0000-0000-00003C190000}"/>
    <cellStyle name="Input 2 3 2 14 2" xfId="6498" xr:uid="{00000000-0005-0000-0000-00003D190000}"/>
    <cellStyle name="Input 2 3 2 14 2 2" xfId="6499" xr:uid="{00000000-0005-0000-0000-00003E190000}"/>
    <cellStyle name="Input 2 3 2 14 2 2 2" xfId="6500" xr:uid="{00000000-0005-0000-0000-00003F190000}"/>
    <cellStyle name="Input 2 3 2 14 2 2 3" xfId="6501" xr:uid="{00000000-0005-0000-0000-000040190000}"/>
    <cellStyle name="Input 2 3 2 14 2 2 4" xfId="6502" xr:uid="{00000000-0005-0000-0000-000041190000}"/>
    <cellStyle name="Input 2 3 2 14 2 2 5" xfId="6503" xr:uid="{00000000-0005-0000-0000-000042190000}"/>
    <cellStyle name="Input 2 3 2 14 2 3" xfId="6504" xr:uid="{00000000-0005-0000-0000-000043190000}"/>
    <cellStyle name="Input 2 3 2 14 2 3 2" xfId="6505" xr:uid="{00000000-0005-0000-0000-000044190000}"/>
    <cellStyle name="Input 2 3 2 14 2 3 3" xfId="6506" xr:uid="{00000000-0005-0000-0000-000045190000}"/>
    <cellStyle name="Input 2 3 2 14 2 3 4" xfId="6507" xr:uid="{00000000-0005-0000-0000-000046190000}"/>
    <cellStyle name="Input 2 3 2 14 2 3 5" xfId="6508" xr:uid="{00000000-0005-0000-0000-000047190000}"/>
    <cellStyle name="Input 2 3 2 14 2 4" xfId="6509" xr:uid="{00000000-0005-0000-0000-000048190000}"/>
    <cellStyle name="Input 2 3 2 14 2 4 2" xfId="6510" xr:uid="{00000000-0005-0000-0000-000049190000}"/>
    <cellStyle name="Input 2 3 2 14 2 5" xfId="6511" xr:uid="{00000000-0005-0000-0000-00004A190000}"/>
    <cellStyle name="Input 2 3 2 14 2 5 2" xfId="6512" xr:uid="{00000000-0005-0000-0000-00004B190000}"/>
    <cellStyle name="Input 2 3 2 14 2 6" xfId="6513" xr:uid="{00000000-0005-0000-0000-00004C190000}"/>
    <cellStyle name="Input 2 3 2 14 2 7" xfId="6514" xr:uid="{00000000-0005-0000-0000-00004D190000}"/>
    <cellStyle name="Input 2 3 2 14 3" xfId="6515" xr:uid="{00000000-0005-0000-0000-00004E190000}"/>
    <cellStyle name="Input 2 3 2 14 3 2" xfId="6516" xr:uid="{00000000-0005-0000-0000-00004F190000}"/>
    <cellStyle name="Input 2 3 2 14 3 3" xfId="6517" xr:uid="{00000000-0005-0000-0000-000050190000}"/>
    <cellStyle name="Input 2 3 2 14 3 4" xfId="6518" xr:uid="{00000000-0005-0000-0000-000051190000}"/>
    <cellStyle name="Input 2 3 2 14 3 5" xfId="6519" xr:uid="{00000000-0005-0000-0000-000052190000}"/>
    <cellStyle name="Input 2 3 2 14 4" xfId="6520" xr:uid="{00000000-0005-0000-0000-000053190000}"/>
    <cellStyle name="Input 2 3 2 14 4 2" xfId="6521" xr:uid="{00000000-0005-0000-0000-000054190000}"/>
    <cellStyle name="Input 2 3 2 14 4 3" xfId="6522" xr:uid="{00000000-0005-0000-0000-000055190000}"/>
    <cellStyle name="Input 2 3 2 14 4 4" xfId="6523" xr:uid="{00000000-0005-0000-0000-000056190000}"/>
    <cellStyle name="Input 2 3 2 14 4 5" xfId="6524" xr:uid="{00000000-0005-0000-0000-000057190000}"/>
    <cellStyle name="Input 2 3 2 14 5" xfId="6525" xr:uid="{00000000-0005-0000-0000-000058190000}"/>
    <cellStyle name="Input 2 3 2 14 5 2" xfId="6526" xr:uid="{00000000-0005-0000-0000-000059190000}"/>
    <cellStyle name="Input 2 3 2 14 6" xfId="6527" xr:uid="{00000000-0005-0000-0000-00005A190000}"/>
    <cellStyle name="Input 2 3 2 14 6 2" xfId="6528" xr:uid="{00000000-0005-0000-0000-00005B190000}"/>
    <cellStyle name="Input 2 3 2 14 7" xfId="6529" xr:uid="{00000000-0005-0000-0000-00005C190000}"/>
    <cellStyle name="Input 2 3 2 14 8" xfId="6530" xr:uid="{00000000-0005-0000-0000-00005D190000}"/>
    <cellStyle name="Input 2 3 2 15" xfId="6531" xr:uid="{00000000-0005-0000-0000-00005E190000}"/>
    <cellStyle name="Input 2 3 2 15 2" xfId="6532" xr:uid="{00000000-0005-0000-0000-00005F190000}"/>
    <cellStyle name="Input 2 3 2 15 2 2" xfId="6533" xr:uid="{00000000-0005-0000-0000-000060190000}"/>
    <cellStyle name="Input 2 3 2 15 2 3" xfId="6534" xr:uid="{00000000-0005-0000-0000-000061190000}"/>
    <cellStyle name="Input 2 3 2 15 2 4" xfId="6535" xr:uid="{00000000-0005-0000-0000-000062190000}"/>
    <cellStyle name="Input 2 3 2 15 2 5" xfId="6536" xr:uid="{00000000-0005-0000-0000-000063190000}"/>
    <cellStyle name="Input 2 3 2 15 3" xfId="6537" xr:uid="{00000000-0005-0000-0000-000064190000}"/>
    <cellStyle name="Input 2 3 2 15 3 2" xfId="6538" xr:uid="{00000000-0005-0000-0000-000065190000}"/>
    <cellStyle name="Input 2 3 2 15 3 3" xfId="6539" xr:uid="{00000000-0005-0000-0000-000066190000}"/>
    <cellStyle name="Input 2 3 2 15 3 4" xfId="6540" xr:uid="{00000000-0005-0000-0000-000067190000}"/>
    <cellStyle name="Input 2 3 2 15 3 5" xfId="6541" xr:uid="{00000000-0005-0000-0000-000068190000}"/>
    <cellStyle name="Input 2 3 2 15 4" xfId="6542" xr:uid="{00000000-0005-0000-0000-000069190000}"/>
    <cellStyle name="Input 2 3 2 15 4 2" xfId="6543" xr:uid="{00000000-0005-0000-0000-00006A190000}"/>
    <cellStyle name="Input 2 3 2 15 5" xfId="6544" xr:uid="{00000000-0005-0000-0000-00006B190000}"/>
    <cellStyle name="Input 2 3 2 15 5 2" xfId="6545" xr:uid="{00000000-0005-0000-0000-00006C190000}"/>
    <cellStyle name="Input 2 3 2 15 6" xfId="6546" xr:uid="{00000000-0005-0000-0000-00006D190000}"/>
    <cellStyle name="Input 2 3 2 15 7" xfId="6547" xr:uid="{00000000-0005-0000-0000-00006E190000}"/>
    <cellStyle name="Input 2 3 2 16" xfId="6548" xr:uid="{00000000-0005-0000-0000-00006F190000}"/>
    <cellStyle name="Input 2 3 2 16 2" xfId="6549" xr:uid="{00000000-0005-0000-0000-000070190000}"/>
    <cellStyle name="Input 2 3 2 16 3" xfId="6550" xr:uid="{00000000-0005-0000-0000-000071190000}"/>
    <cellStyle name="Input 2 3 2 16 4" xfId="6551" xr:uid="{00000000-0005-0000-0000-000072190000}"/>
    <cellStyle name="Input 2 3 2 16 5" xfId="6552" xr:uid="{00000000-0005-0000-0000-000073190000}"/>
    <cellStyle name="Input 2 3 2 17" xfId="6553" xr:uid="{00000000-0005-0000-0000-000074190000}"/>
    <cellStyle name="Input 2 3 2 17 2" xfId="6554" xr:uid="{00000000-0005-0000-0000-000075190000}"/>
    <cellStyle name="Input 2 3 2 17 3" xfId="6555" xr:uid="{00000000-0005-0000-0000-000076190000}"/>
    <cellStyle name="Input 2 3 2 17 4" xfId="6556" xr:uid="{00000000-0005-0000-0000-000077190000}"/>
    <cellStyle name="Input 2 3 2 17 5" xfId="6557" xr:uid="{00000000-0005-0000-0000-000078190000}"/>
    <cellStyle name="Input 2 3 2 18" xfId="6558" xr:uid="{00000000-0005-0000-0000-000079190000}"/>
    <cellStyle name="Input 2 3 2 18 2" xfId="6559" xr:uid="{00000000-0005-0000-0000-00007A190000}"/>
    <cellStyle name="Input 2 3 2 19" xfId="6560" xr:uid="{00000000-0005-0000-0000-00007B190000}"/>
    <cellStyle name="Input 2 3 2 19 2" xfId="6561" xr:uid="{00000000-0005-0000-0000-00007C190000}"/>
    <cellStyle name="Input 2 3 2 2" xfId="6562" xr:uid="{00000000-0005-0000-0000-00007D190000}"/>
    <cellStyle name="Input 2 3 2 2 2" xfId="6563" xr:uid="{00000000-0005-0000-0000-00007E190000}"/>
    <cellStyle name="Input 2 3 2 2 2 2" xfId="6564" xr:uid="{00000000-0005-0000-0000-00007F190000}"/>
    <cellStyle name="Input 2 3 2 2 2 2 2" xfId="6565" xr:uid="{00000000-0005-0000-0000-000080190000}"/>
    <cellStyle name="Input 2 3 2 2 2 2 3" xfId="6566" xr:uid="{00000000-0005-0000-0000-000081190000}"/>
    <cellStyle name="Input 2 3 2 2 2 2 4" xfId="6567" xr:uid="{00000000-0005-0000-0000-000082190000}"/>
    <cellStyle name="Input 2 3 2 2 2 2 5" xfId="6568" xr:uid="{00000000-0005-0000-0000-000083190000}"/>
    <cellStyle name="Input 2 3 2 2 2 3" xfId="6569" xr:uid="{00000000-0005-0000-0000-000084190000}"/>
    <cellStyle name="Input 2 3 2 2 2 3 2" xfId="6570" xr:uid="{00000000-0005-0000-0000-000085190000}"/>
    <cellStyle name="Input 2 3 2 2 2 3 3" xfId="6571" xr:uid="{00000000-0005-0000-0000-000086190000}"/>
    <cellStyle name="Input 2 3 2 2 2 3 4" xfId="6572" xr:uid="{00000000-0005-0000-0000-000087190000}"/>
    <cellStyle name="Input 2 3 2 2 2 3 5" xfId="6573" xr:uid="{00000000-0005-0000-0000-000088190000}"/>
    <cellStyle name="Input 2 3 2 2 2 4" xfId="6574" xr:uid="{00000000-0005-0000-0000-000089190000}"/>
    <cellStyle name="Input 2 3 2 2 2 4 2" xfId="6575" xr:uid="{00000000-0005-0000-0000-00008A190000}"/>
    <cellStyle name="Input 2 3 2 2 2 5" xfId="6576" xr:uid="{00000000-0005-0000-0000-00008B190000}"/>
    <cellStyle name="Input 2 3 2 2 2 5 2" xfId="6577" xr:uid="{00000000-0005-0000-0000-00008C190000}"/>
    <cellStyle name="Input 2 3 2 2 2 6" xfId="6578" xr:uid="{00000000-0005-0000-0000-00008D190000}"/>
    <cellStyle name="Input 2 3 2 2 2 7" xfId="6579" xr:uid="{00000000-0005-0000-0000-00008E190000}"/>
    <cellStyle name="Input 2 3 2 2 3" xfId="6580" xr:uid="{00000000-0005-0000-0000-00008F190000}"/>
    <cellStyle name="Input 2 3 2 2 3 2" xfId="6581" xr:uid="{00000000-0005-0000-0000-000090190000}"/>
    <cellStyle name="Input 2 3 2 2 3 3" xfId="6582" xr:uid="{00000000-0005-0000-0000-000091190000}"/>
    <cellStyle name="Input 2 3 2 2 3 4" xfId="6583" xr:uid="{00000000-0005-0000-0000-000092190000}"/>
    <cellStyle name="Input 2 3 2 2 3 5" xfId="6584" xr:uid="{00000000-0005-0000-0000-000093190000}"/>
    <cellStyle name="Input 2 3 2 2 4" xfId="6585" xr:uid="{00000000-0005-0000-0000-000094190000}"/>
    <cellStyle name="Input 2 3 2 2 4 2" xfId="6586" xr:uid="{00000000-0005-0000-0000-000095190000}"/>
    <cellStyle name="Input 2 3 2 2 4 3" xfId="6587" xr:uid="{00000000-0005-0000-0000-000096190000}"/>
    <cellStyle name="Input 2 3 2 2 4 4" xfId="6588" xr:uid="{00000000-0005-0000-0000-000097190000}"/>
    <cellStyle name="Input 2 3 2 2 4 5" xfId="6589" xr:uid="{00000000-0005-0000-0000-000098190000}"/>
    <cellStyle name="Input 2 3 2 2 5" xfId="6590" xr:uid="{00000000-0005-0000-0000-000099190000}"/>
    <cellStyle name="Input 2 3 2 2 5 2" xfId="6591" xr:uid="{00000000-0005-0000-0000-00009A190000}"/>
    <cellStyle name="Input 2 3 2 2 6" xfId="6592" xr:uid="{00000000-0005-0000-0000-00009B190000}"/>
    <cellStyle name="Input 2 3 2 2 6 2" xfId="6593" xr:uid="{00000000-0005-0000-0000-00009C190000}"/>
    <cellStyle name="Input 2 3 2 2 7" xfId="6594" xr:uid="{00000000-0005-0000-0000-00009D190000}"/>
    <cellStyle name="Input 2 3 2 2 8" xfId="6595" xr:uid="{00000000-0005-0000-0000-00009E190000}"/>
    <cellStyle name="Input 2 3 2 20" xfId="6596" xr:uid="{00000000-0005-0000-0000-00009F190000}"/>
    <cellStyle name="Input 2 3 2 21" xfId="6597" xr:uid="{00000000-0005-0000-0000-0000A0190000}"/>
    <cellStyle name="Input 2 3 2 3" xfId="6598" xr:uid="{00000000-0005-0000-0000-0000A1190000}"/>
    <cellStyle name="Input 2 3 2 3 2" xfId="6599" xr:uid="{00000000-0005-0000-0000-0000A2190000}"/>
    <cellStyle name="Input 2 3 2 3 2 2" xfId="6600" xr:uid="{00000000-0005-0000-0000-0000A3190000}"/>
    <cellStyle name="Input 2 3 2 3 2 2 2" xfId="6601" xr:uid="{00000000-0005-0000-0000-0000A4190000}"/>
    <cellStyle name="Input 2 3 2 3 2 2 3" xfId="6602" xr:uid="{00000000-0005-0000-0000-0000A5190000}"/>
    <cellStyle name="Input 2 3 2 3 2 2 4" xfId="6603" xr:uid="{00000000-0005-0000-0000-0000A6190000}"/>
    <cellStyle name="Input 2 3 2 3 2 2 5" xfId="6604" xr:uid="{00000000-0005-0000-0000-0000A7190000}"/>
    <cellStyle name="Input 2 3 2 3 2 3" xfId="6605" xr:uid="{00000000-0005-0000-0000-0000A8190000}"/>
    <cellStyle name="Input 2 3 2 3 2 3 2" xfId="6606" xr:uid="{00000000-0005-0000-0000-0000A9190000}"/>
    <cellStyle name="Input 2 3 2 3 2 3 3" xfId="6607" xr:uid="{00000000-0005-0000-0000-0000AA190000}"/>
    <cellStyle name="Input 2 3 2 3 2 3 4" xfId="6608" xr:uid="{00000000-0005-0000-0000-0000AB190000}"/>
    <cellStyle name="Input 2 3 2 3 2 3 5" xfId="6609" xr:uid="{00000000-0005-0000-0000-0000AC190000}"/>
    <cellStyle name="Input 2 3 2 3 2 4" xfId="6610" xr:uid="{00000000-0005-0000-0000-0000AD190000}"/>
    <cellStyle name="Input 2 3 2 3 2 4 2" xfId="6611" xr:uid="{00000000-0005-0000-0000-0000AE190000}"/>
    <cellStyle name="Input 2 3 2 3 2 5" xfId="6612" xr:uid="{00000000-0005-0000-0000-0000AF190000}"/>
    <cellStyle name="Input 2 3 2 3 2 5 2" xfId="6613" xr:uid="{00000000-0005-0000-0000-0000B0190000}"/>
    <cellStyle name="Input 2 3 2 3 2 6" xfId="6614" xr:uid="{00000000-0005-0000-0000-0000B1190000}"/>
    <cellStyle name="Input 2 3 2 3 2 7" xfId="6615" xr:uid="{00000000-0005-0000-0000-0000B2190000}"/>
    <cellStyle name="Input 2 3 2 3 3" xfId="6616" xr:uid="{00000000-0005-0000-0000-0000B3190000}"/>
    <cellStyle name="Input 2 3 2 3 3 2" xfId="6617" xr:uid="{00000000-0005-0000-0000-0000B4190000}"/>
    <cellStyle name="Input 2 3 2 3 3 3" xfId="6618" xr:uid="{00000000-0005-0000-0000-0000B5190000}"/>
    <cellStyle name="Input 2 3 2 3 3 4" xfId="6619" xr:uid="{00000000-0005-0000-0000-0000B6190000}"/>
    <cellStyle name="Input 2 3 2 3 3 5" xfId="6620" xr:uid="{00000000-0005-0000-0000-0000B7190000}"/>
    <cellStyle name="Input 2 3 2 3 4" xfId="6621" xr:uid="{00000000-0005-0000-0000-0000B8190000}"/>
    <cellStyle name="Input 2 3 2 3 4 2" xfId="6622" xr:uid="{00000000-0005-0000-0000-0000B9190000}"/>
    <cellStyle name="Input 2 3 2 3 4 3" xfId="6623" xr:uid="{00000000-0005-0000-0000-0000BA190000}"/>
    <cellStyle name="Input 2 3 2 3 4 4" xfId="6624" xr:uid="{00000000-0005-0000-0000-0000BB190000}"/>
    <cellStyle name="Input 2 3 2 3 4 5" xfId="6625" xr:uid="{00000000-0005-0000-0000-0000BC190000}"/>
    <cellStyle name="Input 2 3 2 3 5" xfId="6626" xr:uid="{00000000-0005-0000-0000-0000BD190000}"/>
    <cellStyle name="Input 2 3 2 3 5 2" xfId="6627" xr:uid="{00000000-0005-0000-0000-0000BE190000}"/>
    <cellStyle name="Input 2 3 2 3 6" xfId="6628" xr:uid="{00000000-0005-0000-0000-0000BF190000}"/>
    <cellStyle name="Input 2 3 2 3 6 2" xfId="6629" xr:uid="{00000000-0005-0000-0000-0000C0190000}"/>
    <cellStyle name="Input 2 3 2 3 7" xfId="6630" xr:uid="{00000000-0005-0000-0000-0000C1190000}"/>
    <cellStyle name="Input 2 3 2 3 8" xfId="6631" xr:uid="{00000000-0005-0000-0000-0000C2190000}"/>
    <cellStyle name="Input 2 3 2 4" xfId="6632" xr:uid="{00000000-0005-0000-0000-0000C3190000}"/>
    <cellStyle name="Input 2 3 2 4 2" xfId="6633" xr:uid="{00000000-0005-0000-0000-0000C4190000}"/>
    <cellStyle name="Input 2 3 2 4 2 2" xfId="6634" xr:uid="{00000000-0005-0000-0000-0000C5190000}"/>
    <cellStyle name="Input 2 3 2 4 2 2 2" xfId="6635" xr:uid="{00000000-0005-0000-0000-0000C6190000}"/>
    <cellStyle name="Input 2 3 2 4 2 2 3" xfId="6636" xr:uid="{00000000-0005-0000-0000-0000C7190000}"/>
    <cellStyle name="Input 2 3 2 4 2 2 4" xfId="6637" xr:uid="{00000000-0005-0000-0000-0000C8190000}"/>
    <cellStyle name="Input 2 3 2 4 2 2 5" xfId="6638" xr:uid="{00000000-0005-0000-0000-0000C9190000}"/>
    <cellStyle name="Input 2 3 2 4 2 3" xfId="6639" xr:uid="{00000000-0005-0000-0000-0000CA190000}"/>
    <cellStyle name="Input 2 3 2 4 2 3 2" xfId="6640" xr:uid="{00000000-0005-0000-0000-0000CB190000}"/>
    <cellStyle name="Input 2 3 2 4 2 3 3" xfId="6641" xr:uid="{00000000-0005-0000-0000-0000CC190000}"/>
    <cellStyle name="Input 2 3 2 4 2 3 4" xfId="6642" xr:uid="{00000000-0005-0000-0000-0000CD190000}"/>
    <cellStyle name="Input 2 3 2 4 2 3 5" xfId="6643" xr:uid="{00000000-0005-0000-0000-0000CE190000}"/>
    <cellStyle name="Input 2 3 2 4 2 4" xfId="6644" xr:uid="{00000000-0005-0000-0000-0000CF190000}"/>
    <cellStyle name="Input 2 3 2 4 2 4 2" xfId="6645" xr:uid="{00000000-0005-0000-0000-0000D0190000}"/>
    <cellStyle name="Input 2 3 2 4 2 5" xfId="6646" xr:uid="{00000000-0005-0000-0000-0000D1190000}"/>
    <cellStyle name="Input 2 3 2 4 2 5 2" xfId="6647" xr:uid="{00000000-0005-0000-0000-0000D2190000}"/>
    <cellStyle name="Input 2 3 2 4 2 6" xfId="6648" xr:uid="{00000000-0005-0000-0000-0000D3190000}"/>
    <cellStyle name="Input 2 3 2 4 2 7" xfId="6649" xr:uid="{00000000-0005-0000-0000-0000D4190000}"/>
    <cellStyle name="Input 2 3 2 4 3" xfId="6650" xr:uid="{00000000-0005-0000-0000-0000D5190000}"/>
    <cellStyle name="Input 2 3 2 4 3 2" xfId="6651" xr:uid="{00000000-0005-0000-0000-0000D6190000}"/>
    <cellStyle name="Input 2 3 2 4 3 3" xfId="6652" xr:uid="{00000000-0005-0000-0000-0000D7190000}"/>
    <cellStyle name="Input 2 3 2 4 3 4" xfId="6653" xr:uid="{00000000-0005-0000-0000-0000D8190000}"/>
    <cellStyle name="Input 2 3 2 4 3 5" xfId="6654" xr:uid="{00000000-0005-0000-0000-0000D9190000}"/>
    <cellStyle name="Input 2 3 2 4 4" xfId="6655" xr:uid="{00000000-0005-0000-0000-0000DA190000}"/>
    <cellStyle name="Input 2 3 2 4 4 2" xfId="6656" xr:uid="{00000000-0005-0000-0000-0000DB190000}"/>
    <cellStyle name="Input 2 3 2 4 4 3" xfId="6657" xr:uid="{00000000-0005-0000-0000-0000DC190000}"/>
    <cellStyle name="Input 2 3 2 4 4 4" xfId="6658" xr:uid="{00000000-0005-0000-0000-0000DD190000}"/>
    <cellStyle name="Input 2 3 2 4 4 5" xfId="6659" xr:uid="{00000000-0005-0000-0000-0000DE190000}"/>
    <cellStyle name="Input 2 3 2 4 5" xfId="6660" xr:uid="{00000000-0005-0000-0000-0000DF190000}"/>
    <cellStyle name="Input 2 3 2 4 5 2" xfId="6661" xr:uid="{00000000-0005-0000-0000-0000E0190000}"/>
    <cellStyle name="Input 2 3 2 4 6" xfId="6662" xr:uid="{00000000-0005-0000-0000-0000E1190000}"/>
    <cellStyle name="Input 2 3 2 4 6 2" xfId="6663" xr:uid="{00000000-0005-0000-0000-0000E2190000}"/>
    <cellStyle name="Input 2 3 2 4 7" xfId="6664" xr:uid="{00000000-0005-0000-0000-0000E3190000}"/>
    <cellStyle name="Input 2 3 2 4 8" xfId="6665" xr:uid="{00000000-0005-0000-0000-0000E4190000}"/>
    <cellStyle name="Input 2 3 2 5" xfId="6666" xr:uid="{00000000-0005-0000-0000-0000E5190000}"/>
    <cellStyle name="Input 2 3 2 5 2" xfId="6667" xr:uid="{00000000-0005-0000-0000-0000E6190000}"/>
    <cellStyle name="Input 2 3 2 5 2 2" xfId="6668" xr:uid="{00000000-0005-0000-0000-0000E7190000}"/>
    <cellStyle name="Input 2 3 2 5 2 2 2" xfId="6669" xr:uid="{00000000-0005-0000-0000-0000E8190000}"/>
    <cellStyle name="Input 2 3 2 5 2 2 3" xfId="6670" xr:uid="{00000000-0005-0000-0000-0000E9190000}"/>
    <cellStyle name="Input 2 3 2 5 2 2 4" xfId="6671" xr:uid="{00000000-0005-0000-0000-0000EA190000}"/>
    <cellStyle name="Input 2 3 2 5 2 2 5" xfId="6672" xr:uid="{00000000-0005-0000-0000-0000EB190000}"/>
    <cellStyle name="Input 2 3 2 5 2 3" xfId="6673" xr:uid="{00000000-0005-0000-0000-0000EC190000}"/>
    <cellStyle name="Input 2 3 2 5 2 3 2" xfId="6674" xr:uid="{00000000-0005-0000-0000-0000ED190000}"/>
    <cellStyle name="Input 2 3 2 5 2 3 3" xfId="6675" xr:uid="{00000000-0005-0000-0000-0000EE190000}"/>
    <cellStyle name="Input 2 3 2 5 2 3 4" xfId="6676" xr:uid="{00000000-0005-0000-0000-0000EF190000}"/>
    <cellStyle name="Input 2 3 2 5 2 3 5" xfId="6677" xr:uid="{00000000-0005-0000-0000-0000F0190000}"/>
    <cellStyle name="Input 2 3 2 5 2 4" xfId="6678" xr:uid="{00000000-0005-0000-0000-0000F1190000}"/>
    <cellStyle name="Input 2 3 2 5 2 4 2" xfId="6679" xr:uid="{00000000-0005-0000-0000-0000F2190000}"/>
    <cellStyle name="Input 2 3 2 5 2 5" xfId="6680" xr:uid="{00000000-0005-0000-0000-0000F3190000}"/>
    <cellStyle name="Input 2 3 2 5 2 5 2" xfId="6681" xr:uid="{00000000-0005-0000-0000-0000F4190000}"/>
    <cellStyle name="Input 2 3 2 5 2 6" xfId="6682" xr:uid="{00000000-0005-0000-0000-0000F5190000}"/>
    <cellStyle name="Input 2 3 2 5 2 7" xfId="6683" xr:uid="{00000000-0005-0000-0000-0000F6190000}"/>
    <cellStyle name="Input 2 3 2 5 3" xfId="6684" xr:uid="{00000000-0005-0000-0000-0000F7190000}"/>
    <cellStyle name="Input 2 3 2 5 3 2" xfId="6685" xr:uid="{00000000-0005-0000-0000-0000F8190000}"/>
    <cellStyle name="Input 2 3 2 5 3 3" xfId="6686" xr:uid="{00000000-0005-0000-0000-0000F9190000}"/>
    <cellStyle name="Input 2 3 2 5 3 4" xfId="6687" xr:uid="{00000000-0005-0000-0000-0000FA190000}"/>
    <cellStyle name="Input 2 3 2 5 3 5" xfId="6688" xr:uid="{00000000-0005-0000-0000-0000FB190000}"/>
    <cellStyle name="Input 2 3 2 5 4" xfId="6689" xr:uid="{00000000-0005-0000-0000-0000FC190000}"/>
    <cellStyle name="Input 2 3 2 5 4 2" xfId="6690" xr:uid="{00000000-0005-0000-0000-0000FD190000}"/>
    <cellStyle name="Input 2 3 2 5 4 3" xfId="6691" xr:uid="{00000000-0005-0000-0000-0000FE190000}"/>
    <cellStyle name="Input 2 3 2 5 4 4" xfId="6692" xr:uid="{00000000-0005-0000-0000-0000FF190000}"/>
    <cellStyle name="Input 2 3 2 5 4 5" xfId="6693" xr:uid="{00000000-0005-0000-0000-0000001A0000}"/>
    <cellStyle name="Input 2 3 2 5 5" xfId="6694" xr:uid="{00000000-0005-0000-0000-0000011A0000}"/>
    <cellStyle name="Input 2 3 2 5 5 2" xfId="6695" xr:uid="{00000000-0005-0000-0000-0000021A0000}"/>
    <cellStyle name="Input 2 3 2 5 6" xfId="6696" xr:uid="{00000000-0005-0000-0000-0000031A0000}"/>
    <cellStyle name="Input 2 3 2 5 6 2" xfId="6697" xr:uid="{00000000-0005-0000-0000-0000041A0000}"/>
    <cellStyle name="Input 2 3 2 5 7" xfId="6698" xr:uid="{00000000-0005-0000-0000-0000051A0000}"/>
    <cellStyle name="Input 2 3 2 5 8" xfId="6699" xr:uid="{00000000-0005-0000-0000-0000061A0000}"/>
    <cellStyle name="Input 2 3 2 6" xfId="6700" xr:uid="{00000000-0005-0000-0000-0000071A0000}"/>
    <cellStyle name="Input 2 3 2 6 2" xfId="6701" xr:uid="{00000000-0005-0000-0000-0000081A0000}"/>
    <cellStyle name="Input 2 3 2 6 2 2" xfId="6702" xr:uid="{00000000-0005-0000-0000-0000091A0000}"/>
    <cellStyle name="Input 2 3 2 6 2 2 2" xfId="6703" xr:uid="{00000000-0005-0000-0000-00000A1A0000}"/>
    <cellStyle name="Input 2 3 2 6 2 2 3" xfId="6704" xr:uid="{00000000-0005-0000-0000-00000B1A0000}"/>
    <cellStyle name="Input 2 3 2 6 2 2 4" xfId="6705" xr:uid="{00000000-0005-0000-0000-00000C1A0000}"/>
    <cellStyle name="Input 2 3 2 6 2 2 5" xfId="6706" xr:uid="{00000000-0005-0000-0000-00000D1A0000}"/>
    <cellStyle name="Input 2 3 2 6 2 3" xfId="6707" xr:uid="{00000000-0005-0000-0000-00000E1A0000}"/>
    <cellStyle name="Input 2 3 2 6 2 3 2" xfId="6708" xr:uid="{00000000-0005-0000-0000-00000F1A0000}"/>
    <cellStyle name="Input 2 3 2 6 2 3 3" xfId="6709" xr:uid="{00000000-0005-0000-0000-0000101A0000}"/>
    <cellStyle name="Input 2 3 2 6 2 3 4" xfId="6710" xr:uid="{00000000-0005-0000-0000-0000111A0000}"/>
    <cellStyle name="Input 2 3 2 6 2 3 5" xfId="6711" xr:uid="{00000000-0005-0000-0000-0000121A0000}"/>
    <cellStyle name="Input 2 3 2 6 2 4" xfId="6712" xr:uid="{00000000-0005-0000-0000-0000131A0000}"/>
    <cellStyle name="Input 2 3 2 6 2 4 2" xfId="6713" xr:uid="{00000000-0005-0000-0000-0000141A0000}"/>
    <cellStyle name="Input 2 3 2 6 2 5" xfId="6714" xr:uid="{00000000-0005-0000-0000-0000151A0000}"/>
    <cellStyle name="Input 2 3 2 6 2 5 2" xfId="6715" xr:uid="{00000000-0005-0000-0000-0000161A0000}"/>
    <cellStyle name="Input 2 3 2 6 2 6" xfId="6716" xr:uid="{00000000-0005-0000-0000-0000171A0000}"/>
    <cellStyle name="Input 2 3 2 6 2 7" xfId="6717" xr:uid="{00000000-0005-0000-0000-0000181A0000}"/>
    <cellStyle name="Input 2 3 2 6 3" xfId="6718" xr:uid="{00000000-0005-0000-0000-0000191A0000}"/>
    <cellStyle name="Input 2 3 2 6 3 2" xfId="6719" xr:uid="{00000000-0005-0000-0000-00001A1A0000}"/>
    <cellStyle name="Input 2 3 2 6 3 3" xfId="6720" xr:uid="{00000000-0005-0000-0000-00001B1A0000}"/>
    <cellStyle name="Input 2 3 2 6 3 4" xfId="6721" xr:uid="{00000000-0005-0000-0000-00001C1A0000}"/>
    <cellStyle name="Input 2 3 2 6 3 5" xfId="6722" xr:uid="{00000000-0005-0000-0000-00001D1A0000}"/>
    <cellStyle name="Input 2 3 2 6 4" xfId="6723" xr:uid="{00000000-0005-0000-0000-00001E1A0000}"/>
    <cellStyle name="Input 2 3 2 6 4 2" xfId="6724" xr:uid="{00000000-0005-0000-0000-00001F1A0000}"/>
    <cellStyle name="Input 2 3 2 6 4 3" xfId="6725" xr:uid="{00000000-0005-0000-0000-0000201A0000}"/>
    <cellStyle name="Input 2 3 2 6 4 4" xfId="6726" xr:uid="{00000000-0005-0000-0000-0000211A0000}"/>
    <cellStyle name="Input 2 3 2 6 4 5" xfId="6727" xr:uid="{00000000-0005-0000-0000-0000221A0000}"/>
    <cellStyle name="Input 2 3 2 6 5" xfId="6728" xr:uid="{00000000-0005-0000-0000-0000231A0000}"/>
    <cellStyle name="Input 2 3 2 6 5 2" xfId="6729" xr:uid="{00000000-0005-0000-0000-0000241A0000}"/>
    <cellStyle name="Input 2 3 2 6 6" xfId="6730" xr:uid="{00000000-0005-0000-0000-0000251A0000}"/>
    <cellStyle name="Input 2 3 2 6 6 2" xfId="6731" xr:uid="{00000000-0005-0000-0000-0000261A0000}"/>
    <cellStyle name="Input 2 3 2 6 7" xfId="6732" xr:uid="{00000000-0005-0000-0000-0000271A0000}"/>
    <cellStyle name="Input 2 3 2 6 8" xfId="6733" xr:uid="{00000000-0005-0000-0000-0000281A0000}"/>
    <cellStyle name="Input 2 3 2 7" xfId="6734" xr:uid="{00000000-0005-0000-0000-0000291A0000}"/>
    <cellStyle name="Input 2 3 2 7 2" xfId="6735" xr:uid="{00000000-0005-0000-0000-00002A1A0000}"/>
    <cellStyle name="Input 2 3 2 7 2 2" xfId="6736" xr:uid="{00000000-0005-0000-0000-00002B1A0000}"/>
    <cellStyle name="Input 2 3 2 7 2 2 2" xfId="6737" xr:uid="{00000000-0005-0000-0000-00002C1A0000}"/>
    <cellStyle name="Input 2 3 2 7 2 2 3" xfId="6738" xr:uid="{00000000-0005-0000-0000-00002D1A0000}"/>
    <cellStyle name="Input 2 3 2 7 2 2 4" xfId="6739" xr:uid="{00000000-0005-0000-0000-00002E1A0000}"/>
    <cellStyle name="Input 2 3 2 7 2 2 5" xfId="6740" xr:uid="{00000000-0005-0000-0000-00002F1A0000}"/>
    <cellStyle name="Input 2 3 2 7 2 3" xfId="6741" xr:uid="{00000000-0005-0000-0000-0000301A0000}"/>
    <cellStyle name="Input 2 3 2 7 2 3 2" xfId="6742" xr:uid="{00000000-0005-0000-0000-0000311A0000}"/>
    <cellStyle name="Input 2 3 2 7 2 3 3" xfId="6743" xr:uid="{00000000-0005-0000-0000-0000321A0000}"/>
    <cellStyle name="Input 2 3 2 7 2 3 4" xfId="6744" xr:uid="{00000000-0005-0000-0000-0000331A0000}"/>
    <cellStyle name="Input 2 3 2 7 2 3 5" xfId="6745" xr:uid="{00000000-0005-0000-0000-0000341A0000}"/>
    <cellStyle name="Input 2 3 2 7 2 4" xfId="6746" xr:uid="{00000000-0005-0000-0000-0000351A0000}"/>
    <cellStyle name="Input 2 3 2 7 2 4 2" xfId="6747" xr:uid="{00000000-0005-0000-0000-0000361A0000}"/>
    <cellStyle name="Input 2 3 2 7 2 5" xfId="6748" xr:uid="{00000000-0005-0000-0000-0000371A0000}"/>
    <cellStyle name="Input 2 3 2 7 2 5 2" xfId="6749" xr:uid="{00000000-0005-0000-0000-0000381A0000}"/>
    <cellStyle name="Input 2 3 2 7 2 6" xfId="6750" xr:uid="{00000000-0005-0000-0000-0000391A0000}"/>
    <cellStyle name="Input 2 3 2 7 2 7" xfId="6751" xr:uid="{00000000-0005-0000-0000-00003A1A0000}"/>
    <cellStyle name="Input 2 3 2 7 3" xfId="6752" xr:uid="{00000000-0005-0000-0000-00003B1A0000}"/>
    <cellStyle name="Input 2 3 2 7 3 2" xfId="6753" xr:uid="{00000000-0005-0000-0000-00003C1A0000}"/>
    <cellStyle name="Input 2 3 2 7 3 3" xfId="6754" xr:uid="{00000000-0005-0000-0000-00003D1A0000}"/>
    <cellStyle name="Input 2 3 2 7 3 4" xfId="6755" xr:uid="{00000000-0005-0000-0000-00003E1A0000}"/>
    <cellStyle name="Input 2 3 2 7 3 5" xfId="6756" xr:uid="{00000000-0005-0000-0000-00003F1A0000}"/>
    <cellStyle name="Input 2 3 2 7 4" xfId="6757" xr:uid="{00000000-0005-0000-0000-0000401A0000}"/>
    <cellStyle name="Input 2 3 2 7 4 2" xfId="6758" xr:uid="{00000000-0005-0000-0000-0000411A0000}"/>
    <cellStyle name="Input 2 3 2 7 4 3" xfId="6759" xr:uid="{00000000-0005-0000-0000-0000421A0000}"/>
    <cellStyle name="Input 2 3 2 7 4 4" xfId="6760" xr:uid="{00000000-0005-0000-0000-0000431A0000}"/>
    <cellStyle name="Input 2 3 2 7 4 5" xfId="6761" xr:uid="{00000000-0005-0000-0000-0000441A0000}"/>
    <cellStyle name="Input 2 3 2 7 5" xfId="6762" xr:uid="{00000000-0005-0000-0000-0000451A0000}"/>
    <cellStyle name="Input 2 3 2 7 5 2" xfId="6763" xr:uid="{00000000-0005-0000-0000-0000461A0000}"/>
    <cellStyle name="Input 2 3 2 7 6" xfId="6764" xr:uid="{00000000-0005-0000-0000-0000471A0000}"/>
    <cellStyle name="Input 2 3 2 7 6 2" xfId="6765" xr:uid="{00000000-0005-0000-0000-0000481A0000}"/>
    <cellStyle name="Input 2 3 2 7 7" xfId="6766" xr:uid="{00000000-0005-0000-0000-0000491A0000}"/>
    <cellStyle name="Input 2 3 2 7 8" xfId="6767" xr:uid="{00000000-0005-0000-0000-00004A1A0000}"/>
    <cellStyle name="Input 2 3 2 8" xfId="6768" xr:uid="{00000000-0005-0000-0000-00004B1A0000}"/>
    <cellStyle name="Input 2 3 2 8 2" xfId="6769" xr:uid="{00000000-0005-0000-0000-00004C1A0000}"/>
    <cellStyle name="Input 2 3 2 8 2 2" xfId="6770" xr:uid="{00000000-0005-0000-0000-00004D1A0000}"/>
    <cellStyle name="Input 2 3 2 8 2 2 2" xfId="6771" xr:uid="{00000000-0005-0000-0000-00004E1A0000}"/>
    <cellStyle name="Input 2 3 2 8 2 2 3" xfId="6772" xr:uid="{00000000-0005-0000-0000-00004F1A0000}"/>
    <cellStyle name="Input 2 3 2 8 2 2 4" xfId="6773" xr:uid="{00000000-0005-0000-0000-0000501A0000}"/>
    <cellStyle name="Input 2 3 2 8 2 2 5" xfId="6774" xr:uid="{00000000-0005-0000-0000-0000511A0000}"/>
    <cellStyle name="Input 2 3 2 8 2 3" xfId="6775" xr:uid="{00000000-0005-0000-0000-0000521A0000}"/>
    <cellStyle name="Input 2 3 2 8 2 3 2" xfId="6776" xr:uid="{00000000-0005-0000-0000-0000531A0000}"/>
    <cellStyle name="Input 2 3 2 8 2 3 3" xfId="6777" xr:uid="{00000000-0005-0000-0000-0000541A0000}"/>
    <cellStyle name="Input 2 3 2 8 2 3 4" xfId="6778" xr:uid="{00000000-0005-0000-0000-0000551A0000}"/>
    <cellStyle name="Input 2 3 2 8 2 3 5" xfId="6779" xr:uid="{00000000-0005-0000-0000-0000561A0000}"/>
    <cellStyle name="Input 2 3 2 8 2 4" xfId="6780" xr:uid="{00000000-0005-0000-0000-0000571A0000}"/>
    <cellStyle name="Input 2 3 2 8 2 4 2" xfId="6781" xr:uid="{00000000-0005-0000-0000-0000581A0000}"/>
    <cellStyle name="Input 2 3 2 8 2 5" xfId="6782" xr:uid="{00000000-0005-0000-0000-0000591A0000}"/>
    <cellStyle name="Input 2 3 2 8 2 5 2" xfId="6783" xr:uid="{00000000-0005-0000-0000-00005A1A0000}"/>
    <cellStyle name="Input 2 3 2 8 2 6" xfId="6784" xr:uid="{00000000-0005-0000-0000-00005B1A0000}"/>
    <cellStyle name="Input 2 3 2 8 2 7" xfId="6785" xr:uid="{00000000-0005-0000-0000-00005C1A0000}"/>
    <cellStyle name="Input 2 3 2 8 3" xfId="6786" xr:uid="{00000000-0005-0000-0000-00005D1A0000}"/>
    <cellStyle name="Input 2 3 2 8 3 2" xfId="6787" xr:uid="{00000000-0005-0000-0000-00005E1A0000}"/>
    <cellStyle name="Input 2 3 2 8 3 3" xfId="6788" xr:uid="{00000000-0005-0000-0000-00005F1A0000}"/>
    <cellStyle name="Input 2 3 2 8 3 4" xfId="6789" xr:uid="{00000000-0005-0000-0000-0000601A0000}"/>
    <cellStyle name="Input 2 3 2 8 3 5" xfId="6790" xr:uid="{00000000-0005-0000-0000-0000611A0000}"/>
    <cellStyle name="Input 2 3 2 8 4" xfId="6791" xr:uid="{00000000-0005-0000-0000-0000621A0000}"/>
    <cellStyle name="Input 2 3 2 8 4 2" xfId="6792" xr:uid="{00000000-0005-0000-0000-0000631A0000}"/>
    <cellStyle name="Input 2 3 2 8 4 3" xfId="6793" xr:uid="{00000000-0005-0000-0000-0000641A0000}"/>
    <cellStyle name="Input 2 3 2 8 4 4" xfId="6794" xr:uid="{00000000-0005-0000-0000-0000651A0000}"/>
    <cellStyle name="Input 2 3 2 8 4 5" xfId="6795" xr:uid="{00000000-0005-0000-0000-0000661A0000}"/>
    <cellStyle name="Input 2 3 2 8 5" xfId="6796" xr:uid="{00000000-0005-0000-0000-0000671A0000}"/>
    <cellStyle name="Input 2 3 2 8 5 2" xfId="6797" xr:uid="{00000000-0005-0000-0000-0000681A0000}"/>
    <cellStyle name="Input 2 3 2 8 6" xfId="6798" xr:uid="{00000000-0005-0000-0000-0000691A0000}"/>
    <cellStyle name="Input 2 3 2 8 6 2" xfId="6799" xr:uid="{00000000-0005-0000-0000-00006A1A0000}"/>
    <cellStyle name="Input 2 3 2 8 7" xfId="6800" xr:uid="{00000000-0005-0000-0000-00006B1A0000}"/>
    <cellStyle name="Input 2 3 2 8 8" xfId="6801" xr:uid="{00000000-0005-0000-0000-00006C1A0000}"/>
    <cellStyle name="Input 2 3 2 9" xfId="6802" xr:uid="{00000000-0005-0000-0000-00006D1A0000}"/>
    <cellStyle name="Input 2 3 2 9 2" xfId="6803" xr:uid="{00000000-0005-0000-0000-00006E1A0000}"/>
    <cellStyle name="Input 2 3 2 9 2 2" xfId="6804" xr:uid="{00000000-0005-0000-0000-00006F1A0000}"/>
    <cellStyle name="Input 2 3 2 9 2 2 2" xfId="6805" xr:uid="{00000000-0005-0000-0000-0000701A0000}"/>
    <cellStyle name="Input 2 3 2 9 2 2 3" xfId="6806" xr:uid="{00000000-0005-0000-0000-0000711A0000}"/>
    <cellStyle name="Input 2 3 2 9 2 2 4" xfId="6807" xr:uid="{00000000-0005-0000-0000-0000721A0000}"/>
    <cellStyle name="Input 2 3 2 9 2 2 5" xfId="6808" xr:uid="{00000000-0005-0000-0000-0000731A0000}"/>
    <cellStyle name="Input 2 3 2 9 2 3" xfId="6809" xr:uid="{00000000-0005-0000-0000-0000741A0000}"/>
    <cellStyle name="Input 2 3 2 9 2 3 2" xfId="6810" xr:uid="{00000000-0005-0000-0000-0000751A0000}"/>
    <cellStyle name="Input 2 3 2 9 2 3 3" xfId="6811" xr:uid="{00000000-0005-0000-0000-0000761A0000}"/>
    <cellStyle name="Input 2 3 2 9 2 3 4" xfId="6812" xr:uid="{00000000-0005-0000-0000-0000771A0000}"/>
    <cellStyle name="Input 2 3 2 9 2 3 5" xfId="6813" xr:uid="{00000000-0005-0000-0000-0000781A0000}"/>
    <cellStyle name="Input 2 3 2 9 2 4" xfId="6814" xr:uid="{00000000-0005-0000-0000-0000791A0000}"/>
    <cellStyle name="Input 2 3 2 9 2 4 2" xfId="6815" xr:uid="{00000000-0005-0000-0000-00007A1A0000}"/>
    <cellStyle name="Input 2 3 2 9 2 5" xfId="6816" xr:uid="{00000000-0005-0000-0000-00007B1A0000}"/>
    <cellStyle name="Input 2 3 2 9 2 5 2" xfId="6817" xr:uid="{00000000-0005-0000-0000-00007C1A0000}"/>
    <cellStyle name="Input 2 3 2 9 2 6" xfId="6818" xr:uid="{00000000-0005-0000-0000-00007D1A0000}"/>
    <cellStyle name="Input 2 3 2 9 2 7" xfId="6819" xr:uid="{00000000-0005-0000-0000-00007E1A0000}"/>
    <cellStyle name="Input 2 3 2 9 3" xfId="6820" xr:uid="{00000000-0005-0000-0000-00007F1A0000}"/>
    <cellStyle name="Input 2 3 2 9 3 2" xfId="6821" xr:uid="{00000000-0005-0000-0000-0000801A0000}"/>
    <cellStyle name="Input 2 3 2 9 3 3" xfId="6822" xr:uid="{00000000-0005-0000-0000-0000811A0000}"/>
    <cellStyle name="Input 2 3 2 9 3 4" xfId="6823" xr:uid="{00000000-0005-0000-0000-0000821A0000}"/>
    <cellStyle name="Input 2 3 2 9 3 5" xfId="6824" xr:uid="{00000000-0005-0000-0000-0000831A0000}"/>
    <cellStyle name="Input 2 3 2 9 4" xfId="6825" xr:uid="{00000000-0005-0000-0000-0000841A0000}"/>
    <cellStyle name="Input 2 3 2 9 4 2" xfId="6826" xr:uid="{00000000-0005-0000-0000-0000851A0000}"/>
    <cellStyle name="Input 2 3 2 9 4 3" xfId="6827" xr:uid="{00000000-0005-0000-0000-0000861A0000}"/>
    <cellStyle name="Input 2 3 2 9 4 4" xfId="6828" xr:uid="{00000000-0005-0000-0000-0000871A0000}"/>
    <cellStyle name="Input 2 3 2 9 4 5" xfId="6829" xr:uid="{00000000-0005-0000-0000-0000881A0000}"/>
    <cellStyle name="Input 2 3 2 9 5" xfId="6830" xr:uid="{00000000-0005-0000-0000-0000891A0000}"/>
    <cellStyle name="Input 2 3 2 9 5 2" xfId="6831" xr:uid="{00000000-0005-0000-0000-00008A1A0000}"/>
    <cellStyle name="Input 2 3 2 9 6" xfId="6832" xr:uid="{00000000-0005-0000-0000-00008B1A0000}"/>
    <cellStyle name="Input 2 3 2 9 6 2" xfId="6833" xr:uid="{00000000-0005-0000-0000-00008C1A0000}"/>
    <cellStyle name="Input 2 3 2 9 7" xfId="6834" xr:uid="{00000000-0005-0000-0000-00008D1A0000}"/>
    <cellStyle name="Input 2 3 2 9 8" xfId="6835" xr:uid="{00000000-0005-0000-0000-00008E1A0000}"/>
    <cellStyle name="Input 2 3 3" xfId="6836" xr:uid="{00000000-0005-0000-0000-00008F1A0000}"/>
    <cellStyle name="Input 2 3 3 2" xfId="6837" xr:uid="{00000000-0005-0000-0000-0000901A0000}"/>
    <cellStyle name="Input 2 3 4" xfId="6838" xr:uid="{00000000-0005-0000-0000-0000911A0000}"/>
    <cellStyle name="Input 2 3 4 2" xfId="6839" xr:uid="{00000000-0005-0000-0000-0000921A0000}"/>
    <cellStyle name="Input 2 3 5" xfId="6840" xr:uid="{00000000-0005-0000-0000-0000931A0000}"/>
    <cellStyle name="Input 2 3 6" xfId="6841" xr:uid="{00000000-0005-0000-0000-0000941A0000}"/>
    <cellStyle name="Input 2 3 6 2" xfId="6842" xr:uid="{00000000-0005-0000-0000-0000951A0000}"/>
    <cellStyle name="Input 2 3_T-straight with PEDs adjustor" xfId="6843" xr:uid="{00000000-0005-0000-0000-0000961A0000}"/>
    <cellStyle name="Input 2 4" xfId="6844" xr:uid="{00000000-0005-0000-0000-0000971A0000}"/>
    <cellStyle name="Input 2 4 2" xfId="6845" xr:uid="{00000000-0005-0000-0000-0000981A0000}"/>
    <cellStyle name="Input 2 4 3" xfId="6846" xr:uid="{00000000-0005-0000-0000-0000991A0000}"/>
    <cellStyle name="Input 2 4_T-straight with PEDs adjustor" xfId="6847" xr:uid="{00000000-0005-0000-0000-00009A1A0000}"/>
    <cellStyle name="Input 2 5" xfId="6848" xr:uid="{00000000-0005-0000-0000-00009B1A0000}"/>
    <cellStyle name="Input 2 5 10" xfId="6849" xr:uid="{00000000-0005-0000-0000-00009C1A0000}"/>
    <cellStyle name="Input 2 5 10 2" xfId="6850" xr:uid="{00000000-0005-0000-0000-00009D1A0000}"/>
    <cellStyle name="Input 2 5 10 2 2" xfId="6851" xr:uid="{00000000-0005-0000-0000-00009E1A0000}"/>
    <cellStyle name="Input 2 5 10 2 2 2" xfId="6852" xr:uid="{00000000-0005-0000-0000-00009F1A0000}"/>
    <cellStyle name="Input 2 5 10 2 2 3" xfId="6853" xr:uid="{00000000-0005-0000-0000-0000A01A0000}"/>
    <cellStyle name="Input 2 5 10 2 2 4" xfId="6854" xr:uid="{00000000-0005-0000-0000-0000A11A0000}"/>
    <cellStyle name="Input 2 5 10 2 2 5" xfId="6855" xr:uid="{00000000-0005-0000-0000-0000A21A0000}"/>
    <cellStyle name="Input 2 5 10 2 3" xfId="6856" xr:uid="{00000000-0005-0000-0000-0000A31A0000}"/>
    <cellStyle name="Input 2 5 10 2 3 2" xfId="6857" xr:uid="{00000000-0005-0000-0000-0000A41A0000}"/>
    <cellStyle name="Input 2 5 10 2 3 3" xfId="6858" xr:uid="{00000000-0005-0000-0000-0000A51A0000}"/>
    <cellStyle name="Input 2 5 10 2 3 4" xfId="6859" xr:uid="{00000000-0005-0000-0000-0000A61A0000}"/>
    <cellStyle name="Input 2 5 10 2 3 5" xfId="6860" xr:uid="{00000000-0005-0000-0000-0000A71A0000}"/>
    <cellStyle name="Input 2 5 10 2 4" xfId="6861" xr:uid="{00000000-0005-0000-0000-0000A81A0000}"/>
    <cellStyle name="Input 2 5 10 2 4 2" xfId="6862" xr:uid="{00000000-0005-0000-0000-0000A91A0000}"/>
    <cellStyle name="Input 2 5 10 2 5" xfId="6863" xr:uid="{00000000-0005-0000-0000-0000AA1A0000}"/>
    <cellStyle name="Input 2 5 10 2 5 2" xfId="6864" xr:uid="{00000000-0005-0000-0000-0000AB1A0000}"/>
    <cellStyle name="Input 2 5 10 2 6" xfId="6865" xr:uid="{00000000-0005-0000-0000-0000AC1A0000}"/>
    <cellStyle name="Input 2 5 10 2 7" xfId="6866" xr:uid="{00000000-0005-0000-0000-0000AD1A0000}"/>
    <cellStyle name="Input 2 5 10 3" xfId="6867" xr:uid="{00000000-0005-0000-0000-0000AE1A0000}"/>
    <cellStyle name="Input 2 5 10 3 2" xfId="6868" xr:uid="{00000000-0005-0000-0000-0000AF1A0000}"/>
    <cellStyle name="Input 2 5 10 3 3" xfId="6869" xr:uid="{00000000-0005-0000-0000-0000B01A0000}"/>
    <cellStyle name="Input 2 5 10 3 4" xfId="6870" xr:uid="{00000000-0005-0000-0000-0000B11A0000}"/>
    <cellStyle name="Input 2 5 10 3 5" xfId="6871" xr:uid="{00000000-0005-0000-0000-0000B21A0000}"/>
    <cellStyle name="Input 2 5 10 4" xfId="6872" xr:uid="{00000000-0005-0000-0000-0000B31A0000}"/>
    <cellStyle name="Input 2 5 10 4 2" xfId="6873" xr:uid="{00000000-0005-0000-0000-0000B41A0000}"/>
    <cellStyle name="Input 2 5 10 4 3" xfId="6874" xr:uid="{00000000-0005-0000-0000-0000B51A0000}"/>
    <cellStyle name="Input 2 5 10 4 4" xfId="6875" xr:uid="{00000000-0005-0000-0000-0000B61A0000}"/>
    <cellStyle name="Input 2 5 10 4 5" xfId="6876" xr:uid="{00000000-0005-0000-0000-0000B71A0000}"/>
    <cellStyle name="Input 2 5 10 5" xfId="6877" xr:uid="{00000000-0005-0000-0000-0000B81A0000}"/>
    <cellStyle name="Input 2 5 10 5 2" xfId="6878" xr:uid="{00000000-0005-0000-0000-0000B91A0000}"/>
    <cellStyle name="Input 2 5 10 6" xfId="6879" xr:uid="{00000000-0005-0000-0000-0000BA1A0000}"/>
    <cellStyle name="Input 2 5 10 6 2" xfId="6880" xr:uid="{00000000-0005-0000-0000-0000BB1A0000}"/>
    <cellStyle name="Input 2 5 10 7" xfId="6881" xr:uid="{00000000-0005-0000-0000-0000BC1A0000}"/>
    <cellStyle name="Input 2 5 10 8" xfId="6882" xr:uid="{00000000-0005-0000-0000-0000BD1A0000}"/>
    <cellStyle name="Input 2 5 11" xfId="6883" xr:uid="{00000000-0005-0000-0000-0000BE1A0000}"/>
    <cellStyle name="Input 2 5 11 2" xfId="6884" xr:uid="{00000000-0005-0000-0000-0000BF1A0000}"/>
    <cellStyle name="Input 2 5 11 2 2" xfId="6885" xr:uid="{00000000-0005-0000-0000-0000C01A0000}"/>
    <cellStyle name="Input 2 5 11 2 2 2" xfId="6886" xr:uid="{00000000-0005-0000-0000-0000C11A0000}"/>
    <cellStyle name="Input 2 5 11 2 2 3" xfId="6887" xr:uid="{00000000-0005-0000-0000-0000C21A0000}"/>
    <cellStyle name="Input 2 5 11 2 2 4" xfId="6888" xr:uid="{00000000-0005-0000-0000-0000C31A0000}"/>
    <cellStyle name="Input 2 5 11 2 2 5" xfId="6889" xr:uid="{00000000-0005-0000-0000-0000C41A0000}"/>
    <cellStyle name="Input 2 5 11 2 3" xfId="6890" xr:uid="{00000000-0005-0000-0000-0000C51A0000}"/>
    <cellStyle name="Input 2 5 11 2 3 2" xfId="6891" xr:uid="{00000000-0005-0000-0000-0000C61A0000}"/>
    <cellStyle name="Input 2 5 11 2 3 3" xfId="6892" xr:uid="{00000000-0005-0000-0000-0000C71A0000}"/>
    <cellStyle name="Input 2 5 11 2 3 4" xfId="6893" xr:uid="{00000000-0005-0000-0000-0000C81A0000}"/>
    <cellStyle name="Input 2 5 11 2 3 5" xfId="6894" xr:uid="{00000000-0005-0000-0000-0000C91A0000}"/>
    <cellStyle name="Input 2 5 11 2 4" xfId="6895" xr:uid="{00000000-0005-0000-0000-0000CA1A0000}"/>
    <cellStyle name="Input 2 5 11 2 4 2" xfId="6896" xr:uid="{00000000-0005-0000-0000-0000CB1A0000}"/>
    <cellStyle name="Input 2 5 11 2 5" xfId="6897" xr:uid="{00000000-0005-0000-0000-0000CC1A0000}"/>
    <cellStyle name="Input 2 5 11 2 5 2" xfId="6898" xr:uid="{00000000-0005-0000-0000-0000CD1A0000}"/>
    <cellStyle name="Input 2 5 11 2 6" xfId="6899" xr:uid="{00000000-0005-0000-0000-0000CE1A0000}"/>
    <cellStyle name="Input 2 5 11 2 7" xfId="6900" xr:uid="{00000000-0005-0000-0000-0000CF1A0000}"/>
    <cellStyle name="Input 2 5 11 3" xfId="6901" xr:uid="{00000000-0005-0000-0000-0000D01A0000}"/>
    <cellStyle name="Input 2 5 11 3 2" xfId="6902" xr:uid="{00000000-0005-0000-0000-0000D11A0000}"/>
    <cellStyle name="Input 2 5 11 3 3" xfId="6903" xr:uid="{00000000-0005-0000-0000-0000D21A0000}"/>
    <cellStyle name="Input 2 5 11 3 4" xfId="6904" xr:uid="{00000000-0005-0000-0000-0000D31A0000}"/>
    <cellStyle name="Input 2 5 11 3 5" xfId="6905" xr:uid="{00000000-0005-0000-0000-0000D41A0000}"/>
    <cellStyle name="Input 2 5 11 4" xfId="6906" xr:uid="{00000000-0005-0000-0000-0000D51A0000}"/>
    <cellStyle name="Input 2 5 11 4 2" xfId="6907" xr:uid="{00000000-0005-0000-0000-0000D61A0000}"/>
    <cellStyle name="Input 2 5 11 4 3" xfId="6908" xr:uid="{00000000-0005-0000-0000-0000D71A0000}"/>
    <cellStyle name="Input 2 5 11 4 4" xfId="6909" xr:uid="{00000000-0005-0000-0000-0000D81A0000}"/>
    <cellStyle name="Input 2 5 11 4 5" xfId="6910" xr:uid="{00000000-0005-0000-0000-0000D91A0000}"/>
    <cellStyle name="Input 2 5 11 5" xfId="6911" xr:uid="{00000000-0005-0000-0000-0000DA1A0000}"/>
    <cellStyle name="Input 2 5 11 5 2" xfId="6912" xr:uid="{00000000-0005-0000-0000-0000DB1A0000}"/>
    <cellStyle name="Input 2 5 11 6" xfId="6913" xr:uid="{00000000-0005-0000-0000-0000DC1A0000}"/>
    <cellStyle name="Input 2 5 11 6 2" xfId="6914" xr:uid="{00000000-0005-0000-0000-0000DD1A0000}"/>
    <cellStyle name="Input 2 5 11 7" xfId="6915" xr:uid="{00000000-0005-0000-0000-0000DE1A0000}"/>
    <cellStyle name="Input 2 5 11 8" xfId="6916" xr:uid="{00000000-0005-0000-0000-0000DF1A0000}"/>
    <cellStyle name="Input 2 5 12" xfId="6917" xr:uid="{00000000-0005-0000-0000-0000E01A0000}"/>
    <cellStyle name="Input 2 5 12 2" xfId="6918" xr:uid="{00000000-0005-0000-0000-0000E11A0000}"/>
    <cellStyle name="Input 2 5 12 2 2" xfId="6919" xr:uid="{00000000-0005-0000-0000-0000E21A0000}"/>
    <cellStyle name="Input 2 5 12 2 2 2" xfId="6920" xr:uid="{00000000-0005-0000-0000-0000E31A0000}"/>
    <cellStyle name="Input 2 5 12 2 2 3" xfId="6921" xr:uid="{00000000-0005-0000-0000-0000E41A0000}"/>
    <cellStyle name="Input 2 5 12 2 2 4" xfId="6922" xr:uid="{00000000-0005-0000-0000-0000E51A0000}"/>
    <cellStyle name="Input 2 5 12 2 2 5" xfId="6923" xr:uid="{00000000-0005-0000-0000-0000E61A0000}"/>
    <cellStyle name="Input 2 5 12 2 3" xfId="6924" xr:uid="{00000000-0005-0000-0000-0000E71A0000}"/>
    <cellStyle name="Input 2 5 12 2 3 2" xfId="6925" xr:uid="{00000000-0005-0000-0000-0000E81A0000}"/>
    <cellStyle name="Input 2 5 12 2 3 3" xfId="6926" xr:uid="{00000000-0005-0000-0000-0000E91A0000}"/>
    <cellStyle name="Input 2 5 12 2 3 4" xfId="6927" xr:uid="{00000000-0005-0000-0000-0000EA1A0000}"/>
    <cellStyle name="Input 2 5 12 2 3 5" xfId="6928" xr:uid="{00000000-0005-0000-0000-0000EB1A0000}"/>
    <cellStyle name="Input 2 5 12 2 4" xfId="6929" xr:uid="{00000000-0005-0000-0000-0000EC1A0000}"/>
    <cellStyle name="Input 2 5 12 2 4 2" xfId="6930" xr:uid="{00000000-0005-0000-0000-0000ED1A0000}"/>
    <cellStyle name="Input 2 5 12 2 5" xfId="6931" xr:uid="{00000000-0005-0000-0000-0000EE1A0000}"/>
    <cellStyle name="Input 2 5 12 2 5 2" xfId="6932" xr:uid="{00000000-0005-0000-0000-0000EF1A0000}"/>
    <cellStyle name="Input 2 5 12 2 6" xfId="6933" xr:uid="{00000000-0005-0000-0000-0000F01A0000}"/>
    <cellStyle name="Input 2 5 12 2 7" xfId="6934" xr:uid="{00000000-0005-0000-0000-0000F11A0000}"/>
    <cellStyle name="Input 2 5 12 3" xfId="6935" xr:uid="{00000000-0005-0000-0000-0000F21A0000}"/>
    <cellStyle name="Input 2 5 12 3 2" xfId="6936" xr:uid="{00000000-0005-0000-0000-0000F31A0000}"/>
    <cellStyle name="Input 2 5 12 3 3" xfId="6937" xr:uid="{00000000-0005-0000-0000-0000F41A0000}"/>
    <cellStyle name="Input 2 5 12 3 4" xfId="6938" xr:uid="{00000000-0005-0000-0000-0000F51A0000}"/>
    <cellStyle name="Input 2 5 12 3 5" xfId="6939" xr:uid="{00000000-0005-0000-0000-0000F61A0000}"/>
    <cellStyle name="Input 2 5 12 4" xfId="6940" xr:uid="{00000000-0005-0000-0000-0000F71A0000}"/>
    <cellStyle name="Input 2 5 12 4 2" xfId="6941" xr:uid="{00000000-0005-0000-0000-0000F81A0000}"/>
    <cellStyle name="Input 2 5 12 4 3" xfId="6942" xr:uid="{00000000-0005-0000-0000-0000F91A0000}"/>
    <cellStyle name="Input 2 5 12 4 4" xfId="6943" xr:uid="{00000000-0005-0000-0000-0000FA1A0000}"/>
    <cellStyle name="Input 2 5 12 4 5" xfId="6944" xr:uid="{00000000-0005-0000-0000-0000FB1A0000}"/>
    <cellStyle name="Input 2 5 12 5" xfId="6945" xr:uid="{00000000-0005-0000-0000-0000FC1A0000}"/>
    <cellStyle name="Input 2 5 12 5 2" xfId="6946" xr:uid="{00000000-0005-0000-0000-0000FD1A0000}"/>
    <cellStyle name="Input 2 5 12 6" xfId="6947" xr:uid="{00000000-0005-0000-0000-0000FE1A0000}"/>
    <cellStyle name="Input 2 5 12 6 2" xfId="6948" xr:uid="{00000000-0005-0000-0000-0000FF1A0000}"/>
    <cellStyle name="Input 2 5 12 7" xfId="6949" xr:uid="{00000000-0005-0000-0000-0000001B0000}"/>
    <cellStyle name="Input 2 5 12 8" xfId="6950" xr:uid="{00000000-0005-0000-0000-0000011B0000}"/>
    <cellStyle name="Input 2 5 13" xfId="6951" xr:uid="{00000000-0005-0000-0000-0000021B0000}"/>
    <cellStyle name="Input 2 5 13 2" xfId="6952" xr:uid="{00000000-0005-0000-0000-0000031B0000}"/>
    <cellStyle name="Input 2 5 13 2 2" xfId="6953" xr:uid="{00000000-0005-0000-0000-0000041B0000}"/>
    <cellStyle name="Input 2 5 13 2 2 2" xfId="6954" xr:uid="{00000000-0005-0000-0000-0000051B0000}"/>
    <cellStyle name="Input 2 5 13 2 2 3" xfId="6955" xr:uid="{00000000-0005-0000-0000-0000061B0000}"/>
    <cellStyle name="Input 2 5 13 2 2 4" xfId="6956" xr:uid="{00000000-0005-0000-0000-0000071B0000}"/>
    <cellStyle name="Input 2 5 13 2 2 5" xfId="6957" xr:uid="{00000000-0005-0000-0000-0000081B0000}"/>
    <cellStyle name="Input 2 5 13 2 3" xfId="6958" xr:uid="{00000000-0005-0000-0000-0000091B0000}"/>
    <cellStyle name="Input 2 5 13 2 3 2" xfId="6959" xr:uid="{00000000-0005-0000-0000-00000A1B0000}"/>
    <cellStyle name="Input 2 5 13 2 3 3" xfId="6960" xr:uid="{00000000-0005-0000-0000-00000B1B0000}"/>
    <cellStyle name="Input 2 5 13 2 3 4" xfId="6961" xr:uid="{00000000-0005-0000-0000-00000C1B0000}"/>
    <cellStyle name="Input 2 5 13 2 3 5" xfId="6962" xr:uid="{00000000-0005-0000-0000-00000D1B0000}"/>
    <cellStyle name="Input 2 5 13 2 4" xfId="6963" xr:uid="{00000000-0005-0000-0000-00000E1B0000}"/>
    <cellStyle name="Input 2 5 13 2 4 2" xfId="6964" xr:uid="{00000000-0005-0000-0000-00000F1B0000}"/>
    <cellStyle name="Input 2 5 13 2 5" xfId="6965" xr:uid="{00000000-0005-0000-0000-0000101B0000}"/>
    <cellStyle name="Input 2 5 13 2 5 2" xfId="6966" xr:uid="{00000000-0005-0000-0000-0000111B0000}"/>
    <cellStyle name="Input 2 5 13 2 6" xfId="6967" xr:uid="{00000000-0005-0000-0000-0000121B0000}"/>
    <cellStyle name="Input 2 5 13 2 7" xfId="6968" xr:uid="{00000000-0005-0000-0000-0000131B0000}"/>
    <cellStyle name="Input 2 5 13 3" xfId="6969" xr:uid="{00000000-0005-0000-0000-0000141B0000}"/>
    <cellStyle name="Input 2 5 13 3 2" xfId="6970" xr:uid="{00000000-0005-0000-0000-0000151B0000}"/>
    <cellStyle name="Input 2 5 13 3 3" xfId="6971" xr:uid="{00000000-0005-0000-0000-0000161B0000}"/>
    <cellStyle name="Input 2 5 13 3 4" xfId="6972" xr:uid="{00000000-0005-0000-0000-0000171B0000}"/>
    <cellStyle name="Input 2 5 13 3 5" xfId="6973" xr:uid="{00000000-0005-0000-0000-0000181B0000}"/>
    <cellStyle name="Input 2 5 13 4" xfId="6974" xr:uid="{00000000-0005-0000-0000-0000191B0000}"/>
    <cellStyle name="Input 2 5 13 4 2" xfId="6975" xr:uid="{00000000-0005-0000-0000-00001A1B0000}"/>
    <cellStyle name="Input 2 5 13 4 3" xfId="6976" xr:uid="{00000000-0005-0000-0000-00001B1B0000}"/>
    <cellStyle name="Input 2 5 13 4 4" xfId="6977" xr:uid="{00000000-0005-0000-0000-00001C1B0000}"/>
    <cellStyle name="Input 2 5 13 4 5" xfId="6978" xr:uid="{00000000-0005-0000-0000-00001D1B0000}"/>
    <cellStyle name="Input 2 5 13 5" xfId="6979" xr:uid="{00000000-0005-0000-0000-00001E1B0000}"/>
    <cellStyle name="Input 2 5 13 5 2" xfId="6980" xr:uid="{00000000-0005-0000-0000-00001F1B0000}"/>
    <cellStyle name="Input 2 5 13 6" xfId="6981" xr:uid="{00000000-0005-0000-0000-0000201B0000}"/>
    <cellStyle name="Input 2 5 13 6 2" xfId="6982" xr:uid="{00000000-0005-0000-0000-0000211B0000}"/>
    <cellStyle name="Input 2 5 13 7" xfId="6983" xr:uid="{00000000-0005-0000-0000-0000221B0000}"/>
    <cellStyle name="Input 2 5 13 8" xfId="6984" xr:uid="{00000000-0005-0000-0000-0000231B0000}"/>
    <cellStyle name="Input 2 5 14" xfId="6985" xr:uid="{00000000-0005-0000-0000-0000241B0000}"/>
    <cellStyle name="Input 2 5 14 2" xfId="6986" xr:uid="{00000000-0005-0000-0000-0000251B0000}"/>
    <cellStyle name="Input 2 5 14 2 2" xfId="6987" xr:uid="{00000000-0005-0000-0000-0000261B0000}"/>
    <cellStyle name="Input 2 5 14 2 2 2" xfId="6988" xr:uid="{00000000-0005-0000-0000-0000271B0000}"/>
    <cellStyle name="Input 2 5 14 2 2 3" xfId="6989" xr:uid="{00000000-0005-0000-0000-0000281B0000}"/>
    <cellStyle name="Input 2 5 14 2 2 4" xfId="6990" xr:uid="{00000000-0005-0000-0000-0000291B0000}"/>
    <cellStyle name="Input 2 5 14 2 2 5" xfId="6991" xr:uid="{00000000-0005-0000-0000-00002A1B0000}"/>
    <cellStyle name="Input 2 5 14 2 3" xfId="6992" xr:uid="{00000000-0005-0000-0000-00002B1B0000}"/>
    <cellStyle name="Input 2 5 14 2 3 2" xfId="6993" xr:uid="{00000000-0005-0000-0000-00002C1B0000}"/>
    <cellStyle name="Input 2 5 14 2 3 3" xfId="6994" xr:uid="{00000000-0005-0000-0000-00002D1B0000}"/>
    <cellStyle name="Input 2 5 14 2 3 4" xfId="6995" xr:uid="{00000000-0005-0000-0000-00002E1B0000}"/>
    <cellStyle name="Input 2 5 14 2 3 5" xfId="6996" xr:uid="{00000000-0005-0000-0000-00002F1B0000}"/>
    <cellStyle name="Input 2 5 14 2 4" xfId="6997" xr:uid="{00000000-0005-0000-0000-0000301B0000}"/>
    <cellStyle name="Input 2 5 14 2 4 2" xfId="6998" xr:uid="{00000000-0005-0000-0000-0000311B0000}"/>
    <cellStyle name="Input 2 5 14 2 5" xfId="6999" xr:uid="{00000000-0005-0000-0000-0000321B0000}"/>
    <cellStyle name="Input 2 5 14 2 5 2" xfId="7000" xr:uid="{00000000-0005-0000-0000-0000331B0000}"/>
    <cellStyle name="Input 2 5 14 2 6" xfId="7001" xr:uid="{00000000-0005-0000-0000-0000341B0000}"/>
    <cellStyle name="Input 2 5 14 2 7" xfId="7002" xr:uid="{00000000-0005-0000-0000-0000351B0000}"/>
    <cellStyle name="Input 2 5 14 3" xfId="7003" xr:uid="{00000000-0005-0000-0000-0000361B0000}"/>
    <cellStyle name="Input 2 5 14 3 2" xfId="7004" xr:uid="{00000000-0005-0000-0000-0000371B0000}"/>
    <cellStyle name="Input 2 5 14 3 3" xfId="7005" xr:uid="{00000000-0005-0000-0000-0000381B0000}"/>
    <cellStyle name="Input 2 5 14 3 4" xfId="7006" xr:uid="{00000000-0005-0000-0000-0000391B0000}"/>
    <cellStyle name="Input 2 5 14 3 5" xfId="7007" xr:uid="{00000000-0005-0000-0000-00003A1B0000}"/>
    <cellStyle name="Input 2 5 14 4" xfId="7008" xr:uid="{00000000-0005-0000-0000-00003B1B0000}"/>
    <cellStyle name="Input 2 5 14 4 2" xfId="7009" xr:uid="{00000000-0005-0000-0000-00003C1B0000}"/>
    <cellStyle name="Input 2 5 14 4 3" xfId="7010" xr:uid="{00000000-0005-0000-0000-00003D1B0000}"/>
    <cellStyle name="Input 2 5 14 4 4" xfId="7011" xr:uid="{00000000-0005-0000-0000-00003E1B0000}"/>
    <cellStyle name="Input 2 5 14 4 5" xfId="7012" xr:uid="{00000000-0005-0000-0000-00003F1B0000}"/>
    <cellStyle name="Input 2 5 14 5" xfId="7013" xr:uid="{00000000-0005-0000-0000-0000401B0000}"/>
    <cellStyle name="Input 2 5 14 5 2" xfId="7014" xr:uid="{00000000-0005-0000-0000-0000411B0000}"/>
    <cellStyle name="Input 2 5 14 6" xfId="7015" xr:uid="{00000000-0005-0000-0000-0000421B0000}"/>
    <cellStyle name="Input 2 5 14 6 2" xfId="7016" xr:uid="{00000000-0005-0000-0000-0000431B0000}"/>
    <cellStyle name="Input 2 5 14 7" xfId="7017" xr:uid="{00000000-0005-0000-0000-0000441B0000}"/>
    <cellStyle name="Input 2 5 14 8" xfId="7018" xr:uid="{00000000-0005-0000-0000-0000451B0000}"/>
    <cellStyle name="Input 2 5 15" xfId="7019" xr:uid="{00000000-0005-0000-0000-0000461B0000}"/>
    <cellStyle name="Input 2 5 15 2" xfId="7020" xr:uid="{00000000-0005-0000-0000-0000471B0000}"/>
    <cellStyle name="Input 2 5 15 2 2" xfId="7021" xr:uid="{00000000-0005-0000-0000-0000481B0000}"/>
    <cellStyle name="Input 2 5 15 2 3" xfId="7022" xr:uid="{00000000-0005-0000-0000-0000491B0000}"/>
    <cellStyle name="Input 2 5 15 2 4" xfId="7023" xr:uid="{00000000-0005-0000-0000-00004A1B0000}"/>
    <cellStyle name="Input 2 5 15 2 5" xfId="7024" xr:uid="{00000000-0005-0000-0000-00004B1B0000}"/>
    <cellStyle name="Input 2 5 15 3" xfId="7025" xr:uid="{00000000-0005-0000-0000-00004C1B0000}"/>
    <cellStyle name="Input 2 5 15 3 2" xfId="7026" xr:uid="{00000000-0005-0000-0000-00004D1B0000}"/>
    <cellStyle name="Input 2 5 15 3 3" xfId="7027" xr:uid="{00000000-0005-0000-0000-00004E1B0000}"/>
    <cellStyle name="Input 2 5 15 3 4" xfId="7028" xr:uid="{00000000-0005-0000-0000-00004F1B0000}"/>
    <cellStyle name="Input 2 5 15 3 5" xfId="7029" xr:uid="{00000000-0005-0000-0000-0000501B0000}"/>
    <cellStyle name="Input 2 5 15 4" xfId="7030" xr:uid="{00000000-0005-0000-0000-0000511B0000}"/>
    <cellStyle name="Input 2 5 15 4 2" xfId="7031" xr:uid="{00000000-0005-0000-0000-0000521B0000}"/>
    <cellStyle name="Input 2 5 15 5" xfId="7032" xr:uid="{00000000-0005-0000-0000-0000531B0000}"/>
    <cellStyle name="Input 2 5 15 5 2" xfId="7033" xr:uid="{00000000-0005-0000-0000-0000541B0000}"/>
    <cellStyle name="Input 2 5 15 6" xfId="7034" xr:uid="{00000000-0005-0000-0000-0000551B0000}"/>
    <cellStyle name="Input 2 5 15 7" xfId="7035" xr:uid="{00000000-0005-0000-0000-0000561B0000}"/>
    <cellStyle name="Input 2 5 16" xfId="7036" xr:uid="{00000000-0005-0000-0000-0000571B0000}"/>
    <cellStyle name="Input 2 5 16 2" xfId="7037" xr:uid="{00000000-0005-0000-0000-0000581B0000}"/>
    <cellStyle name="Input 2 5 16 3" xfId="7038" xr:uid="{00000000-0005-0000-0000-0000591B0000}"/>
    <cellStyle name="Input 2 5 16 4" xfId="7039" xr:uid="{00000000-0005-0000-0000-00005A1B0000}"/>
    <cellStyle name="Input 2 5 16 5" xfId="7040" xr:uid="{00000000-0005-0000-0000-00005B1B0000}"/>
    <cellStyle name="Input 2 5 17" xfId="7041" xr:uid="{00000000-0005-0000-0000-00005C1B0000}"/>
    <cellStyle name="Input 2 5 17 2" xfId="7042" xr:uid="{00000000-0005-0000-0000-00005D1B0000}"/>
    <cellStyle name="Input 2 5 17 3" xfId="7043" xr:uid="{00000000-0005-0000-0000-00005E1B0000}"/>
    <cellStyle name="Input 2 5 17 4" xfId="7044" xr:uid="{00000000-0005-0000-0000-00005F1B0000}"/>
    <cellStyle name="Input 2 5 17 5" xfId="7045" xr:uid="{00000000-0005-0000-0000-0000601B0000}"/>
    <cellStyle name="Input 2 5 18" xfId="7046" xr:uid="{00000000-0005-0000-0000-0000611B0000}"/>
    <cellStyle name="Input 2 5 18 2" xfId="7047" xr:uid="{00000000-0005-0000-0000-0000621B0000}"/>
    <cellStyle name="Input 2 5 19" xfId="7048" xr:uid="{00000000-0005-0000-0000-0000631B0000}"/>
    <cellStyle name="Input 2 5 19 2" xfId="7049" xr:uid="{00000000-0005-0000-0000-0000641B0000}"/>
    <cellStyle name="Input 2 5 2" xfId="7050" xr:uid="{00000000-0005-0000-0000-0000651B0000}"/>
    <cellStyle name="Input 2 5 2 2" xfId="7051" xr:uid="{00000000-0005-0000-0000-0000661B0000}"/>
    <cellStyle name="Input 2 5 2 2 2" xfId="7052" xr:uid="{00000000-0005-0000-0000-0000671B0000}"/>
    <cellStyle name="Input 2 5 2 2 2 2" xfId="7053" xr:uid="{00000000-0005-0000-0000-0000681B0000}"/>
    <cellStyle name="Input 2 5 2 2 2 3" xfId="7054" xr:uid="{00000000-0005-0000-0000-0000691B0000}"/>
    <cellStyle name="Input 2 5 2 2 2 4" xfId="7055" xr:uid="{00000000-0005-0000-0000-00006A1B0000}"/>
    <cellStyle name="Input 2 5 2 2 2 5" xfId="7056" xr:uid="{00000000-0005-0000-0000-00006B1B0000}"/>
    <cellStyle name="Input 2 5 2 2 3" xfId="7057" xr:uid="{00000000-0005-0000-0000-00006C1B0000}"/>
    <cellStyle name="Input 2 5 2 2 3 2" xfId="7058" xr:uid="{00000000-0005-0000-0000-00006D1B0000}"/>
    <cellStyle name="Input 2 5 2 2 3 3" xfId="7059" xr:uid="{00000000-0005-0000-0000-00006E1B0000}"/>
    <cellStyle name="Input 2 5 2 2 3 4" xfId="7060" xr:uid="{00000000-0005-0000-0000-00006F1B0000}"/>
    <cellStyle name="Input 2 5 2 2 3 5" xfId="7061" xr:uid="{00000000-0005-0000-0000-0000701B0000}"/>
    <cellStyle name="Input 2 5 2 2 4" xfId="7062" xr:uid="{00000000-0005-0000-0000-0000711B0000}"/>
    <cellStyle name="Input 2 5 2 2 4 2" xfId="7063" xr:uid="{00000000-0005-0000-0000-0000721B0000}"/>
    <cellStyle name="Input 2 5 2 2 5" xfId="7064" xr:uid="{00000000-0005-0000-0000-0000731B0000}"/>
    <cellStyle name="Input 2 5 2 2 5 2" xfId="7065" xr:uid="{00000000-0005-0000-0000-0000741B0000}"/>
    <cellStyle name="Input 2 5 2 2 6" xfId="7066" xr:uid="{00000000-0005-0000-0000-0000751B0000}"/>
    <cellStyle name="Input 2 5 2 2 7" xfId="7067" xr:uid="{00000000-0005-0000-0000-0000761B0000}"/>
    <cellStyle name="Input 2 5 2 3" xfId="7068" xr:uid="{00000000-0005-0000-0000-0000771B0000}"/>
    <cellStyle name="Input 2 5 2 3 2" xfId="7069" xr:uid="{00000000-0005-0000-0000-0000781B0000}"/>
    <cellStyle name="Input 2 5 2 3 3" xfId="7070" xr:uid="{00000000-0005-0000-0000-0000791B0000}"/>
    <cellStyle name="Input 2 5 2 3 4" xfId="7071" xr:uid="{00000000-0005-0000-0000-00007A1B0000}"/>
    <cellStyle name="Input 2 5 2 3 5" xfId="7072" xr:uid="{00000000-0005-0000-0000-00007B1B0000}"/>
    <cellStyle name="Input 2 5 2 4" xfId="7073" xr:uid="{00000000-0005-0000-0000-00007C1B0000}"/>
    <cellStyle name="Input 2 5 2 4 2" xfId="7074" xr:uid="{00000000-0005-0000-0000-00007D1B0000}"/>
    <cellStyle name="Input 2 5 2 4 3" xfId="7075" xr:uid="{00000000-0005-0000-0000-00007E1B0000}"/>
    <cellStyle name="Input 2 5 2 4 4" xfId="7076" xr:uid="{00000000-0005-0000-0000-00007F1B0000}"/>
    <cellStyle name="Input 2 5 2 4 5" xfId="7077" xr:uid="{00000000-0005-0000-0000-0000801B0000}"/>
    <cellStyle name="Input 2 5 2 5" xfId="7078" xr:uid="{00000000-0005-0000-0000-0000811B0000}"/>
    <cellStyle name="Input 2 5 2 5 2" xfId="7079" xr:uid="{00000000-0005-0000-0000-0000821B0000}"/>
    <cellStyle name="Input 2 5 2 6" xfId="7080" xr:uid="{00000000-0005-0000-0000-0000831B0000}"/>
    <cellStyle name="Input 2 5 2 6 2" xfId="7081" xr:uid="{00000000-0005-0000-0000-0000841B0000}"/>
    <cellStyle name="Input 2 5 2 7" xfId="7082" xr:uid="{00000000-0005-0000-0000-0000851B0000}"/>
    <cellStyle name="Input 2 5 2 8" xfId="7083" xr:uid="{00000000-0005-0000-0000-0000861B0000}"/>
    <cellStyle name="Input 2 5 20" xfId="7084" xr:uid="{00000000-0005-0000-0000-0000871B0000}"/>
    <cellStyle name="Input 2 5 21" xfId="7085" xr:uid="{00000000-0005-0000-0000-0000881B0000}"/>
    <cellStyle name="Input 2 5 3" xfId="7086" xr:uid="{00000000-0005-0000-0000-0000891B0000}"/>
    <cellStyle name="Input 2 5 3 2" xfId="7087" xr:uid="{00000000-0005-0000-0000-00008A1B0000}"/>
    <cellStyle name="Input 2 5 3 2 2" xfId="7088" xr:uid="{00000000-0005-0000-0000-00008B1B0000}"/>
    <cellStyle name="Input 2 5 3 2 2 2" xfId="7089" xr:uid="{00000000-0005-0000-0000-00008C1B0000}"/>
    <cellStyle name="Input 2 5 3 2 2 3" xfId="7090" xr:uid="{00000000-0005-0000-0000-00008D1B0000}"/>
    <cellStyle name="Input 2 5 3 2 2 4" xfId="7091" xr:uid="{00000000-0005-0000-0000-00008E1B0000}"/>
    <cellStyle name="Input 2 5 3 2 2 5" xfId="7092" xr:uid="{00000000-0005-0000-0000-00008F1B0000}"/>
    <cellStyle name="Input 2 5 3 2 3" xfId="7093" xr:uid="{00000000-0005-0000-0000-0000901B0000}"/>
    <cellStyle name="Input 2 5 3 2 3 2" xfId="7094" xr:uid="{00000000-0005-0000-0000-0000911B0000}"/>
    <cellStyle name="Input 2 5 3 2 3 3" xfId="7095" xr:uid="{00000000-0005-0000-0000-0000921B0000}"/>
    <cellStyle name="Input 2 5 3 2 3 4" xfId="7096" xr:uid="{00000000-0005-0000-0000-0000931B0000}"/>
    <cellStyle name="Input 2 5 3 2 3 5" xfId="7097" xr:uid="{00000000-0005-0000-0000-0000941B0000}"/>
    <cellStyle name="Input 2 5 3 2 4" xfId="7098" xr:uid="{00000000-0005-0000-0000-0000951B0000}"/>
    <cellStyle name="Input 2 5 3 2 4 2" xfId="7099" xr:uid="{00000000-0005-0000-0000-0000961B0000}"/>
    <cellStyle name="Input 2 5 3 2 5" xfId="7100" xr:uid="{00000000-0005-0000-0000-0000971B0000}"/>
    <cellStyle name="Input 2 5 3 2 5 2" xfId="7101" xr:uid="{00000000-0005-0000-0000-0000981B0000}"/>
    <cellStyle name="Input 2 5 3 2 6" xfId="7102" xr:uid="{00000000-0005-0000-0000-0000991B0000}"/>
    <cellStyle name="Input 2 5 3 2 7" xfId="7103" xr:uid="{00000000-0005-0000-0000-00009A1B0000}"/>
    <cellStyle name="Input 2 5 3 3" xfId="7104" xr:uid="{00000000-0005-0000-0000-00009B1B0000}"/>
    <cellStyle name="Input 2 5 3 3 2" xfId="7105" xr:uid="{00000000-0005-0000-0000-00009C1B0000}"/>
    <cellStyle name="Input 2 5 3 3 3" xfId="7106" xr:uid="{00000000-0005-0000-0000-00009D1B0000}"/>
    <cellStyle name="Input 2 5 3 3 4" xfId="7107" xr:uid="{00000000-0005-0000-0000-00009E1B0000}"/>
    <cellStyle name="Input 2 5 3 3 5" xfId="7108" xr:uid="{00000000-0005-0000-0000-00009F1B0000}"/>
    <cellStyle name="Input 2 5 3 4" xfId="7109" xr:uid="{00000000-0005-0000-0000-0000A01B0000}"/>
    <cellStyle name="Input 2 5 3 4 2" xfId="7110" xr:uid="{00000000-0005-0000-0000-0000A11B0000}"/>
    <cellStyle name="Input 2 5 3 4 3" xfId="7111" xr:uid="{00000000-0005-0000-0000-0000A21B0000}"/>
    <cellStyle name="Input 2 5 3 4 4" xfId="7112" xr:uid="{00000000-0005-0000-0000-0000A31B0000}"/>
    <cellStyle name="Input 2 5 3 4 5" xfId="7113" xr:uid="{00000000-0005-0000-0000-0000A41B0000}"/>
    <cellStyle name="Input 2 5 3 5" xfId="7114" xr:uid="{00000000-0005-0000-0000-0000A51B0000}"/>
    <cellStyle name="Input 2 5 3 5 2" xfId="7115" xr:uid="{00000000-0005-0000-0000-0000A61B0000}"/>
    <cellStyle name="Input 2 5 3 6" xfId="7116" xr:uid="{00000000-0005-0000-0000-0000A71B0000}"/>
    <cellStyle name="Input 2 5 3 6 2" xfId="7117" xr:uid="{00000000-0005-0000-0000-0000A81B0000}"/>
    <cellStyle name="Input 2 5 3 7" xfId="7118" xr:uid="{00000000-0005-0000-0000-0000A91B0000}"/>
    <cellStyle name="Input 2 5 3 8" xfId="7119" xr:uid="{00000000-0005-0000-0000-0000AA1B0000}"/>
    <cellStyle name="Input 2 5 4" xfId="7120" xr:uid="{00000000-0005-0000-0000-0000AB1B0000}"/>
    <cellStyle name="Input 2 5 4 2" xfId="7121" xr:uid="{00000000-0005-0000-0000-0000AC1B0000}"/>
    <cellStyle name="Input 2 5 4 2 2" xfId="7122" xr:uid="{00000000-0005-0000-0000-0000AD1B0000}"/>
    <cellStyle name="Input 2 5 4 2 2 2" xfId="7123" xr:uid="{00000000-0005-0000-0000-0000AE1B0000}"/>
    <cellStyle name="Input 2 5 4 2 2 3" xfId="7124" xr:uid="{00000000-0005-0000-0000-0000AF1B0000}"/>
    <cellStyle name="Input 2 5 4 2 2 4" xfId="7125" xr:uid="{00000000-0005-0000-0000-0000B01B0000}"/>
    <cellStyle name="Input 2 5 4 2 2 5" xfId="7126" xr:uid="{00000000-0005-0000-0000-0000B11B0000}"/>
    <cellStyle name="Input 2 5 4 2 3" xfId="7127" xr:uid="{00000000-0005-0000-0000-0000B21B0000}"/>
    <cellStyle name="Input 2 5 4 2 3 2" xfId="7128" xr:uid="{00000000-0005-0000-0000-0000B31B0000}"/>
    <cellStyle name="Input 2 5 4 2 3 3" xfId="7129" xr:uid="{00000000-0005-0000-0000-0000B41B0000}"/>
    <cellStyle name="Input 2 5 4 2 3 4" xfId="7130" xr:uid="{00000000-0005-0000-0000-0000B51B0000}"/>
    <cellStyle name="Input 2 5 4 2 3 5" xfId="7131" xr:uid="{00000000-0005-0000-0000-0000B61B0000}"/>
    <cellStyle name="Input 2 5 4 2 4" xfId="7132" xr:uid="{00000000-0005-0000-0000-0000B71B0000}"/>
    <cellStyle name="Input 2 5 4 2 4 2" xfId="7133" xr:uid="{00000000-0005-0000-0000-0000B81B0000}"/>
    <cellStyle name="Input 2 5 4 2 5" xfId="7134" xr:uid="{00000000-0005-0000-0000-0000B91B0000}"/>
    <cellStyle name="Input 2 5 4 2 5 2" xfId="7135" xr:uid="{00000000-0005-0000-0000-0000BA1B0000}"/>
    <cellStyle name="Input 2 5 4 2 6" xfId="7136" xr:uid="{00000000-0005-0000-0000-0000BB1B0000}"/>
    <cellStyle name="Input 2 5 4 2 7" xfId="7137" xr:uid="{00000000-0005-0000-0000-0000BC1B0000}"/>
    <cellStyle name="Input 2 5 4 3" xfId="7138" xr:uid="{00000000-0005-0000-0000-0000BD1B0000}"/>
    <cellStyle name="Input 2 5 4 3 2" xfId="7139" xr:uid="{00000000-0005-0000-0000-0000BE1B0000}"/>
    <cellStyle name="Input 2 5 4 3 3" xfId="7140" xr:uid="{00000000-0005-0000-0000-0000BF1B0000}"/>
    <cellStyle name="Input 2 5 4 3 4" xfId="7141" xr:uid="{00000000-0005-0000-0000-0000C01B0000}"/>
    <cellStyle name="Input 2 5 4 3 5" xfId="7142" xr:uid="{00000000-0005-0000-0000-0000C11B0000}"/>
    <cellStyle name="Input 2 5 4 4" xfId="7143" xr:uid="{00000000-0005-0000-0000-0000C21B0000}"/>
    <cellStyle name="Input 2 5 4 4 2" xfId="7144" xr:uid="{00000000-0005-0000-0000-0000C31B0000}"/>
    <cellStyle name="Input 2 5 4 4 3" xfId="7145" xr:uid="{00000000-0005-0000-0000-0000C41B0000}"/>
    <cellStyle name="Input 2 5 4 4 4" xfId="7146" xr:uid="{00000000-0005-0000-0000-0000C51B0000}"/>
    <cellStyle name="Input 2 5 4 4 5" xfId="7147" xr:uid="{00000000-0005-0000-0000-0000C61B0000}"/>
    <cellStyle name="Input 2 5 4 5" xfId="7148" xr:uid="{00000000-0005-0000-0000-0000C71B0000}"/>
    <cellStyle name="Input 2 5 4 5 2" xfId="7149" xr:uid="{00000000-0005-0000-0000-0000C81B0000}"/>
    <cellStyle name="Input 2 5 4 6" xfId="7150" xr:uid="{00000000-0005-0000-0000-0000C91B0000}"/>
    <cellStyle name="Input 2 5 4 6 2" xfId="7151" xr:uid="{00000000-0005-0000-0000-0000CA1B0000}"/>
    <cellStyle name="Input 2 5 4 7" xfId="7152" xr:uid="{00000000-0005-0000-0000-0000CB1B0000}"/>
    <cellStyle name="Input 2 5 4 8" xfId="7153" xr:uid="{00000000-0005-0000-0000-0000CC1B0000}"/>
    <cellStyle name="Input 2 5 5" xfId="7154" xr:uid="{00000000-0005-0000-0000-0000CD1B0000}"/>
    <cellStyle name="Input 2 5 5 2" xfId="7155" xr:uid="{00000000-0005-0000-0000-0000CE1B0000}"/>
    <cellStyle name="Input 2 5 5 2 2" xfId="7156" xr:uid="{00000000-0005-0000-0000-0000CF1B0000}"/>
    <cellStyle name="Input 2 5 5 2 2 2" xfId="7157" xr:uid="{00000000-0005-0000-0000-0000D01B0000}"/>
    <cellStyle name="Input 2 5 5 2 2 3" xfId="7158" xr:uid="{00000000-0005-0000-0000-0000D11B0000}"/>
    <cellStyle name="Input 2 5 5 2 2 4" xfId="7159" xr:uid="{00000000-0005-0000-0000-0000D21B0000}"/>
    <cellStyle name="Input 2 5 5 2 2 5" xfId="7160" xr:uid="{00000000-0005-0000-0000-0000D31B0000}"/>
    <cellStyle name="Input 2 5 5 2 3" xfId="7161" xr:uid="{00000000-0005-0000-0000-0000D41B0000}"/>
    <cellStyle name="Input 2 5 5 2 3 2" xfId="7162" xr:uid="{00000000-0005-0000-0000-0000D51B0000}"/>
    <cellStyle name="Input 2 5 5 2 3 3" xfId="7163" xr:uid="{00000000-0005-0000-0000-0000D61B0000}"/>
    <cellStyle name="Input 2 5 5 2 3 4" xfId="7164" xr:uid="{00000000-0005-0000-0000-0000D71B0000}"/>
    <cellStyle name="Input 2 5 5 2 3 5" xfId="7165" xr:uid="{00000000-0005-0000-0000-0000D81B0000}"/>
    <cellStyle name="Input 2 5 5 2 4" xfId="7166" xr:uid="{00000000-0005-0000-0000-0000D91B0000}"/>
    <cellStyle name="Input 2 5 5 2 4 2" xfId="7167" xr:uid="{00000000-0005-0000-0000-0000DA1B0000}"/>
    <cellStyle name="Input 2 5 5 2 5" xfId="7168" xr:uid="{00000000-0005-0000-0000-0000DB1B0000}"/>
    <cellStyle name="Input 2 5 5 2 5 2" xfId="7169" xr:uid="{00000000-0005-0000-0000-0000DC1B0000}"/>
    <cellStyle name="Input 2 5 5 2 6" xfId="7170" xr:uid="{00000000-0005-0000-0000-0000DD1B0000}"/>
    <cellStyle name="Input 2 5 5 2 7" xfId="7171" xr:uid="{00000000-0005-0000-0000-0000DE1B0000}"/>
    <cellStyle name="Input 2 5 5 3" xfId="7172" xr:uid="{00000000-0005-0000-0000-0000DF1B0000}"/>
    <cellStyle name="Input 2 5 5 3 2" xfId="7173" xr:uid="{00000000-0005-0000-0000-0000E01B0000}"/>
    <cellStyle name="Input 2 5 5 3 3" xfId="7174" xr:uid="{00000000-0005-0000-0000-0000E11B0000}"/>
    <cellStyle name="Input 2 5 5 3 4" xfId="7175" xr:uid="{00000000-0005-0000-0000-0000E21B0000}"/>
    <cellStyle name="Input 2 5 5 3 5" xfId="7176" xr:uid="{00000000-0005-0000-0000-0000E31B0000}"/>
    <cellStyle name="Input 2 5 5 4" xfId="7177" xr:uid="{00000000-0005-0000-0000-0000E41B0000}"/>
    <cellStyle name="Input 2 5 5 4 2" xfId="7178" xr:uid="{00000000-0005-0000-0000-0000E51B0000}"/>
    <cellStyle name="Input 2 5 5 4 3" xfId="7179" xr:uid="{00000000-0005-0000-0000-0000E61B0000}"/>
    <cellStyle name="Input 2 5 5 4 4" xfId="7180" xr:uid="{00000000-0005-0000-0000-0000E71B0000}"/>
    <cellStyle name="Input 2 5 5 4 5" xfId="7181" xr:uid="{00000000-0005-0000-0000-0000E81B0000}"/>
    <cellStyle name="Input 2 5 5 5" xfId="7182" xr:uid="{00000000-0005-0000-0000-0000E91B0000}"/>
    <cellStyle name="Input 2 5 5 5 2" xfId="7183" xr:uid="{00000000-0005-0000-0000-0000EA1B0000}"/>
    <cellStyle name="Input 2 5 5 6" xfId="7184" xr:uid="{00000000-0005-0000-0000-0000EB1B0000}"/>
    <cellStyle name="Input 2 5 5 6 2" xfId="7185" xr:uid="{00000000-0005-0000-0000-0000EC1B0000}"/>
    <cellStyle name="Input 2 5 5 7" xfId="7186" xr:uid="{00000000-0005-0000-0000-0000ED1B0000}"/>
    <cellStyle name="Input 2 5 5 8" xfId="7187" xr:uid="{00000000-0005-0000-0000-0000EE1B0000}"/>
    <cellStyle name="Input 2 5 6" xfId="7188" xr:uid="{00000000-0005-0000-0000-0000EF1B0000}"/>
    <cellStyle name="Input 2 5 6 2" xfId="7189" xr:uid="{00000000-0005-0000-0000-0000F01B0000}"/>
    <cellStyle name="Input 2 5 6 2 2" xfId="7190" xr:uid="{00000000-0005-0000-0000-0000F11B0000}"/>
    <cellStyle name="Input 2 5 6 2 2 2" xfId="7191" xr:uid="{00000000-0005-0000-0000-0000F21B0000}"/>
    <cellStyle name="Input 2 5 6 2 2 3" xfId="7192" xr:uid="{00000000-0005-0000-0000-0000F31B0000}"/>
    <cellStyle name="Input 2 5 6 2 2 4" xfId="7193" xr:uid="{00000000-0005-0000-0000-0000F41B0000}"/>
    <cellStyle name="Input 2 5 6 2 2 5" xfId="7194" xr:uid="{00000000-0005-0000-0000-0000F51B0000}"/>
    <cellStyle name="Input 2 5 6 2 3" xfId="7195" xr:uid="{00000000-0005-0000-0000-0000F61B0000}"/>
    <cellStyle name="Input 2 5 6 2 3 2" xfId="7196" xr:uid="{00000000-0005-0000-0000-0000F71B0000}"/>
    <cellStyle name="Input 2 5 6 2 3 3" xfId="7197" xr:uid="{00000000-0005-0000-0000-0000F81B0000}"/>
    <cellStyle name="Input 2 5 6 2 3 4" xfId="7198" xr:uid="{00000000-0005-0000-0000-0000F91B0000}"/>
    <cellStyle name="Input 2 5 6 2 3 5" xfId="7199" xr:uid="{00000000-0005-0000-0000-0000FA1B0000}"/>
    <cellStyle name="Input 2 5 6 2 4" xfId="7200" xr:uid="{00000000-0005-0000-0000-0000FB1B0000}"/>
    <cellStyle name="Input 2 5 6 2 4 2" xfId="7201" xr:uid="{00000000-0005-0000-0000-0000FC1B0000}"/>
    <cellStyle name="Input 2 5 6 2 5" xfId="7202" xr:uid="{00000000-0005-0000-0000-0000FD1B0000}"/>
    <cellStyle name="Input 2 5 6 2 5 2" xfId="7203" xr:uid="{00000000-0005-0000-0000-0000FE1B0000}"/>
    <cellStyle name="Input 2 5 6 2 6" xfId="7204" xr:uid="{00000000-0005-0000-0000-0000FF1B0000}"/>
    <cellStyle name="Input 2 5 6 2 7" xfId="7205" xr:uid="{00000000-0005-0000-0000-0000001C0000}"/>
    <cellStyle name="Input 2 5 6 3" xfId="7206" xr:uid="{00000000-0005-0000-0000-0000011C0000}"/>
    <cellStyle name="Input 2 5 6 3 2" xfId="7207" xr:uid="{00000000-0005-0000-0000-0000021C0000}"/>
    <cellStyle name="Input 2 5 6 3 3" xfId="7208" xr:uid="{00000000-0005-0000-0000-0000031C0000}"/>
    <cellStyle name="Input 2 5 6 3 4" xfId="7209" xr:uid="{00000000-0005-0000-0000-0000041C0000}"/>
    <cellStyle name="Input 2 5 6 3 5" xfId="7210" xr:uid="{00000000-0005-0000-0000-0000051C0000}"/>
    <cellStyle name="Input 2 5 6 4" xfId="7211" xr:uid="{00000000-0005-0000-0000-0000061C0000}"/>
    <cellStyle name="Input 2 5 6 4 2" xfId="7212" xr:uid="{00000000-0005-0000-0000-0000071C0000}"/>
    <cellStyle name="Input 2 5 6 4 3" xfId="7213" xr:uid="{00000000-0005-0000-0000-0000081C0000}"/>
    <cellStyle name="Input 2 5 6 4 4" xfId="7214" xr:uid="{00000000-0005-0000-0000-0000091C0000}"/>
    <cellStyle name="Input 2 5 6 4 5" xfId="7215" xr:uid="{00000000-0005-0000-0000-00000A1C0000}"/>
    <cellStyle name="Input 2 5 6 5" xfId="7216" xr:uid="{00000000-0005-0000-0000-00000B1C0000}"/>
    <cellStyle name="Input 2 5 6 5 2" xfId="7217" xr:uid="{00000000-0005-0000-0000-00000C1C0000}"/>
    <cellStyle name="Input 2 5 6 6" xfId="7218" xr:uid="{00000000-0005-0000-0000-00000D1C0000}"/>
    <cellStyle name="Input 2 5 6 6 2" xfId="7219" xr:uid="{00000000-0005-0000-0000-00000E1C0000}"/>
    <cellStyle name="Input 2 5 6 7" xfId="7220" xr:uid="{00000000-0005-0000-0000-00000F1C0000}"/>
    <cellStyle name="Input 2 5 6 8" xfId="7221" xr:uid="{00000000-0005-0000-0000-0000101C0000}"/>
    <cellStyle name="Input 2 5 7" xfId="7222" xr:uid="{00000000-0005-0000-0000-0000111C0000}"/>
    <cellStyle name="Input 2 5 7 2" xfId="7223" xr:uid="{00000000-0005-0000-0000-0000121C0000}"/>
    <cellStyle name="Input 2 5 7 2 2" xfId="7224" xr:uid="{00000000-0005-0000-0000-0000131C0000}"/>
    <cellStyle name="Input 2 5 7 2 2 2" xfId="7225" xr:uid="{00000000-0005-0000-0000-0000141C0000}"/>
    <cellStyle name="Input 2 5 7 2 2 3" xfId="7226" xr:uid="{00000000-0005-0000-0000-0000151C0000}"/>
    <cellStyle name="Input 2 5 7 2 2 4" xfId="7227" xr:uid="{00000000-0005-0000-0000-0000161C0000}"/>
    <cellStyle name="Input 2 5 7 2 2 5" xfId="7228" xr:uid="{00000000-0005-0000-0000-0000171C0000}"/>
    <cellStyle name="Input 2 5 7 2 3" xfId="7229" xr:uid="{00000000-0005-0000-0000-0000181C0000}"/>
    <cellStyle name="Input 2 5 7 2 3 2" xfId="7230" xr:uid="{00000000-0005-0000-0000-0000191C0000}"/>
    <cellStyle name="Input 2 5 7 2 3 3" xfId="7231" xr:uid="{00000000-0005-0000-0000-00001A1C0000}"/>
    <cellStyle name="Input 2 5 7 2 3 4" xfId="7232" xr:uid="{00000000-0005-0000-0000-00001B1C0000}"/>
    <cellStyle name="Input 2 5 7 2 3 5" xfId="7233" xr:uid="{00000000-0005-0000-0000-00001C1C0000}"/>
    <cellStyle name="Input 2 5 7 2 4" xfId="7234" xr:uid="{00000000-0005-0000-0000-00001D1C0000}"/>
    <cellStyle name="Input 2 5 7 2 4 2" xfId="7235" xr:uid="{00000000-0005-0000-0000-00001E1C0000}"/>
    <cellStyle name="Input 2 5 7 2 5" xfId="7236" xr:uid="{00000000-0005-0000-0000-00001F1C0000}"/>
    <cellStyle name="Input 2 5 7 2 5 2" xfId="7237" xr:uid="{00000000-0005-0000-0000-0000201C0000}"/>
    <cellStyle name="Input 2 5 7 2 6" xfId="7238" xr:uid="{00000000-0005-0000-0000-0000211C0000}"/>
    <cellStyle name="Input 2 5 7 2 7" xfId="7239" xr:uid="{00000000-0005-0000-0000-0000221C0000}"/>
    <cellStyle name="Input 2 5 7 3" xfId="7240" xr:uid="{00000000-0005-0000-0000-0000231C0000}"/>
    <cellStyle name="Input 2 5 7 3 2" xfId="7241" xr:uid="{00000000-0005-0000-0000-0000241C0000}"/>
    <cellStyle name="Input 2 5 7 3 3" xfId="7242" xr:uid="{00000000-0005-0000-0000-0000251C0000}"/>
    <cellStyle name="Input 2 5 7 3 4" xfId="7243" xr:uid="{00000000-0005-0000-0000-0000261C0000}"/>
    <cellStyle name="Input 2 5 7 3 5" xfId="7244" xr:uid="{00000000-0005-0000-0000-0000271C0000}"/>
    <cellStyle name="Input 2 5 7 4" xfId="7245" xr:uid="{00000000-0005-0000-0000-0000281C0000}"/>
    <cellStyle name="Input 2 5 7 4 2" xfId="7246" xr:uid="{00000000-0005-0000-0000-0000291C0000}"/>
    <cellStyle name="Input 2 5 7 4 3" xfId="7247" xr:uid="{00000000-0005-0000-0000-00002A1C0000}"/>
    <cellStyle name="Input 2 5 7 4 4" xfId="7248" xr:uid="{00000000-0005-0000-0000-00002B1C0000}"/>
    <cellStyle name="Input 2 5 7 4 5" xfId="7249" xr:uid="{00000000-0005-0000-0000-00002C1C0000}"/>
    <cellStyle name="Input 2 5 7 5" xfId="7250" xr:uid="{00000000-0005-0000-0000-00002D1C0000}"/>
    <cellStyle name="Input 2 5 7 5 2" xfId="7251" xr:uid="{00000000-0005-0000-0000-00002E1C0000}"/>
    <cellStyle name="Input 2 5 7 6" xfId="7252" xr:uid="{00000000-0005-0000-0000-00002F1C0000}"/>
    <cellStyle name="Input 2 5 7 6 2" xfId="7253" xr:uid="{00000000-0005-0000-0000-0000301C0000}"/>
    <cellStyle name="Input 2 5 7 7" xfId="7254" xr:uid="{00000000-0005-0000-0000-0000311C0000}"/>
    <cellStyle name="Input 2 5 7 8" xfId="7255" xr:uid="{00000000-0005-0000-0000-0000321C0000}"/>
    <cellStyle name="Input 2 5 8" xfId="7256" xr:uid="{00000000-0005-0000-0000-0000331C0000}"/>
    <cellStyle name="Input 2 5 8 2" xfId="7257" xr:uid="{00000000-0005-0000-0000-0000341C0000}"/>
    <cellStyle name="Input 2 5 8 2 2" xfId="7258" xr:uid="{00000000-0005-0000-0000-0000351C0000}"/>
    <cellStyle name="Input 2 5 8 2 2 2" xfId="7259" xr:uid="{00000000-0005-0000-0000-0000361C0000}"/>
    <cellStyle name="Input 2 5 8 2 2 3" xfId="7260" xr:uid="{00000000-0005-0000-0000-0000371C0000}"/>
    <cellStyle name="Input 2 5 8 2 2 4" xfId="7261" xr:uid="{00000000-0005-0000-0000-0000381C0000}"/>
    <cellStyle name="Input 2 5 8 2 2 5" xfId="7262" xr:uid="{00000000-0005-0000-0000-0000391C0000}"/>
    <cellStyle name="Input 2 5 8 2 3" xfId="7263" xr:uid="{00000000-0005-0000-0000-00003A1C0000}"/>
    <cellStyle name="Input 2 5 8 2 3 2" xfId="7264" xr:uid="{00000000-0005-0000-0000-00003B1C0000}"/>
    <cellStyle name="Input 2 5 8 2 3 3" xfId="7265" xr:uid="{00000000-0005-0000-0000-00003C1C0000}"/>
    <cellStyle name="Input 2 5 8 2 3 4" xfId="7266" xr:uid="{00000000-0005-0000-0000-00003D1C0000}"/>
    <cellStyle name="Input 2 5 8 2 3 5" xfId="7267" xr:uid="{00000000-0005-0000-0000-00003E1C0000}"/>
    <cellStyle name="Input 2 5 8 2 4" xfId="7268" xr:uid="{00000000-0005-0000-0000-00003F1C0000}"/>
    <cellStyle name="Input 2 5 8 2 4 2" xfId="7269" xr:uid="{00000000-0005-0000-0000-0000401C0000}"/>
    <cellStyle name="Input 2 5 8 2 5" xfId="7270" xr:uid="{00000000-0005-0000-0000-0000411C0000}"/>
    <cellStyle name="Input 2 5 8 2 5 2" xfId="7271" xr:uid="{00000000-0005-0000-0000-0000421C0000}"/>
    <cellStyle name="Input 2 5 8 2 6" xfId="7272" xr:uid="{00000000-0005-0000-0000-0000431C0000}"/>
    <cellStyle name="Input 2 5 8 2 7" xfId="7273" xr:uid="{00000000-0005-0000-0000-0000441C0000}"/>
    <cellStyle name="Input 2 5 8 3" xfId="7274" xr:uid="{00000000-0005-0000-0000-0000451C0000}"/>
    <cellStyle name="Input 2 5 8 3 2" xfId="7275" xr:uid="{00000000-0005-0000-0000-0000461C0000}"/>
    <cellStyle name="Input 2 5 8 3 3" xfId="7276" xr:uid="{00000000-0005-0000-0000-0000471C0000}"/>
    <cellStyle name="Input 2 5 8 3 4" xfId="7277" xr:uid="{00000000-0005-0000-0000-0000481C0000}"/>
    <cellStyle name="Input 2 5 8 3 5" xfId="7278" xr:uid="{00000000-0005-0000-0000-0000491C0000}"/>
    <cellStyle name="Input 2 5 8 4" xfId="7279" xr:uid="{00000000-0005-0000-0000-00004A1C0000}"/>
    <cellStyle name="Input 2 5 8 4 2" xfId="7280" xr:uid="{00000000-0005-0000-0000-00004B1C0000}"/>
    <cellStyle name="Input 2 5 8 4 3" xfId="7281" xr:uid="{00000000-0005-0000-0000-00004C1C0000}"/>
    <cellStyle name="Input 2 5 8 4 4" xfId="7282" xr:uid="{00000000-0005-0000-0000-00004D1C0000}"/>
    <cellStyle name="Input 2 5 8 4 5" xfId="7283" xr:uid="{00000000-0005-0000-0000-00004E1C0000}"/>
    <cellStyle name="Input 2 5 8 5" xfId="7284" xr:uid="{00000000-0005-0000-0000-00004F1C0000}"/>
    <cellStyle name="Input 2 5 8 5 2" xfId="7285" xr:uid="{00000000-0005-0000-0000-0000501C0000}"/>
    <cellStyle name="Input 2 5 8 6" xfId="7286" xr:uid="{00000000-0005-0000-0000-0000511C0000}"/>
    <cellStyle name="Input 2 5 8 6 2" xfId="7287" xr:uid="{00000000-0005-0000-0000-0000521C0000}"/>
    <cellStyle name="Input 2 5 8 7" xfId="7288" xr:uid="{00000000-0005-0000-0000-0000531C0000}"/>
    <cellStyle name="Input 2 5 8 8" xfId="7289" xr:uid="{00000000-0005-0000-0000-0000541C0000}"/>
    <cellStyle name="Input 2 5 9" xfId="7290" xr:uid="{00000000-0005-0000-0000-0000551C0000}"/>
    <cellStyle name="Input 2 5 9 2" xfId="7291" xr:uid="{00000000-0005-0000-0000-0000561C0000}"/>
    <cellStyle name="Input 2 5 9 2 2" xfId="7292" xr:uid="{00000000-0005-0000-0000-0000571C0000}"/>
    <cellStyle name="Input 2 5 9 2 2 2" xfId="7293" xr:uid="{00000000-0005-0000-0000-0000581C0000}"/>
    <cellStyle name="Input 2 5 9 2 2 3" xfId="7294" xr:uid="{00000000-0005-0000-0000-0000591C0000}"/>
    <cellStyle name="Input 2 5 9 2 2 4" xfId="7295" xr:uid="{00000000-0005-0000-0000-00005A1C0000}"/>
    <cellStyle name="Input 2 5 9 2 2 5" xfId="7296" xr:uid="{00000000-0005-0000-0000-00005B1C0000}"/>
    <cellStyle name="Input 2 5 9 2 3" xfId="7297" xr:uid="{00000000-0005-0000-0000-00005C1C0000}"/>
    <cellStyle name="Input 2 5 9 2 3 2" xfId="7298" xr:uid="{00000000-0005-0000-0000-00005D1C0000}"/>
    <cellStyle name="Input 2 5 9 2 3 3" xfId="7299" xr:uid="{00000000-0005-0000-0000-00005E1C0000}"/>
    <cellStyle name="Input 2 5 9 2 3 4" xfId="7300" xr:uid="{00000000-0005-0000-0000-00005F1C0000}"/>
    <cellStyle name="Input 2 5 9 2 3 5" xfId="7301" xr:uid="{00000000-0005-0000-0000-0000601C0000}"/>
    <cellStyle name="Input 2 5 9 2 4" xfId="7302" xr:uid="{00000000-0005-0000-0000-0000611C0000}"/>
    <cellStyle name="Input 2 5 9 2 4 2" xfId="7303" xr:uid="{00000000-0005-0000-0000-0000621C0000}"/>
    <cellStyle name="Input 2 5 9 2 5" xfId="7304" xr:uid="{00000000-0005-0000-0000-0000631C0000}"/>
    <cellStyle name="Input 2 5 9 2 5 2" xfId="7305" xr:uid="{00000000-0005-0000-0000-0000641C0000}"/>
    <cellStyle name="Input 2 5 9 2 6" xfId="7306" xr:uid="{00000000-0005-0000-0000-0000651C0000}"/>
    <cellStyle name="Input 2 5 9 2 7" xfId="7307" xr:uid="{00000000-0005-0000-0000-0000661C0000}"/>
    <cellStyle name="Input 2 5 9 3" xfId="7308" xr:uid="{00000000-0005-0000-0000-0000671C0000}"/>
    <cellStyle name="Input 2 5 9 3 2" xfId="7309" xr:uid="{00000000-0005-0000-0000-0000681C0000}"/>
    <cellStyle name="Input 2 5 9 3 3" xfId="7310" xr:uid="{00000000-0005-0000-0000-0000691C0000}"/>
    <cellStyle name="Input 2 5 9 3 4" xfId="7311" xr:uid="{00000000-0005-0000-0000-00006A1C0000}"/>
    <cellStyle name="Input 2 5 9 3 5" xfId="7312" xr:uid="{00000000-0005-0000-0000-00006B1C0000}"/>
    <cellStyle name="Input 2 5 9 4" xfId="7313" xr:uid="{00000000-0005-0000-0000-00006C1C0000}"/>
    <cellStyle name="Input 2 5 9 4 2" xfId="7314" xr:uid="{00000000-0005-0000-0000-00006D1C0000}"/>
    <cellStyle name="Input 2 5 9 4 3" xfId="7315" xr:uid="{00000000-0005-0000-0000-00006E1C0000}"/>
    <cellStyle name="Input 2 5 9 4 4" xfId="7316" xr:uid="{00000000-0005-0000-0000-00006F1C0000}"/>
    <cellStyle name="Input 2 5 9 4 5" xfId="7317" xr:uid="{00000000-0005-0000-0000-0000701C0000}"/>
    <cellStyle name="Input 2 5 9 5" xfId="7318" xr:uid="{00000000-0005-0000-0000-0000711C0000}"/>
    <cellStyle name="Input 2 5 9 5 2" xfId="7319" xr:uid="{00000000-0005-0000-0000-0000721C0000}"/>
    <cellStyle name="Input 2 5 9 6" xfId="7320" xr:uid="{00000000-0005-0000-0000-0000731C0000}"/>
    <cellStyle name="Input 2 5 9 6 2" xfId="7321" xr:uid="{00000000-0005-0000-0000-0000741C0000}"/>
    <cellStyle name="Input 2 5 9 7" xfId="7322" xr:uid="{00000000-0005-0000-0000-0000751C0000}"/>
    <cellStyle name="Input 2 5 9 8" xfId="7323" xr:uid="{00000000-0005-0000-0000-0000761C0000}"/>
    <cellStyle name="Input 2 6" xfId="7324" xr:uid="{00000000-0005-0000-0000-0000771C0000}"/>
    <cellStyle name="Input 2 6 2" xfId="7325" xr:uid="{00000000-0005-0000-0000-0000781C0000}"/>
    <cellStyle name="Input 2 7" xfId="7326" xr:uid="{00000000-0005-0000-0000-0000791C0000}"/>
    <cellStyle name="Input 2 7 2" xfId="7327" xr:uid="{00000000-0005-0000-0000-00007A1C0000}"/>
    <cellStyle name="Input 2 8" xfId="7328" xr:uid="{00000000-0005-0000-0000-00007B1C0000}"/>
    <cellStyle name="Input 2 9" xfId="7329" xr:uid="{00000000-0005-0000-0000-00007C1C0000}"/>
    <cellStyle name="Input 2 9 2" xfId="7330" xr:uid="{00000000-0005-0000-0000-00007D1C0000}"/>
    <cellStyle name="Input 2_T-straight with PEDs adjustor" xfId="7331" xr:uid="{00000000-0005-0000-0000-00007E1C0000}"/>
    <cellStyle name="Input 3" xfId="7332" xr:uid="{00000000-0005-0000-0000-00007F1C0000}"/>
    <cellStyle name="Input 3 2" xfId="7333" xr:uid="{00000000-0005-0000-0000-0000801C0000}"/>
    <cellStyle name="Input 3 2 2" xfId="7334" xr:uid="{00000000-0005-0000-0000-0000811C0000}"/>
    <cellStyle name="Input 3 2 2 10" xfId="7335" xr:uid="{00000000-0005-0000-0000-0000821C0000}"/>
    <cellStyle name="Input 3 2 2 10 2" xfId="7336" xr:uid="{00000000-0005-0000-0000-0000831C0000}"/>
    <cellStyle name="Input 3 2 2 10 2 2" xfId="7337" xr:uid="{00000000-0005-0000-0000-0000841C0000}"/>
    <cellStyle name="Input 3 2 2 10 2 2 2" xfId="7338" xr:uid="{00000000-0005-0000-0000-0000851C0000}"/>
    <cellStyle name="Input 3 2 2 10 2 2 3" xfId="7339" xr:uid="{00000000-0005-0000-0000-0000861C0000}"/>
    <cellStyle name="Input 3 2 2 10 2 2 4" xfId="7340" xr:uid="{00000000-0005-0000-0000-0000871C0000}"/>
    <cellStyle name="Input 3 2 2 10 2 2 5" xfId="7341" xr:uid="{00000000-0005-0000-0000-0000881C0000}"/>
    <cellStyle name="Input 3 2 2 10 2 3" xfId="7342" xr:uid="{00000000-0005-0000-0000-0000891C0000}"/>
    <cellStyle name="Input 3 2 2 10 2 3 2" xfId="7343" xr:uid="{00000000-0005-0000-0000-00008A1C0000}"/>
    <cellStyle name="Input 3 2 2 10 2 3 3" xfId="7344" xr:uid="{00000000-0005-0000-0000-00008B1C0000}"/>
    <cellStyle name="Input 3 2 2 10 2 3 4" xfId="7345" xr:uid="{00000000-0005-0000-0000-00008C1C0000}"/>
    <cellStyle name="Input 3 2 2 10 2 3 5" xfId="7346" xr:uid="{00000000-0005-0000-0000-00008D1C0000}"/>
    <cellStyle name="Input 3 2 2 10 2 4" xfId="7347" xr:uid="{00000000-0005-0000-0000-00008E1C0000}"/>
    <cellStyle name="Input 3 2 2 10 2 4 2" xfId="7348" xr:uid="{00000000-0005-0000-0000-00008F1C0000}"/>
    <cellStyle name="Input 3 2 2 10 2 5" xfId="7349" xr:uid="{00000000-0005-0000-0000-0000901C0000}"/>
    <cellStyle name="Input 3 2 2 10 2 5 2" xfId="7350" xr:uid="{00000000-0005-0000-0000-0000911C0000}"/>
    <cellStyle name="Input 3 2 2 10 2 6" xfId="7351" xr:uid="{00000000-0005-0000-0000-0000921C0000}"/>
    <cellStyle name="Input 3 2 2 10 2 7" xfId="7352" xr:uid="{00000000-0005-0000-0000-0000931C0000}"/>
    <cellStyle name="Input 3 2 2 10 3" xfId="7353" xr:uid="{00000000-0005-0000-0000-0000941C0000}"/>
    <cellStyle name="Input 3 2 2 10 3 2" xfId="7354" xr:uid="{00000000-0005-0000-0000-0000951C0000}"/>
    <cellStyle name="Input 3 2 2 10 3 3" xfId="7355" xr:uid="{00000000-0005-0000-0000-0000961C0000}"/>
    <cellStyle name="Input 3 2 2 10 3 4" xfId="7356" xr:uid="{00000000-0005-0000-0000-0000971C0000}"/>
    <cellStyle name="Input 3 2 2 10 3 5" xfId="7357" xr:uid="{00000000-0005-0000-0000-0000981C0000}"/>
    <cellStyle name="Input 3 2 2 10 4" xfId="7358" xr:uid="{00000000-0005-0000-0000-0000991C0000}"/>
    <cellStyle name="Input 3 2 2 10 4 2" xfId="7359" xr:uid="{00000000-0005-0000-0000-00009A1C0000}"/>
    <cellStyle name="Input 3 2 2 10 4 3" xfId="7360" xr:uid="{00000000-0005-0000-0000-00009B1C0000}"/>
    <cellStyle name="Input 3 2 2 10 4 4" xfId="7361" xr:uid="{00000000-0005-0000-0000-00009C1C0000}"/>
    <cellStyle name="Input 3 2 2 10 4 5" xfId="7362" xr:uid="{00000000-0005-0000-0000-00009D1C0000}"/>
    <cellStyle name="Input 3 2 2 10 5" xfId="7363" xr:uid="{00000000-0005-0000-0000-00009E1C0000}"/>
    <cellStyle name="Input 3 2 2 10 5 2" xfId="7364" xr:uid="{00000000-0005-0000-0000-00009F1C0000}"/>
    <cellStyle name="Input 3 2 2 10 6" xfId="7365" xr:uid="{00000000-0005-0000-0000-0000A01C0000}"/>
    <cellStyle name="Input 3 2 2 10 6 2" xfId="7366" xr:uid="{00000000-0005-0000-0000-0000A11C0000}"/>
    <cellStyle name="Input 3 2 2 10 7" xfId="7367" xr:uid="{00000000-0005-0000-0000-0000A21C0000}"/>
    <cellStyle name="Input 3 2 2 10 8" xfId="7368" xr:uid="{00000000-0005-0000-0000-0000A31C0000}"/>
    <cellStyle name="Input 3 2 2 11" xfId="7369" xr:uid="{00000000-0005-0000-0000-0000A41C0000}"/>
    <cellStyle name="Input 3 2 2 11 2" xfId="7370" xr:uid="{00000000-0005-0000-0000-0000A51C0000}"/>
    <cellStyle name="Input 3 2 2 11 2 2" xfId="7371" xr:uid="{00000000-0005-0000-0000-0000A61C0000}"/>
    <cellStyle name="Input 3 2 2 11 2 2 2" xfId="7372" xr:uid="{00000000-0005-0000-0000-0000A71C0000}"/>
    <cellStyle name="Input 3 2 2 11 2 2 3" xfId="7373" xr:uid="{00000000-0005-0000-0000-0000A81C0000}"/>
    <cellStyle name="Input 3 2 2 11 2 2 4" xfId="7374" xr:uid="{00000000-0005-0000-0000-0000A91C0000}"/>
    <cellStyle name="Input 3 2 2 11 2 2 5" xfId="7375" xr:uid="{00000000-0005-0000-0000-0000AA1C0000}"/>
    <cellStyle name="Input 3 2 2 11 2 3" xfId="7376" xr:uid="{00000000-0005-0000-0000-0000AB1C0000}"/>
    <cellStyle name="Input 3 2 2 11 2 3 2" xfId="7377" xr:uid="{00000000-0005-0000-0000-0000AC1C0000}"/>
    <cellStyle name="Input 3 2 2 11 2 3 3" xfId="7378" xr:uid="{00000000-0005-0000-0000-0000AD1C0000}"/>
    <cellStyle name="Input 3 2 2 11 2 3 4" xfId="7379" xr:uid="{00000000-0005-0000-0000-0000AE1C0000}"/>
    <cellStyle name="Input 3 2 2 11 2 3 5" xfId="7380" xr:uid="{00000000-0005-0000-0000-0000AF1C0000}"/>
    <cellStyle name="Input 3 2 2 11 2 4" xfId="7381" xr:uid="{00000000-0005-0000-0000-0000B01C0000}"/>
    <cellStyle name="Input 3 2 2 11 2 4 2" xfId="7382" xr:uid="{00000000-0005-0000-0000-0000B11C0000}"/>
    <cellStyle name="Input 3 2 2 11 2 5" xfId="7383" xr:uid="{00000000-0005-0000-0000-0000B21C0000}"/>
    <cellStyle name="Input 3 2 2 11 2 5 2" xfId="7384" xr:uid="{00000000-0005-0000-0000-0000B31C0000}"/>
    <cellStyle name="Input 3 2 2 11 2 6" xfId="7385" xr:uid="{00000000-0005-0000-0000-0000B41C0000}"/>
    <cellStyle name="Input 3 2 2 11 2 7" xfId="7386" xr:uid="{00000000-0005-0000-0000-0000B51C0000}"/>
    <cellStyle name="Input 3 2 2 11 3" xfId="7387" xr:uid="{00000000-0005-0000-0000-0000B61C0000}"/>
    <cellStyle name="Input 3 2 2 11 3 2" xfId="7388" xr:uid="{00000000-0005-0000-0000-0000B71C0000}"/>
    <cellStyle name="Input 3 2 2 11 3 3" xfId="7389" xr:uid="{00000000-0005-0000-0000-0000B81C0000}"/>
    <cellStyle name="Input 3 2 2 11 3 4" xfId="7390" xr:uid="{00000000-0005-0000-0000-0000B91C0000}"/>
    <cellStyle name="Input 3 2 2 11 3 5" xfId="7391" xr:uid="{00000000-0005-0000-0000-0000BA1C0000}"/>
    <cellStyle name="Input 3 2 2 11 4" xfId="7392" xr:uid="{00000000-0005-0000-0000-0000BB1C0000}"/>
    <cellStyle name="Input 3 2 2 11 4 2" xfId="7393" xr:uid="{00000000-0005-0000-0000-0000BC1C0000}"/>
    <cellStyle name="Input 3 2 2 11 4 3" xfId="7394" xr:uid="{00000000-0005-0000-0000-0000BD1C0000}"/>
    <cellStyle name="Input 3 2 2 11 4 4" xfId="7395" xr:uid="{00000000-0005-0000-0000-0000BE1C0000}"/>
    <cellStyle name="Input 3 2 2 11 4 5" xfId="7396" xr:uid="{00000000-0005-0000-0000-0000BF1C0000}"/>
    <cellStyle name="Input 3 2 2 11 5" xfId="7397" xr:uid="{00000000-0005-0000-0000-0000C01C0000}"/>
    <cellStyle name="Input 3 2 2 11 5 2" xfId="7398" xr:uid="{00000000-0005-0000-0000-0000C11C0000}"/>
    <cellStyle name="Input 3 2 2 11 6" xfId="7399" xr:uid="{00000000-0005-0000-0000-0000C21C0000}"/>
    <cellStyle name="Input 3 2 2 11 6 2" xfId="7400" xr:uid="{00000000-0005-0000-0000-0000C31C0000}"/>
    <cellStyle name="Input 3 2 2 11 7" xfId="7401" xr:uid="{00000000-0005-0000-0000-0000C41C0000}"/>
    <cellStyle name="Input 3 2 2 11 8" xfId="7402" xr:uid="{00000000-0005-0000-0000-0000C51C0000}"/>
    <cellStyle name="Input 3 2 2 12" xfId="7403" xr:uid="{00000000-0005-0000-0000-0000C61C0000}"/>
    <cellStyle name="Input 3 2 2 12 2" xfId="7404" xr:uid="{00000000-0005-0000-0000-0000C71C0000}"/>
    <cellStyle name="Input 3 2 2 12 2 2" xfId="7405" xr:uid="{00000000-0005-0000-0000-0000C81C0000}"/>
    <cellStyle name="Input 3 2 2 12 2 2 2" xfId="7406" xr:uid="{00000000-0005-0000-0000-0000C91C0000}"/>
    <cellStyle name="Input 3 2 2 12 2 2 3" xfId="7407" xr:uid="{00000000-0005-0000-0000-0000CA1C0000}"/>
    <cellStyle name="Input 3 2 2 12 2 2 4" xfId="7408" xr:uid="{00000000-0005-0000-0000-0000CB1C0000}"/>
    <cellStyle name="Input 3 2 2 12 2 2 5" xfId="7409" xr:uid="{00000000-0005-0000-0000-0000CC1C0000}"/>
    <cellStyle name="Input 3 2 2 12 2 3" xfId="7410" xr:uid="{00000000-0005-0000-0000-0000CD1C0000}"/>
    <cellStyle name="Input 3 2 2 12 2 3 2" xfId="7411" xr:uid="{00000000-0005-0000-0000-0000CE1C0000}"/>
    <cellStyle name="Input 3 2 2 12 2 3 3" xfId="7412" xr:uid="{00000000-0005-0000-0000-0000CF1C0000}"/>
    <cellStyle name="Input 3 2 2 12 2 3 4" xfId="7413" xr:uid="{00000000-0005-0000-0000-0000D01C0000}"/>
    <cellStyle name="Input 3 2 2 12 2 3 5" xfId="7414" xr:uid="{00000000-0005-0000-0000-0000D11C0000}"/>
    <cellStyle name="Input 3 2 2 12 2 4" xfId="7415" xr:uid="{00000000-0005-0000-0000-0000D21C0000}"/>
    <cellStyle name="Input 3 2 2 12 2 4 2" xfId="7416" xr:uid="{00000000-0005-0000-0000-0000D31C0000}"/>
    <cellStyle name="Input 3 2 2 12 2 5" xfId="7417" xr:uid="{00000000-0005-0000-0000-0000D41C0000}"/>
    <cellStyle name="Input 3 2 2 12 2 5 2" xfId="7418" xr:uid="{00000000-0005-0000-0000-0000D51C0000}"/>
    <cellStyle name="Input 3 2 2 12 2 6" xfId="7419" xr:uid="{00000000-0005-0000-0000-0000D61C0000}"/>
    <cellStyle name="Input 3 2 2 12 2 7" xfId="7420" xr:uid="{00000000-0005-0000-0000-0000D71C0000}"/>
    <cellStyle name="Input 3 2 2 12 3" xfId="7421" xr:uid="{00000000-0005-0000-0000-0000D81C0000}"/>
    <cellStyle name="Input 3 2 2 12 3 2" xfId="7422" xr:uid="{00000000-0005-0000-0000-0000D91C0000}"/>
    <cellStyle name="Input 3 2 2 12 3 3" xfId="7423" xr:uid="{00000000-0005-0000-0000-0000DA1C0000}"/>
    <cellStyle name="Input 3 2 2 12 3 4" xfId="7424" xr:uid="{00000000-0005-0000-0000-0000DB1C0000}"/>
    <cellStyle name="Input 3 2 2 12 3 5" xfId="7425" xr:uid="{00000000-0005-0000-0000-0000DC1C0000}"/>
    <cellStyle name="Input 3 2 2 12 4" xfId="7426" xr:uid="{00000000-0005-0000-0000-0000DD1C0000}"/>
    <cellStyle name="Input 3 2 2 12 4 2" xfId="7427" xr:uid="{00000000-0005-0000-0000-0000DE1C0000}"/>
    <cellStyle name="Input 3 2 2 12 4 3" xfId="7428" xr:uid="{00000000-0005-0000-0000-0000DF1C0000}"/>
    <cellStyle name="Input 3 2 2 12 4 4" xfId="7429" xr:uid="{00000000-0005-0000-0000-0000E01C0000}"/>
    <cellStyle name="Input 3 2 2 12 4 5" xfId="7430" xr:uid="{00000000-0005-0000-0000-0000E11C0000}"/>
    <cellStyle name="Input 3 2 2 12 5" xfId="7431" xr:uid="{00000000-0005-0000-0000-0000E21C0000}"/>
    <cellStyle name="Input 3 2 2 12 5 2" xfId="7432" xr:uid="{00000000-0005-0000-0000-0000E31C0000}"/>
    <cellStyle name="Input 3 2 2 12 6" xfId="7433" xr:uid="{00000000-0005-0000-0000-0000E41C0000}"/>
    <cellStyle name="Input 3 2 2 12 6 2" xfId="7434" xr:uid="{00000000-0005-0000-0000-0000E51C0000}"/>
    <cellStyle name="Input 3 2 2 12 7" xfId="7435" xr:uid="{00000000-0005-0000-0000-0000E61C0000}"/>
    <cellStyle name="Input 3 2 2 12 8" xfId="7436" xr:uid="{00000000-0005-0000-0000-0000E71C0000}"/>
    <cellStyle name="Input 3 2 2 13" xfId="7437" xr:uid="{00000000-0005-0000-0000-0000E81C0000}"/>
    <cellStyle name="Input 3 2 2 13 2" xfId="7438" xr:uid="{00000000-0005-0000-0000-0000E91C0000}"/>
    <cellStyle name="Input 3 2 2 13 2 2" xfId="7439" xr:uid="{00000000-0005-0000-0000-0000EA1C0000}"/>
    <cellStyle name="Input 3 2 2 13 2 2 2" xfId="7440" xr:uid="{00000000-0005-0000-0000-0000EB1C0000}"/>
    <cellStyle name="Input 3 2 2 13 2 2 3" xfId="7441" xr:uid="{00000000-0005-0000-0000-0000EC1C0000}"/>
    <cellStyle name="Input 3 2 2 13 2 2 4" xfId="7442" xr:uid="{00000000-0005-0000-0000-0000ED1C0000}"/>
    <cellStyle name="Input 3 2 2 13 2 2 5" xfId="7443" xr:uid="{00000000-0005-0000-0000-0000EE1C0000}"/>
    <cellStyle name="Input 3 2 2 13 2 3" xfId="7444" xr:uid="{00000000-0005-0000-0000-0000EF1C0000}"/>
    <cellStyle name="Input 3 2 2 13 2 3 2" xfId="7445" xr:uid="{00000000-0005-0000-0000-0000F01C0000}"/>
    <cellStyle name="Input 3 2 2 13 2 3 3" xfId="7446" xr:uid="{00000000-0005-0000-0000-0000F11C0000}"/>
    <cellStyle name="Input 3 2 2 13 2 3 4" xfId="7447" xr:uid="{00000000-0005-0000-0000-0000F21C0000}"/>
    <cellStyle name="Input 3 2 2 13 2 3 5" xfId="7448" xr:uid="{00000000-0005-0000-0000-0000F31C0000}"/>
    <cellStyle name="Input 3 2 2 13 2 4" xfId="7449" xr:uid="{00000000-0005-0000-0000-0000F41C0000}"/>
    <cellStyle name="Input 3 2 2 13 2 4 2" xfId="7450" xr:uid="{00000000-0005-0000-0000-0000F51C0000}"/>
    <cellStyle name="Input 3 2 2 13 2 5" xfId="7451" xr:uid="{00000000-0005-0000-0000-0000F61C0000}"/>
    <cellStyle name="Input 3 2 2 13 2 5 2" xfId="7452" xr:uid="{00000000-0005-0000-0000-0000F71C0000}"/>
    <cellStyle name="Input 3 2 2 13 2 6" xfId="7453" xr:uid="{00000000-0005-0000-0000-0000F81C0000}"/>
    <cellStyle name="Input 3 2 2 13 2 7" xfId="7454" xr:uid="{00000000-0005-0000-0000-0000F91C0000}"/>
    <cellStyle name="Input 3 2 2 13 3" xfId="7455" xr:uid="{00000000-0005-0000-0000-0000FA1C0000}"/>
    <cellStyle name="Input 3 2 2 13 3 2" xfId="7456" xr:uid="{00000000-0005-0000-0000-0000FB1C0000}"/>
    <cellStyle name="Input 3 2 2 13 3 3" xfId="7457" xr:uid="{00000000-0005-0000-0000-0000FC1C0000}"/>
    <cellStyle name="Input 3 2 2 13 3 4" xfId="7458" xr:uid="{00000000-0005-0000-0000-0000FD1C0000}"/>
    <cellStyle name="Input 3 2 2 13 3 5" xfId="7459" xr:uid="{00000000-0005-0000-0000-0000FE1C0000}"/>
    <cellStyle name="Input 3 2 2 13 4" xfId="7460" xr:uid="{00000000-0005-0000-0000-0000FF1C0000}"/>
    <cellStyle name="Input 3 2 2 13 4 2" xfId="7461" xr:uid="{00000000-0005-0000-0000-0000001D0000}"/>
    <cellStyle name="Input 3 2 2 13 4 3" xfId="7462" xr:uid="{00000000-0005-0000-0000-0000011D0000}"/>
    <cellStyle name="Input 3 2 2 13 4 4" xfId="7463" xr:uid="{00000000-0005-0000-0000-0000021D0000}"/>
    <cellStyle name="Input 3 2 2 13 4 5" xfId="7464" xr:uid="{00000000-0005-0000-0000-0000031D0000}"/>
    <cellStyle name="Input 3 2 2 13 5" xfId="7465" xr:uid="{00000000-0005-0000-0000-0000041D0000}"/>
    <cellStyle name="Input 3 2 2 13 5 2" xfId="7466" xr:uid="{00000000-0005-0000-0000-0000051D0000}"/>
    <cellStyle name="Input 3 2 2 13 6" xfId="7467" xr:uid="{00000000-0005-0000-0000-0000061D0000}"/>
    <cellStyle name="Input 3 2 2 13 6 2" xfId="7468" xr:uid="{00000000-0005-0000-0000-0000071D0000}"/>
    <cellStyle name="Input 3 2 2 13 7" xfId="7469" xr:uid="{00000000-0005-0000-0000-0000081D0000}"/>
    <cellStyle name="Input 3 2 2 13 8" xfId="7470" xr:uid="{00000000-0005-0000-0000-0000091D0000}"/>
    <cellStyle name="Input 3 2 2 14" xfId="7471" xr:uid="{00000000-0005-0000-0000-00000A1D0000}"/>
    <cellStyle name="Input 3 2 2 14 2" xfId="7472" xr:uid="{00000000-0005-0000-0000-00000B1D0000}"/>
    <cellStyle name="Input 3 2 2 14 2 2" xfId="7473" xr:uid="{00000000-0005-0000-0000-00000C1D0000}"/>
    <cellStyle name="Input 3 2 2 14 2 2 2" xfId="7474" xr:uid="{00000000-0005-0000-0000-00000D1D0000}"/>
    <cellStyle name="Input 3 2 2 14 2 2 3" xfId="7475" xr:uid="{00000000-0005-0000-0000-00000E1D0000}"/>
    <cellStyle name="Input 3 2 2 14 2 2 4" xfId="7476" xr:uid="{00000000-0005-0000-0000-00000F1D0000}"/>
    <cellStyle name="Input 3 2 2 14 2 2 5" xfId="7477" xr:uid="{00000000-0005-0000-0000-0000101D0000}"/>
    <cellStyle name="Input 3 2 2 14 2 3" xfId="7478" xr:uid="{00000000-0005-0000-0000-0000111D0000}"/>
    <cellStyle name="Input 3 2 2 14 2 3 2" xfId="7479" xr:uid="{00000000-0005-0000-0000-0000121D0000}"/>
    <cellStyle name="Input 3 2 2 14 2 3 3" xfId="7480" xr:uid="{00000000-0005-0000-0000-0000131D0000}"/>
    <cellStyle name="Input 3 2 2 14 2 3 4" xfId="7481" xr:uid="{00000000-0005-0000-0000-0000141D0000}"/>
    <cellStyle name="Input 3 2 2 14 2 3 5" xfId="7482" xr:uid="{00000000-0005-0000-0000-0000151D0000}"/>
    <cellStyle name="Input 3 2 2 14 2 4" xfId="7483" xr:uid="{00000000-0005-0000-0000-0000161D0000}"/>
    <cellStyle name="Input 3 2 2 14 2 4 2" xfId="7484" xr:uid="{00000000-0005-0000-0000-0000171D0000}"/>
    <cellStyle name="Input 3 2 2 14 2 5" xfId="7485" xr:uid="{00000000-0005-0000-0000-0000181D0000}"/>
    <cellStyle name="Input 3 2 2 14 2 5 2" xfId="7486" xr:uid="{00000000-0005-0000-0000-0000191D0000}"/>
    <cellStyle name="Input 3 2 2 14 2 6" xfId="7487" xr:uid="{00000000-0005-0000-0000-00001A1D0000}"/>
    <cellStyle name="Input 3 2 2 14 2 7" xfId="7488" xr:uid="{00000000-0005-0000-0000-00001B1D0000}"/>
    <cellStyle name="Input 3 2 2 14 3" xfId="7489" xr:uid="{00000000-0005-0000-0000-00001C1D0000}"/>
    <cellStyle name="Input 3 2 2 14 3 2" xfId="7490" xr:uid="{00000000-0005-0000-0000-00001D1D0000}"/>
    <cellStyle name="Input 3 2 2 14 3 3" xfId="7491" xr:uid="{00000000-0005-0000-0000-00001E1D0000}"/>
    <cellStyle name="Input 3 2 2 14 3 4" xfId="7492" xr:uid="{00000000-0005-0000-0000-00001F1D0000}"/>
    <cellStyle name="Input 3 2 2 14 3 5" xfId="7493" xr:uid="{00000000-0005-0000-0000-0000201D0000}"/>
    <cellStyle name="Input 3 2 2 14 4" xfId="7494" xr:uid="{00000000-0005-0000-0000-0000211D0000}"/>
    <cellStyle name="Input 3 2 2 14 4 2" xfId="7495" xr:uid="{00000000-0005-0000-0000-0000221D0000}"/>
    <cellStyle name="Input 3 2 2 14 4 3" xfId="7496" xr:uid="{00000000-0005-0000-0000-0000231D0000}"/>
    <cellStyle name="Input 3 2 2 14 4 4" xfId="7497" xr:uid="{00000000-0005-0000-0000-0000241D0000}"/>
    <cellStyle name="Input 3 2 2 14 4 5" xfId="7498" xr:uid="{00000000-0005-0000-0000-0000251D0000}"/>
    <cellStyle name="Input 3 2 2 14 5" xfId="7499" xr:uid="{00000000-0005-0000-0000-0000261D0000}"/>
    <cellStyle name="Input 3 2 2 14 5 2" xfId="7500" xr:uid="{00000000-0005-0000-0000-0000271D0000}"/>
    <cellStyle name="Input 3 2 2 14 6" xfId="7501" xr:uid="{00000000-0005-0000-0000-0000281D0000}"/>
    <cellStyle name="Input 3 2 2 14 6 2" xfId="7502" xr:uid="{00000000-0005-0000-0000-0000291D0000}"/>
    <cellStyle name="Input 3 2 2 14 7" xfId="7503" xr:uid="{00000000-0005-0000-0000-00002A1D0000}"/>
    <cellStyle name="Input 3 2 2 14 8" xfId="7504" xr:uid="{00000000-0005-0000-0000-00002B1D0000}"/>
    <cellStyle name="Input 3 2 2 15" xfId="7505" xr:uid="{00000000-0005-0000-0000-00002C1D0000}"/>
    <cellStyle name="Input 3 2 2 15 2" xfId="7506" xr:uid="{00000000-0005-0000-0000-00002D1D0000}"/>
    <cellStyle name="Input 3 2 2 15 2 2" xfId="7507" xr:uid="{00000000-0005-0000-0000-00002E1D0000}"/>
    <cellStyle name="Input 3 2 2 15 2 3" xfId="7508" xr:uid="{00000000-0005-0000-0000-00002F1D0000}"/>
    <cellStyle name="Input 3 2 2 15 2 4" xfId="7509" xr:uid="{00000000-0005-0000-0000-0000301D0000}"/>
    <cellStyle name="Input 3 2 2 15 2 5" xfId="7510" xr:uid="{00000000-0005-0000-0000-0000311D0000}"/>
    <cellStyle name="Input 3 2 2 15 3" xfId="7511" xr:uid="{00000000-0005-0000-0000-0000321D0000}"/>
    <cellStyle name="Input 3 2 2 15 3 2" xfId="7512" xr:uid="{00000000-0005-0000-0000-0000331D0000}"/>
    <cellStyle name="Input 3 2 2 15 3 3" xfId="7513" xr:uid="{00000000-0005-0000-0000-0000341D0000}"/>
    <cellStyle name="Input 3 2 2 15 3 4" xfId="7514" xr:uid="{00000000-0005-0000-0000-0000351D0000}"/>
    <cellStyle name="Input 3 2 2 15 3 5" xfId="7515" xr:uid="{00000000-0005-0000-0000-0000361D0000}"/>
    <cellStyle name="Input 3 2 2 15 4" xfId="7516" xr:uid="{00000000-0005-0000-0000-0000371D0000}"/>
    <cellStyle name="Input 3 2 2 15 4 2" xfId="7517" xr:uid="{00000000-0005-0000-0000-0000381D0000}"/>
    <cellStyle name="Input 3 2 2 15 5" xfId="7518" xr:uid="{00000000-0005-0000-0000-0000391D0000}"/>
    <cellStyle name="Input 3 2 2 15 5 2" xfId="7519" xr:uid="{00000000-0005-0000-0000-00003A1D0000}"/>
    <cellStyle name="Input 3 2 2 15 6" xfId="7520" xr:uid="{00000000-0005-0000-0000-00003B1D0000}"/>
    <cellStyle name="Input 3 2 2 15 7" xfId="7521" xr:uid="{00000000-0005-0000-0000-00003C1D0000}"/>
    <cellStyle name="Input 3 2 2 16" xfId="7522" xr:uid="{00000000-0005-0000-0000-00003D1D0000}"/>
    <cellStyle name="Input 3 2 2 16 2" xfId="7523" xr:uid="{00000000-0005-0000-0000-00003E1D0000}"/>
    <cellStyle name="Input 3 2 2 16 3" xfId="7524" xr:uid="{00000000-0005-0000-0000-00003F1D0000}"/>
    <cellStyle name="Input 3 2 2 16 4" xfId="7525" xr:uid="{00000000-0005-0000-0000-0000401D0000}"/>
    <cellStyle name="Input 3 2 2 16 5" xfId="7526" xr:uid="{00000000-0005-0000-0000-0000411D0000}"/>
    <cellStyle name="Input 3 2 2 17" xfId="7527" xr:uid="{00000000-0005-0000-0000-0000421D0000}"/>
    <cellStyle name="Input 3 2 2 17 2" xfId="7528" xr:uid="{00000000-0005-0000-0000-0000431D0000}"/>
    <cellStyle name="Input 3 2 2 17 3" xfId="7529" xr:uid="{00000000-0005-0000-0000-0000441D0000}"/>
    <cellStyle name="Input 3 2 2 17 4" xfId="7530" xr:uid="{00000000-0005-0000-0000-0000451D0000}"/>
    <cellStyle name="Input 3 2 2 17 5" xfId="7531" xr:uid="{00000000-0005-0000-0000-0000461D0000}"/>
    <cellStyle name="Input 3 2 2 18" xfId="7532" xr:uid="{00000000-0005-0000-0000-0000471D0000}"/>
    <cellStyle name="Input 3 2 2 18 2" xfId="7533" xr:uid="{00000000-0005-0000-0000-0000481D0000}"/>
    <cellStyle name="Input 3 2 2 19" xfId="7534" xr:uid="{00000000-0005-0000-0000-0000491D0000}"/>
    <cellStyle name="Input 3 2 2 19 2" xfId="7535" xr:uid="{00000000-0005-0000-0000-00004A1D0000}"/>
    <cellStyle name="Input 3 2 2 2" xfId="7536" xr:uid="{00000000-0005-0000-0000-00004B1D0000}"/>
    <cellStyle name="Input 3 2 2 2 2" xfId="7537" xr:uid="{00000000-0005-0000-0000-00004C1D0000}"/>
    <cellStyle name="Input 3 2 2 2 2 2" xfId="7538" xr:uid="{00000000-0005-0000-0000-00004D1D0000}"/>
    <cellStyle name="Input 3 2 2 2 2 2 2" xfId="7539" xr:uid="{00000000-0005-0000-0000-00004E1D0000}"/>
    <cellStyle name="Input 3 2 2 2 2 2 3" xfId="7540" xr:uid="{00000000-0005-0000-0000-00004F1D0000}"/>
    <cellStyle name="Input 3 2 2 2 2 2 4" xfId="7541" xr:uid="{00000000-0005-0000-0000-0000501D0000}"/>
    <cellStyle name="Input 3 2 2 2 2 2 5" xfId="7542" xr:uid="{00000000-0005-0000-0000-0000511D0000}"/>
    <cellStyle name="Input 3 2 2 2 2 3" xfId="7543" xr:uid="{00000000-0005-0000-0000-0000521D0000}"/>
    <cellStyle name="Input 3 2 2 2 2 3 2" xfId="7544" xr:uid="{00000000-0005-0000-0000-0000531D0000}"/>
    <cellStyle name="Input 3 2 2 2 2 3 3" xfId="7545" xr:uid="{00000000-0005-0000-0000-0000541D0000}"/>
    <cellStyle name="Input 3 2 2 2 2 3 4" xfId="7546" xr:uid="{00000000-0005-0000-0000-0000551D0000}"/>
    <cellStyle name="Input 3 2 2 2 2 3 5" xfId="7547" xr:uid="{00000000-0005-0000-0000-0000561D0000}"/>
    <cellStyle name="Input 3 2 2 2 2 4" xfId="7548" xr:uid="{00000000-0005-0000-0000-0000571D0000}"/>
    <cellStyle name="Input 3 2 2 2 2 4 2" xfId="7549" xr:uid="{00000000-0005-0000-0000-0000581D0000}"/>
    <cellStyle name="Input 3 2 2 2 2 5" xfId="7550" xr:uid="{00000000-0005-0000-0000-0000591D0000}"/>
    <cellStyle name="Input 3 2 2 2 2 5 2" xfId="7551" xr:uid="{00000000-0005-0000-0000-00005A1D0000}"/>
    <cellStyle name="Input 3 2 2 2 2 6" xfId="7552" xr:uid="{00000000-0005-0000-0000-00005B1D0000}"/>
    <cellStyle name="Input 3 2 2 2 2 7" xfId="7553" xr:uid="{00000000-0005-0000-0000-00005C1D0000}"/>
    <cellStyle name="Input 3 2 2 2 3" xfId="7554" xr:uid="{00000000-0005-0000-0000-00005D1D0000}"/>
    <cellStyle name="Input 3 2 2 2 3 2" xfId="7555" xr:uid="{00000000-0005-0000-0000-00005E1D0000}"/>
    <cellStyle name="Input 3 2 2 2 3 3" xfId="7556" xr:uid="{00000000-0005-0000-0000-00005F1D0000}"/>
    <cellStyle name="Input 3 2 2 2 3 4" xfId="7557" xr:uid="{00000000-0005-0000-0000-0000601D0000}"/>
    <cellStyle name="Input 3 2 2 2 3 5" xfId="7558" xr:uid="{00000000-0005-0000-0000-0000611D0000}"/>
    <cellStyle name="Input 3 2 2 2 4" xfId="7559" xr:uid="{00000000-0005-0000-0000-0000621D0000}"/>
    <cellStyle name="Input 3 2 2 2 4 2" xfId="7560" xr:uid="{00000000-0005-0000-0000-0000631D0000}"/>
    <cellStyle name="Input 3 2 2 2 4 3" xfId="7561" xr:uid="{00000000-0005-0000-0000-0000641D0000}"/>
    <cellStyle name="Input 3 2 2 2 4 4" xfId="7562" xr:uid="{00000000-0005-0000-0000-0000651D0000}"/>
    <cellStyle name="Input 3 2 2 2 4 5" xfId="7563" xr:uid="{00000000-0005-0000-0000-0000661D0000}"/>
    <cellStyle name="Input 3 2 2 2 5" xfId="7564" xr:uid="{00000000-0005-0000-0000-0000671D0000}"/>
    <cellStyle name="Input 3 2 2 2 5 2" xfId="7565" xr:uid="{00000000-0005-0000-0000-0000681D0000}"/>
    <cellStyle name="Input 3 2 2 2 6" xfId="7566" xr:uid="{00000000-0005-0000-0000-0000691D0000}"/>
    <cellStyle name="Input 3 2 2 2 6 2" xfId="7567" xr:uid="{00000000-0005-0000-0000-00006A1D0000}"/>
    <cellStyle name="Input 3 2 2 2 7" xfId="7568" xr:uid="{00000000-0005-0000-0000-00006B1D0000}"/>
    <cellStyle name="Input 3 2 2 2 8" xfId="7569" xr:uid="{00000000-0005-0000-0000-00006C1D0000}"/>
    <cellStyle name="Input 3 2 2 20" xfId="7570" xr:uid="{00000000-0005-0000-0000-00006D1D0000}"/>
    <cellStyle name="Input 3 2 2 21" xfId="7571" xr:uid="{00000000-0005-0000-0000-00006E1D0000}"/>
    <cellStyle name="Input 3 2 2 3" xfId="7572" xr:uid="{00000000-0005-0000-0000-00006F1D0000}"/>
    <cellStyle name="Input 3 2 2 3 2" xfId="7573" xr:uid="{00000000-0005-0000-0000-0000701D0000}"/>
    <cellStyle name="Input 3 2 2 3 2 2" xfId="7574" xr:uid="{00000000-0005-0000-0000-0000711D0000}"/>
    <cellStyle name="Input 3 2 2 3 2 2 2" xfId="7575" xr:uid="{00000000-0005-0000-0000-0000721D0000}"/>
    <cellStyle name="Input 3 2 2 3 2 2 3" xfId="7576" xr:uid="{00000000-0005-0000-0000-0000731D0000}"/>
    <cellStyle name="Input 3 2 2 3 2 2 4" xfId="7577" xr:uid="{00000000-0005-0000-0000-0000741D0000}"/>
    <cellStyle name="Input 3 2 2 3 2 2 5" xfId="7578" xr:uid="{00000000-0005-0000-0000-0000751D0000}"/>
    <cellStyle name="Input 3 2 2 3 2 3" xfId="7579" xr:uid="{00000000-0005-0000-0000-0000761D0000}"/>
    <cellStyle name="Input 3 2 2 3 2 3 2" xfId="7580" xr:uid="{00000000-0005-0000-0000-0000771D0000}"/>
    <cellStyle name="Input 3 2 2 3 2 3 3" xfId="7581" xr:uid="{00000000-0005-0000-0000-0000781D0000}"/>
    <cellStyle name="Input 3 2 2 3 2 3 4" xfId="7582" xr:uid="{00000000-0005-0000-0000-0000791D0000}"/>
    <cellStyle name="Input 3 2 2 3 2 3 5" xfId="7583" xr:uid="{00000000-0005-0000-0000-00007A1D0000}"/>
    <cellStyle name="Input 3 2 2 3 2 4" xfId="7584" xr:uid="{00000000-0005-0000-0000-00007B1D0000}"/>
    <cellStyle name="Input 3 2 2 3 2 4 2" xfId="7585" xr:uid="{00000000-0005-0000-0000-00007C1D0000}"/>
    <cellStyle name="Input 3 2 2 3 2 5" xfId="7586" xr:uid="{00000000-0005-0000-0000-00007D1D0000}"/>
    <cellStyle name="Input 3 2 2 3 2 5 2" xfId="7587" xr:uid="{00000000-0005-0000-0000-00007E1D0000}"/>
    <cellStyle name="Input 3 2 2 3 2 6" xfId="7588" xr:uid="{00000000-0005-0000-0000-00007F1D0000}"/>
    <cellStyle name="Input 3 2 2 3 2 7" xfId="7589" xr:uid="{00000000-0005-0000-0000-0000801D0000}"/>
    <cellStyle name="Input 3 2 2 3 3" xfId="7590" xr:uid="{00000000-0005-0000-0000-0000811D0000}"/>
    <cellStyle name="Input 3 2 2 3 3 2" xfId="7591" xr:uid="{00000000-0005-0000-0000-0000821D0000}"/>
    <cellStyle name="Input 3 2 2 3 3 3" xfId="7592" xr:uid="{00000000-0005-0000-0000-0000831D0000}"/>
    <cellStyle name="Input 3 2 2 3 3 4" xfId="7593" xr:uid="{00000000-0005-0000-0000-0000841D0000}"/>
    <cellStyle name="Input 3 2 2 3 3 5" xfId="7594" xr:uid="{00000000-0005-0000-0000-0000851D0000}"/>
    <cellStyle name="Input 3 2 2 3 4" xfId="7595" xr:uid="{00000000-0005-0000-0000-0000861D0000}"/>
    <cellStyle name="Input 3 2 2 3 4 2" xfId="7596" xr:uid="{00000000-0005-0000-0000-0000871D0000}"/>
    <cellStyle name="Input 3 2 2 3 4 3" xfId="7597" xr:uid="{00000000-0005-0000-0000-0000881D0000}"/>
    <cellStyle name="Input 3 2 2 3 4 4" xfId="7598" xr:uid="{00000000-0005-0000-0000-0000891D0000}"/>
    <cellStyle name="Input 3 2 2 3 4 5" xfId="7599" xr:uid="{00000000-0005-0000-0000-00008A1D0000}"/>
    <cellStyle name="Input 3 2 2 3 5" xfId="7600" xr:uid="{00000000-0005-0000-0000-00008B1D0000}"/>
    <cellStyle name="Input 3 2 2 3 5 2" xfId="7601" xr:uid="{00000000-0005-0000-0000-00008C1D0000}"/>
    <cellStyle name="Input 3 2 2 3 6" xfId="7602" xr:uid="{00000000-0005-0000-0000-00008D1D0000}"/>
    <cellStyle name="Input 3 2 2 3 6 2" xfId="7603" xr:uid="{00000000-0005-0000-0000-00008E1D0000}"/>
    <cellStyle name="Input 3 2 2 3 7" xfId="7604" xr:uid="{00000000-0005-0000-0000-00008F1D0000}"/>
    <cellStyle name="Input 3 2 2 3 8" xfId="7605" xr:uid="{00000000-0005-0000-0000-0000901D0000}"/>
    <cellStyle name="Input 3 2 2 4" xfId="7606" xr:uid="{00000000-0005-0000-0000-0000911D0000}"/>
    <cellStyle name="Input 3 2 2 4 2" xfId="7607" xr:uid="{00000000-0005-0000-0000-0000921D0000}"/>
    <cellStyle name="Input 3 2 2 4 2 2" xfId="7608" xr:uid="{00000000-0005-0000-0000-0000931D0000}"/>
    <cellStyle name="Input 3 2 2 4 2 2 2" xfId="7609" xr:uid="{00000000-0005-0000-0000-0000941D0000}"/>
    <cellStyle name="Input 3 2 2 4 2 2 3" xfId="7610" xr:uid="{00000000-0005-0000-0000-0000951D0000}"/>
    <cellStyle name="Input 3 2 2 4 2 2 4" xfId="7611" xr:uid="{00000000-0005-0000-0000-0000961D0000}"/>
    <cellStyle name="Input 3 2 2 4 2 2 5" xfId="7612" xr:uid="{00000000-0005-0000-0000-0000971D0000}"/>
    <cellStyle name="Input 3 2 2 4 2 3" xfId="7613" xr:uid="{00000000-0005-0000-0000-0000981D0000}"/>
    <cellStyle name="Input 3 2 2 4 2 3 2" xfId="7614" xr:uid="{00000000-0005-0000-0000-0000991D0000}"/>
    <cellStyle name="Input 3 2 2 4 2 3 3" xfId="7615" xr:uid="{00000000-0005-0000-0000-00009A1D0000}"/>
    <cellStyle name="Input 3 2 2 4 2 3 4" xfId="7616" xr:uid="{00000000-0005-0000-0000-00009B1D0000}"/>
    <cellStyle name="Input 3 2 2 4 2 3 5" xfId="7617" xr:uid="{00000000-0005-0000-0000-00009C1D0000}"/>
    <cellStyle name="Input 3 2 2 4 2 4" xfId="7618" xr:uid="{00000000-0005-0000-0000-00009D1D0000}"/>
    <cellStyle name="Input 3 2 2 4 2 4 2" xfId="7619" xr:uid="{00000000-0005-0000-0000-00009E1D0000}"/>
    <cellStyle name="Input 3 2 2 4 2 5" xfId="7620" xr:uid="{00000000-0005-0000-0000-00009F1D0000}"/>
    <cellStyle name="Input 3 2 2 4 2 5 2" xfId="7621" xr:uid="{00000000-0005-0000-0000-0000A01D0000}"/>
    <cellStyle name="Input 3 2 2 4 2 6" xfId="7622" xr:uid="{00000000-0005-0000-0000-0000A11D0000}"/>
    <cellStyle name="Input 3 2 2 4 2 7" xfId="7623" xr:uid="{00000000-0005-0000-0000-0000A21D0000}"/>
    <cellStyle name="Input 3 2 2 4 3" xfId="7624" xr:uid="{00000000-0005-0000-0000-0000A31D0000}"/>
    <cellStyle name="Input 3 2 2 4 3 2" xfId="7625" xr:uid="{00000000-0005-0000-0000-0000A41D0000}"/>
    <cellStyle name="Input 3 2 2 4 3 3" xfId="7626" xr:uid="{00000000-0005-0000-0000-0000A51D0000}"/>
    <cellStyle name="Input 3 2 2 4 3 4" xfId="7627" xr:uid="{00000000-0005-0000-0000-0000A61D0000}"/>
    <cellStyle name="Input 3 2 2 4 3 5" xfId="7628" xr:uid="{00000000-0005-0000-0000-0000A71D0000}"/>
    <cellStyle name="Input 3 2 2 4 4" xfId="7629" xr:uid="{00000000-0005-0000-0000-0000A81D0000}"/>
    <cellStyle name="Input 3 2 2 4 4 2" xfId="7630" xr:uid="{00000000-0005-0000-0000-0000A91D0000}"/>
    <cellStyle name="Input 3 2 2 4 4 3" xfId="7631" xr:uid="{00000000-0005-0000-0000-0000AA1D0000}"/>
    <cellStyle name="Input 3 2 2 4 4 4" xfId="7632" xr:uid="{00000000-0005-0000-0000-0000AB1D0000}"/>
    <cellStyle name="Input 3 2 2 4 4 5" xfId="7633" xr:uid="{00000000-0005-0000-0000-0000AC1D0000}"/>
    <cellStyle name="Input 3 2 2 4 5" xfId="7634" xr:uid="{00000000-0005-0000-0000-0000AD1D0000}"/>
    <cellStyle name="Input 3 2 2 4 5 2" xfId="7635" xr:uid="{00000000-0005-0000-0000-0000AE1D0000}"/>
    <cellStyle name="Input 3 2 2 4 6" xfId="7636" xr:uid="{00000000-0005-0000-0000-0000AF1D0000}"/>
    <cellStyle name="Input 3 2 2 4 6 2" xfId="7637" xr:uid="{00000000-0005-0000-0000-0000B01D0000}"/>
    <cellStyle name="Input 3 2 2 4 7" xfId="7638" xr:uid="{00000000-0005-0000-0000-0000B11D0000}"/>
    <cellStyle name="Input 3 2 2 4 8" xfId="7639" xr:uid="{00000000-0005-0000-0000-0000B21D0000}"/>
    <cellStyle name="Input 3 2 2 5" xfId="7640" xr:uid="{00000000-0005-0000-0000-0000B31D0000}"/>
    <cellStyle name="Input 3 2 2 5 2" xfId="7641" xr:uid="{00000000-0005-0000-0000-0000B41D0000}"/>
    <cellStyle name="Input 3 2 2 5 2 2" xfId="7642" xr:uid="{00000000-0005-0000-0000-0000B51D0000}"/>
    <cellStyle name="Input 3 2 2 5 2 2 2" xfId="7643" xr:uid="{00000000-0005-0000-0000-0000B61D0000}"/>
    <cellStyle name="Input 3 2 2 5 2 2 3" xfId="7644" xr:uid="{00000000-0005-0000-0000-0000B71D0000}"/>
    <cellStyle name="Input 3 2 2 5 2 2 4" xfId="7645" xr:uid="{00000000-0005-0000-0000-0000B81D0000}"/>
    <cellStyle name="Input 3 2 2 5 2 2 5" xfId="7646" xr:uid="{00000000-0005-0000-0000-0000B91D0000}"/>
    <cellStyle name="Input 3 2 2 5 2 3" xfId="7647" xr:uid="{00000000-0005-0000-0000-0000BA1D0000}"/>
    <cellStyle name="Input 3 2 2 5 2 3 2" xfId="7648" xr:uid="{00000000-0005-0000-0000-0000BB1D0000}"/>
    <cellStyle name="Input 3 2 2 5 2 3 3" xfId="7649" xr:uid="{00000000-0005-0000-0000-0000BC1D0000}"/>
    <cellStyle name="Input 3 2 2 5 2 3 4" xfId="7650" xr:uid="{00000000-0005-0000-0000-0000BD1D0000}"/>
    <cellStyle name="Input 3 2 2 5 2 3 5" xfId="7651" xr:uid="{00000000-0005-0000-0000-0000BE1D0000}"/>
    <cellStyle name="Input 3 2 2 5 2 4" xfId="7652" xr:uid="{00000000-0005-0000-0000-0000BF1D0000}"/>
    <cellStyle name="Input 3 2 2 5 2 4 2" xfId="7653" xr:uid="{00000000-0005-0000-0000-0000C01D0000}"/>
    <cellStyle name="Input 3 2 2 5 2 5" xfId="7654" xr:uid="{00000000-0005-0000-0000-0000C11D0000}"/>
    <cellStyle name="Input 3 2 2 5 2 5 2" xfId="7655" xr:uid="{00000000-0005-0000-0000-0000C21D0000}"/>
    <cellStyle name="Input 3 2 2 5 2 6" xfId="7656" xr:uid="{00000000-0005-0000-0000-0000C31D0000}"/>
    <cellStyle name="Input 3 2 2 5 2 7" xfId="7657" xr:uid="{00000000-0005-0000-0000-0000C41D0000}"/>
    <cellStyle name="Input 3 2 2 5 3" xfId="7658" xr:uid="{00000000-0005-0000-0000-0000C51D0000}"/>
    <cellStyle name="Input 3 2 2 5 3 2" xfId="7659" xr:uid="{00000000-0005-0000-0000-0000C61D0000}"/>
    <cellStyle name="Input 3 2 2 5 3 3" xfId="7660" xr:uid="{00000000-0005-0000-0000-0000C71D0000}"/>
    <cellStyle name="Input 3 2 2 5 3 4" xfId="7661" xr:uid="{00000000-0005-0000-0000-0000C81D0000}"/>
    <cellStyle name="Input 3 2 2 5 3 5" xfId="7662" xr:uid="{00000000-0005-0000-0000-0000C91D0000}"/>
    <cellStyle name="Input 3 2 2 5 4" xfId="7663" xr:uid="{00000000-0005-0000-0000-0000CA1D0000}"/>
    <cellStyle name="Input 3 2 2 5 4 2" xfId="7664" xr:uid="{00000000-0005-0000-0000-0000CB1D0000}"/>
    <cellStyle name="Input 3 2 2 5 4 3" xfId="7665" xr:uid="{00000000-0005-0000-0000-0000CC1D0000}"/>
    <cellStyle name="Input 3 2 2 5 4 4" xfId="7666" xr:uid="{00000000-0005-0000-0000-0000CD1D0000}"/>
    <cellStyle name="Input 3 2 2 5 4 5" xfId="7667" xr:uid="{00000000-0005-0000-0000-0000CE1D0000}"/>
    <cellStyle name="Input 3 2 2 5 5" xfId="7668" xr:uid="{00000000-0005-0000-0000-0000CF1D0000}"/>
    <cellStyle name="Input 3 2 2 5 5 2" xfId="7669" xr:uid="{00000000-0005-0000-0000-0000D01D0000}"/>
    <cellStyle name="Input 3 2 2 5 6" xfId="7670" xr:uid="{00000000-0005-0000-0000-0000D11D0000}"/>
    <cellStyle name="Input 3 2 2 5 6 2" xfId="7671" xr:uid="{00000000-0005-0000-0000-0000D21D0000}"/>
    <cellStyle name="Input 3 2 2 5 7" xfId="7672" xr:uid="{00000000-0005-0000-0000-0000D31D0000}"/>
    <cellStyle name="Input 3 2 2 5 8" xfId="7673" xr:uid="{00000000-0005-0000-0000-0000D41D0000}"/>
    <cellStyle name="Input 3 2 2 6" xfId="7674" xr:uid="{00000000-0005-0000-0000-0000D51D0000}"/>
    <cellStyle name="Input 3 2 2 6 2" xfId="7675" xr:uid="{00000000-0005-0000-0000-0000D61D0000}"/>
    <cellStyle name="Input 3 2 2 6 2 2" xfId="7676" xr:uid="{00000000-0005-0000-0000-0000D71D0000}"/>
    <cellStyle name="Input 3 2 2 6 2 2 2" xfId="7677" xr:uid="{00000000-0005-0000-0000-0000D81D0000}"/>
    <cellStyle name="Input 3 2 2 6 2 2 3" xfId="7678" xr:uid="{00000000-0005-0000-0000-0000D91D0000}"/>
    <cellStyle name="Input 3 2 2 6 2 2 4" xfId="7679" xr:uid="{00000000-0005-0000-0000-0000DA1D0000}"/>
    <cellStyle name="Input 3 2 2 6 2 2 5" xfId="7680" xr:uid="{00000000-0005-0000-0000-0000DB1D0000}"/>
    <cellStyle name="Input 3 2 2 6 2 3" xfId="7681" xr:uid="{00000000-0005-0000-0000-0000DC1D0000}"/>
    <cellStyle name="Input 3 2 2 6 2 3 2" xfId="7682" xr:uid="{00000000-0005-0000-0000-0000DD1D0000}"/>
    <cellStyle name="Input 3 2 2 6 2 3 3" xfId="7683" xr:uid="{00000000-0005-0000-0000-0000DE1D0000}"/>
    <cellStyle name="Input 3 2 2 6 2 3 4" xfId="7684" xr:uid="{00000000-0005-0000-0000-0000DF1D0000}"/>
    <cellStyle name="Input 3 2 2 6 2 3 5" xfId="7685" xr:uid="{00000000-0005-0000-0000-0000E01D0000}"/>
    <cellStyle name="Input 3 2 2 6 2 4" xfId="7686" xr:uid="{00000000-0005-0000-0000-0000E11D0000}"/>
    <cellStyle name="Input 3 2 2 6 2 4 2" xfId="7687" xr:uid="{00000000-0005-0000-0000-0000E21D0000}"/>
    <cellStyle name="Input 3 2 2 6 2 5" xfId="7688" xr:uid="{00000000-0005-0000-0000-0000E31D0000}"/>
    <cellStyle name="Input 3 2 2 6 2 5 2" xfId="7689" xr:uid="{00000000-0005-0000-0000-0000E41D0000}"/>
    <cellStyle name="Input 3 2 2 6 2 6" xfId="7690" xr:uid="{00000000-0005-0000-0000-0000E51D0000}"/>
    <cellStyle name="Input 3 2 2 6 2 7" xfId="7691" xr:uid="{00000000-0005-0000-0000-0000E61D0000}"/>
    <cellStyle name="Input 3 2 2 6 3" xfId="7692" xr:uid="{00000000-0005-0000-0000-0000E71D0000}"/>
    <cellStyle name="Input 3 2 2 6 3 2" xfId="7693" xr:uid="{00000000-0005-0000-0000-0000E81D0000}"/>
    <cellStyle name="Input 3 2 2 6 3 3" xfId="7694" xr:uid="{00000000-0005-0000-0000-0000E91D0000}"/>
    <cellStyle name="Input 3 2 2 6 3 4" xfId="7695" xr:uid="{00000000-0005-0000-0000-0000EA1D0000}"/>
    <cellStyle name="Input 3 2 2 6 3 5" xfId="7696" xr:uid="{00000000-0005-0000-0000-0000EB1D0000}"/>
    <cellStyle name="Input 3 2 2 6 4" xfId="7697" xr:uid="{00000000-0005-0000-0000-0000EC1D0000}"/>
    <cellStyle name="Input 3 2 2 6 4 2" xfId="7698" xr:uid="{00000000-0005-0000-0000-0000ED1D0000}"/>
    <cellStyle name="Input 3 2 2 6 4 3" xfId="7699" xr:uid="{00000000-0005-0000-0000-0000EE1D0000}"/>
    <cellStyle name="Input 3 2 2 6 4 4" xfId="7700" xr:uid="{00000000-0005-0000-0000-0000EF1D0000}"/>
    <cellStyle name="Input 3 2 2 6 4 5" xfId="7701" xr:uid="{00000000-0005-0000-0000-0000F01D0000}"/>
    <cellStyle name="Input 3 2 2 6 5" xfId="7702" xr:uid="{00000000-0005-0000-0000-0000F11D0000}"/>
    <cellStyle name="Input 3 2 2 6 5 2" xfId="7703" xr:uid="{00000000-0005-0000-0000-0000F21D0000}"/>
    <cellStyle name="Input 3 2 2 6 6" xfId="7704" xr:uid="{00000000-0005-0000-0000-0000F31D0000}"/>
    <cellStyle name="Input 3 2 2 6 6 2" xfId="7705" xr:uid="{00000000-0005-0000-0000-0000F41D0000}"/>
    <cellStyle name="Input 3 2 2 6 7" xfId="7706" xr:uid="{00000000-0005-0000-0000-0000F51D0000}"/>
    <cellStyle name="Input 3 2 2 6 8" xfId="7707" xr:uid="{00000000-0005-0000-0000-0000F61D0000}"/>
    <cellStyle name="Input 3 2 2 7" xfId="7708" xr:uid="{00000000-0005-0000-0000-0000F71D0000}"/>
    <cellStyle name="Input 3 2 2 7 2" xfId="7709" xr:uid="{00000000-0005-0000-0000-0000F81D0000}"/>
    <cellStyle name="Input 3 2 2 7 2 2" xfId="7710" xr:uid="{00000000-0005-0000-0000-0000F91D0000}"/>
    <cellStyle name="Input 3 2 2 7 2 2 2" xfId="7711" xr:uid="{00000000-0005-0000-0000-0000FA1D0000}"/>
    <cellStyle name="Input 3 2 2 7 2 2 3" xfId="7712" xr:uid="{00000000-0005-0000-0000-0000FB1D0000}"/>
    <cellStyle name="Input 3 2 2 7 2 2 4" xfId="7713" xr:uid="{00000000-0005-0000-0000-0000FC1D0000}"/>
    <cellStyle name="Input 3 2 2 7 2 2 5" xfId="7714" xr:uid="{00000000-0005-0000-0000-0000FD1D0000}"/>
    <cellStyle name="Input 3 2 2 7 2 3" xfId="7715" xr:uid="{00000000-0005-0000-0000-0000FE1D0000}"/>
    <cellStyle name="Input 3 2 2 7 2 3 2" xfId="7716" xr:uid="{00000000-0005-0000-0000-0000FF1D0000}"/>
    <cellStyle name="Input 3 2 2 7 2 3 3" xfId="7717" xr:uid="{00000000-0005-0000-0000-0000001E0000}"/>
    <cellStyle name="Input 3 2 2 7 2 3 4" xfId="7718" xr:uid="{00000000-0005-0000-0000-0000011E0000}"/>
    <cellStyle name="Input 3 2 2 7 2 3 5" xfId="7719" xr:uid="{00000000-0005-0000-0000-0000021E0000}"/>
    <cellStyle name="Input 3 2 2 7 2 4" xfId="7720" xr:uid="{00000000-0005-0000-0000-0000031E0000}"/>
    <cellStyle name="Input 3 2 2 7 2 4 2" xfId="7721" xr:uid="{00000000-0005-0000-0000-0000041E0000}"/>
    <cellStyle name="Input 3 2 2 7 2 5" xfId="7722" xr:uid="{00000000-0005-0000-0000-0000051E0000}"/>
    <cellStyle name="Input 3 2 2 7 2 5 2" xfId="7723" xr:uid="{00000000-0005-0000-0000-0000061E0000}"/>
    <cellStyle name="Input 3 2 2 7 2 6" xfId="7724" xr:uid="{00000000-0005-0000-0000-0000071E0000}"/>
    <cellStyle name="Input 3 2 2 7 2 7" xfId="7725" xr:uid="{00000000-0005-0000-0000-0000081E0000}"/>
    <cellStyle name="Input 3 2 2 7 3" xfId="7726" xr:uid="{00000000-0005-0000-0000-0000091E0000}"/>
    <cellStyle name="Input 3 2 2 7 3 2" xfId="7727" xr:uid="{00000000-0005-0000-0000-00000A1E0000}"/>
    <cellStyle name="Input 3 2 2 7 3 3" xfId="7728" xr:uid="{00000000-0005-0000-0000-00000B1E0000}"/>
    <cellStyle name="Input 3 2 2 7 3 4" xfId="7729" xr:uid="{00000000-0005-0000-0000-00000C1E0000}"/>
    <cellStyle name="Input 3 2 2 7 3 5" xfId="7730" xr:uid="{00000000-0005-0000-0000-00000D1E0000}"/>
    <cellStyle name="Input 3 2 2 7 4" xfId="7731" xr:uid="{00000000-0005-0000-0000-00000E1E0000}"/>
    <cellStyle name="Input 3 2 2 7 4 2" xfId="7732" xr:uid="{00000000-0005-0000-0000-00000F1E0000}"/>
    <cellStyle name="Input 3 2 2 7 4 3" xfId="7733" xr:uid="{00000000-0005-0000-0000-0000101E0000}"/>
    <cellStyle name="Input 3 2 2 7 4 4" xfId="7734" xr:uid="{00000000-0005-0000-0000-0000111E0000}"/>
    <cellStyle name="Input 3 2 2 7 4 5" xfId="7735" xr:uid="{00000000-0005-0000-0000-0000121E0000}"/>
    <cellStyle name="Input 3 2 2 7 5" xfId="7736" xr:uid="{00000000-0005-0000-0000-0000131E0000}"/>
    <cellStyle name="Input 3 2 2 7 5 2" xfId="7737" xr:uid="{00000000-0005-0000-0000-0000141E0000}"/>
    <cellStyle name="Input 3 2 2 7 6" xfId="7738" xr:uid="{00000000-0005-0000-0000-0000151E0000}"/>
    <cellStyle name="Input 3 2 2 7 6 2" xfId="7739" xr:uid="{00000000-0005-0000-0000-0000161E0000}"/>
    <cellStyle name="Input 3 2 2 7 7" xfId="7740" xr:uid="{00000000-0005-0000-0000-0000171E0000}"/>
    <cellStyle name="Input 3 2 2 7 8" xfId="7741" xr:uid="{00000000-0005-0000-0000-0000181E0000}"/>
    <cellStyle name="Input 3 2 2 8" xfId="7742" xr:uid="{00000000-0005-0000-0000-0000191E0000}"/>
    <cellStyle name="Input 3 2 2 8 2" xfId="7743" xr:uid="{00000000-0005-0000-0000-00001A1E0000}"/>
    <cellStyle name="Input 3 2 2 8 2 2" xfId="7744" xr:uid="{00000000-0005-0000-0000-00001B1E0000}"/>
    <cellStyle name="Input 3 2 2 8 2 2 2" xfId="7745" xr:uid="{00000000-0005-0000-0000-00001C1E0000}"/>
    <cellStyle name="Input 3 2 2 8 2 2 3" xfId="7746" xr:uid="{00000000-0005-0000-0000-00001D1E0000}"/>
    <cellStyle name="Input 3 2 2 8 2 2 4" xfId="7747" xr:uid="{00000000-0005-0000-0000-00001E1E0000}"/>
    <cellStyle name="Input 3 2 2 8 2 2 5" xfId="7748" xr:uid="{00000000-0005-0000-0000-00001F1E0000}"/>
    <cellStyle name="Input 3 2 2 8 2 3" xfId="7749" xr:uid="{00000000-0005-0000-0000-0000201E0000}"/>
    <cellStyle name="Input 3 2 2 8 2 3 2" xfId="7750" xr:uid="{00000000-0005-0000-0000-0000211E0000}"/>
    <cellStyle name="Input 3 2 2 8 2 3 3" xfId="7751" xr:uid="{00000000-0005-0000-0000-0000221E0000}"/>
    <cellStyle name="Input 3 2 2 8 2 3 4" xfId="7752" xr:uid="{00000000-0005-0000-0000-0000231E0000}"/>
    <cellStyle name="Input 3 2 2 8 2 3 5" xfId="7753" xr:uid="{00000000-0005-0000-0000-0000241E0000}"/>
    <cellStyle name="Input 3 2 2 8 2 4" xfId="7754" xr:uid="{00000000-0005-0000-0000-0000251E0000}"/>
    <cellStyle name="Input 3 2 2 8 2 4 2" xfId="7755" xr:uid="{00000000-0005-0000-0000-0000261E0000}"/>
    <cellStyle name="Input 3 2 2 8 2 5" xfId="7756" xr:uid="{00000000-0005-0000-0000-0000271E0000}"/>
    <cellStyle name="Input 3 2 2 8 2 5 2" xfId="7757" xr:uid="{00000000-0005-0000-0000-0000281E0000}"/>
    <cellStyle name="Input 3 2 2 8 2 6" xfId="7758" xr:uid="{00000000-0005-0000-0000-0000291E0000}"/>
    <cellStyle name="Input 3 2 2 8 2 7" xfId="7759" xr:uid="{00000000-0005-0000-0000-00002A1E0000}"/>
    <cellStyle name="Input 3 2 2 8 3" xfId="7760" xr:uid="{00000000-0005-0000-0000-00002B1E0000}"/>
    <cellStyle name="Input 3 2 2 8 3 2" xfId="7761" xr:uid="{00000000-0005-0000-0000-00002C1E0000}"/>
    <cellStyle name="Input 3 2 2 8 3 3" xfId="7762" xr:uid="{00000000-0005-0000-0000-00002D1E0000}"/>
    <cellStyle name="Input 3 2 2 8 3 4" xfId="7763" xr:uid="{00000000-0005-0000-0000-00002E1E0000}"/>
    <cellStyle name="Input 3 2 2 8 3 5" xfId="7764" xr:uid="{00000000-0005-0000-0000-00002F1E0000}"/>
    <cellStyle name="Input 3 2 2 8 4" xfId="7765" xr:uid="{00000000-0005-0000-0000-0000301E0000}"/>
    <cellStyle name="Input 3 2 2 8 4 2" xfId="7766" xr:uid="{00000000-0005-0000-0000-0000311E0000}"/>
    <cellStyle name="Input 3 2 2 8 4 3" xfId="7767" xr:uid="{00000000-0005-0000-0000-0000321E0000}"/>
    <cellStyle name="Input 3 2 2 8 4 4" xfId="7768" xr:uid="{00000000-0005-0000-0000-0000331E0000}"/>
    <cellStyle name="Input 3 2 2 8 4 5" xfId="7769" xr:uid="{00000000-0005-0000-0000-0000341E0000}"/>
    <cellStyle name="Input 3 2 2 8 5" xfId="7770" xr:uid="{00000000-0005-0000-0000-0000351E0000}"/>
    <cellStyle name="Input 3 2 2 8 5 2" xfId="7771" xr:uid="{00000000-0005-0000-0000-0000361E0000}"/>
    <cellStyle name="Input 3 2 2 8 6" xfId="7772" xr:uid="{00000000-0005-0000-0000-0000371E0000}"/>
    <cellStyle name="Input 3 2 2 8 6 2" xfId="7773" xr:uid="{00000000-0005-0000-0000-0000381E0000}"/>
    <cellStyle name="Input 3 2 2 8 7" xfId="7774" xr:uid="{00000000-0005-0000-0000-0000391E0000}"/>
    <cellStyle name="Input 3 2 2 8 8" xfId="7775" xr:uid="{00000000-0005-0000-0000-00003A1E0000}"/>
    <cellStyle name="Input 3 2 2 9" xfId="7776" xr:uid="{00000000-0005-0000-0000-00003B1E0000}"/>
    <cellStyle name="Input 3 2 2 9 2" xfId="7777" xr:uid="{00000000-0005-0000-0000-00003C1E0000}"/>
    <cellStyle name="Input 3 2 2 9 2 2" xfId="7778" xr:uid="{00000000-0005-0000-0000-00003D1E0000}"/>
    <cellStyle name="Input 3 2 2 9 2 2 2" xfId="7779" xr:uid="{00000000-0005-0000-0000-00003E1E0000}"/>
    <cellStyle name="Input 3 2 2 9 2 2 3" xfId="7780" xr:uid="{00000000-0005-0000-0000-00003F1E0000}"/>
    <cellStyle name="Input 3 2 2 9 2 2 4" xfId="7781" xr:uid="{00000000-0005-0000-0000-0000401E0000}"/>
    <cellStyle name="Input 3 2 2 9 2 2 5" xfId="7782" xr:uid="{00000000-0005-0000-0000-0000411E0000}"/>
    <cellStyle name="Input 3 2 2 9 2 3" xfId="7783" xr:uid="{00000000-0005-0000-0000-0000421E0000}"/>
    <cellStyle name="Input 3 2 2 9 2 3 2" xfId="7784" xr:uid="{00000000-0005-0000-0000-0000431E0000}"/>
    <cellStyle name="Input 3 2 2 9 2 3 3" xfId="7785" xr:uid="{00000000-0005-0000-0000-0000441E0000}"/>
    <cellStyle name="Input 3 2 2 9 2 3 4" xfId="7786" xr:uid="{00000000-0005-0000-0000-0000451E0000}"/>
    <cellStyle name="Input 3 2 2 9 2 3 5" xfId="7787" xr:uid="{00000000-0005-0000-0000-0000461E0000}"/>
    <cellStyle name="Input 3 2 2 9 2 4" xfId="7788" xr:uid="{00000000-0005-0000-0000-0000471E0000}"/>
    <cellStyle name="Input 3 2 2 9 2 4 2" xfId="7789" xr:uid="{00000000-0005-0000-0000-0000481E0000}"/>
    <cellStyle name="Input 3 2 2 9 2 5" xfId="7790" xr:uid="{00000000-0005-0000-0000-0000491E0000}"/>
    <cellStyle name="Input 3 2 2 9 2 5 2" xfId="7791" xr:uid="{00000000-0005-0000-0000-00004A1E0000}"/>
    <cellStyle name="Input 3 2 2 9 2 6" xfId="7792" xr:uid="{00000000-0005-0000-0000-00004B1E0000}"/>
    <cellStyle name="Input 3 2 2 9 2 7" xfId="7793" xr:uid="{00000000-0005-0000-0000-00004C1E0000}"/>
    <cellStyle name="Input 3 2 2 9 3" xfId="7794" xr:uid="{00000000-0005-0000-0000-00004D1E0000}"/>
    <cellStyle name="Input 3 2 2 9 3 2" xfId="7795" xr:uid="{00000000-0005-0000-0000-00004E1E0000}"/>
    <cellStyle name="Input 3 2 2 9 3 3" xfId="7796" xr:uid="{00000000-0005-0000-0000-00004F1E0000}"/>
    <cellStyle name="Input 3 2 2 9 3 4" xfId="7797" xr:uid="{00000000-0005-0000-0000-0000501E0000}"/>
    <cellStyle name="Input 3 2 2 9 3 5" xfId="7798" xr:uid="{00000000-0005-0000-0000-0000511E0000}"/>
    <cellStyle name="Input 3 2 2 9 4" xfId="7799" xr:uid="{00000000-0005-0000-0000-0000521E0000}"/>
    <cellStyle name="Input 3 2 2 9 4 2" xfId="7800" xr:uid="{00000000-0005-0000-0000-0000531E0000}"/>
    <cellStyle name="Input 3 2 2 9 4 3" xfId="7801" xr:uid="{00000000-0005-0000-0000-0000541E0000}"/>
    <cellStyle name="Input 3 2 2 9 4 4" xfId="7802" xr:uid="{00000000-0005-0000-0000-0000551E0000}"/>
    <cellStyle name="Input 3 2 2 9 4 5" xfId="7803" xr:uid="{00000000-0005-0000-0000-0000561E0000}"/>
    <cellStyle name="Input 3 2 2 9 5" xfId="7804" xr:uid="{00000000-0005-0000-0000-0000571E0000}"/>
    <cellStyle name="Input 3 2 2 9 5 2" xfId="7805" xr:uid="{00000000-0005-0000-0000-0000581E0000}"/>
    <cellStyle name="Input 3 2 2 9 6" xfId="7806" xr:uid="{00000000-0005-0000-0000-0000591E0000}"/>
    <cellStyle name="Input 3 2 2 9 6 2" xfId="7807" xr:uid="{00000000-0005-0000-0000-00005A1E0000}"/>
    <cellStyle name="Input 3 2 2 9 7" xfId="7808" xr:uid="{00000000-0005-0000-0000-00005B1E0000}"/>
    <cellStyle name="Input 3 2 2 9 8" xfId="7809" xr:uid="{00000000-0005-0000-0000-00005C1E0000}"/>
    <cellStyle name="Input 3 2 3" xfId="7810" xr:uid="{00000000-0005-0000-0000-00005D1E0000}"/>
    <cellStyle name="Input 3 2 3 2" xfId="7811" xr:uid="{00000000-0005-0000-0000-00005E1E0000}"/>
    <cellStyle name="Input 3 2 4" xfId="7812" xr:uid="{00000000-0005-0000-0000-00005F1E0000}"/>
    <cellStyle name="Input 3 2 4 2" xfId="7813" xr:uid="{00000000-0005-0000-0000-0000601E0000}"/>
    <cellStyle name="Input 3 2 5" xfId="7814" xr:uid="{00000000-0005-0000-0000-0000611E0000}"/>
    <cellStyle name="Input 3 2 6" xfId="7815" xr:uid="{00000000-0005-0000-0000-0000621E0000}"/>
    <cellStyle name="Input 3 2 6 2" xfId="7816" xr:uid="{00000000-0005-0000-0000-0000631E0000}"/>
    <cellStyle name="Input 3 2_T-straight with PEDs adjustor" xfId="7817" xr:uid="{00000000-0005-0000-0000-0000641E0000}"/>
    <cellStyle name="Input 3 3" xfId="7818" xr:uid="{00000000-0005-0000-0000-0000651E0000}"/>
    <cellStyle name="Input 3 3 10" xfId="7819" xr:uid="{00000000-0005-0000-0000-0000661E0000}"/>
    <cellStyle name="Input 3 3 10 2" xfId="7820" xr:uid="{00000000-0005-0000-0000-0000671E0000}"/>
    <cellStyle name="Input 3 3 10 2 2" xfId="7821" xr:uid="{00000000-0005-0000-0000-0000681E0000}"/>
    <cellStyle name="Input 3 3 10 2 2 2" xfId="7822" xr:uid="{00000000-0005-0000-0000-0000691E0000}"/>
    <cellStyle name="Input 3 3 10 2 2 3" xfId="7823" xr:uid="{00000000-0005-0000-0000-00006A1E0000}"/>
    <cellStyle name="Input 3 3 10 2 2 4" xfId="7824" xr:uid="{00000000-0005-0000-0000-00006B1E0000}"/>
    <cellStyle name="Input 3 3 10 2 2 5" xfId="7825" xr:uid="{00000000-0005-0000-0000-00006C1E0000}"/>
    <cellStyle name="Input 3 3 10 2 3" xfId="7826" xr:uid="{00000000-0005-0000-0000-00006D1E0000}"/>
    <cellStyle name="Input 3 3 10 2 3 2" xfId="7827" xr:uid="{00000000-0005-0000-0000-00006E1E0000}"/>
    <cellStyle name="Input 3 3 10 2 3 3" xfId="7828" xr:uid="{00000000-0005-0000-0000-00006F1E0000}"/>
    <cellStyle name="Input 3 3 10 2 3 4" xfId="7829" xr:uid="{00000000-0005-0000-0000-0000701E0000}"/>
    <cellStyle name="Input 3 3 10 2 3 5" xfId="7830" xr:uid="{00000000-0005-0000-0000-0000711E0000}"/>
    <cellStyle name="Input 3 3 10 2 4" xfId="7831" xr:uid="{00000000-0005-0000-0000-0000721E0000}"/>
    <cellStyle name="Input 3 3 10 2 4 2" xfId="7832" xr:uid="{00000000-0005-0000-0000-0000731E0000}"/>
    <cellStyle name="Input 3 3 10 2 5" xfId="7833" xr:uid="{00000000-0005-0000-0000-0000741E0000}"/>
    <cellStyle name="Input 3 3 10 2 5 2" xfId="7834" xr:uid="{00000000-0005-0000-0000-0000751E0000}"/>
    <cellStyle name="Input 3 3 10 2 6" xfId="7835" xr:uid="{00000000-0005-0000-0000-0000761E0000}"/>
    <cellStyle name="Input 3 3 10 2 7" xfId="7836" xr:uid="{00000000-0005-0000-0000-0000771E0000}"/>
    <cellStyle name="Input 3 3 10 3" xfId="7837" xr:uid="{00000000-0005-0000-0000-0000781E0000}"/>
    <cellStyle name="Input 3 3 10 3 2" xfId="7838" xr:uid="{00000000-0005-0000-0000-0000791E0000}"/>
    <cellStyle name="Input 3 3 10 3 3" xfId="7839" xr:uid="{00000000-0005-0000-0000-00007A1E0000}"/>
    <cellStyle name="Input 3 3 10 3 4" xfId="7840" xr:uid="{00000000-0005-0000-0000-00007B1E0000}"/>
    <cellStyle name="Input 3 3 10 3 5" xfId="7841" xr:uid="{00000000-0005-0000-0000-00007C1E0000}"/>
    <cellStyle name="Input 3 3 10 4" xfId="7842" xr:uid="{00000000-0005-0000-0000-00007D1E0000}"/>
    <cellStyle name="Input 3 3 10 4 2" xfId="7843" xr:uid="{00000000-0005-0000-0000-00007E1E0000}"/>
    <cellStyle name="Input 3 3 10 4 3" xfId="7844" xr:uid="{00000000-0005-0000-0000-00007F1E0000}"/>
    <cellStyle name="Input 3 3 10 4 4" xfId="7845" xr:uid="{00000000-0005-0000-0000-0000801E0000}"/>
    <cellStyle name="Input 3 3 10 4 5" xfId="7846" xr:uid="{00000000-0005-0000-0000-0000811E0000}"/>
    <cellStyle name="Input 3 3 10 5" xfId="7847" xr:uid="{00000000-0005-0000-0000-0000821E0000}"/>
    <cellStyle name="Input 3 3 10 5 2" xfId="7848" xr:uid="{00000000-0005-0000-0000-0000831E0000}"/>
    <cellStyle name="Input 3 3 10 6" xfId="7849" xr:uid="{00000000-0005-0000-0000-0000841E0000}"/>
    <cellStyle name="Input 3 3 10 6 2" xfId="7850" xr:uid="{00000000-0005-0000-0000-0000851E0000}"/>
    <cellStyle name="Input 3 3 10 7" xfId="7851" xr:uid="{00000000-0005-0000-0000-0000861E0000}"/>
    <cellStyle name="Input 3 3 10 8" xfId="7852" xr:uid="{00000000-0005-0000-0000-0000871E0000}"/>
    <cellStyle name="Input 3 3 11" xfId="7853" xr:uid="{00000000-0005-0000-0000-0000881E0000}"/>
    <cellStyle name="Input 3 3 11 2" xfId="7854" xr:uid="{00000000-0005-0000-0000-0000891E0000}"/>
    <cellStyle name="Input 3 3 11 2 2" xfId="7855" xr:uid="{00000000-0005-0000-0000-00008A1E0000}"/>
    <cellStyle name="Input 3 3 11 2 2 2" xfId="7856" xr:uid="{00000000-0005-0000-0000-00008B1E0000}"/>
    <cellStyle name="Input 3 3 11 2 2 3" xfId="7857" xr:uid="{00000000-0005-0000-0000-00008C1E0000}"/>
    <cellStyle name="Input 3 3 11 2 2 4" xfId="7858" xr:uid="{00000000-0005-0000-0000-00008D1E0000}"/>
    <cellStyle name="Input 3 3 11 2 2 5" xfId="7859" xr:uid="{00000000-0005-0000-0000-00008E1E0000}"/>
    <cellStyle name="Input 3 3 11 2 3" xfId="7860" xr:uid="{00000000-0005-0000-0000-00008F1E0000}"/>
    <cellStyle name="Input 3 3 11 2 3 2" xfId="7861" xr:uid="{00000000-0005-0000-0000-0000901E0000}"/>
    <cellStyle name="Input 3 3 11 2 3 3" xfId="7862" xr:uid="{00000000-0005-0000-0000-0000911E0000}"/>
    <cellStyle name="Input 3 3 11 2 3 4" xfId="7863" xr:uid="{00000000-0005-0000-0000-0000921E0000}"/>
    <cellStyle name="Input 3 3 11 2 3 5" xfId="7864" xr:uid="{00000000-0005-0000-0000-0000931E0000}"/>
    <cellStyle name="Input 3 3 11 2 4" xfId="7865" xr:uid="{00000000-0005-0000-0000-0000941E0000}"/>
    <cellStyle name="Input 3 3 11 2 4 2" xfId="7866" xr:uid="{00000000-0005-0000-0000-0000951E0000}"/>
    <cellStyle name="Input 3 3 11 2 5" xfId="7867" xr:uid="{00000000-0005-0000-0000-0000961E0000}"/>
    <cellStyle name="Input 3 3 11 2 5 2" xfId="7868" xr:uid="{00000000-0005-0000-0000-0000971E0000}"/>
    <cellStyle name="Input 3 3 11 2 6" xfId="7869" xr:uid="{00000000-0005-0000-0000-0000981E0000}"/>
    <cellStyle name="Input 3 3 11 2 7" xfId="7870" xr:uid="{00000000-0005-0000-0000-0000991E0000}"/>
    <cellStyle name="Input 3 3 11 3" xfId="7871" xr:uid="{00000000-0005-0000-0000-00009A1E0000}"/>
    <cellStyle name="Input 3 3 11 3 2" xfId="7872" xr:uid="{00000000-0005-0000-0000-00009B1E0000}"/>
    <cellStyle name="Input 3 3 11 3 3" xfId="7873" xr:uid="{00000000-0005-0000-0000-00009C1E0000}"/>
    <cellStyle name="Input 3 3 11 3 4" xfId="7874" xr:uid="{00000000-0005-0000-0000-00009D1E0000}"/>
    <cellStyle name="Input 3 3 11 3 5" xfId="7875" xr:uid="{00000000-0005-0000-0000-00009E1E0000}"/>
    <cellStyle name="Input 3 3 11 4" xfId="7876" xr:uid="{00000000-0005-0000-0000-00009F1E0000}"/>
    <cellStyle name="Input 3 3 11 4 2" xfId="7877" xr:uid="{00000000-0005-0000-0000-0000A01E0000}"/>
    <cellStyle name="Input 3 3 11 4 3" xfId="7878" xr:uid="{00000000-0005-0000-0000-0000A11E0000}"/>
    <cellStyle name="Input 3 3 11 4 4" xfId="7879" xr:uid="{00000000-0005-0000-0000-0000A21E0000}"/>
    <cellStyle name="Input 3 3 11 4 5" xfId="7880" xr:uid="{00000000-0005-0000-0000-0000A31E0000}"/>
    <cellStyle name="Input 3 3 11 5" xfId="7881" xr:uid="{00000000-0005-0000-0000-0000A41E0000}"/>
    <cellStyle name="Input 3 3 11 5 2" xfId="7882" xr:uid="{00000000-0005-0000-0000-0000A51E0000}"/>
    <cellStyle name="Input 3 3 11 6" xfId="7883" xr:uid="{00000000-0005-0000-0000-0000A61E0000}"/>
    <cellStyle name="Input 3 3 11 6 2" xfId="7884" xr:uid="{00000000-0005-0000-0000-0000A71E0000}"/>
    <cellStyle name="Input 3 3 11 7" xfId="7885" xr:uid="{00000000-0005-0000-0000-0000A81E0000}"/>
    <cellStyle name="Input 3 3 11 8" xfId="7886" xr:uid="{00000000-0005-0000-0000-0000A91E0000}"/>
    <cellStyle name="Input 3 3 12" xfId="7887" xr:uid="{00000000-0005-0000-0000-0000AA1E0000}"/>
    <cellStyle name="Input 3 3 12 2" xfId="7888" xr:uid="{00000000-0005-0000-0000-0000AB1E0000}"/>
    <cellStyle name="Input 3 3 12 2 2" xfId="7889" xr:uid="{00000000-0005-0000-0000-0000AC1E0000}"/>
    <cellStyle name="Input 3 3 12 2 2 2" xfId="7890" xr:uid="{00000000-0005-0000-0000-0000AD1E0000}"/>
    <cellStyle name="Input 3 3 12 2 2 3" xfId="7891" xr:uid="{00000000-0005-0000-0000-0000AE1E0000}"/>
    <cellStyle name="Input 3 3 12 2 2 4" xfId="7892" xr:uid="{00000000-0005-0000-0000-0000AF1E0000}"/>
    <cellStyle name="Input 3 3 12 2 2 5" xfId="7893" xr:uid="{00000000-0005-0000-0000-0000B01E0000}"/>
    <cellStyle name="Input 3 3 12 2 3" xfId="7894" xr:uid="{00000000-0005-0000-0000-0000B11E0000}"/>
    <cellStyle name="Input 3 3 12 2 3 2" xfId="7895" xr:uid="{00000000-0005-0000-0000-0000B21E0000}"/>
    <cellStyle name="Input 3 3 12 2 3 3" xfId="7896" xr:uid="{00000000-0005-0000-0000-0000B31E0000}"/>
    <cellStyle name="Input 3 3 12 2 3 4" xfId="7897" xr:uid="{00000000-0005-0000-0000-0000B41E0000}"/>
    <cellStyle name="Input 3 3 12 2 3 5" xfId="7898" xr:uid="{00000000-0005-0000-0000-0000B51E0000}"/>
    <cellStyle name="Input 3 3 12 2 4" xfId="7899" xr:uid="{00000000-0005-0000-0000-0000B61E0000}"/>
    <cellStyle name="Input 3 3 12 2 4 2" xfId="7900" xr:uid="{00000000-0005-0000-0000-0000B71E0000}"/>
    <cellStyle name="Input 3 3 12 2 5" xfId="7901" xr:uid="{00000000-0005-0000-0000-0000B81E0000}"/>
    <cellStyle name="Input 3 3 12 2 5 2" xfId="7902" xr:uid="{00000000-0005-0000-0000-0000B91E0000}"/>
    <cellStyle name="Input 3 3 12 2 6" xfId="7903" xr:uid="{00000000-0005-0000-0000-0000BA1E0000}"/>
    <cellStyle name="Input 3 3 12 2 7" xfId="7904" xr:uid="{00000000-0005-0000-0000-0000BB1E0000}"/>
    <cellStyle name="Input 3 3 12 3" xfId="7905" xr:uid="{00000000-0005-0000-0000-0000BC1E0000}"/>
    <cellStyle name="Input 3 3 12 3 2" xfId="7906" xr:uid="{00000000-0005-0000-0000-0000BD1E0000}"/>
    <cellStyle name="Input 3 3 12 3 3" xfId="7907" xr:uid="{00000000-0005-0000-0000-0000BE1E0000}"/>
    <cellStyle name="Input 3 3 12 3 4" xfId="7908" xr:uid="{00000000-0005-0000-0000-0000BF1E0000}"/>
    <cellStyle name="Input 3 3 12 3 5" xfId="7909" xr:uid="{00000000-0005-0000-0000-0000C01E0000}"/>
    <cellStyle name="Input 3 3 12 4" xfId="7910" xr:uid="{00000000-0005-0000-0000-0000C11E0000}"/>
    <cellStyle name="Input 3 3 12 4 2" xfId="7911" xr:uid="{00000000-0005-0000-0000-0000C21E0000}"/>
    <cellStyle name="Input 3 3 12 4 3" xfId="7912" xr:uid="{00000000-0005-0000-0000-0000C31E0000}"/>
    <cellStyle name="Input 3 3 12 4 4" xfId="7913" xr:uid="{00000000-0005-0000-0000-0000C41E0000}"/>
    <cellStyle name="Input 3 3 12 4 5" xfId="7914" xr:uid="{00000000-0005-0000-0000-0000C51E0000}"/>
    <cellStyle name="Input 3 3 12 5" xfId="7915" xr:uid="{00000000-0005-0000-0000-0000C61E0000}"/>
    <cellStyle name="Input 3 3 12 5 2" xfId="7916" xr:uid="{00000000-0005-0000-0000-0000C71E0000}"/>
    <cellStyle name="Input 3 3 12 6" xfId="7917" xr:uid="{00000000-0005-0000-0000-0000C81E0000}"/>
    <cellStyle name="Input 3 3 12 6 2" xfId="7918" xr:uid="{00000000-0005-0000-0000-0000C91E0000}"/>
    <cellStyle name="Input 3 3 12 7" xfId="7919" xr:uid="{00000000-0005-0000-0000-0000CA1E0000}"/>
    <cellStyle name="Input 3 3 12 8" xfId="7920" xr:uid="{00000000-0005-0000-0000-0000CB1E0000}"/>
    <cellStyle name="Input 3 3 13" xfId="7921" xr:uid="{00000000-0005-0000-0000-0000CC1E0000}"/>
    <cellStyle name="Input 3 3 13 2" xfId="7922" xr:uid="{00000000-0005-0000-0000-0000CD1E0000}"/>
    <cellStyle name="Input 3 3 13 2 2" xfId="7923" xr:uid="{00000000-0005-0000-0000-0000CE1E0000}"/>
    <cellStyle name="Input 3 3 13 2 2 2" xfId="7924" xr:uid="{00000000-0005-0000-0000-0000CF1E0000}"/>
    <cellStyle name="Input 3 3 13 2 2 3" xfId="7925" xr:uid="{00000000-0005-0000-0000-0000D01E0000}"/>
    <cellStyle name="Input 3 3 13 2 2 4" xfId="7926" xr:uid="{00000000-0005-0000-0000-0000D11E0000}"/>
    <cellStyle name="Input 3 3 13 2 2 5" xfId="7927" xr:uid="{00000000-0005-0000-0000-0000D21E0000}"/>
    <cellStyle name="Input 3 3 13 2 3" xfId="7928" xr:uid="{00000000-0005-0000-0000-0000D31E0000}"/>
    <cellStyle name="Input 3 3 13 2 3 2" xfId="7929" xr:uid="{00000000-0005-0000-0000-0000D41E0000}"/>
    <cellStyle name="Input 3 3 13 2 3 3" xfId="7930" xr:uid="{00000000-0005-0000-0000-0000D51E0000}"/>
    <cellStyle name="Input 3 3 13 2 3 4" xfId="7931" xr:uid="{00000000-0005-0000-0000-0000D61E0000}"/>
    <cellStyle name="Input 3 3 13 2 3 5" xfId="7932" xr:uid="{00000000-0005-0000-0000-0000D71E0000}"/>
    <cellStyle name="Input 3 3 13 2 4" xfId="7933" xr:uid="{00000000-0005-0000-0000-0000D81E0000}"/>
    <cellStyle name="Input 3 3 13 2 4 2" xfId="7934" xr:uid="{00000000-0005-0000-0000-0000D91E0000}"/>
    <cellStyle name="Input 3 3 13 2 5" xfId="7935" xr:uid="{00000000-0005-0000-0000-0000DA1E0000}"/>
    <cellStyle name="Input 3 3 13 2 5 2" xfId="7936" xr:uid="{00000000-0005-0000-0000-0000DB1E0000}"/>
    <cellStyle name="Input 3 3 13 2 6" xfId="7937" xr:uid="{00000000-0005-0000-0000-0000DC1E0000}"/>
    <cellStyle name="Input 3 3 13 2 7" xfId="7938" xr:uid="{00000000-0005-0000-0000-0000DD1E0000}"/>
    <cellStyle name="Input 3 3 13 3" xfId="7939" xr:uid="{00000000-0005-0000-0000-0000DE1E0000}"/>
    <cellStyle name="Input 3 3 13 3 2" xfId="7940" xr:uid="{00000000-0005-0000-0000-0000DF1E0000}"/>
    <cellStyle name="Input 3 3 13 3 3" xfId="7941" xr:uid="{00000000-0005-0000-0000-0000E01E0000}"/>
    <cellStyle name="Input 3 3 13 3 4" xfId="7942" xr:uid="{00000000-0005-0000-0000-0000E11E0000}"/>
    <cellStyle name="Input 3 3 13 3 5" xfId="7943" xr:uid="{00000000-0005-0000-0000-0000E21E0000}"/>
    <cellStyle name="Input 3 3 13 4" xfId="7944" xr:uid="{00000000-0005-0000-0000-0000E31E0000}"/>
    <cellStyle name="Input 3 3 13 4 2" xfId="7945" xr:uid="{00000000-0005-0000-0000-0000E41E0000}"/>
    <cellStyle name="Input 3 3 13 4 3" xfId="7946" xr:uid="{00000000-0005-0000-0000-0000E51E0000}"/>
    <cellStyle name="Input 3 3 13 4 4" xfId="7947" xr:uid="{00000000-0005-0000-0000-0000E61E0000}"/>
    <cellStyle name="Input 3 3 13 4 5" xfId="7948" xr:uid="{00000000-0005-0000-0000-0000E71E0000}"/>
    <cellStyle name="Input 3 3 13 5" xfId="7949" xr:uid="{00000000-0005-0000-0000-0000E81E0000}"/>
    <cellStyle name="Input 3 3 13 5 2" xfId="7950" xr:uid="{00000000-0005-0000-0000-0000E91E0000}"/>
    <cellStyle name="Input 3 3 13 6" xfId="7951" xr:uid="{00000000-0005-0000-0000-0000EA1E0000}"/>
    <cellStyle name="Input 3 3 13 6 2" xfId="7952" xr:uid="{00000000-0005-0000-0000-0000EB1E0000}"/>
    <cellStyle name="Input 3 3 13 7" xfId="7953" xr:uid="{00000000-0005-0000-0000-0000EC1E0000}"/>
    <cellStyle name="Input 3 3 13 8" xfId="7954" xr:uid="{00000000-0005-0000-0000-0000ED1E0000}"/>
    <cellStyle name="Input 3 3 14" xfId="7955" xr:uid="{00000000-0005-0000-0000-0000EE1E0000}"/>
    <cellStyle name="Input 3 3 14 2" xfId="7956" xr:uid="{00000000-0005-0000-0000-0000EF1E0000}"/>
    <cellStyle name="Input 3 3 14 2 2" xfId="7957" xr:uid="{00000000-0005-0000-0000-0000F01E0000}"/>
    <cellStyle name="Input 3 3 14 2 2 2" xfId="7958" xr:uid="{00000000-0005-0000-0000-0000F11E0000}"/>
    <cellStyle name="Input 3 3 14 2 2 3" xfId="7959" xr:uid="{00000000-0005-0000-0000-0000F21E0000}"/>
    <cellStyle name="Input 3 3 14 2 2 4" xfId="7960" xr:uid="{00000000-0005-0000-0000-0000F31E0000}"/>
    <cellStyle name="Input 3 3 14 2 2 5" xfId="7961" xr:uid="{00000000-0005-0000-0000-0000F41E0000}"/>
    <cellStyle name="Input 3 3 14 2 3" xfId="7962" xr:uid="{00000000-0005-0000-0000-0000F51E0000}"/>
    <cellStyle name="Input 3 3 14 2 3 2" xfId="7963" xr:uid="{00000000-0005-0000-0000-0000F61E0000}"/>
    <cellStyle name="Input 3 3 14 2 3 3" xfId="7964" xr:uid="{00000000-0005-0000-0000-0000F71E0000}"/>
    <cellStyle name="Input 3 3 14 2 3 4" xfId="7965" xr:uid="{00000000-0005-0000-0000-0000F81E0000}"/>
    <cellStyle name="Input 3 3 14 2 3 5" xfId="7966" xr:uid="{00000000-0005-0000-0000-0000F91E0000}"/>
    <cellStyle name="Input 3 3 14 2 4" xfId="7967" xr:uid="{00000000-0005-0000-0000-0000FA1E0000}"/>
    <cellStyle name="Input 3 3 14 2 4 2" xfId="7968" xr:uid="{00000000-0005-0000-0000-0000FB1E0000}"/>
    <cellStyle name="Input 3 3 14 2 5" xfId="7969" xr:uid="{00000000-0005-0000-0000-0000FC1E0000}"/>
    <cellStyle name="Input 3 3 14 2 5 2" xfId="7970" xr:uid="{00000000-0005-0000-0000-0000FD1E0000}"/>
    <cellStyle name="Input 3 3 14 2 6" xfId="7971" xr:uid="{00000000-0005-0000-0000-0000FE1E0000}"/>
    <cellStyle name="Input 3 3 14 2 7" xfId="7972" xr:uid="{00000000-0005-0000-0000-0000FF1E0000}"/>
    <cellStyle name="Input 3 3 14 3" xfId="7973" xr:uid="{00000000-0005-0000-0000-0000001F0000}"/>
    <cellStyle name="Input 3 3 14 3 2" xfId="7974" xr:uid="{00000000-0005-0000-0000-0000011F0000}"/>
    <cellStyle name="Input 3 3 14 3 3" xfId="7975" xr:uid="{00000000-0005-0000-0000-0000021F0000}"/>
    <cellStyle name="Input 3 3 14 3 4" xfId="7976" xr:uid="{00000000-0005-0000-0000-0000031F0000}"/>
    <cellStyle name="Input 3 3 14 3 5" xfId="7977" xr:uid="{00000000-0005-0000-0000-0000041F0000}"/>
    <cellStyle name="Input 3 3 14 4" xfId="7978" xr:uid="{00000000-0005-0000-0000-0000051F0000}"/>
    <cellStyle name="Input 3 3 14 4 2" xfId="7979" xr:uid="{00000000-0005-0000-0000-0000061F0000}"/>
    <cellStyle name="Input 3 3 14 4 3" xfId="7980" xr:uid="{00000000-0005-0000-0000-0000071F0000}"/>
    <cellStyle name="Input 3 3 14 4 4" xfId="7981" xr:uid="{00000000-0005-0000-0000-0000081F0000}"/>
    <cellStyle name="Input 3 3 14 4 5" xfId="7982" xr:uid="{00000000-0005-0000-0000-0000091F0000}"/>
    <cellStyle name="Input 3 3 14 5" xfId="7983" xr:uid="{00000000-0005-0000-0000-00000A1F0000}"/>
    <cellStyle name="Input 3 3 14 5 2" xfId="7984" xr:uid="{00000000-0005-0000-0000-00000B1F0000}"/>
    <cellStyle name="Input 3 3 14 6" xfId="7985" xr:uid="{00000000-0005-0000-0000-00000C1F0000}"/>
    <cellStyle name="Input 3 3 14 6 2" xfId="7986" xr:uid="{00000000-0005-0000-0000-00000D1F0000}"/>
    <cellStyle name="Input 3 3 14 7" xfId="7987" xr:uid="{00000000-0005-0000-0000-00000E1F0000}"/>
    <cellStyle name="Input 3 3 14 8" xfId="7988" xr:uid="{00000000-0005-0000-0000-00000F1F0000}"/>
    <cellStyle name="Input 3 3 15" xfId="7989" xr:uid="{00000000-0005-0000-0000-0000101F0000}"/>
    <cellStyle name="Input 3 3 15 2" xfId="7990" xr:uid="{00000000-0005-0000-0000-0000111F0000}"/>
    <cellStyle name="Input 3 3 15 2 2" xfId="7991" xr:uid="{00000000-0005-0000-0000-0000121F0000}"/>
    <cellStyle name="Input 3 3 15 2 3" xfId="7992" xr:uid="{00000000-0005-0000-0000-0000131F0000}"/>
    <cellStyle name="Input 3 3 15 2 4" xfId="7993" xr:uid="{00000000-0005-0000-0000-0000141F0000}"/>
    <cellStyle name="Input 3 3 15 2 5" xfId="7994" xr:uid="{00000000-0005-0000-0000-0000151F0000}"/>
    <cellStyle name="Input 3 3 15 3" xfId="7995" xr:uid="{00000000-0005-0000-0000-0000161F0000}"/>
    <cellStyle name="Input 3 3 15 3 2" xfId="7996" xr:uid="{00000000-0005-0000-0000-0000171F0000}"/>
    <cellStyle name="Input 3 3 15 3 3" xfId="7997" xr:uid="{00000000-0005-0000-0000-0000181F0000}"/>
    <cellStyle name="Input 3 3 15 3 4" xfId="7998" xr:uid="{00000000-0005-0000-0000-0000191F0000}"/>
    <cellStyle name="Input 3 3 15 3 5" xfId="7999" xr:uid="{00000000-0005-0000-0000-00001A1F0000}"/>
    <cellStyle name="Input 3 3 15 4" xfId="8000" xr:uid="{00000000-0005-0000-0000-00001B1F0000}"/>
    <cellStyle name="Input 3 3 15 4 2" xfId="8001" xr:uid="{00000000-0005-0000-0000-00001C1F0000}"/>
    <cellStyle name="Input 3 3 15 5" xfId="8002" xr:uid="{00000000-0005-0000-0000-00001D1F0000}"/>
    <cellStyle name="Input 3 3 15 5 2" xfId="8003" xr:uid="{00000000-0005-0000-0000-00001E1F0000}"/>
    <cellStyle name="Input 3 3 15 6" xfId="8004" xr:uid="{00000000-0005-0000-0000-00001F1F0000}"/>
    <cellStyle name="Input 3 3 15 7" xfId="8005" xr:uid="{00000000-0005-0000-0000-0000201F0000}"/>
    <cellStyle name="Input 3 3 16" xfId="8006" xr:uid="{00000000-0005-0000-0000-0000211F0000}"/>
    <cellStyle name="Input 3 3 16 2" xfId="8007" xr:uid="{00000000-0005-0000-0000-0000221F0000}"/>
    <cellStyle name="Input 3 3 16 3" xfId="8008" xr:uid="{00000000-0005-0000-0000-0000231F0000}"/>
    <cellStyle name="Input 3 3 16 4" xfId="8009" xr:uid="{00000000-0005-0000-0000-0000241F0000}"/>
    <cellStyle name="Input 3 3 16 5" xfId="8010" xr:uid="{00000000-0005-0000-0000-0000251F0000}"/>
    <cellStyle name="Input 3 3 17" xfId="8011" xr:uid="{00000000-0005-0000-0000-0000261F0000}"/>
    <cellStyle name="Input 3 3 17 2" xfId="8012" xr:uid="{00000000-0005-0000-0000-0000271F0000}"/>
    <cellStyle name="Input 3 3 17 3" xfId="8013" xr:uid="{00000000-0005-0000-0000-0000281F0000}"/>
    <cellStyle name="Input 3 3 17 4" xfId="8014" xr:uid="{00000000-0005-0000-0000-0000291F0000}"/>
    <cellStyle name="Input 3 3 17 5" xfId="8015" xr:uid="{00000000-0005-0000-0000-00002A1F0000}"/>
    <cellStyle name="Input 3 3 18" xfId="8016" xr:uid="{00000000-0005-0000-0000-00002B1F0000}"/>
    <cellStyle name="Input 3 3 18 2" xfId="8017" xr:uid="{00000000-0005-0000-0000-00002C1F0000}"/>
    <cellStyle name="Input 3 3 19" xfId="8018" xr:uid="{00000000-0005-0000-0000-00002D1F0000}"/>
    <cellStyle name="Input 3 3 19 2" xfId="8019" xr:uid="{00000000-0005-0000-0000-00002E1F0000}"/>
    <cellStyle name="Input 3 3 2" xfId="8020" xr:uid="{00000000-0005-0000-0000-00002F1F0000}"/>
    <cellStyle name="Input 3 3 2 2" xfId="8021" xr:uid="{00000000-0005-0000-0000-0000301F0000}"/>
    <cellStyle name="Input 3 3 2 2 2" xfId="8022" xr:uid="{00000000-0005-0000-0000-0000311F0000}"/>
    <cellStyle name="Input 3 3 2 2 2 2" xfId="8023" xr:uid="{00000000-0005-0000-0000-0000321F0000}"/>
    <cellStyle name="Input 3 3 2 2 2 3" xfId="8024" xr:uid="{00000000-0005-0000-0000-0000331F0000}"/>
    <cellStyle name="Input 3 3 2 2 2 4" xfId="8025" xr:uid="{00000000-0005-0000-0000-0000341F0000}"/>
    <cellStyle name="Input 3 3 2 2 2 5" xfId="8026" xr:uid="{00000000-0005-0000-0000-0000351F0000}"/>
    <cellStyle name="Input 3 3 2 2 3" xfId="8027" xr:uid="{00000000-0005-0000-0000-0000361F0000}"/>
    <cellStyle name="Input 3 3 2 2 3 2" xfId="8028" xr:uid="{00000000-0005-0000-0000-0000371F0000}"/>
    <cellStyle name="Input 3 3 2 2 3 3" xfId="8029" xr:uid="{00000000-0005-0000-0000-0000381F0000}"/>
    <cellStyle name="Input 3 3 2 2 3 4" xfId="8030" xr:uid="{00000000-0005-0000-0000-0000391F0000}"/>
    <cellStyle name="Input 3 3 2 2 3 5" xfId="8031" xr:uid="{00000000-0005-0000-0000-00003A1F0000}"/>
    <cellStyle name="Input 3 3 2 2 4" xfId="8032" xr:uid="{00000000-0005-0000-0000-00003B1F0000}"/>
    <cellStyle name="Input 3 3 2 2 4 2" xfId="8033" xr:uid="{00000000-0005-0000-0000-00003C1F0000}"/>
    <cellStyle name="Input 3 3 2 2 5" xfId="8034" xr:uid="{00000000-0005-0000-0000-00003D1F0000}"/>
    <cellStyle name="Input 3 3 2 2 5 2" xfId="8035" xr:uid="{00000000-0005-0000-0000-00003E1F0000}"/>
    <cellStyle name="Input 3 3 2 2 6" xfId="8036" xr:uid="{00000000-0005-0000-0000-00003F1F0000}"/>
    <cellStyle name="Input 3 3 2 2 7" xfId="8037" xr:uid="{00000000-0005-0000-0000-0000401F0000}"/>
    <cellStyle name="Input 3 3 2 3" xfId="8038" xr:uid="{00000000-0005-0000-0000-0000411F0000}"/>
    <cellStyle name="Input 3 3 2 3 2" xfId="8039" xr:uid="{00000000-0005-0000-0000-0000421F0000}"/>
    <cellStyle name="Input 3 3 2 3 3" xfId="8040" xr:uid="{00000000-0005-0000-0000-0000431F0000}"/>
    <cellStyle name="Input 3 3 2 3 4" xfId="8041" xr:uid="{00000000-0005-0000-0000-0000441F0000}"/>
    <cellStyle name="Input 3 3 2 3 5" xfId="8042" xr:uid="{00000000-0005-0000-0000-0000451F0000}"/>
    <cellStyle name="Input 3 3 2 4" xfId="8043" xr:uid="{00000000-0005-0000-0000-0000461F0000}"/>
    <cellStyle name="Input 3 3 2 4 2" xfId="8044" xr:uid="{00000000-0005-0000-0000-0000471F0000}"/>
    <cellStyle name="Input 3 3 2 4 3" xfId="8045" xr:uid="{00000000-0005-0000-0000-0000481F0000}"/>
    <cellStyle name="Input 3 3 2 4 4" xfId="8046" xr:uid="{00000000-0005-0000-0000-0000491F0000}"/>
    <cellStyle name="Input 3 3 2 4 5" xfId="8047" xr:uid="{00000000-0005-0000-0000-00004A1F0000}"/>
    <cellStyle name="Input 3 3 2 5" xfId="8048" xr:uid="{00000000-0005-0000-0000-00004B1F0000}"/>
    <cellStyle name="Input 3 3 2 5 2" xfId="8049" xr:uid="{00000000-0005-0000-0000-00004C1F0000}"/>
    <cellStyle name="Input 3 3 2 6" xfId="8050" xr:uid="{00000000-0005-0000-0000-00004D1F0000}"/>
    <cellStyle name="Input 3 3 2 6 2" xfId="8051" xr:uid="{00000000-0005-0000-0000-00004E1F0000}"/>
    <cellStyle name="Input 3 3 2 7" xfId="8052" xr:uid="{00000000-0005-0000-0000-00004F1F0000}"/>
    <cellStyle name="Input 3 3 2 8" xfId="8053" xr:uid="{00000000-0005-0000-0000-0000501F0000}"/>
    <cellStyle name="Input 3 3 20" xfId="8054" xr:uid="{00000000-0005-0000-0000-0000511F0000}"/>
    <cellStyle name="Input 3 3 21" xfId="8055" xr:uid="{00000000-0005-0000-0000-0000521F0000}"/>
    <cellStyle name="Input 3 3 3" xfId="8056" xr:uid="{00000000-0005-0000-0000-0000531F0000}"/>
    <cellStyle name="Input 3 3 3 2" xfId="8057" xr:uid="{00000000-0005-0000-0000-0000541F0000}"/>
    <cellStyle name="Input 3 3 3 2 2" xfId="8058" xr:uid="{00000000-0005-0000-0000-0000551F0000}"/>
    <cellStyle name="Input 3 3 3 2 2 2" xfId="8059" xr:uid="{00000000-0005-0000-0000-0000561F0000}"/>
    <cellStyle name="Input 3 3 3 2 2 3" xfId="8060" xr:uid="{00000000-0005-0000-0000-0000571F0000}"/>
    <cellStyle name="Input 3 3 3 2 2 4" xfId="8061" xr:uid="{00000000-0005-0000-0000-0000581F0000}"/>
    <cellStyle name="Input 3 3 3 2 2 5" xfId="8062" xr:uid="{00000000-0005-0000-0000-0000591F0000}"/>
    <cellStyle name="Input 3 3 3 2 3" xfId="8063" xr:uid="{00000000-0005-0000-0000-00005A1F0000}"/>
    <cellStyle name="Input 3 3 3 2 3 2" xfId="8064" xr:uid="{00000000-0005-0000-0000-00005B1F0000}"/>
    <cellStyle name="Input 3 3 3 2 3 3" xfId="8065" xr:uid="{00000000-0005-0000-0000-00005C1F0000}"/>
    <cellStyle name="Input 3 3 3 2 3 4" xfId="8066" xr:uid="{00000000-0005-0000-0000-00005D1F0000}"/>
    <cellStyle name="Input 3 3 3 2 3 5" xfId="8067" xr:uid="{00000000-0005-0000-0000-00005E1F0000}"/>
    <cellStyle name="Input 3 3 3 2 4" xfId="8068" xr:uid="{00000000-0005-0000-0000-00005F1F0000}"/>
    <cellStyle name="Input 3 3 3 2 4 2" xfId="8069" xr:uid="{00000000-0005-0000-0000-0000601F0000}"/>
    <cellStyle name="Input 3 3 3 2 5" xfId="8070" xr:uid="{00000000-0005-0000-0000-0000611F0000}"/>
    <cellStyle name="Input 3 3 3 2 5 2" xfId="8071" xr:uid="{00000000-0005-0000-0000-0000621F0000}"/>
    <cellStyle name="Input 3 3 3 2 6" xfId="8072" xr:uid="{00000000-0005-0000-0000-0000631F0000}"/>
    <cellStyle name="Input 3 3 3 2 7" xfId="8073" xr:uid="{00000000-0005-0000-0000-0000641F0000}"/>
    <cellStyle name="Input 3 3 3 3" xfId="8074" xr:uid="{00000000-0005-0000-0000-0000651F0000}"/>
    <cellStyle name="Input 3 3 3 3 2" xfId="8075" xr:uid="{00000000-0005-0000-0000-0000661F0000}"/>
    <cellStyle name="Input 3 3 3 3 3" xfId="8076" xr:uid="{00000000-0005-0000-0000-0000671F0000}"/>
    <cellStyle name="Input 3 3 3 3 4" xfId="8077" xr:uid="{00000000-0005-0000-0000-0000681F0000}"/>
    <cellStyle name="Input 3 3 3 3 5" xfId="8078" xr:uid="{00000000-0005-0000-0000-0000691F0000}"/>
    <cellStyle name="Input 3 3 3 4" xfId="8079" xr:uid="{00000000-0005-0000-0000-00006A1F0000}"/>
    <cellStyle name="Input 3 3 3 4 2" xfId="8080" xr:uid="{00000000-0005-0000-0000-00006B1F0000}"/>
    <cellStyle name="Input 3 3 3 4 3" xfId="8081" xr:uid="{00000000-0005-0000-0000-00006C1F0000}"/>
    <cellStyle name="Input 3 3 3 4 4" xfId="8082" xr:uid="{00000000-0005-0000-0000-00006D1F0000}"/>
    <cellStyle name="Input 3 3 3 4 5" xfId="8083" xr:uid="{00000000-0005-0000-0000-00006E1F0000}"/>
    <cellStyle name="Input 3 3 3 5" xfId="8084" xr:uid="{00000000-0005-0000-0000-00006F1F0000}"/>
    <cellStyle name="Input 3 3 3 5 2" xfId="8085" xr:uid="{00000000-0005-0000-0000-0000701F0000}"/>
    <cellStyle name="Input 3 3 3 6" xfId="8086" xr:uid="{00000000-0005-0000-0000-0000711F0000}"/>
    <cellStyle name="Input 3 3 3 6 2" xfId="8087" xr:uid="{00000000-0005-0000-0000-0000721F0000}"/>
    <cellStyle name="Input 3 3 3 7" xfId="8088" xr:uid="{00000000-0005-0000-0000-0000731F0000}"/>
    <cellStyle name="Input 3 3 3 8" xfId="8089" xr:uid="{00000000-0005-0000-0000-0000741F0000}"/>
    <cellStyle name="Input 3 3 4" xfId="8090" xr:uid="{00000000-0005-0000-0000-0000751F0000}"/>
    <cellStyle name="Input 3 3 4 2" xfId="8091" xr:uid="{00000000-0005-0000-0000-0000761F0000}"/>
    <cellStyle name="Input 3 3 4 2 2" xfId="8092" xr:uid="{00000000-0005-0000-0000-0000771F0000}"/>
    <cellStyle name="Input 3 3 4 2 2 2" xfId="8093" xr:uid="{00000000-0005-0000-0000-0000781F0000}"/>
    <cellStyle name="Input 3 3 4 2 2 3" xfId="8094" xr:uid="{00000000-0005-0000-0000-0000791F0000}"/>
    <cellStyle name="Input 3 3 4 2 2 4" xfId="8095" xr:uid="{00000000-0005-0000-0000-00007A1F0000}"/>
    <cellStyle name="Input 3 3 4 2 2 5" xfId="8096" xr:uid="{00000000-0005-0000-0000-00007B1F0000}"/>
    <cellStyle name="Input 3 3 4 2 3" xfId="8097" xr:uid="{00000000-0005-0000-0000-00007C1F0000}"/>
    <cellStyle name="Input 3 3 4 2 3 2" xfId="8098" xr:uid="{00000000-0005-0000-0000-00007D1F0000}"/>
    <cellStyle name="Input 3 3 4 2 3 3" xfId="8099" xr:uid="{00000000-0005-0000-0000-00007E1F0000}"/>
    <cellStyle name="Input 3 3 4 2 3 4" xfId="8100" xr:uid="{00000000-0005-0000-0000-00007F1F0000}"/>
    <cellStyle name="Input 3 3 4 2 3 5" xfId="8101" xr:uid="{00000000-0005-0000-0000-0000801F0000}"/>
    <cellStyle name="Input 3 3 4 2 4" xfId="8102" xr:uid="{00000000-0005-0000-0000-0000811F0000}"/>
    <cellStyle name="Input 3 3 4 2 4 2" xfId="8103" xr:uid="{00000000-0005-0000-0000-0000821F0000}"/>
    <cellStyle name="Input 3 3 4 2 5" xfId="8104" xr:uid="{00000000-0005-0000-0000-0000831F0000}"/>
    <cellStyle name="Input 3 3 4 2 5 2" xfId="8105" xr:uid="{00000000-0005-0000-0000-0000841F0000}"/>
    <cellStyle name="Input 3 3 4 2 6" xfId="8106" xr:uid="{00000000-0005-0000-0000-0000851F0000}"/>
    <cellStyle name="Input 3 3 4 2 7" xfId="8107" xr:uid="{00000000-0005-0000-0000-0000861F0000}"/>
    <cellStyle name="Input 3 3 4 3" xfId="8108" xr:uid="{00000000-0005-0000-0000-0000871F0000}"/>
    <cellStyle name="Input 3 3 4 3 2" xfId="8109" xr:uid="{00000000-0005-0000-0000-0000881F0000}"/>
    <cellStyle name="Input 3 3 4 3 3" xfId="8110" xr:uid="{00000000-0005-0000-0000-0000891F0000}"/>
    <cellStyle name="Input 3 3 4 3 4" xfId="8111" xr:uid="{00000000-0005-0000-0000-00008A1F0000}"/>
    <cellStyle name="Input 3 3 4 3 5" xfId="8112" xr:uid="{00000000-0005-0000-0000-00008B1F0000}"/>
    <cellStyle name="Input 3 3 4 4" xfId="8113" xr:uid="{00000000-0005-0000-0000-00008C1F0000}"/>
    <cellStyle name="Input 3 3 4 4 2" xfId="8114" xr:uid="{00000000-0005-0000-0000-00008D1F0000}"/>
    <cellStyle name="Input 3 3 4 4 3" xfId="8115" xr:uid="{00000000-0005-0000-0000-00008E1F0000}"/>
    <cellStyle name="Input 3 3 4 4 4" xfId="8116" xr:uid="{00000000-0005-0000-0000-00008F1F0000}"/>
    <cellStyle name="Input 3 3 4 4 5" xfId="8117" xr:uid="{00000000-0005-0000-0000-0000901F0000}"/>
    <cellStyle name="Input 3 3 4 5" xfId="8118" xr:uid="{00000000-0005-0000-0000-0000911F0000}"/>
    <cellStyle name="Input 3 3 4 5 2" xfId="8119" xr:uid="{00000000-0005-0000-0000-0000921F0000}"/>
    <cellStyle name="Input 3 3 4 6" xfId="8120" xr:uid="{00000000-0005-0000-0000-0000931F0000}"/>
    <cellStyle name="Input 3 3 4 6 2" xfId="8121" xr:uid="{00000000-0005-0000-0000-0000941F0000}"/>
    <cellStyle name="Input 3 3 4 7" xfId="8122" xr:uid="{00000000-0005-0000-0000-0000951F0000}"/>
    <cellStyle name="Input 3 3 4 8" xfId="8123" xr:uid="{00000000-0005-0000-0000-0000961F0000}"/>
    <cellStyle name="Input 3 3 5" xfId="8124" xr:uid="{00000000-0005-0000-0000-0000971F0000}"/>
    <cellStyle name="Input 3 3 5 2" xfId="8125" xr:uid="{00000000-0005-0000-0000-0000981F0000}"/>
    <cellStyle name="Input 3 3 5 2 2" xfId="8126" xr:uid="{00000000-0005-0000-0000-0000991F0000}"/>
    <cellStyle name="Input 3 3 5 2 2 2" xfId="8127" xr:uid="{00000000-0005-0000-0000-00009A1F0000}"/>
    <cellStyle name="Input 3 3 5 2 2 3" xfId="8128" xr:uid="{00000000-0005-0000-0000-00009B1F0000}"/>
    <cellStyle name="Input 3 3 5 2 2 4" xfId="8129" xr:uid="{00000000-0005-0000-0000-00009C1F0000}"/>
    <cellStyle name="Input 3 3 5 2 2 5" xfId="8130" xr:uid="{00000000-0005-0000-0000-00009D1F0000}"/>
    <cellStyle name="Input 3 3 5 2 3" xfId="8131" xr:uid="{00000000-0005-0000-0000-00009E1F0000}"/>
    <cellStyle name="Input 3 3 5 2 3 2" xfId="8132" xr:uid="{00000000-0005-0000-0000-00009F1F0000}"/>
    <cellStyle name="Input 3 3 5 2 3 3" xfId="8133" xr:uid="{00000000-0005-0000-0000-0000A01F0000}"/>
    <cellStyle name="Input 3 3 5 2 3 4" xfId="8134" xr:uid="{00000000-0005-0000-0000-0000A11F0000}"/>
    <cellStyle name="Input 3 3 5 2 3 5" xfId="8135" xr:uid="{00000000-0005-0000-0000-0000A21F0000}"/>
    <cellStyle name="Input 3 3 5 2 4" xfId="8136" xr:uid="{00000000-0005-0000-0000-0000A31F0000}"/>
    <cellStyle name="Input 3 3 5 2 4 2" xfId="8137" xr:uid="{00000000-0005-0000-0000-0000A41F0000}"/>
    <cellStyle name="Input 3 3 5 2 5" xfId="8138" xr:uid="{00000000-0005-0000-0000-0000A51F0000}"/>
    <cellStyle name="Input 3 3 5 2 5 2" xfId="8139" xr:uid="{00000000-0005-0000-0000-0000A61F0000}"/>
    <cellStyle name="Input 3 3 5 2 6" xfId="8140" xr:uid="{00000000-0005-0000-0000-0000A71F0000}"/>
    <cellStyle name="Input 3 3 5 2 7" xfId="8141" xr:uid="{00000000-0005-0000-0000-0000A81F0000}"/>
    <cellStyle name="Input 3 3 5 3" xfId="8142" xr:uid="{00000000-0005-0000-0000-0000A91F0000}"/>
    <cellStyle name="Input 3 3 5 3 2" xfId="8143" xr:uid="{00000000-0005-0000-0000-0000AA1F0000}"/>
    <cellStyle name="Input 3 3 5 3 3" xfId="8144" xr:uid="{00000000-0005-0000-0000-0000AB1F0000}"/>
    <cellStyle name="Input 3 3 5 3 4" xfId="8145" xr:uid="{00000000-0005-0000-0000-0000AC1F0000}"/>
    <cellStyle name="Input 3 3 5 3 5" xfId="8146" xr:uid="{00000000-0005-0000-0000-0000AD1F0000}"/>
    <cellStyle name="Input 3 3 5 4" xfId="8147" xr:uid="{00000000-0005-0000-0000-0000AE1F0000}"/>
    <cellStyle name="Input 3 3 5 4 2" xfId="8148" xr:uid="{00000000-0005-0000-0000-0000AF1F0000}"/>
    <cellStyle name="Input 3 3 5 4 3" xfId="8149" xr:uid="{00000000-0005-0000-0000-0000B01F0000}"/>
    <cellStyle name="Input 3 3 5 4 4" xfId="8150" xr:uid="{00000000-0005-0000-0000-0000B11F0000}"/>
    <cellStyle name="Input 3 3 5 4 5" xfId="8151" xr:uid="{00000000-0005-0000-0000-0000B21F0000}"/>
    <cellStyle name="Input 3 3 5 5" xfId="8152" xr:uid="{00000000-0005-0000-0000-0000B31F0000}"/>
    <cellStyle name="Input 3 3 5 5 2" xfId="8153" xr:uid="{00000000-0005-0000-0000-0000B41F0000}"/>
    <cellStyle name="Input 3 3 5 6" xfId="8154" xr:uid="{00000000-0005-0000-0000-0000B51F0000}"/>
    <cellStyle name="Input 3 3 5 6 2" xfId="8155" xr:uid="{00000000-0005-0000-0000-0000B61F0000}"/>
    <cellStyle name="Input 3 3 5 7" xfId="8156" xr:uid="{00000000-0005-0000-0000-0000B71F0000}"/>
    <cellStyle name="Input 3 3 5 8" xfId="8157" xr:uid="{00000000-0005-0000-0000-0000B81F0000}"/>
    <cellStyle name="Input 3 3 6" xfId="8158" xr:uid="{00000000-0005-0000-0000-0000B91F0000}"/>
    <cellStyle name="Input 3 3 6 2" xfId="8159" xr:uid="{00000000-0005-0000-0000-0000BA1F0000}"/>
    <cellStyle name="Input 3 3 6 2 2" xfId="8160" xr:uid="{00000000-0005-0000-0000-0000BB1F0000}"/>
    <cellStyle name="Input 3 3 6 2 2 2" xfId="8161" xr:uid="{00000000-0005-0000-0000-0000BC1F0000}"/>
    <cellStyle name="Input 3 3 6 2 2 3" xfId="8162" xr:uid="{00000000-0005-0000-0000-0000BD1F0000}"/>
    <cellStyle name="Input 3 3 6 2 2 4" xfId="8163" xr:uid="{00000000-0005-0000-0000-0000BE1F0000}"/>
    <cellStyle name="Input 3 3 6 2 2 5" xfId="8164" xr:uid="{00000000-0005-0000-0000-0000BF1F0000}"/>
    <cellStyle name="Input 3 3 6 2 3" xfId="8165" xr:uid="{00000000-0005-0000-0000-0000C01F0000}"/>
    <cellStyle name="Input 3 3 6 2 3 2" xfId="8166" xr:uid="{00000000-0005-0000-0000-0000C11F0000}"/>
    <cellStyle name="Input 3 3 6 2 3 3" xfId="8167" xr:uid="{00000000-0005-0000-0000-0000C21F0000}"/>
    <cellStyle name="Input 3 3 6 2 3 4" xfId="8168" xr:uid="{00000000-0005-0000-0000-0000C31F0000}"/>
    <cellStyle name="Input 3 3 6 2 3 5" xfId="8169" xr:uid="{00000000-0005-0000-0000-0000C41F0000}"/>
    <cellStyle name="Input 3 3 6 2 4" xfId="8170" xr:uid="{00000000-0005-0000-0000-0000C51F0000}"/>
    <cellStyle name="Input 3 3 6 2 4 2" xfId="8171" xr:uid="{00000000-0005-0000-0000-0000C61F0000}"/>
    <cellStyle name="Input 3 3 6 2 5" xfId="8172" xr:uid="{00000000-0005-0000-0000-0000C71F0000}"/>
    <cellStyle name="Input 3 3 6 2 5 2" xfId="8173" xr:uid="{00000000-0005-0000-0000-0000C81F0000}"/>
    <cellStyle name="Input 3 3 6 2 6" xfId="8174" xr:uid="{00000000-0005-0000-0000-0000C91F0000}"/>
    <cellStyle name="Input 3 3 6 2 7" xfId="8175" xr:uid="{00000000-0005-0000-0000-0000CA1F0000}"/>
    <cellStyle name="Input 3 3 6 3" xfId="8176" xr:uid="{00000000-0005-0000-0000-0000CB1F0000}"/>
    <cellStyle name="Input 3 3 6 3 2" xfId="8177" xr:uid="{00000000-0005-0000-0000-0000CC1F0000}"/>
    <cellStyle name="Input 3 3 6 3 3" xfId="8178" xr:uid="{00000000-0005-0000-0000-0000CD1F0000}"/>
    <cellStyle name="Input 3 3 6 3 4" xfId="8179" xr:uid="{00000000-0005-0000-0000-0000CE1F0000}"/>
    <cellStyle name="Input 3 3 6 3 5" xfId="8180" xr:uid="{00000000-0005-0000-0000-0000CF1F0000}"/>
    <cellStyle name="Input 3 3 6 4" xfId="8181" xr:uid="{00000000-0005-0000-0000-0000D01F0000}"/>
    <cellStyle name="Input 3 3 6 4 2" xfId="8182" xr:uid="{00000000-0005-0000-0000-0000D11F0000}"/>
    <cellStyle name="Input 3 3 6 4 3" xfId="8183" xr:uid="{00000000-0005-0000-0000-0000D21F0000}"/>
    <cellStyle name="Input 3 3 6 4 4" xfId="8184" xr:uid="{00000000-0005-0000-0000-0000D31F0000}"/>
    <cellStyle name="Input 3 3 6 4 5" xfId="8185" xr:uid="{00000000-0005-0000-0000-0000D41F0000}"/>
    <cellStyle name="Input 3 3 6 5" xfId="8186" xr:uid="{00000000-0005-0000-0000-0000D51F0000}"/>
    <cellStyle name="Input 3 3 6 5 2" xfId="8187" xr:uid="{00000000-0005-0000-0000-0000D61F0000}"/>
    <cellStyle name="Input 3 3 6 6" xfId="8188" xr:uid="{00000000-0005-0000-0000-0000D71F0000}"/>
    <cellStyle name="Input 3 3 6 6 2" xfId="8189" xr:uid="{00000000-0005-0000-0000-0000D81F0000}"/>
    <cellStyle name="Input 3 3 6 7" xfId="8190" xr:uid="{00000000-0005-0000-0000-0000D91F0000}"/>
    <cellStyle name="Input 3 3 6 8" xfId="8191" xr:uid="{00000000-0005-0000-0000-0000DA1F0000}"/>
    <cellStyle name="Input 3 3 7" xfId="8192" xr:uid="{00000000-0005-0000-0000-0000DB1F0000}"/>
    <cellStyle name="Input 3 3 7 2" xfId="8193" xr:uid="{00000000-0005-0000-0000-0000DC1F0000}"/>
    <cellStyle name="Input 3 3 7 2 2" xfId="8194" xr:uid="{00000000-0005-0000-0000-0000DD1F0000}"/>
    <cellStyle name="Input 3 3 7 2 2 2" xfId="8195" xr:uid="{00000000-0005-0000-0000-0000DE1F0000}"/>
    <cellStyle name="Input 3 3 7 2 2 3" xfId="8196" xr:uid="{00000000-0005-0000-0000-0000DF1F0000}"/>
    <cellStyle name="Input 3 3 7 2 2 4" xfId="8197" xr:uid="{00000000-0005-0000-0000-0000E01F0000}"/>
    <cellStyle name="Input 3 3 7 2 2 5" xfId="8198" xr:uid="{00000000-0005-0000-0000-0000E11F0000}"/>
    <cellStyle name="Input 3 3 7 2 3" xfId="8199" xr:uid="{00000000-0005-0000-0000-0000E21F0000}"/>
    <cellStyle name="Input 3 3 7 2 3 2" xfId="8200" xr:uid="{00000000-0005-0000-0000-0000E31F0000}"/>
    <cellStyle name="Input 3 3 7 2 3 3" xfId="8201" xr:uid="{00000000-0005-0000-0000-0000E41F0000}"/>
    <cellStyle name="Input 3 3 7 2 3 4" xfId="8202" xr:uid="{00000000-0005-0000-0000-0000E51F0000}"/>
    <cellStyle name="Input 3 3 7 2 3 5" xfId="8203" xr:uid="{00000000-0005-0000-0000-0000E61F0000}"/>
    <cellStyle name="Input 3 3 7 2 4" xfId="8204" xr:uid="{00000000-0005-0000-0000-0000E71F0000}"/>
    <cellStyle name="Input 3 3 7 2 4 2" xfId="8205" xr:uid="{00000000-0005-0000-0000-0000E81F0000}"/>
    <cellStyle name="Input 3 3 7 2 5" xfId="8206" xr:uid="{00000000-0005-0000-0000-0000E91F0000}"/>
    <cellStyle name="Input 3 3 7 2 5 2" xfId="8207" xr:uid="{00000000-0005-0000-0000-0000EA1F0000}"/>
    <cellStyle name="Input 3 3 7 2 6" xfId="8208" xr:uid="{00000000-0005-0000-0000-0000EB1F0000}"/>
    <cellStyle name="Input 3 3 7 2 7" xfId="8209" xr:uid="{00000000-0005-0000-0000-0000EC1F0000}"/>
    <cellStyle name="Input 3 3 7 3" xfId="8210" xr:uid="{00000000-0005-0000-0000-0000ED1F0000}"/>
    <cellStyle name="Input 3 3 7 3 2" xfId="8211" xr:uid="{00000000-0005-0000-0000-0000EE1F0000}"/>
    <cellStyle name="Input 3 3 7 3 3" xfId="8212" xr:uid="{00000000-0005-0000-0000-0000EF1F0000}"/>
    <cellStyle name="Input 3 3 7 3 4" xfId="8213" xr:uid="{00000000-0005-0000-0000-0000F01F0000}"/>
    <cellStyle name="Input 3 3 7 3 5" xfId="8214" xr:uid="{00000000-0005-0000-0000-0000F11F0000}"/>
    <cellStyle name="Input 3 3 7 4" xfId="8215" xr:uid="{00000000-0005-0000-0000-0000F21F0000}"/>
    <cellStyle name="Input 3 3 7 4 2" xfId="8216" xr:uid="{00000000-0005-0000-0000-0000F31F0000}"/>
    <cellStyle name="Input 3 3 7 4 3" xfId="8217" xr:uid="{00000000-0005-0000-0000-0000F41F0000}"/>
    <cellStyle name="Input 3 3 7 4 4" xfId="8218" xr:uid="{00000000-0005-0000-0000-0000F51F0000}"/>
    <cellStyle name="Input 3 3 7 4 5" xfId="8219" xr:uid="{00000000-0005-0000-0000-0000F61F0000}"/>
    <cellStyle name="Input 3 3 7 5" xfId="8220" xr:uid="{00000000-0005-0000-0000-0000F71F0000}"/>
    <cellStyle name="Input 3 3 7 5 2" xfId="8221" xr:uid="{00000000-0005-0000-0000-0000F81F0000}"/>
    <cellStyle name="Input 3 3 7 6" xfId="8222" xr:uid="{00000000-0005-0000-0000-0000F91F0000}"/>
    <cellStyle name="Input 3 3 7 6 2" xfId="8223" xr:uid="{00000000-0005-0000-0000-0000FA1F0000}"/>
    <cellStyle name="Input 3 3 7 7" xfId="8224" xr:uid="{00000000-0005-0000-0000-0000FB1F0000}"/>
    <cellStyle name="Input 3 3 7 8" xfId="8225" xr:uid="{00000000-0005-0000-0000-0000FC1F0000}"/>
    <cellStyle name="Input 3 3 8" xfId="8226" xr:uid="{00000000-0005-0000-0000-0000FD1F0000}"/>
    <cellStyle name="Input 3 3 8 2" xfId="8227" xr:uid="{00000000-0005-0000-0000-0000FE1F0000}"/>
    <cellStyle name="Input 3 3 8 2 2" xfId="8228" xr:uid="{00000000-0005-0000-0000-0000FF1F0000}"/>
    <cellStyle name="Input 3 3 8 2 2 2" xfId="8229" xr:uid="{00000000-0005-0000-0000-000000200000}"/>
    <cellStyle name="Input 3 3 8 2 2 3" xfId="8230" xr:uid="{00000000-0005-0000-0000-000001200000}"/>
    <cellStyle name="Input 3 3 8 2 2 4" xfId="8231" xr:uid="{00000000-0005-0000-0000-000002200000}"/>
    <cellStyle name="Input 3 3 8 2 2 5" xfId="8232" xr:uid="{00000000-0005-0000-0000-000003200000}"/>
    <cellStyle name="Input 3 3 8 2 3" xfId="8233" xr:uid="{00000000-0005-0000-0000-000004200000}"/>
    <cellStyle name="Input 3 3 8 2 3 2" xfId="8234" xr:uid="{00000000-0005-0000-0000-000005200000}"/>
    <cellStyle name="Input 3 3 8 2 3 3" xfId="8235" xr:uid="{00000000-0005-0000-0000-000006200000}"/>
    <cellStyle name="Input 3 3 8 2 3 4" xfId="8236" xr:uid="{00000000-0005-0000-0000-000007200000}"/>
    <cellStyle name="Input 3 3 8 2 3 5" xfId="8237" xr:uid="{00000000-0005-0000-0000-000008200000}"/>
    <cellStyle name="Input 3 3 8 2 4" xfId="8238" xr:uid="{00000000-0005-0000-0000-000009200000}"/>
    <cellStyle name="Input 3 3 8 2 4 2" xfId="8239" xr:uid="{00000000-0005-0000-0000-00000A200000}"/>
    <cellStyle name="Input 3 3 8 2 5" xfId="8240" xr:uid="{00000000-0005-0000-0000-00000B200000}"/>
    <cellStyle name="Input 3 3 8 2 5 2" xfId="8241" xr:uid="{00000000-0005-0000-0000-00000C200000}"/>
    <cellStyle name="Input 3 3 8 2 6" xfId="8242" xr:uid="{00000000-0005-0000-0000-00000D200000}"/>
    <cellStyle name="Input 3 3 8 2 7" xfId="8243" xr:uid="{00000000-0005-0000-0000-00000E200000}"/>
    <cellStyle name="Input 3 3 8 3" xfId="8244" xr:uid="{00000000-0005-0000-0000-00000F200000}"/>
    <cellStyle name="Input 3 3 8 3 2" xfId="8245" xr:uid="{00000000-0005-0000-0000-000010200000}"/>
    <cellStyle name="Input 3 3 8 3 3" xfId="8246" xr:uid="{00000000-0005-0000-0000-000011200000}"/>
    <cellStyle name="Input 3 3 8 3 4" xfId="8247" xr:uid="{00000000-0005-0000-0000-000012200000}"/>
    <cellStyle name="Input 3 3 8 3 5" xfId="8248" xr:uid="{00000000-0005-0000-0000-000013200000}"/>
    <cellStyle name="Input 3 3 8 4" xfId="8249" xr:uid="{00000000-0005-0000-0000-000014200000}"/>
    <cellStyle name="Input 3 3 8 4 2" xfId="8250" xr:uid="{00000000-0005-0000-0000-000015200000}"/>
    <cellStyle name="Input 3 3 8 4 3" xfId="8251" xr:uid="{00000000-0005-0000-0000-000016200000}"/>
    <cellStyle name="Input 3 3 8 4 4" xfId="8252" xr:uid="{00000000-0005-0000-0000-000017200000}"/>
    <cellStyle name="Input 3 3 8 4 5" xfId="8253" xr:uid="{00000000-0005-0000-0000-000018200000}"/>
    <cellStyle name="Input 3 3 8 5" xfId="8254" xr:uid="{00000000-0005-0000-0000-000019200000}"/>
    <cellStyle name="Input 3 3 8 5 2" xfId="8255" xr:uid="{00000000-0005-0000-0000-00001A200000}"/>
    <cellStyle name="Input 3 3 8 6" xfId="8256" xr:uid="{00000000-0005-0000-0000-00001B200000}"/>
    <cellStyle name="Input 3 3 8 6 2" xfId="8257" xr:uid="{00000000-0005-0000-0000-00001C200000}"/>
    <cellStyle name="Input 3 3 8 7" xfId="8258" xr:uid="{00000000-0005-0000-0000-00001D200000}"/>
    <cellStyle name="Input 3 3 8 8" xfId="8259" xr:uid="{00000000-0005-0000-0000-00001E200000}"/>
    <cellStyle name="Input 3 3 9" xfId="8260" xr:uid="{00000000-0005-0000-0000-00001F200000}"/>
    <cellStyle name="Input 3 3 9 2" xfId="8261" xr:uid="{00000000-0005-0000-0000-000020200000}"/>
    <cellStyle name="Input 3 3 9 2 2" xfId="8262" xr:uid="{00000000-0005-0000-0000-000021200000}"/>
    <cellStyle name="Input 3 3 9 2 2 2" xfId="8263" xr:uid="{00000000-0005-0000-0000-000022200000}"/>
    <cellStyle name="Input 3 3 9 2 2 3" xfId="8264" xr:uid="{00000000-0005-0000-0000-000023200000}"/>
    <cellStyle name="Input 3 3 9 2 2 4" xfId="8265" xr:uid="{00000000-0005-0000-0000-000024200000}"/>
    <cellStyle name="Input 3 3 9 2 2 5" xfId="8266" xr:uid="{00000000-0005-0000-0000-000025200000}"/>
    <cellStyle name="Input 3 3 9 2 3" xfId="8267" xr:uid="{00000000-0005-0000-0000-000026200000}"/>
    <cellStyle name="Input 3 3 9 2 3 2" xfId="8268" xr:uid="{00000000-0005-0000-0000-000027200000}"/>
    <cellStyle name="Input 3 3 9 2 3 3" xfId="8269" xr:uid="{00000000-0005-0000-0000-000028200000}"/>
    <cellStyle name="Input 3 3 9 2 3 4" xfId="8270" xr:uid="{00000000-0005-0000-0000-000029200000}"/>
    <cellStyle name="Input 3 3 9 2 3 5" xfId="8271" xr:uid="{00000000-0005-0000-0000-00002A200000}"/>
    <cellStyle name="Input 3 3 9 2 4" xfId="8272" xr:uid="{00000000-0005-0000-0000-00002B200000}"/>
    <cellStyle name="Input 3 3 9 2 4 2" xfId="8273" xr:uid="{00000000-0005-0000-0000-00002C200000}"/>
    <cellStyle name="Input 3 3 9 2 5" xfId="8274" xr:uid="{00000000-0005-0000-0000-00002D200000}"/>
    <cellStyle name="Input 3 3 9 2 5 2" xfId="8275" xr:uid="{00000000-0005-0000-0000-00002E200000}"/>
    <cellStyle name="Input 3 3 9 2 6" xfId="8276" xr:uid="{00000000-0005-0000-0000-00002F200000}"/>
    <cellStyle name="Input 3 3 9 2 7" xfId="8277" xr:uid="{00000000-0005-0000-0000-000030200000}"/>
    <cellStyle name="Input 3 3 9 3" xfId="8278" xr:uid="{00000000-0005-0000-0000-000031200000}"/>
    <cellStyle name="Input 3 3 9 3 2" xfId="8279" xr:uid="{00000000-0005-0000-0000-000032200000}"/>
    <cellStyle name="Input 3 3 9 3 3" xfId="8280" xr:uid="{00000000-0005-0000-0000-000033200000}"/>
    <cellStyle name="Input 3 3 9 3 4" xfId="8281" xr:uid="{00000000-0005-0000-0000-000034200000}"/>
    <cellStyle name="Input 3 3 9 3 5" xfId="8282" xr:uid="{00000000-0005-0000-0000-000035200000}"/>
    <cellStyle name="Input 3 3 9 4" xfId="8283" xr:uid="{00000000-0005-0000-0000-000036200000}"/>
    <cellStyle name="Input 3 3 9 4 2" xfId="8284" xr:uid="{00000000-0005-0000-0000-000037200000}"/>
    <cellStyle name="Input 3 3 9 4 3" xfId="8285" xr:uid="{00000000-0005-0000-0000-000038200000}"/>
    <cellStyle name="Input 3 3 9 4 4" xfId="8286" xr:uid="{00000000-0005-0000-0000-000039200000}"/>
    <cellStyle name="Input 3 3 9 4 5" xfId="8287" xr:uid="{00000000-0005-0000-0000-00003A200000}"/>
    <cellStyle name="Input 3 3 9 5" xfId="8288" xr:uid="{00000000-0005-0000-0000-00003B200000}"/>
    <cellStyle name="Input 3 3 9 5 2" xfId="8289" xr:uid="{00000000-0005-0000-0000-00003C200000}"/>
    <cellStyle name="Input 3 3 9 6" xfId="8290" xr:uid="{00000000-0005-0000-0000-00003D200000}"/>
    <cellStyle name="Input 3 3 9 6 2" xfId="8291" xr:uid="{00000000-0005-0000-0000-00003E200000}"/>
    <cellStyle name="Input 3 3 9 7" xfId="8292" xr:uid="{00000000-0005-0000-0000-00003F200000}"/>
    <cellStyle name="Input 3 3 9 8" xfId="8293" xr:uid="{00000000-0005-0000-0000-000040200000}"/>
    <cellStyle name="Input 3 4" xfId="8294" xr:uid="{00000000-0005-0000-0000-000041200000}"/>
    <cellStyle name="Input 3 4 2" xfId="8295" xr:uid="{00000000-0005-0000-0000-000042200000}"/>
    <cellStyle name="Input 3 5" xfId="8296" xr:uid="{00000000-0005-0000-0000-000043200000}"/>
    <cellStyle name="Input 3 5 2" xfId="8297" xr:uid="{00000000-0005-0000-0000-000044200000}"/>
    <cellStyle name="Input 3 6" xfId="8298" xr:uid="{00000000-0005-0000-0000-000045200000}"/>
    <cellStyle name="Input 3 7" xfId="8299" xr:uid="{00000000-0005-0000-0000-000046200000}"/>
    <cellStyle name="Input 3 7 2" xfId="8300" xr:uid="{00000000-0005-0000-0000-000047200000}"/>
    <cellStyle name="Input 3_T-straight with PEDs adjustor" xfId="8301" xr:uid="{00000000-0005-0000-0000-000048200000}"/>
    <cellStyle name="Input 4" xfId="8302" xr:uid="{00000000-0005-0000-0000-000049200000}"/>
    <cellStyle name="Input 4 2" xfId="8303" xr:uid="{00000000-0005-0000-0000-00004A200000}"/>
    <cellStyle name="Input 4 2 10" xfId="8304" xr:uid="{00000000-0005-0000-0000-00004B200000}"/>
    <cellStyle name="Input 4 2 10 2" xfId="8305" xr:uid="{00000000-0005-0000-0000-00004C200000}"/>
    <cellStyle name="Input 4 2 10 2 2" xfId="8306" xr:uid="{00000000-0005-0000-0000-00004D200000}"/>
    <cellStyle name="Input 4 2 10 2 2 2" xfId="8307" xr:uid="{00000000-0005-0000-0000-00004E200000}"/>
    <cellStyle name="Input 4 2 10 2 2 3" xfId="8308" xr:uid="{00000000-0005-0000-0000-00004F200000}"/>
    <cellStyle name="Input 4 2 10 2 2 4" xfId="8309" xr:uid="{00000000-0005-0000-0000-000050200000}"/>
    <cellStyle name="Input 4 2 10 2 2 5" xfId="8310" xr:uid="{00000000-0005-0000-0000-000051200000}"/>
    <cellStyle name="Input 4 2 10 2 3" xfId="8311" xr:uid="{00000000-0005-0000-0000-000052200000}"/>
    <cellStyle name="Input 4 2 10 2 3 2" xfId="8312" xr:uid="{00000000-0005-0000-0000-000053200000}"/>
    <cellStyle name="Input 4 2 10 2 3 3" xfId="8313" xr:uid="{00000000-0005-0000-0000-000054200000}"/>
    <cellStyle name="Input 4 2 10 2 3 4" xfId="8314" xr:uid="{00000000-0005-0000-0000-000055200000}"/>
    <cellStyle name="Input 4 2 10 2 3 5" xfId="8315" xr:uid="{00000000-0005-0000-0000-000056200000}"/>
    <cellStyle name="Input 4 2 10 2 4" xfId="8316" xr:uid="{00000000-0005-0000-0000-000057200000}"/>
    <cellStyle name="Input 4 2 10 2 4 2" xfId="8317" xr:uid="{00000000-0005-0000-0000-000058200000}"/>
    <cellStyle name="Input 4 2 10 2 5" xfId="8318" xr:uid="{00000000-0005-0000-0000-000059200000}"/>
    <cellStyle name="Input 4 2 10 2 5 2" xfId="8319" xr:uid="{00000000-0005-0000-0000-00005A200000}"/>
    <cellStyle name="Input 4 2 10 2 6" xfId="8320" xr:uid="{00000000-0005-0000-0000-00005B200000}"/>
    <cellStyle name="Input 4 2 10 2 7" xfId="8321" xr:uid="{00000000-0005-0000-0000-00005C200000}"/>
    <cellStyle name="Input 4 2 10 3" xfId="8322" xr:uid="{00000000-0005-0000-0000-00005D200000}"/>
    <cellStyle name="Input 4 2 10 3 2" xfId="8323" xr:uid="{00000000-0005-0000-0000-00005E200000}"/>
    <cellStyle name="Input 4 2 10 3 3" xfId="8324" xr:uid="{00000000-0005-0000-0000-00005F200000}"/>
    <cellStyle name="Input 4 2 10 3 4" xfId="8325" xr:uid="{00000000-0005-0000-0000-000060200000}"/>
    <cellStyle name="Input 4 2 10 3 5" xfId="8326" xr:uid="{00000000-0005-0000-0000-000061200000}"/>
    <cellStyle name="Input 4 2 10 4" xfId="8327" xr:uid="{00000000-0005-0000-0000-000062200000}"/>
    <cellStyle name="Input 4 2 10 4 2" xfId="8328" xr:uid="{00000000-0005-0000-0000-000063200000}"/>
    <cellStyle name="Input 4 2 10 4 3" xfId="8329" xr:uid="{00000000-0005-0000-0000-000064200000}"/>
    <cellStyle name="Input 4 2 10 4 4" xfId="8330" xr:uid="{00000000-0005-0000-0000-000065200000}"/>
    <cellStyle name="Input 4 2 10 4 5" xfId="8331" xr:uid="{00000000-0005-0000-0000-000066200000}"/>
    <cellStyle name="Input 4 2 10 5" xfId="8332" xr:uid="{00000000-0005-0000-0000-000067200000}"/>
    <cellStyle name="Input 4 2 10 5 2" xfId="8333" xr:uid="{00000000-0005-0000-0000-000068200000}"/>
    <cellStyle name="Input 4 2 10 6" xfId="8334" xr:uid="{00000000-0005-0000-0000-000069200000}"/>
    <cellStyle name="Input 4 2 10 6 2" xfId="8335" xr:uid="{00000000-0005-0000-0000-00006A200000}"/>
    <cellStyle name="Input 4 2 10 7" xfId="8336" xr:uid="{00000000-0005-0000-0000-00006B200000}"/>
    <cellStyle name="Input 4 2 10 8" xfId="8337" xr:uid="{00000000-0005-0000-0000-00006C200000}"/>
    <cellStyle name="Input 4 2 11" xfId="8338" xr:uid="{00000000-0005-0000-0000-00006D200000}"/>
    <cellStyle name="Input 4 2 11 2" xfId="8339" xr:uid="{00000000-0005-0000-0000-00006E200000}"/>
    <cellStyle name="Input 4 2 11 2 2" xfId="8340" xr:uid="{00000000-0005-0000-0000-00006F200000}"/>
    <cellStyle name="Input 4 2 11 2 2 2" xfId="8341" xr:uid="{00000000-0005-0000-0000-000070200000}"/>
    <cellStyle name="Input 4 2 11 2 2 3" xfId="8342" xr:uid="{00000000-0005-0000-0000-000071200000}"/>
    <cellStyle name="Input 4 2 11 2 2 4" xfId="8343" xr:uid="{00000000-0005-0000-0000-000072200000}"/>
    <cellStyle name="Input 4 2 11 2 2 5" xfId="8344" xr:uid="{00000000-0005-0000-0000-000073200000}"/>
    <cellStyle name="Input 4 2 11 2 3" xfId="8345" xr:uid="{00000000-0005-0000-0000-000074200000}"/>
    <cellStyle name="Input 4 2 11 2 3 2" xfId="8346" xr:uid="{00000000-0005-0000-0000-000075200000}"/>
    <cellStyle name="Input 4 2 11 2 3 3" xfId="8347" xr:uid="{00000000-0005-0000-0000-000076200000}"/>
    <cellStyle name="Input 4 2 11 2 3 4" xfId="8348" xr:uid="{00000000-0005-0000-0000-000077200000}"/>
    <cellStyle name="Input 4 2 11 2 3 5" xfId="8349" xr:uid="{00000000-0005-0000-0000-000078200000}"/>
    <cellStyle name="Input 4 2 11 2 4" xfId="8350" xr:uid="{00000000-0005-0000-0000-000079200000}"/>
    <cellStyle name="Input 4 2 11 2 4 2" xfId="8351" xr:uid="{00000000-0005-0000-0000-00007A200000}"/>
    <cellStyle name="Input 4 2 11 2 5" xfId="8352" xr:uid="{00000000-0005-0000-0000-00007B200000}"/>
    <cellStyle name="Input 4 2 11 2 5 2" xfId="8353" xr:uid="{00000000-0005-0000-0000-00007C200000}"/>
    <cellStyle name="Input 4 2 11 2 6" xfId="8354" xr:uid="{00000000-0005-0000-0000-00007D200000}"/>
    <cellStyle name="Input 4 2 11 2 7" xfId="8355" xr:uid="{00000000-0005-0000-0000-00007E200000}"/>
    <cellStyle name="Input 4 2 11 3" xfId="8356" xr:uid="{00000000-0005-0000-0000-00007F200000}"/>
    <cellStyle name="Input 4 2 11 3 2" xfId="8357" xr:uid="{00000000-0005-0000-0000-000080200000}"/>
    <cellStyle name="Input 4 2 11 3 3" xfId="8358" xr:uid="{00000000-0005-0000-0000-000081200000}"/>
    <cellStyle name="Input 4 2 11 3 4" xfId="8359" xr:uid="{00000000-0005-0000-0000-000082200000}"/>
    <cellStyle name="Input 4 2 11 3 5" xfId="8360" xr:uid="{00000000-0005-0000-0000-000083200000}"/>
    <cellStyle name="Input 4 2 11 4" xfId="8361" xr:uid="{00000000-0005-0000-0000-000084200000}"/>
    <cellStyle name="Input 4 2 11 4 2" xfId="8362" xr:uid="{00000000-0005-0000-0000-000085200000}"/>
    <cellStyle name="Input 4 2 11 4 3" xfId="8363" xr:uid="{00000000-0005-0000-0000-000086200000}"/>
    <cellStyle name="Input 4 2 11 4 4" xfId="8364" xr:uid="{00000000-0005-0000-0000-000087200000}"/>
    <cellStyle name="Input 4 2 11 4 5" xfId="8365" xr:uid="{00000000-0005-0000-0000-000088200000}"/>
    <cellStyle name="Input 4 2 11 5" xfId="8366" xr:uid="{00000000-0005-0000-0000-000089200000}"/>
    <cellStyle name="Input 4 2 11 5 2" xfId="8367" xr:uid="{00000000-0005-0000-0000-00008A200000}"/>
    <cellStyle name="Input 4 2 11 6" xfId="8368" xr:uid="{00000000-0005-0000-0000-00008B200000}"/>
    <cellStyle name="Input 4 2 11 6 2" xfId="8369" xr:uid="{00000000-0005-0000-0000-00008C200000}"/>
    <cellStyle name="Input 4 2 11 7" xfId="8370" xr:uid="{00000000-0005-0000-0000-00008D200000}"/>
    <cellStyle name="Input 4 2 11 8" xfId="8371" xr:uid="{00000000-0005-0000-0000-00008E200000}"/>
    <cellStyle name="Input 4 2 12" xfId="8372" xr:uid="{00000000-0005-0000-0000-00008F200000}"/>
    <cellStyle name="Input 4 2 12 2" xfId="8373" xr:uid="{00000000-0005-0000-0000-000090200000}"/>
    <cellStyle name="Input 4 2 12 2 2" xfId="8374" xr:uid="{00000000-0005-0000-0000-000091200000}"/>
    <cellStyle name="Input 4 2 12 2 2 2" xfId="8375" xr:uid="{00000000-0005-0000-0000-000092200000}"/>
    <cellStyle name="Input 4 2 12 2 2 3" xfId="8376" xr:uid="{00000000-0005-0000-0000-000093200000}"/>
    <cellStyle name="Input 4 2 12 2 2 4" xfId="8377" xr:uid="{00000000-0005-0000-0000-000094200000}"/>
    <cellStyle name="Input 4 2 12 2 2 5" xfId="8378" xr:uid="{00000000-0005-0000-0000-000095200000}"/>
    <cellStyle name="Input 4 2 12 2 3" xfId="8379" xr:uid="{00000000-0005-0000-0000-000096200000}"/>
    <cellStyle name="Input 4 2 12 2 3 2" xfId="8380" xr:uid="{00000000-0005-0000-0000-000097200000}"/>
    <cellStyle name="Input 4 2 12 2 3 3" xfId="8381" xr:uid="{00000000-0005-0000-0000-000098200000}"/>
    <cellStyle name="Input 4 2 12 2 3 4" xfId="8382" xr:uid="{00000000-0005-0000-0000-000099200000}"/>
    <cellStyle name="Input 4 2 12 2 3 5" xfId="8383" xr:uid="{00000000-0005-0000-0000-00009A200000}"/>
    <cellStyle name="Input 4 2 12 2 4" xfId="8384" xr:uid="{00000000-0005-0000-0000-00009B200000}"/>
    <cellStyle name="Input 4 2 12 2 4 2" xfId="8385" xr:uid="{00000000-0005-0000-0000-00009C200000}"/>
    <cellStyle name="Input 4 2 12 2 5" xfId="8386" xr:uid="{00000000-0005-0000-0000-00009D200000}"/>
    <cellStyle name="Input 4 2 12 2 5 2" xfId="8387" xr:uid="{00000000-0005-0000-0000-00009E200000}"/>
    <cellStyle name="Input 4 2 12 2 6" xfId="8388" xr:uid="{00000000-0005-0000-0000-00009F200000}"/>
    <cellStyle name="Input 4 2 12 2 7" xfId="8389" xr:uid="{00000000-0005-0000-0000-0000A0200000}"/>
    <cellStyle name="Input 4 2 12 3" xfId="8390" xr:uid="{00000000-0005-0000-0000-0000A1200000}"/>
    <cellStyle name="Input 4 2 12 3 2" xfId="8391" xr:uid="{00000000-0005-0000-0000-0000A2200000}"/>
    <cellStyle name="Input 4 2 12 3 3" xfId="8392" xr:uid="{00000000-0005-0000-0000-0000A3200000}"/>
    <cellStyle name="Input 4 2 12 3 4" xfId="8393" xr:uid="{00000000-0005-0000-0000-0000A4200000}"/>
    <cellStyle name="Input 4 2 12 3 5" xfId="8394" xr:uid="{00000000-0005-0000-0000-0000A5200000}"/>
    <cellStyle name="Input 4 2 12 4" xfId="8395" xr:uid="{00000000-0005-0000-0000-0000A6200000}"/>
    <cellStyle name="Input 4 2 12 4 2" xfId="8396" xr:uid="{00000000-0005-0000-0000-0000A7200000}"/>
    <cellStyle name="Input 4 2 12 4 3" xfId="8397" xr:uid="{00000000-0005-0000-0000-0000A8200000}"/>
    <cellStyle name="Input 4 2 12 4 4" xfId="8398" xr:uid="{00000000-0005-0000-0000-0000A9200000}"/>
    <cellStyle name="Input 4 2 12 4 5" xfId="8399" xr:uid="{00000000-0005-0000-0000-0000AA200000}"/>
    <cellStyle name="Input 4 2 12 5" xfId="8400" xr:uid="{00000000-0005-0000-0000-0000AB200000}"/>
    <cellStyle name="Input 4 2 12 5 2" xfId="8401" xr:uid="{00000000-0005-0000-0000-0000AC200000}"/>
    <cellStyle name="Input 4 2 12 6" xfId="8402" xr:uid="{00000000-0005-0000-0000-0000AD200000}"/>
    <cellStyle name="Input 4 2 12 6 2" xfId="8403" xr:uid="{00000000-0005-0000-0000-0000AE200000}"/>
    <cellStyle name="Input 4 2 12 7" xfId="8404" xr:uid="{00000000-0005-0000-0000-0000AF200000}"/>
    <cellStyle name="Input 4 2 12 8" xfId="8405" xr:uid="{00000000-0005-0000-0000-0000B0200000}"/>
    <cellStyle name="Input 4 2 13" xfId="8406" xr:uid="{00000000-0005-0000-0000-0000B1200000}"/>
    <cellStyle name="Input 4 2 13 2" xfId="8407" xr:uid="{00000000-0005-0000-0000-0000B2200000}"/>
    <cellStyle name="Input 4 2 13 2 2" xfId="8408" xr:uid="{00000000-0005-0000-0000-0000B3200000}"/>
    <cellStyle name="Input 4 2 13 2 2 2" xfId="8409" xr:uid="{00000000-0005-0000-0000-0000B4200000}"/>
    <cellStyle name="Input 4 2 13 2 2 3" xfId="8410" xr:uid="{00000000-0005-0000-0000-0000B5200000}"/>
    <cellStyle name="Input 4 2 13 2 2 4" xfId="8411" xr:uid="{00000000-0005-0000-0000-0000B6200000}"/>
    <cellStyle name="Input 4 2 13 2 2 5" xfId="8412" xr:uid="{00000000-0005-0000-0000-0000B7200000}"/>
    <cellStyle name="Input 4 2 13 2 3" xfId="8413" xr:uid="{00000000-0005-0000-0000-0000B8200000}"/>
    <cellStyle name="Input 4 2 13 2 3 2" xfId="8414" xr:uid="{00000000-0005-0000-0000-0000B9200000}"/>
    <cellStyle name="Input 4 2 13 2 3 3" xfId="8415" xr:uid="{00000000-0005-0000-0000-0000BA200000}"/>
    <cellStyle name="Input 4 2 13 2 3 4" xfId="8416" xr:uid="{00000000-0005-0000-0000-0000BB200000}"/>
    <cellStyle name="Input 4 2 13 2 3 5" xfId="8417" xr:uid="{00000000-0005-0000-0000-0000BC200000}"/>
    <cellStyle name="Input 4 2 13 2 4" xfId="8418" xr:uid="{00000000-0005-0000-0000-0000BD200000}"/>
    <cellStyle name="Input 4 2 13 2 4 2" xfId="8419" xr:uid="{00000000-0005-0000-0000-0000BE200000}"/>
    <cellStyle name="Input 4 2 13 2 5" xfId="8420" xr:uid="{00000000-0005-0000-0000-0000BF200000}"/>
    <cellStyle name="Input 4 2 13 2 5 2" xfId="8421" xr:uid="{00000000-0005-0000-0000-0000C0200000}"/>
    <cellStyle name="Input 4 2 13 2 6" xfId="8422" xr:uid="{00000000-0005-0000-0000-0000C1200000}"/>
    <cellStyle name="Input 4 2 13 2 7" xfId="8423" xr:uid="{00000000-0005-0000-0000-0000C2200000}"/>
    <cellStyle name="Input 4 2 13 3" xfId="8424" xr:uid="{00000000-0005-0000-0000-0000C3200000}"/>
    <cellStyle name="Input 4 2 13 3 2" xfId="8425" xr:uid="{00000000-0005-0000-0000-0000C4200000}"/>
    <cellStyle name="Input 4 2 13 3 3" xfId="8426" xr:uid="{00000000-0005-0000-0000-0000C5200000}"/>
    <cellStyle name="Input 4 2 13 3 4" xfId="8427" xr:uid="{00000000-0005-0000-0000-0000C6200000}"/>
    <cellStyle name="Input 4 2 13 3 5" xfId="8428" xr:uid="{00000000-0005-0000-0000-0000C7200000}"/>
    <cellStyle name="Input 4 2 13 4" xfId="8429" xr:uid="{00000000-0005-0000-0000-0000C8200000}"/>
    <cellStyle name="Input 4 2 13 4 2" xfId="8430" xr:uid="{00000000-0005-0000-0000-0000C9200000}"/>
    <cellStyle name="Input 4 2 13 4 3" xfId="8431" xr:uid="{00000000-0005-0000-0000-0000CA200000}"/>
    <cellStyle name="Input 4 2 13 4 4" xfId="8432" xr:uid="{00000000-0005-0000-0000-0000CB200000}"/>
    <cellStyle name="Input 4 2 13 4 5" xfId="8433" xr:uid="{00000000-0005-0000-0000-0000CC200000}"/>
    <cellStyle name="Input 4 2 13 5" xfId="8434" xr:uid="{00000000-0005-0000-0000-0000CD200000}"/>
    <cellStyle name="Input 4 2 13 5 2" xfId="8435" xr:uid="{00000000-0005-0000-0000-0000CE200000}"/>
    <cellStyle name="Input 4 2 13 6" xfId="8436" xr:uid="{00000000-0005-0000-0000-0000CF200000}"/>
    <cellStyle name="Input 4 2 13 6 2" xfId="8437" xr:uid="{00000000-0005-0000-0000-0000D0200000}"/>
    <cellStyle name="Input 4 2 13 7" xfId="8438" xr:uid="{00000000-0005-0000-0000-0000D1200000}"/>
    <cellStyle name="Input 4 2 13 8" xfId="8439" xr:uid="{00000000-0005-0000-0000-0000D2200000}"/>
    <cellStyle name="Input 4 2 14" xfId="8440" xr:uid="{00000000-0005-0000-0000-0000D3200000}"/>
    <cellStyle name="Input 4 2 14 2" xfId="8441" xr:uid="{00000000-0005-0000-0000-0000D4200000}"/>
    <cellStyle name="Input 4 2 14 2 2" xfId="8442" xr:uid="{00000000-0005-0000-0000-0000D5200000}"/>
    <cellStyle name="Input 4 2 14 2 2 2" xfId="8443" xr:uid="{00000000-0005-0000-0000-0000D6200000}"/>
    <cellStyle name="Input 4 2 14 2 2 3" xfId="8444" xr:uid="{00000000-0005-0000-0000-0000D7200000}"/>
    <cellStyle name="Input 4 2 14 2 2 4" xfId="8445" xr:uid="{00000000-0005-0000-0000-0000D8200000}"/>
    <cellStyle name="Input 4 2 14 2 2 5" xfId="8446" xr:uid="{00000000-0005-0000-0000-0000D9200000}"/>
    <cellStyle name="Input 4 2 14 2 3" xfId="8447" xr:uid="{00000000-0005-0000-0000-0000DA200000}"/>
    <cellStyle name="Input 4 2 14 2 3 2" xfId="8448" xr:uid="{00000000-0005-0000-0000-0000DB200000}"/>
    <cellStyle name="Input 4 2 14 2 3 3" xfId="8449" xr:uid="{00000000-0005-0000-0000-0000DC200000}"/>
    <cellStyle name="Input 4 2 14 2 3 4" xfId="8450" xr:uid="{00000000-0005-0000-0000-0000DD200000}"/>
    <cellStyle name="Input 4 2 14 2 3 5" xfId="8451" xr:uid="{00000000-0005-0000-0000-0000DE200000}"/>
    <cellStyle name="Input 4 2 14 2 4" xfId="8452" xr:uid="{00000000-0005-0000-0000-0000DF200000}"/>
    <cellStyle name="Input 4 2 14 2 4 2" xfId="8453" xr:uid="{00000000-0005-0000-0000-0000E0200000}"/>
    <cellStyle name="Input 4 2 14 2 5" xfId="8454" xr:uid="{00000000-0005-0000-0000-0000E1200000}"/>
    <cellStyle name="Input 4 2 14 2 5 2" xfId="8455" xr:uid="{00000000-0005-0000-0000-0000E2200000}"/>
    <cellStyle name="Input 4 2 14 2 6" xfId="8456" xr:uid="{00000000-0005-0000-0000-0000E3200000}"/>
    <cellStyle name="Input 4 2 14 2 7" xfId="8457" xr:uid="{00000000-0005-0000-0000-0000E4200000}"/>
    <cellStyle name="Input 4 2 14 3" xfId="8458" xr:uid="{00000000-0005-0000-0000-0000E5200000}"/>
    <cellStyle name="Input 4 2 14 3 2" xfId="8459" xr:uid="{00000000-0005-0000-0000-0000E6200000}"/>
    <cellStyle name="Input 4 2 14 3 3" xfId="8460" xr:uid="{00000000-0005-0000-0000-0000E7200000}"/>
    <cellStyle name="Input 4 2 14 3 4" xfId="8461" xr:uid="{00000000-0005-0000-0000-0000E8200000}"/>
    <cellStyle name="Input 4 2 14 3 5" xfId="8462" xr:uid="{00000000-0005-0000-0000-0000E9200000}"/>
    <cellStyle name="Input 4 2 14 4" xfId="8463" xr:uid="{00000000-0005-0000-0000-0000EA200000}"/>
    <cellStyle name="Input 4 2 14 4 2" xfId="8464" xr:uid="{00000000-0005-0000-0000-0000EB200000}"/>
    <cellStyle name="Input 4 2 14 4 3" xfId="8465" xr:uid="{00000000-0005-0000-0000-0000EC200000}"/>
    <cellStyle name="Input 4 2 14 4 4" xfId="8466" xr:uid="{00000000-0005-0000-0000-0000ED200000}"/>
    <cellStyle name="Input 4 2 14 4 5" xfId="8467" xr:uid="{00000000-0005-0000-0000-0000EE200000}"/>
    <cellStyle name="Input 4 2 14 5" xfId="8468" xr:uid="{00000000-0005-0000-0000-0000EF200000}"/>
    <cellStyle name="Input 4 2 14 5 2" xfId="8469" xr:uid="{00000000-0005-0000-0000-0000F0200000}"/>
    <cellStyle name="Input 4 2 14 6" xfId="8470" xr:uid="{00000000-0005-0000-0000-0000F1200000}"/>
    <cellStyle name="Input 4 2 14 6 2" xfId="8471" xr:uid="{00000000-0005-0000-0000-0000F2200000}"/>
    <cellStyle name="Input 4 2 14 7" xfId="8472" xr:uid="{00000000-0005-0000-0000-0000F3200000}"/>
    <cellStyle name="Input 4 2 14 8" xfId="8473" xr:uid="{00000000-0005-0000-0000-0000F4200000}"/>
    <cellStyle name="Input 4 2 15" xfId="8474" xr:uid="{00000000-0005-0000-0000-0000F5200000}"/>
    <cellStyle name="Input 4 2 15 2" xfId="8475" xr:uid="{00000000-0005-0000-0000-0000F6200000}"/>
    <cellStyle name="Input 4 2 15 2 2" xfId="8476" xr:uid="{00000000-0005-0000-0000-0000F7200000}"/>
    <cellStyle name="Input 4 2 15 2 3" xfId="8477" xr:uid="{00000000-0005-0000-0000-0000F8200000}"/>
    <cellStyle name="Input 4 2 15 2 4" xfId="8478" xr:uid="{00000000-0005-0000-0000-0000F9200000}"/>
    <cellStyle name="Input 4 2 15 2 5" xfId="8479" xr:uid="{00000000-0005-0000-0000-0000FA200000}"/>
    <cellStyle name="Input 4 2 15 3" xfId="8480" xr:uid="{00000000-0005-0000-0000-0000FB200000}"/>
    <cellStyle name="Input 4 2 15 3 2" xfId="8481" xr:uid="{00000000-0005-0000-0000-0000FC200000}"/>
    <cellStyle name="Input 4 2 15 3 3" xfId="8482" xr:uid="{00000000-0005-0000-0000-0000FD200000}"/>
    <cellStyle name="Input 4 2 15 3 4" xfId="8483" xr:uid="{00000000-0005-0000-0000-0000FE200000}"/>
    <cellStyle name="Input 4 2 15 3 5" xfId="8484" xr:uid="{00000000-0005-0000-0000-0000FF200000}"/>
    <cellStyle name="Input 4 2 15 4" xfId="8485" xr:uid="{00000000-0005-0000-0000-000000210000}"/>
    <cellStyle name="Input 4 2 15 4 2" xfId="8486" xr:uid="{00000000-0005-0000-0000-000001210000}"/>
    <cellStyle name="Input 4 2 15 5" xfId="8487" xr:uid="{00000000-0005-0000-0000-000002210000}"/>
    <cellStyle name="Input 4 2 15 5 2" xfId="8488" xr:uid="{00000000-0005-0000-0000-000003210000}"/>
    <cellStyle name="Input 4 2 15 6" xfId="8489" xr:uid="{00000000-0005-0000-0000-000004210000}"/>
    <cellStyle name="Input 4 2 15 7" xfId="8490" xr:uid="{00000000-0005-0000-0000-000005210000}"/>
    <cellStyle name="Input 4 2 16" xfId="8491" xr:uid="{00000000-0005-0000-0000-000006210000}"/>
    <cellStyle name="Input 4 2 16 2" xfId="8492" xr:uid="{00000000-0005-0000-0000-000007210000}"/>
    <cellStyle name="Input 4 2 16 3" xfId="8493" xr:uid="{00000000-0005-0000-0000-000008210000}"/>
    <cellStyle name="Input 4 2 16 4" xfId="8494" xr:uid="{00000000-0005-0000-0000-000009210000}"/>
    <cellStyle name="Input 4 2 16 5" xfId="8495" xr:uid="{00000000-0005-0000-0000-00000A210000}"/>
    <cellStyle name="Input 4 2 17" xfId="8496" xr:uid="{00000000-0005-0000-0000-00000B210000}"/>
    <cellStyle name="Input 4 2 17 2" xfId="8497" xr:uid="{00000000-0005-0000-0000-00000C210000}"/>
    <cellStyle name="Input 4 2 17 3" xfId="8498" xr:uid="{00000000-0005-0000-0000-00000D210000}"/>
    <cellStyle name="Input 4 2 17 4" xfId="8499" xr:uid="{00000000-0005-0000-0000-00000E210000}"/>
    <cellStyle name="Input 4 2 17 5" xfId="8500" xr:uid="{00000000-0005-0000-0000-00000F210000}"/>
    <cellStyle name="Input 4 2 18" xfId="8501" xr:uid="{00000000-0005-0000-0000-000010210000}"/>
    <cellStyle name="Input 4 2 18 2" xfId="8502" xr:uid="{00000000-0005-0000-0000-000011210000}"/>
    <cellStyle name="Input 4 2 19" xfId="8503" xr:uid="{00000000-0005-0000-0000-000012210000}"/>
    <cellStyle name="Input 4 2 19 2" xfId="8504" xr:uid="{00000000-0005-0000-0000-000013210000}"/>
    <cellStyle name="Input 4 2 2" xfId="8505" xr:uid="{00000000-0005-0000-0000-000014210000}"/>
    <cellStyle name="Input 4 2 2 2" xfId="8506" xr:uid="{00000000-0005-0000-0000-000015210000}"/>
    <cellStyle name="Input 4 2 2 2 2" xfId="8507" xr:uid="{00000000-0005-0000-0000-000016210000}"/>
    <cellStyle name="Input 4 2 2 2 2 2" xfId="8508" xr:uid="{00000000-0005-0000-0000-000017210000}"/>
    <cellStyle name="Input 4 2 2 2 2 3" xfId="8509" xr:uid="{00000000-0005-0000-0000-000018210000}"/>
    <cellStyle name="Input 4 2 2 2 2 4" xfId="8510" xr:uid="{00000000-0005-0000-0000-000019210000}"/>
    <cellStyle name="Input 4 2 2 2 2 5" xfId="8511" xr:uid="{00000000-0005-0000-0000-00001A210000}"/>
    <cellStyle name="Input 4 2 2 2 3" xfId="8512" xr:uid="{00000000-0005-0000-0000-00001B210000}"/>
    <cellStyle name="Input 4 2 2 2 3 2" xfId="8513" xr:uid="{00000000-0005-0000-0000-00001C210000}"/>
    <cellStyle name="Input 4 2 2 2 3 3" xfId="8514" xr:uid="{00000000-0005-0000-0000-00001D210000}"/>
    <cellStyle name="Input 4 2 2 2 3 4" xfId="8515" xr:uid="{00000000-0005-0000-0000-00001E210000}"/>
    <cellStyle name="Input 4 2 2 2 3 5" xfId="8516" xr:uid="{00000000-0005-0000-0000-00001F210000}"/>
    <cellStyle name="Input 4 2 2 2 4" xfId="8517" xr:uid="{00000000-0005-0000-0000-000020210000}"/>
    <cellStyle name="Input 4 2 2 2 4 2" xfId="8518" xr:uid="{00000000-0005-0000-0000-000021210000}"/>
    <cellStyle name="Input 4 2 2 2 5" xfId="8519" xr:uid="{00000000-0005-0000-0000-000022210000}"/>
    <cellStyle name="Input 4 2 2 2 5 2" xfId="8520" xr:uid="{00000000-0005-0000-0000-000023210000}"/>
    <cellStyle name="Input 4 2 2 2 6" xfId="8521" xr:uid="{00000000-0005-0000-0000-000024210000}"/>
    <cellStyle name="Input 4 2 2 2 7" xfId="8522" xr:uid="{00000000-0005-0000-0000-000025210000}"/>
    <cellStyle name="Input 4 2 2 3" xfId="8523" xr:uid="{00000000-0005-0000-0000-000026210000}"/>
    <cellStyle name="Input 4 2 2 3 2" xfId="8524" xr:uid="{00000000-0005-0000-0000-000027210000}"/>
    <cellStyle name="Input 4 2 2 3 3" xfId="8525" xr:uid="{00000000-0005-0000-0000-000028210000}"/>
    <cellStyle name="Input 4 2 2 3 4" xfId="8526" xr:uid="{00000000-0005-0000-0000-000029210000}"/>
    <cellStyle name="Input 4 2 2 3 5" xfId="8527" xr:uid="{00000000-0005-0000-0000-00002A210000}"/>
    <cellStyle name="Input 4 2 2 4" xfId="8528" xr:uid="{00000000-0005-0000-0000-00002B210000}"/>
    <cellStyle name="Input 4 2 2 4 2" xfId="8529" xr:uid="{00000000-0005-0000-0000-00002C210000}"/>
    <cellStyle name="Input 4 2 2 4 3" xfId="8530" xr:uid="{00000000-0005-0000-0000-00002D210000}"/>
    <cellStyle name="Input 4 2 2 4 4" xfId="8531" xr:uid="{00000000-0005-0000-0000-00002E210000}"/>
    <cellStyle name="Input 4 2 2 4 5" xfId="8532" xr:uid="{00000000-0005-0000-0000-00002F210000}"/>
    <cellStyle name="Input 4 2 2 5" xfId="8533" xr:uid="{00000000-0005-0000-0000-000030210000}"/>
    <cellStyle name="Input 4 2 2 5 2" xfId="8534" xr:uid="{00000000-0005-0000-0000-000031210000}"/>
    <cellStyle name="Input 4 2 2 6" xfId="8535" xr:uid="{00000000-0005-0000-0000-000032210000}"/>
    <cellStyle name="Input 4 2 2 6 2" xfId="8536" xr:uid="{00000000-0005-0000-0000-000033210000}"/>
    <cellStyle name="Input 4 2 2 7" xfId="8537" xr:uid="{00000000-0005-0000-0000-000034210000}"/>
    <cellStyle name="Input 4 2 2 8" xfId="8538" xr:uid="{00000000-0005-0000-0000-000035210000}"/>
    <cellStyle name="Input 4 2 20" xfId="8539" xr:uid="{00000000-0005-0000-0000-000036210000}"/>
    <cellStyle name="Input 4 2 21" xfId="8540" xr:uid="{00000000-0005-0000-0000-000037210000}"/>
    <cellStyle name="Input 4 2 3" xfId="8541" xr:uid="{00000000-0005-0000-0000-000038210000}"/>
    <cellStyle name="Input 4 2 3 2" xfId="8542" xr:uid="{00000000-0005-0000-0000-000039210000}"/>
    <cellStyle name="Input 4 2 3 2 2" xfId="8543" xr:uid="{00000000-0005-0000-0000-00003A210000}"/>
    <cellStyle name="Input 4 2 3 2 2 2" xfId="8544" xr:uid="{00000000-0005-0000-0000-00003B210000}"/>
    <cellStyle name="Input 4 2 3 2 2 3" xfId="8545" xr:uid="{00000000-0005-0000-0000-00003C210000}"/>
    <cellStyle name="Input 4 2 3 2 2 4" xfId="8546" xr:uid="{00000000-0005-0000-0000-00003D210000}"/>
    <cellStyle name="Input 4 2 3 2 2 5" xfId="8547" xr:uid="{00000000-0005-0000-0000-00003E210000}"/>
    <cellStyle name="Input 4 2 3 2 3" xfId="8548" xr:uid="{00000000-0005-0000-0000-00003F210000}"/>
    <cellStyle name="Input 4 2 3 2 3 2" xfId="8549" xr:uid="{00000000-0005-0000-0000-000040210000}"/>
    <cellStyle name="Input 4 2 3 2 3 3" xfId="8550" xr:uid="{00000000-0005-0000-0000-000041210000}"/>
    <cellStyle name="Input 4 2 3 2 3 4" xfId="8551" xr:uid="{00000000-0005-0000-0000-000042210000}"/>
    <cellStyle name="Input 4 2 3 2 3 5" xfId="8552" xr:uid="{00000000-0005-0000-0000-000043210000}"/>
    <cellStyle name="Input 4 2 3 2 4" xfId="8553" xr:uid="{00000000-0005-0000-0000-000044210000}"/>
    <cellStyle name="Input 4 2 3 2 4 2" xfId="8554" xr:uid="{00000000-0005-0000-0000-000045210000}"/>
    <cellStyle name="Input 4 2 3 2 5" xfId="8555" xr:uid="{00000000-0005-0000-0000-000046210000}"/>
    <cellStyle name="Input 4 2 3 2 5 2" xfId="8556" xr:uid="{00000000-0005-0000-0000-000047210000}"/>
    <cellStyle name="Input 4 2 3 2 6" xfId="8557" xr:uid="{00000000-0005-0000-0000-000048210000}"/>
    <cellStyle name="Input 4 2 3 2 7" xfId="8558" xr:uid="{00000000-0005-0000-0000-000049210000}"/>
    <cellStyle name="Input 4 2 3 3" xfId="8559" xr:uid="{00000000-0005-0000-0000-00004A210000}"/>
    <cellStyle name="Input 4 2 3 3 2" xfId="8560" xr:uid="{00000000-0005-0000-0000-00004B210000}"/>
    <cellStyle name="Input 4 2 3 3 3" xfId="8561" xr:uid="{00000000-0005-0000-0000-00004C210000}"/>
    <cellStyle name="Input 4 2 3 3 4" xfId="8562" xr:uid="{00000000-0005-0000-0000-00004D210000}"/>
    <cellStyle name="Input 4 2 3 3 5" xfId="8563" xr:uid="{00000000-0005-0000-0000-00004E210000}"/>
    <cellStyle name="Input 4 2 3 4" xfId="8564" xr:uid="{00000000-0005-0000-0000-00004F210000}"/>
    <cellStyle name="Input 4 2 3 4 2" xfId="8565" xr:uid="{00000000-0005-0000-0000-000050210000}"/>
    <cellStyle name="Input 4 2 3 4 3" xfId="8566" xr:uid="{00000000-0005-0000-0000-000051210000}"/>
    <cellStyle name="Input 4 2 3 4 4" xfId="8567" xr:uid="{00000000-0005-0000-0000-000052210000}"/>
    <cellStyle name="Input 4 2 3 4 5" xfId="8568" xr:uid="{00000000-0005-0000-0000-000053210000}"/>
    <cellStyle name="Input 4 2 3 5" xfId="8569" xr:uid="{00000000-0005-0000-0000-000054210000}"/>
    <cellStyle name="Input 4 2 3 5 2" xfId="8570" xr:uid="{00000000-0005-0000-0000-000055210000}"/>
    <cellStyle name="Input 4 2 3 6" xfId="8571" xr:uid="{00000000-0005-0000-0000-000056210000}"/>
    <cellStyle name="Input 4 2 3 6 2" xfId="8572" xr:uid="{00000000-0005-0000-0000-000057210000}"/>
    <cellStyle name="Input 4 2 3 7" xfId="8573" xr:uid="{00000000-0005-0000-0000-000058210000}"/>
    <cellStyle name="Input 4 2 3 8" xfId="8574" xr:uid="{00000000-0005-0000-0000-000059210000}"/>
    <cellStyle name="Input 4 2 4" xfId="8575" xr:uid="{00000000-0005-0000-0000-00005A210000}"/>
    <cellStyle name="Input 4 2 4 2" xfId="8576" xr:uid="{00000000-0005-0000-0000-00005B210000}"/>
    <cellStyle name="Input 4 2 4 2 2" xfId="8577" xr:uid="{00000000-0005-0000-0000-00005C210000}"/>
    <cellStyle name="Input 4 2 4 2 2 2" xfId="8578" xr:uid="{00000000-0005-0000-0000-00005D210000}"/>
    <cellStyle name="Input 4 2 4 2 2 3" xfId="8579" xr:uid="{00000000-0005-0000-0000-00005E210000}"/>
    <cellStyle name="Input 4 2 4 2 2 4" xfId="8580" xr:uid="{00000000-0005-0000-0000-00005F210000}"/>
    <cellStyle name="Input 4 2 4 2 2 5" xfId="8581" xr:uid="{00000000-0005-0000-0000-000060210000}"/>
    <cellStyle name="Input 4 2 4 2 3" xfId="8582" xr:uid="{00000000-0005-0000-0000-000061210000}"/>
    <cellStyle name="Input 4 2 4 2 3 2" xfId="8583" xr:uid="{00000000-0005-0000-0000-000062210000}"/>
    <cellStyle name="Input 4 2 4 2 3 3" xfId="8584" xr:uid="{00000000-0005-0000-0000-000063210000}"/>
    <cellStyle name="Input 4 2 4 2 3 4" xfId="8585" xr:uid="{00000000-0005-0000-0000-000064210000}"/>
    <cellStyle name="Input 4 2 4 2 3 5" xfId="8586" xr:uid="{00000000-0005-0000-0000-000065210000}"/>
    <cellStyle name="Input 4 2 4 2 4" xfId="8587" xr:uid="{00000000-0005-0000-0000-000066210000}"/>
    <cellStyle name="Input 4 2 4 2 4 2" xfId="8588" xr:uid="{00000000-0005-0000-0000-000067210000}"/>
    <cellStyle name="Input 4 2 4 2 5" xfId="8589" xr:uid="{00000000-0005-0000-0000-000068210000}"/>
    <cellStyle name="Input 4 2 4 2 5 2" xfId="8590" xr:uid="{00000000-0005-0000-0000-000069210000}"/>
    <cellStyle name="Input 4 2 4 2 6" xfId="8591" xr:uid="{00000000-0005-0000-0000-00006A210000}"/>
    <cellStyle name="Input 4 2 4 2 7" xfId="8592" xr:uid="{00000000-0005-0000-0000-00006B210000}"/>
    <cellStyle name="Input 4 2 4 3" xfId="8593" xr:uid="{00000000-0005-0000-0000-00006C210000}"/>
    <cellStyle name="Input 4 2 4 3 2" xfId="8594" xr:uid="{00000000-0005-0000-0000-00006D210000}"/>
    <cellStyle name="Input 4 2 4 3 3" xfId="8595" xr:uid="{00000000-0005-0000-0000-00006E210000}"/>
    <cellStyle name="Input 4 2 4 3 4" xfId="8596" xr:uid="{00000000-0005-0000-0000-00006F210000}"/>
    <cellStyle name="Input 4 2 4 3 5" xfId="8597" xr:uid="{00000000-0005-0000-0000-000070210000}"/>
    <cellStyle name="Input 4 2 4 4" xfId="8598" xr:uid="{00000000-0005-0000-0000-000071210000}"/>
    <cellStyle name="Input 4 2 4 4 2" xfId="8599" xr:uid="{00000000-0005-0000-0000-000072210000}"/>
    <cellStyle name="Input 4 2 4 4 3" xfId="8600" xr:uid="{00000000-0005-0000-0000-000073210000}"/>
    <cellStyle name="Input 4 2 4 4 4" xfId="8601" xr:uid="{00000000-0005-0000-0000-000074210000}"/>
    <cellStyle name="Input 4 2 4 4 5" xfId="8602" xr:uid="{00000000-0005-0000-0000-000075210000}"/>
    <cellStyle name="Input 4 2 4 5" xfId="8603" xr:uid="{00000000-0005-0000-0000-000076210000}"/>
    <cellStyle name="Input 4 2 4 5 2" xfId="8604" xr:uid="{00000000-0005-0000-0000-000077210000}"/>
    <cellStyle name="Input 4 2 4 6" xfId="8605" xr:uid="{00000000-0005-0000-0000-000078210000}"/>
    <cellStyle name="Input 4 2 4 6 2" xfId="8606" xr:uid="{00000000-0005-0000-0000-000079210000}"/>
    <cellStyle name="Input 4 2 4 7" xfId="8607" xr:uid="{00000000-0005-0000-0000-00007A210000}"/>
    <cellStyle name="Input 4 2 4 8" xfId="8608" xr:uid="{00000000-0005-0000-0000-00007B210000}"/>
    <cellStyle name="Input 4 2 5" xfId="8609" xr:uid="{00000000-0005-0000-0000-00007C210000}"/>
    <cellStyle name="Input 4 2 5 2" xfId="8610" xr:uid="{00000000-0005-0000-0000-00007D210000}"/>
    <cellStyle name="Input 4 2 5 2 2" xfId="8611" xr:uid="{00000000-0005-0000-0000-00007E210000}"/>
    <cellStyle name="Input 4 2 5 2 2 2" xfId="8612" xr:uid="{00000000-0005-0000-0000-00007F210000}"/>
    <cellStyle name="Input 4 2 5 2 2 3" xfId="8613" xr:uid="{00000000-0005-0000-0000-000080210000}"/>
    <cellStyle name="Input 4 2 5 2 2 4" xfId="8614" xr:uid="{00000000-0005-0000-0000-000081210000}"/>
    <cellStyle name="Input 4 2 5 2 2 5" xfId="8615" xr:uid="{00000000-0005-0000-0000-000082210000}"/>
    <cellStyle name="Input 4 2 5 2 3" xfId="8616" xr:uid="{00000000-0005-0000-0000-000083210000}"/>
    <cellStyle name="Input 4 2 5 2 3 2" xfId="8617" xr:uid="{00000000-0005-0000-0000-000084210000}"/>
    <cellStyle name="Input 4 2 5 2 3 3" xfId="8618" xr:uid="{00000000-0005-0000-0000-000085210000}"/>
    <cellStyle name="Input 4 2 5 2 3 4" xfId="8619" xr:uid="{00000000-0005-0000-0000-000086210000}"/>
    <cellStyle name="Input 4 2 5 2 3 5" xfId="8620" xr:uid="{00000000-0005-0000-0000-000087210000}"/>
    <cellStyle name="Input 4 2 5 2 4" xfId="8621" xr:uid="{00000000-0005-0000-0000-000088210000}"/>
    <cellStyle name="Input 4 2 5 2 4 2" xfId="8622" xr:uid="{00000000-0005-0000-0000-000089210000}"/>
    <cellStyle name="Input 4 2 5 2 5" xfId="8623" xr:uid="{00000000-0005-0000-0000-00008A210000}"/>
    <cellStyle name="Input 4 2 5 2 5 2" xfId="8624" xr:uid="{00000000-0005-0000-0000-00008B210000}"/>
    <cellStyle name="Input 4 2 5 2 6" xfId="8625" xr:uid="{00000000-0005-0000-0000-00008C210000}"/>
    <cellStyle name="Input 4 2 5 2 7" xfId="8626" xr:uid="{00000000-0005-0000-0000-00008D210000}"/>
    <cellStyle name="Input 4 2 5 3" xfId="8627" xr:uid="{00000000-0005-0000-0000-00008E210000}"/>
    <cellStyle name="Input 4 2 5 3 2" xfId="8628" xr:uid="{00000000-0005-0000-0000-00008F210000}"/>
    <cellStyle name="Input 4 2 5 3 3" xfId="8629" xr:uid="{00000000-0005-0000-0000-000090210000}"/>
    <cellStyle name="Input 4 2 5 3 4" xfId="8630" xr:uid="{00000000-0005-0000-0000-000091210000}"/>
    <cellStyle name="Input 4 2 5 3 5" xfId="8631" xr:uid="{00000000-0005-0000-0000-000092210000}"/>
    <cellStyle name="Input 4 2 5 4" xfId="8632" xr:uid="{00000000-0005-0000-0000-000093210000}"/>
    <cellStyle name="Input 4 2 5 4 2" xfId="8633" xr:uid="{00000000-0005-0000-0000-000094210000}"/>
    <cellStyle name="Input 4 2 5 4 3" xfId="8634" xr:uid="{00000000-0005-0000-0000-000095210000}"/>
    <cellStyle name="Input 4 2 5 4 4" xfId="8635" xr:uid="{00000000-0005-0000-0000-000096210000}"/>
    <cellStyle name="Input 4 2 5 4 5" xfId="8636" xr:uid="{00000000-0005-0000-0000-000097210000}"/>
    <cellStyle name="Input 4 2 5 5" xfId="8637" xr:uid="{00000000-0005-0000-0000-000098210000}"/>
    <cellStyle name="Input 4 2 5 5 2" xfId="8638" xr:uid="{00000000-0005-0000-0000-000099210000}"/>
    <cellStyle name="Input 4 2 5 6" xfId="8639" xr:uid="{00000000-0005-0000-0000-00009A210000}"/>
    <cellStyle name="Input 4 2 5 6 2" xfId="8640" xr:uid="{00000000-0005-0000-0000-00009B210000}"/>
    <cellStyle name="Input 4 2 5 7" xfId="8641" xr:uid="{00000000-0005-0000-0000-00009C210000}"/>
    <cellStyle name="Input 4 2 5 8" xfId="8642" xr:uid="{00000000-0005-0000-0000-00009D210000}"/>
    <cellStyle name="Input 4 2 6" xfId="8643" xr:uid="{00000000-0005-0000-0000-00009E210000}"/>
    <cellStyle name="Input 4 2 6 2" xfId="8644" xr:uid="{00000000-0005-0000-0000-00009F210000}"/>
    <cellStyle name="Input 4 2 6 2 2" xfId="8645" xr:uid="{00000000-0005-0000-0000-0000A0210000}"/>
    <cellStyle name="Input 4 2 6 2 2 2" xfId="8646" xr:uid="{00000000-0005-0000-0000-0000A1210000}"/>
    <cellStyle name="Input 4 2 6 2 2 3" xfId="8647" xr:uid="{00000000-0005-0000-0000-0000A2210000}"/>
    <cellStyle name="Input 4 2 6 2 2 4" xfId="8648" xr:uid="{00000000-0005-0000-0000-0000A3210000}"/>
    <cellStyle name="Input 4 2 6 2 2 5" xfId="8649" xr:uid="{00000000-0005-0000-0000-0000A4210000}"/>
    <cellStyle name="Input 4 2 6 2 3" xfId="8650" xr:uid="{00000000-0005-0000-0000-0000A5210000}"/>
    <cellStyle name="Input 4 2 6 2 3 2" xfId="8651" xr:uid="{00000000-0005-0000-0000-0000A6210000}"/>
    <cellStyle name="Input 4 2 6 2 3 3" xfId="8652" xr:uid="{00000000-0005-0000-0000-0000A7210000}"/>
    <cellStyle name="Input 4 2 6 2 3 4" xfId="8653" xr:uid="{00000000-0005-0000-0000-0000A8210000}"/>
    <cellStyle name="Input 4 2 6 2 3 5" xfId="8654" xr:uid="{00000000-0005-0000-0000-0000A9210000}"/>
    <cellStyle name="Input 4 2 6 2 4" xfId="8655" xr:uid="{00000000-0005-0000-0000-0000AA210000}"/>
    <cellStyle name="Input 4 2 6 2 4 2" xfId="8656" xr:uid="{00000000-0005-0000-0000-0000AB210000}"/>
    <cellStyle name="Input 4 2 6 2 5" xfId="8657" xr:uid="{00000000-0005-0000-0000-0000AC210000}"/>
    <cellStyle name="Input 4 2 6 2 5 2" xfId="8658" xr:uid="{00000000-0005-0000-0000-0000AD210000}"/>
    <cellStyle name="Input 4 2 6 2 6" xfId="8659" xr:uid="{00000000-0005-0000-0000-0000AE210000}"/>
    <cellStyle name="Input 4 2 6 2 7" xfId="8660" xr:uid="{00000000-0005-0000-0000-0000AF210000}"/>
    <cellStyle name="Input 4 2 6 3" xfId="8661" xr:uid="{00000000-0005-0000-0000-0000B0210000}"/>
    <cellStyle name="Input 4 2 6 3 2" xfId="8662" xr:uid="{00000000-0005-0000-0000-0000B1210000}"/>
    <cellStyle name="Input 4 2 6 3 3" xfId="8663" xr:uid="{00000000-0005-0000-0000-0000B2210000}"/>
    <cellStyle name="Input 4 2 6 3 4" xfId="8664" xr:uid="{00000000-0005-0000-0000-0000B3210000}"/>
    <cellStyle name="Input 4 2 6 3 5" xfId="8665" xr:uid="{00000000-0005-0000-0000-0000B4210000}"/>
    <cellStyle name="Input 4 2 6 4" xfId="8666" xr:uid="{00000000-0005-0000-0000-0000B5210000}"/>
    <cellStyle name="Input 4 2 6 4 2" xfId="8667" xr:uid="{00000000-0005-0000-0000-0000B6210000}"/>
    <cellStyle name="Input 4 2 6 4 3" xfId="8668" xr:uid="{00000000-0005-0000-0000-0000B7210000}"/>
    <cellStyle name="Input 4 2 6 4 4" xfId="8669" xr:uid="{00000000-0005-0000-0000-0000B8210000}"/>
    <cellStyle name="Input 4 2 6 4 5" xfId="8670" xr:uid="{00000000-0005-0000-0000-0000B9210000}"/>
    <cellStyle name="Input 4 2 6 5" xfId="8671" xr:uid="{00000000-0005-0000-0000-0000BA210000}"/>
    <cellStyle name="Input 4 2 6 5 2" xfId="8672" xr:uid="{00000000-0005-0000-0000-0000BB210000}"/>
    <cellStyle name="Input 4 2 6 6" xfId="8673" xr:uid="{00000000-0005-0000-0000-0000BC210000}"/>
    <cellStyle name="Input 4 2 6 6 2" xfId="8674" xr:uid="{00000000-0005-0000-0000-0000BD210000}"/>
    <cellStyle name="Input 4 2 6 7" xfId="8675" xr:uid="{00000000-0005-0000-0000-0000BE210000}"/>
    <cellStyle name="Input 4 2 6 8" xfId="8676" xr:uid="{00000000-0005-0000-0000-0000BF210000}"/>
    <cellStyle name="Input 4 2 7" xfId="8677" xr:uid="{00000000-0005-0000-0000-0000C0210000}"/>
    <cellStyle name="Input 4 2 7 2" xfId="8678" xr:uid="{00000000-0005-0000-0000-0000C1210000}"/>
    <cellStyle name="Input 4 2 7 2 2" xfId="8679" xr:uid="{00000000-0005-0000-0000-0000C2210000}"/>
    <cellStyle name="Input 4 2 7 2 2 2" xfId="8680" xr:uid="{00000000-0005-0000-0000-0000C3210000}"/>
    <cellStyle name="Input 4 2 7 2 2 3" xfId="8681" xr:uid="{00000000-0005-0000-0000-0000C4210000}"/>
    <cellStyle name="Input 4 2 7 2 2 4" xfId="8682" xr:uid="{00000000-0005-0000-0000-0000C5210000}"/>
    <cellStyle name="Input 4 2 7 2 2 5" xfId="8683" xr:uid="{00000000-0005-0000-0000-0000C6210000}"/>
    <cellStyle name="Input 4 2 7 2 3" xfId="8684" xr:uid="{00000000-0005-0000-0000-0000C7210000}"/>
    <cellStyle name="Input 4 2 7 2 3 2" xfId="8685" xr:uid="{00000000-0005-0000-0000-0000C8210000}"/>
    <cellStyle name="Input 4 2 7 2 3 3" xfId="8686" xr:uid="{00000000-0005-0000-0000-0000C9210000}"/>
    <cellStyle name="Input 4 2 7 2 3 4" xfId="8687" xr:uid="{00000000-0005-0000-0000-0000CA210000}"/>
    <cellStyle name="Input 4 2 7 2 3 5" xfId="8688" xr:uid="{00000000-0005-0000-0000-0000CB210000}"/>
    <cellStyle name="Input 4 2 7 2 4" xfId="8689" xr:uid="{00000000-0005-0000-0000-0000CC210000}"/>
    <cellStyle name="Input 4 2 7 2 4 2" xfId="8690" xr:uid="{00000000-0005-0000-0000-0000CD210000}"/>
    <cellStyle name="Input 4 2 7 2 5" xfId="8691" xr:uid="{00000000-0005-0000-0000-0000CE210000}"/>
    <cellStyle name="Input 4 2 7 2 5 2" xfId="8692" xr:uid="{00000000-0005-0000-0000-0000CF210000}"/>
    <cellStyle name="Input 4 2 7 2 6" xfId="8693" xr:uid="{00000000-0005-0000-0000-0000D0210000}"/>
    <cellStyle name="Input 4 2 7 2 7" xfId="8694" xr:uid="{00000000-0005-0000-0000-0000D1210000}"/>
    <cellStyle name="Input 4 2 7 3" xfId="8695" xr:uid="{00000000-0005-0000-0000-0000D2210000}"/>
    <cellStyle name="Input 4 2 7 3 2" xfId="8696" xr:uid="{00000000-0005-0000-0000-0000D3210000}"/>
    <cellStyle name="Input 4 2 7 3 3" xfId="8697" xr:uid="{00000000-0005-0000-0000-0000D4210000}"/>
    <cellStyle name="Input 4 2 7 3 4" xfId="8698" xr:uid="{00000000-0005-0000-0000-0000D5210000}"/>
    <cellStyle name="Input 4 2 7 3 5" xfId="8699" xr:uid="{00000000-0005-0000-0000-0000D6210000}"/>
    <cellStyle name="Input 4 2 7 4" xfId="8700" xr:uid="{00000000-0005-0000-0000-0000D7210000}"/>
    <cellStyle name="Input 4 2 7 4 2" xfId="8701" xr:uid="{00000000-0005-0000-0000-0000D8210000}"/>
    <cellStyle name="Input 4 2 7 4 3" xfId="8702" xr:uid="{00000000-0005-0000-0000-0000D9210000}"/>
    <cellStyle name="Input 4 2 7 4 4" xfId="8703" xr:uid="{00000000-0005-0000-0000-0000DA210000}"/>
    <cellStyle name="Input 4 2 7 4 5" xfId="8704" xr:uid="{00000000-0005-0000-0000-0000DB210000}"/>
    <cellStyle name="Input 4 2 7 5" xfId="8705" xr:uid="{00000000-0005-0000-0000-0000DC210000}"/>
    <cellStyle name="Input 4 2 7 5 2" xfId="8706" xr:uid="{00000000-0005-0000-0000-0000DD210000}"/>
    <cellStyle name="Input 4 2 7 6" xfId="8707" xr:uid="{00000000-0005-0000-0000-0000DE210000}"/>
    <cellStyle name="Input 4 2 7 6 2" xfId="8708" xr:uid="{00000000-0005-0000-0000-0000DF210000}"/>
    <cellStyle name="Input 4 2 7 7" xfId="8709" xr:uid="{00000000-0005-0000-0000-0000E0210000}"/>
    <cellStyle name="Input 4 2 7 8" xfId="8710" xr:uid="{00000000-0005-0000-0000-0000E1210000}"/>
    <cellStyle name="Input 4 2 8" xfId="8711" xr:uid="{00000000-0005-0000-0000-0000E2210000}"/>
    <cellStyle name="Input 4 2 8 2" xfId="8712" xr:uid="{00000000-0005-0000-0000-0000E3210000}"/>
    <cellStyle name="Input 4 2 8 2 2" xfId="8713" xr:uid="{00000000-0005-0000-0000-0000E4210000}"/>
    <cellStyle name="Input 4 2 8 2 2 2" xfId="8714" xr:uid="{00000000-0005-0000-0000-0000E5210000}"/>
    <cellStyle name="Input 4 2 8 2 2 3" xfId="8715" xr:uid="{00000000-0005-0000-0000-0000E6210000}"/>
    <cellStyle name="Input 4 2 8 2 2 4" xfId="8716" xr:uid="{00000000-0005-0000-0000-0000E7210000}"/>
    <cellStyle name="Input 4 2 8 2 2 5" xfId="8717" xr:uid="{00000000-0005-0000-0000-0000E8210000}"/>
    <cellStyle name="Input 4 2 8 2 3" xfId="8718" xr:uid="{00000000-0005-0000-0000-0000E9210000}"/>
    <cellStyle name="Input 4 2 8 2 3 2" xfId="8719" xr:uid="{00000000-0005-0000-0000-0000EA210000}"/>
    <cellStyle name="Input 4 2 8 2 3 3" xfId="8720" xr:uid="{00000000-0005-0000-0000-0000EB210000}"/>
    <cellStyle name="Input 4 2 8 2 3 4" xfId="8721" xr:uid="{00000000-0005-0000-0000-0000EC210000}"/>
    <cellStyle name="Input 4 2 8 2 3 5" xfId="8722" xr:uid="{00000000-0005-0000-0000-0000ED210000}"/>
    <cellStyle name="Input 4 2 8 2 4" xfId="8723" xr:uid="{00000000-0005-0000-0000-0000EE210000}"/>
    <cellStyle name="Input 4 2 8 2 4 2" xfId="8724" xr:uid="{00000000-0005-0000-0000-0000EF210000}"/>
    <cellStyle name="Input 4 2 8 2 5" xfId="8725" xr:uid="{00000000-0005-0000-0000-0000F0210000}"/>
    <cellStyle name="Input 4 2 8 2 5 2" xfId="8726" xr:uid="{00000000-0005-0000-0000-0000F1210000}"/>
    <cellStyle name="Input 4 2 8 2 6" xfId="8727" xr:uid="{00000000-0005-0000-0000-0000F2210000}"/>
    <cellStyle name="Input 4 2 8 2 7" xfId="8728" xr:uid="{00000000-0005-0000-0000-0000F3210000}"/>
    <cellStyle name="Input 4 2 8 3" xfId="8729" xr:uid="{00000000-0005-0000-0000-0000F4210000}"/>
    <cellStyle name="Input 4 2 8 3 2" xfId="8730" xr:uid="{00000000-0005-0000-0000-0000F5210000}"/>
    <cellStyle name="Input 4 2 8 3 3" xfId="8731" xr:uid="{00000000-0005-0000-0000-0000F6210000}"/>
    <cellStyle name="Input 4 2 8 3 4" xfId="8732" xr:uid="{00000000-0005-0000-0000-0000F7210000}"/>
    <cellStyle name="Input 4 2 8 3 5" xfId="8733" xr:uid="{00000000-0005-0000-0000-0000F8210000}"/>
    <cellStyle name="Input 4 2 8 4" xfId="8734" xr:uid="{00000000-0005-0000-0000-0000F9210000}"/>
    <cellStyle name="Input 4 2 8 4 2" xfId="8735" xr:uid="{00000000-0005-0000-0000-0000FA210000}"/>
    <cellStyle name="Input 4 2 8 4 3" xfId="8736" xr:uid="{00000000-0005-0000-0000-0000FB210000}"/>
    <cellStyle name="Input 4 2 8 4 4" xfId="8737" xr:uid="{00000000-0005-0000-0000-0000FC210000}"/>
    <cellStyle name="Input 4 2 8 4 5" xfId="8738" xr:uid="{00000000-0005-0000-0000-0000FD210000}"/>
    <cellStyle name="Input 4 2 8 5" xfId="8739" xr:uid="{00000000-0005-0000-0000-0000FE210000}"/>
    <cellStyle name="Input 4 2 8 5 2" xfId="8740" xr:uid="{00000000-0005-0000-0000-0000FF210000}"/>
    <cellStyle name="Input 4 2 8 6" xfId="8741" xr:uid="{00000000-0005-0000-0000-000000220000}"/>
    <cellStyle name="Input 4 2 8 6 2" xfId="8742" xr:uid="{00000000-0005-0000-0000-000001220000}"/>
    <cellStyle name="Input 4 2 8 7" xfId="8743" xr:uid="{00000000-0005-0000-0000-000002220000}"/>
    <cellStyle name="Input 4 2 8 8" xfId="8744" xr:uid="{00000000-0005-0000-0000-000003220000}"/>
    <cellStyle name="Input 4 2 9" xfId="8745" xr:uid="{00000000-0005-0000-0000-000004220000}"/>
    <cellStyle name="Input 4 2 9 2" xfId="8746" xr:uid="{00000000-0005-0000-0000-000005220000}"/>
    <cellStyle name="Input 4 2 9 2 2" xfId="8747" xr:uid="{00000000-0005-0000-0000-000006220000}"/>
    <cellStyle name="Input 4 2 9 2 2 2" xfId="8748" xr:uid="{00000000-0005-0000-0000-000007220000}"/>
    <cellStyle name="Input 4 2 9 2 2 3" xfId="8749" xr:uid="{00000000-0005-0000-0000-000008220000}"/>
    <cellStyle name="Input 4 2 9 2 2 4" xfId="8750" xr:uid="{00000000-0005-0000-0000-000009220000}"/>
    <cellStyle name="Input 4 2 9 2 2 5" xfId="8751" xr:uid="{00000000-0005-0000-0000-00000A220000}"/>
    <cellStyle name="Input 4 2 9 2 3" xfId="8752" xr:uid="{00000000-0005-0000-0000-00000B220000}"/>
    <cellStyle name="Input 4 2 9 2 3 2" xfId="8753" xr:uid="{00000000-0005-0000-0000-00000C220000}"/>
    <cellStyle name="Input 4 2 9 2 3 3" xfId="8754" xr:uid="{00000000-0005-0000-0000-00000D220000}"/>
    <cellStyle name="Input 4 2 9 2 3 4" xfId="8755" xr:uid="{00000000-0005-0000-0000-00000E220000}"/>
    <cellStyle name="Input 4 2 9 2 3 5" xfId="8756" xr:uid="{00000000-0005-0000-0000-00000F220000}"/>
    <cellStyle name="Input 4 2 9 2 4" xfId="8757" xr:uid="{00000000-0005-0000-0000-000010220000}"/>
    <cellStyle name="Input 4 2 9 2 4 2" xfId="8758" xr:uid="{00000000-0005-0000-0000-000011220000}"/>
    <cellStyle name="Input 4 2 9 2 5" xfId="8759" xr:uid="{00000000-0005-0000-0000-000012220000}"/>
    <cellStyle name="Input 4 2 9 2 5 2" xfId="8760" xr:uid="{00000000-0005-0000-0000-000013220000}"/>
    <cellStyle name="Input 4 2 9 2 6" xfId="8761" xr:uid="{00000000-0005-0000-0000-000014220000}"/>
    <cellStyle name="Input 4 2 9 2 7" xfId="8762" xr:uid="{00000000-0005-0000-0000-000015220000}"/>
    <cellStyle name="Input 4 2 9 3" xfId="8763" xr:uid="{00000000-0005-0000-0000-000016220000}"/>
    <cellStyle name="Input 4 2 9 3 2" xfId="8764" xr:uid="{00000000-0005-0000-0000-000017220000}"/>
    <cellStyle name="Input 4 2 9 3 3" xfId="8765" xr:uid="{00000000-0005-0000-0000-000018220000}"/>
    <cellStyle name="Input 4 2 9 3 4" xfId="8766" xr:uid="{00000000-0005-0000-0000-000019220000}"/>
    <cellStyle name="Input 4 2 9 3 5" xfId="8767" xr:uid="{00000000-0005-0000-0000-00001A220000}"/>
    <cellStyle name="Input 4 2 9 4" xfId="8768" xr:uid="{00000000-0005-0000-0000-00001B220000}"/>
    <cellStyle name="Input 4 2 9 4 2" xfId="8769" xr:uid="{00000000-0005-0000-0000-00001C220000}"/>
    <cellStyle name="Input 4 2 9 4 3" xfId="8770" xr:uid="{00000000-0005-0000-0000-00001D220000}"/>
    <cellStyle name="Input 4 2 9 4 4" xfId="8771" xr:uid="{00000000-0005-0000-0000-00001E220000}"/>
    <cellStyle name="Input 4 2 9 4 5" xfId="8772" xr:uid="{00000000-0005-0000-0000-00001F220000}"/>
    <cellStyle name="Input 4 2 9 5" xfId="8773" xr:uid="{00000000-0005-0000-0000-000020220000}"/>
    <cellStyle name="Input 4 2 9 5 2" xfId="8774" xr:uid="{00000000-0005-0000-0000-000021220000}"/>
    <cellStyle name="Input 4 2 9 6" xfId="8775" xr:uid="{00000000-0005-0000-0000-000022220000}"/>
    <cellStyle name="Input 4 2 9 6 2" xfId="8776" xr:uid="{00000000-0005-0000-0000-000023220000}"/>
    <cellStyle name="Input 4 2 9 7" xfId="8777" xr:uid="{00000000-0005-0000-0000-000024220000}"/>
    <cellStyle name="Input 4 2 9 8" xfId="8778" xr:uid="{00000000-0005-0000-0000-000025220000}"/>
    <cellStyle name="Input 4 3" xfId="8779" xr:uid="{00000000-0005-0000-0000-000026220000}"/>
    <cellStyle name="Input 4 3 2" xfId="8780" xr:uid="{00000000-0005-0000-0000-000027220000}"/>
    <cellStyle name="Input 4 4" xfId="8781" xr:uid="{00000000-0005-0000-0000-000028220000}"/>
    <cellStyle name="Input 4 4 2" xfId="8782" xr:uid="{00000000-0005-0000-0000-000029220000}"/>
    <cellStyle name="Input 4 5" xfId="8783" xr:uid="{00000000-0005-0000-0000-00002A220000}"/>
    <cellStyle name="Input 4 6" xfId="8784" xr:uid="{00000000-0005-0000-0000-00002B220000}"/>
    <cellStyle name="Input 4 6 2" xfId="8785" xr:uid="{00000000-0005-0000-0000-00002C220000}"/>
    <cellStyle name="Input 4_T-straight with PEDs adjustor" xfId="8786" xr:uid="{00000000-0005-0000-0000-00002D220000}"/>
    <cellStyle name="Input 5" xfId="8787" xr:uid="{00000000-0005-0000-0000-00002E220000}"/>
    <cellStyle name="Input 5 2" xfId="8788" xr:uid="{00000000-0005-0000-0000-00002F220000}"/>
    <cellStyle name="Input 5 2 2" xfId="8789" xr:uid="{00000000-0005-0000-0000-000030220000}"/>
    <cellStyle name="Input 5 3" xfId="8790" xr:uid="{00000000-0005-0000-0000-000031220000}"/>
    <cellStyle name="Input 5 3 2" xfId="8791" xr:uid="{00000000-0005-0000-0000-000032220000}"/>
    <cellStyle name="Input 5 4" xfId="8792" xr:uid="{00000000-0005-0000-0000-000033220000}"/>
    <cellStyle name="Input 6" xfId="8793" xr:uid="{00000000-0005-0000-0000-000034220000}"/>
    <cellStyle name="Input 6 2" xfId="8794" xr:uid="{00000000-0005-0000-0000-000035220000}"/>
    <cellStyle name="Input 7" xfId="8795" xr:uid="{00000000-0005-0000-0000-000036220000}"/>
    <cellStyle name="Input 7 2" xfId="8796" xr:uid="{00000000-0005-0000-0000-000037220000}"/>
    <cellStyle name="Input 8" xfId="8797" xr:uid="{00000000-0005-0000-0000-000038220000}"/>
    <cellStyle name="Input 8 2" xfId="8798" xr:uid="{00000000-0005-0000-0000-000039220000}"/>
    <cellStyle name="Input 9" xfId="8799" xr:uid="{00000000-0005-0000-0000-00003A220000}"/>
    <cellStyle name="Input 9 2" xfId="8800" xr:uid="{00000000-0005-0000-0000-00003B220000}"/>
    <cellStyle name="Linked Cell 10" xfId="8801" xr:uid="{00000000-0005-0000-0000-00003C220000}"/>
    <cellStyle name="Linked Cell 11" xfId="8802" xr:uid="{00000000-0005-0000-0000-00003D220000}"/>
    <cellStyle name="Linked Cell 2" xfId="8803" xr:uid="{00000000-0005-0000-0000-00003E220000}"/>
    <cellStyle name="Linked Cell 2 2" xfId="8804" xr:uid="{00000000-0005-0000-0000-00003F220000}"/>
    <cellStyle name="Linked Cell 2 2 2" xfId="8805" xr:uid="{00000000-0005-0000-0000-000040220000}"/>
    <cellStyle name="Linked Cell 2 2 3" xfId="8806" xr:uid="{00000000-0005-0000-0000-000041220000}"/>
    <cellStyle name="Linked Cell 2 2_T-straight with PEDs adjustor" xfId="8807" xr:uid="{00000000-0005-0000-0000-000042220000}"/>
    <cellStyle name="Linked Cell 2 3" xfId="8808" xr:uid="{00000000-0005-0000-0000-000043220000}"/>
    <cellStyle name="Linked Cell 3" xfId="8809" xr:uid="{00000000-0005-0000-0000-000044220000}"/>
    <cellStyle name="Linked Cell 3 2" xfId="8810" xr:uid="{00000000-0005-0000-0000-000045220000}"/>
    <cellStyle name="Linked Cell 4" xfId="8811" xr:uid="{00000000-0005-0000-0000-000046220000}"/>
    <cellStyle name="Linked Cell 4 2" xfId="8812" xr:uid="{00000000-0005-0000-0000-000047220000}"/>
    <cellStyle name="Linked Cell 5" xfId="8813" xr:uid="{00000000-0005-0000-0000-000048220000}"/>
    <cellStyle name="Linked Cell 6" xfId="8814" xr:uid="{00000000-0005-0000-0000-000049220000}"/>
    <cellStyle name="Linked Cell 7" xfId="8815" xr:uid="{00000000-0005-0000-0000-00004A220000}"/>
    <cellStyle name="Linked Cell 8" xfId="8816" xr:uid="{00000000-0005-0000-0000-00004B220000}"/>
    <cellStyle name="Linked Cell 9" xfId="8817" xr:uid="{00000000-0005-0000-0000-00004C220000}"/>
    <cellStyle name="Neutral 10" xfId="8818" xr:uid="{00000000-0005-0000-0000-00004D220000}"/>
    <cellStyle name="Neutral 11" xfId="8819" xr:uid="{00000000-0005-0000-0000-00004E220000}"/>
    <cellStyle name="Neutral 2" xfId="8820" xr:uid="{00000000-0005-0000-0000-00004F220000}"/>
    <cellStyle name="Neutral 2 2" xfId="8821" xr:uid="{00000000-0005-0000-0000-000050220000}"/>
    <cellStyle name="Neutral 2 2 2" xfId="8822" xr:uid="{00000000-0005-0000-0000-000051220000}"/>
    <cellStyle name="Neutral 2 2 3" xfId="8823" xr:uid="{00000000-0005-0000-0000-000052220000}"/>
    <cellStyle name="Neutral 2 2_T-straight with PEDs adjustor" xfId="8824" xr:uid="{00000000-0005-0000-0000-000053220000}"/>
    <cellStyle name="Neutral 2 3" xfId="8825" xr:uid="{00000000-0005-0000-0000-000054220000}"/>
    <cellStyle name="Neutral 3" xfId="8826" xr:uid="{00000000-0005-0000-0000-000055220000}"/>
    <cellStyle name="Neutral 3 2" xfId="8827" xr:uid="{00000000-0005-0000-0000-000056220000}"/>
    <cellStyle name="Neutral 4" xfId="8828" xr:uid="{00000000-0005-0000-0000-000057220000}"/>
    <cellStyle name="Neutral 4 2" xfId="8829" xr:uid="{00000000-0005-0000-0000-000058220000}"/>
    <cellStyle name="Neutral 5" xfId="8830" xr:uid="{00000000-0005-0000-0000-000059220000}"/>
    <cellStyle name="Neutral 6" xfId="8831" xr:uid="{00000000-0005-0000-0000-00005A220000}"/>
    <cellStyle name="Neutral 7" xfId="8832" xr:uid="{00000000-0005-0000-0000-00005B220000}"/>
    <cellStyle name="Neutral 8" xfId="8833" xr:uid="{00000000-0005-0000-0000-00005C220000}"/>
    <cellStyle name="Neutral 9" xfId="8834" xr:uid="{00000000-0005-0000-0000-00005D220000}"/>
    <cellStyle name="Normal" xfId="0" builtinId="0"/>
    <cellStyle name="Normal 10" xfId="68" xr:uid="{00000000-0005-0000-0000-00005F220000}"/>
    <cellStyle name="Normal 10 10" xfId="8835" xr:uid="{00000000-0005-0000-0000-000060220000}"/>
    <cellStyle name="Normal 10 10 2" xfId="8836" xr:uid="{00000000-0005-0000-0000-000061220000}"/>
    <cellStyle name="Normal 10 10 3" xfId="8837" xr:uid="{00000000-0005-0000-0000-000062220000}"/>
    <cellStyle name="Normal 10 11" xfId="8838" xr:uid="{00000000-0005-0000-0000-000063220000}"/>
    <cellStyle name="Normal 10 12" xfId="8839" xr:uid="{00000000-0005-0000-0000-000064220000}"/>
    <cellStyle name="Normal 10 2" xfId="8840" xr:uid="{00000000-0005-0000-0000-000065220000}"/>
    <cellStyle name="Normal 10 2 10" xfId="8841" xr:uid="{00000000-0005-0000-0000-000066220000}"/>
    <cellStyle name="Normal 10 2 11" xfId="8842" xr:uid="{00000000-0005-0000-0000-000067220000}"/>
    <cellStyle name="Normal 10 2 2" xfId="8843" xr:uid="{00000000-0005-0000-0000-000068220000}"/>
    <cellStyle name="Normal 10 2 2 10" xfId="8844" xr:uid="{00000000-0005-0000-0000-000069220000}"/>
    <cellStyle name="Normal 10 2 2 2" xfId="8845" xr:uid="{00000000-0005-0000-0000-00006A220000}"/>
    <cellStyle name="Normal 10 2 2 2 2" xfId="8846" xr:uid="{00000000-0005-0000-0000-00006B220000}"/>
    <cellStyle name="Normal 10 2 2 2 2 2" xfId="8847" xr:uid="{00000000-0005-0000-0000-00006C220000}"/>
    <cellStyle name="Normal 10 2 2 2 2 2 2" xfId="8848" xr:uid="{00000000-0005-0000-0000-00006D220000}"/>
    <cellStyle name="Normal 10 2 2 2 2 2 2 2" xfId="8849" xr:uid="{00000000-0005-0000-0000-00006E220000}"/>
    <cellStyle name="Normal 10 2 2 2 2 2 3" xfId="8850" xr:uid="{00000000-0005-0000-0000-00006F220000}"/>
    <cellStyle name="Normal 10 2 2 2 2 3" xfId="8851" xr:uid="{00000000-0005-0000-0000-000070220000}"/>
    <cellStyle name="Normal 10 2 2 2 2 3 2" xfId="8852" xr:uid="{00000000-0005-0000-0000-000071220000}"/>
    <cellStyle name="Normal 10 2 2 2 2 3 2 2" xfId="8853" xr:uid="{00000000-0005-0000-0000-000072220000}"/>
    <cellStyle name="Normal 10 2 2 2 2 3 3" xfId="8854" xr:uid="{00000000-0005-0000-0000-000073220000}"/>
    <cellStyle name="Normal 10 2 2 2 2 4" xfId="8855" xr:uid="{00000000-0005-0000-0000-000074220000}"/>
    <cellStyle name="Normal 10 2 2 2 2 4 2" xfId="8856" xr:uid="{00000000-0005-0000-0000-000075220000}"/>
    <cellStyle name="Normal 10 2 2 2 2 5" xfId="8857" xr:uid="{00000000-0005-0000-0000-000076220000}"/>
    <cellStyle name="Normal 10 2 2 2 2_T-straight with PEDs adjustor" xfId="8858" xr:uid="{00000000-0005-0000-0000-000077220000}"/>
    <cellStyle name="Normal 10 2 2 2 3" xfId="8859" xr:uid="{00000000-0005-0000-0000-000078220000}"/>
    <cellStyle name="Normal 10 2 2 2 3 2" xfId="8860" xr:uid="{00000000-0005-0000-0000-000079220000}"/>
    <cellStyle name="Normal 10 2 2 2 3 2 2" xfId="8861" xr:uid="{00000000-0005-0000-0000-00007A220000}"/>
    <cellStyle name="Normal 10 2 2 2 3 3" xfId="8862" xr:uid="{00000000-0005-0000-0000-00007B220000}"/>
    <cellStyle name="Normal 10 2 2 2 4" xfId="8863" xr:uid="{00000000-0005-0000-0000-00007C220000}"/>
    <cellStyle name="Normal 10 2 2 2 4 2" xfId="8864" xr:uid="{00000000-0005-0000-0000-00007D220000}"/>
    <cellStyle name="Normal 10 2 2 2 4 2 2" xfId="8865" xr:uid="{00000000-0005-0000-0000-00007E220000}"/>
    <cellStyle name="Normal 10 2 2 2 4 3" xfId="8866" xr:uid="{00000000-0005-0000-0000-00007F220000}"/>
    <cellStyle name="Normal 10 2 2 2 5" xfId="8867" xr:uid="{00000000-0005-0000-0000-000080220000}"/>
    <cellStyle name="Normal 10 2 2 2 5 2" xfId="8868" xr:uid="{00000000-0005-0000-0000-000081220000}"/>
    <cellStyle name="Normal 10 2 2 2 6" xfId="8869" xr:uid="{00000000-0005-0000-0000-000082220000}"/>
    <cellStyle name="Normal 10 2 2 2_T-straight with PEDs adjustor" xfId="8870" xr:uid="{00000000-0005-0000-0000-000083220000}"/>
    <cellStyle name="Normal 10 2 2 3" xfId="8871" xr:uid="{00000000-0005-0000-0000-000084220000}"/>
    <cellStyle name="Normal 10 2 2 3 2" xfId="8872" xr:uid="{00000000-0005-0000-0000-000085220000}"/>
    <cellStyle name="Normal 10 2 2 3 2 2" xfId="8873" xr:uid="{00000000-0005-0000-0000-000086220000}"/>
    <cellStyle name="Normal 10 2 2 3 2 2 2" xfId="8874" xr:uid="{00000000-0005-0000-0000-000087220000}"/>
    <cellStyle name="Normal 10 2 2 3 2 3" xfId="8875" xr:uid="{00000000-0005-0000-0000-000088220000}"/>
    <cellStyle name="Normal 10 2 2 3 3" xfId="8876" xr:uid="{00000000-0005-0000-0000-000089220000}"/>
    <cellStyle name="Normal 10 2 2 3 3 2" xfId="8877" xr:uid="{00000000-0005-0000-0000-00008A220000}"/>
    <cellStyle name="Normal 10 2 2 3 3 2 2" xfId="8878" xr:uid="{00000000-0005-0000-0000-00008B220000}"/>
    <cellStyle name="Normal 10 2 2 3 3 3" xfId="8879" xr:uid="{00000000-0005-0000-0000-00008C220000}"/>
    <cellStyle name="Normal 10 2 2 3 4" xfId="8880" xr:uid="{00000000-0005-0000-0000-00008D220000}"/>
    <cellStyle name="Normal 10 2 2 3 4 2" xfId="8881" xr:uid="{00000000-0005-0000-0000-00008E220000}"/>
    <cellStyle name="Normal 10 2 2 3 5" xfId="8882" xr:uid="{00000000-0005-0000-0000-00008F220000}"/>
    <cellStyle name="Normal 10 2 2 3_T-straight with PEDs adjustor" xfId="8883" xr:uid="{00000000-0005-0000-0000-000090220000}"/>
    <cellStyle name="Normal 10 2 2 4" xfId="8884" xr:uid="{00000000-0005-0000-0000-000091220000}"/>
    <cellStyle name="Normal 10 2 2 4 2" xfId="8885" xr:uid="{00000000-0005-0000-0000-000092220000}"/>
    <cellStyle name="Normal 10 2 2 4 2 2" xfId="8886" xr:uid="{00000000-0005-0000-0000-000093220000}"/>
    <cellStyle name="Normal 10 2 2 4 3" xfId="8887" xr:uid="{00000000-0005-0000-0000-000094220000}"/>
    <cellStyle name="Normal 10 2 2 5" xfId="8888" xr:uid="{00000000-0005-0000-0000-000095220000}"/>
    <cellStyle name="Normal 10 2 2 5 2" xfId="8889" xr:uid="{00000000-0005-0000-0000-000096220000}"/>
    <cellStyle name="Normal 10 2 2 5 2 2" xfId="8890" xr:uid="{00000000-0005-0000-0000-000097220000}"/>
    <cellStyle name="Normal 10 2 2 5 3" xfId="8891" xr:uid="{00000000-0005-0000-0000-000098220000}"/>
    <cellStyle name="Normal 10 2 2 6" xfId="8892" xr:uid="{00000000-0005-0000-0000-000099220000}"/>
    <cellStyle name="Normal 10 2 2 6 2" xfId="8893" xr:uid="{00000000-0005-0000-0000-00009A220000}"/>
    <cellStyle name="Normal 10 2 2 7" xfId="8894" xr:uid="{00000000-0005-0000-0000-00009B220000}"/>
    <cellStyle name="Normal 10 2 2 8" xfId="8895" xr:uid="{00000000-0005-0000-0000-00009C220000}"/>
    <cellStyle name="Normal 10 2 2 9" xfId="8896" xr:uid="{00000000-0005-0000-0000-00009D220000}"/>
    <cellStyle name="Normal 10 2 2_T-straight with PEDs adjustor" xfId="8897" xr:uid="{00000000-0005-0000-0000-00009E220000}"/>
    <cellStyle name="Normal 10 2 3" xfId="8898" xr:uid="{00000000-0005-0000-0000-00009F220000}"/>
    <cellStyle name="Normal 10 2 3 2" xfId="8899" xr:uid="{00000000-0005-0000-0000-0000A0220000}"/>
    <cellStyle name="Normal 10 2 3 2 2" xfId="8900" xr:uid="{00000000-0005-0000-0000-0000A1220000}"/>
    <cellStyle name="Normal 10 2 3 2 2 2" xfId="8901" xr:uid="{00000000-0005-0000-0000-0000A2220000}"/>
    <cellStyle name="Normal 10 2 3 2 2 2 2" xfId="8902" xr:uid="{00000000-0005-0000-0000-0000A3220000}"/>
    <cellStyle name="Normal 10 2 3 2 2 3" xfId="8903" xr:uid="{00000000-0005-0000-0000-0000A4220000}"/>
    <cellStyle name="Normal 10 2 3 2 3" xfId="8904" xr:uid="{00000000-0005-0000-0000-0000A5220000}"/>
    <cellStyle name="Normal 10 2 3 2 3 2" xfId="8905" xr:uid="{00000000-0005-0000-0000-0000A6220000}"/>
    <cellStyle name="Normal 10 2 3 2 3 2 2" xfId="8906" xr:uid="{00000000-0005-0000-0000-0000A7220000}"/>
    <cellStyle name="Normal 10 2 3 2 3 3" xfId="8907" xr:uid="{00000000-0005-0000-0000-0000A8220000}"/>
    <cellStyle name="Normal 10 2 3 2 4" xfId="8908" xr:uid="{00000000-0005-0000-0000-0000A9220000}"/>
    <cellStyle name="Normal 10 2 3 2 4 2" xfId="8909" xr:uid="{00000000-0005-0000-0000-0000AA220000}"/>
    <cellStyle name="Normal 10 2 3 2 5" xfId="8910" xr:uid="{00000000-0005-0000-0000-0000AB220000}"/>
    <cellStyle name="Normal 10 2 3 2_T-straight with PEDs adjustor" xfId="8911" xr:uid="{00000000-0005-0000-0000-0000AC220000}"/>
    <cellStyle name="Normal 10 2 3 3" xfId="8912" xr:uid="{00000000-0005-0000-0000-0000AD220000}"/>
    <cellStyle name="Normal 10 2 3 3 2" xfId="8913" xr:uid="{00000000-0005-0000-0000-0000AE220000}"/>
    <cellStyle name="Normal 10 2 3 3 2 2" xfId="8914" xr:uid="{00000000-0005-0000-0000-0000AF220000}"/>
    <cellStyle name="Normal 10 2 3 3 3" xfId="8915" xr:uid="{00000000-0005-0000-0000-0000B0220000}"/>
    <cellStyle name="Normal 10 2 3 4" xfId="8916" xr:uid="{00000000-0005-0000-0000-0000B1220000}"/>
    <cellStyle name="Normal 10 2 3 4 2" xfId="8917" xr:uid="{00000000-0005-0000-0000-0000B2220000}"/>
    <cellStyle name="Normal 10 2 3 4 2 2" xfId="8918" xr:uid="{00000000-0005-0000-0000-0000B3220000}"/>
    <cellStyle name="Normal 10 2 3 4 3" xfId="8919" xr:uid="{00000000-0005-0000-0000-0000B4220000}"/>
    <cellStyle name="Normal 10 2 3 5" xfId="8920" xr:uid="{00000000-0005-0000-0000-0000B5220000}"/>
    <cellStyle name="Normal 10 2 3 5 2" xfId="8921" xr:uid="{00000000-0005-0000-0000-0000B6220000}"/>
    <cellStyle name="Normal 10 2 3 6" xfId="8922" xr:uid="{00000000-0005-0000-0000-0000B7220000}"/>
    <cellStyle name="Normal 10 2 3_T-straight with PEDs adjustor" xfId="8923" xr:uid="{00000000-0005-0000-0000-0000B8220000}"/>
    <cellStyle name="Normal 10 2 4" xfId="8924" xr:uid="{00000000-0005-0000-0000-0000B9220000}"/>
    <cellStyle name="Normal 10 2 4 2" xfId="8925" xr:uid="{00000000-0005-0000-0000-0000BA220000}"/>
    <cellStyle name="Normal 10 2 4 2 2" xfId="8926" xr:uid="{00000000-0005-0000-0000-0000BB220000}"/>
    <cellStyle name="Normal 10 2 4 2 2 2" xfId="8927" xr:uid="{00000000-0005-0000-0000-0000BC220000}"/>
    <cellStyle name="Normal 10 2 4 2 3" xfId="8928" xr:uid="{00000000-0005-0000-0000-0000BD220000}"/>
    <cellStyle name="Normal 10 2 4 3" xfId="8929" xr:uid="{00000000-0005-0000-0000-0000BE220000}"/>
    <cellStyle name="Normal 10 2 4 3 2" xfId="8930" xr:uid="{00000000-0005-0000-0000-0000BF220000}"/>
    <cellStyle name="Normal 10 2 4 3 2 2" xfId="8931" xr:uid="{00000000-0005-0000-0000-0000C0220000}"/>
    <cellStyle name="Normal 10 2 4 3 3" xfId="8932" xr:uid="{00000000-0005-0000-0000-0000C1220000}"/>
    <cellStyle name="Normal 10 2 4 4" xfId="8933" xr:uid="{00000000-0005-0000-0000-0000C2220000}"/>
    <cellStyle name="Normal 10 2 4 4 2" xfId="8934" xr:uid="{00000000-0005-0000-0000-0000C3220000}"/>
    <cellStyle name="Normal 10 2 4 5" xfId="8935" xr:uid="{00000000-0005-0000-0000-0000C4220000}"/>
    <cellStyle name="Normal 10 2 4_T-straight with PEDs adjustor" xfId="8936" xr:uid="{00000000-0005-0000-0000-0000C5220000}"/>
    <cellStyle name="Normal 10 2 5" xfId="8937" xr:uid="{00000000-0005-0000-0000-0000C6220000}"/>
    <cellStyle name="Normal 10 2 5 2" xfId="8938" xr:uid="{00000000-0005-0000-0000-0000C7220000}"/>
    <cellStyle name="Normal 10 2 5 2 2" xfId="8939" xr:uid="{00000000-0005-0000-0000-0000C8220000}"/>
    <cellStyle name="Normal 10 2 5 3" xfId="8940" xr:uid="{00000000-0005-0000-0000-0000C9220000}"/>
    <cellStyle name="Normal 10 2 6" xfId="8941" xr:uid="{00000000-0005-0000-0000-0000CA220000}"/>
    <cellStyle name="Normal 10 2 6 2" xfId="8942" xr:uid="{00000000-0005-0000-0000-0000CB220000}"/>
    <cellStyle name="Normal 10 2 6 2 2" xfId="8943" xr:uid="{00000000-0005-0000-0000-0000CC220000}"/>
    <cellStyle name="Normal 10 2 6 3" xfId="8944" xr:uid="{00000000-0005-0000-0000-0000CD220000}"/>
    <cellStyle name="Normal 10 2 7" xfId="8945" xr:uid="{00000000-0005-0000-0000-0000CE220000}"/>
    <cellStyle name="Normal 10 2 7 2" xfId="8946" xr:uid="{00000000-0005-0000-0000-0000CF220000}"/>
    <cellStyle name="Normal 10 2 8" xfId="8947" xr:uid="{00000000-0005-0000-0000-0000D0220000}"/>
    <cellStyle name="Normal 10 2 9" xfId="8948" xr:uid="{00000000-0005-0000-0000-0000D1220000}"/>
    <cellStyle name="Normal 10 2_T-straight with PEDs adjustor" xfId="8949" xr:uid="{00000000-0005-0000-0000-0000D2220000}"/>
    <cellStyle name="Normal 10 3" xfId="8950" xr:uid="{00000000-0005-0000-0000-0000D3220000}"/>
    <cellStyle name="Normal 10 3 10" xfId="8951" xr:uid="{00000000-0005-0000-0000-0000D4220000}"/>
    <cellStyle name="Normal 10 3 11" xfId="8952" xr:uid="{00000000-0005-0000-0000-0000D5220000}"/>
    <cellStyle name="Normal 10 3 12" xfId="8953" xr:uid="{00000000-0005-0000-0000-0000D6220000}"/>
    <cellStyle name="Normal 10 3 13" xfId="8954" xr:uid="{00000000-0005-0000-0000-0000D7220000}"/>
    <cellStyle name="Normal 10 3 2" xfId="8955" xr:uid="{00000000-0005-0000-0000-0000D8220000}"/>
    <cellStyle name="Normal 10 3 2 2" xfId="8956" xr:uid="{00000000-0005-0000-0000-0000D9220000}"/>
    <cellStyle name="Normal 10 3 2 2 2" xfId="8957" xr:uid="{00000000-0005-0000-0000-0000DA220000}"/>
    <cellStyle name="Normal 10 3 2 2 2 2" xfId="8958" xr:uid="{00000000-0005-0000-0000-0000DB220000}"/>
    <cellStyle name="Normal 10 3 2 2 2 2 2" xfId="8959" xr:uid="{00000000-0005-0000-0000-0000DC220000}"/>
    <cellStyle name="Normal 10 3 2 2 2 2 3" xfId="8960" xr:uid="{00000000-0005-0000-0000-0000DD220000}"/>
    <cellStyle name="Normal 10 3 2 2 2 3" xfId="8961" xr:uid="{00000000-0005-0000-0000-0000DE220000}"/>
    <cellStyle name="Normal 10 3 2 2 2 4" xfId="8962" xr:uid="{00000000-0005-0000-0000-0000DF220000}"/>
    <cellStyle name="Normal 10 3 2 2 3" xfId="8963" xr:uid="{00000000-0005-0000-0000-0000E0220000}"/>
    <cellStyle name="Normal 10 3 2 2 3 2" xfId="8964" xr:uid="{00000000-0005-0000-0000-0000E1220000}"/>
    <cellStyle name="Normal 10 3 2 2 3 2 2" xfId="8965" xr:uid="{00000000-0005-0000-0000-0000E2220000}"/>
    <cellStyle name="Normal 10 3 2 2 3 3" xfId="8966" xr:uid="{00000000-0005-0000-0000-0000E3220000}"/>
    <cellStyle name="Normal 10 3 2 2 3 4" xfId="8967" xr:uid="{00000000-0005-0000-0000-0000E4220000}"/>
    <cellStyle name="Normal 10 3 2 2 4" xfId="8968" xr:uid="{00000000-0005-0000-0000-0000E5220000}"/>
    <cellStyle name="Normal 10 3 2 2 4 2" xfId="8969" xr:uid="{00000000-0005-0000-0000-0000E6220000}"/>
    <cellStyle name="Normal 10 3 2 2 5" xfId="8970" xr:uid="{00000000-0005-0000-0000-0000E7220000}"/>
    <cellStyle name="Normal 10 3 2 2 6" xfId="8971" xr:uid="{00000000-0005-0000-0000-0000E8220000}"/>
    <cellStyle name="Normal 10 3 2 2_T-straight with PEDs adjustor" xfId="8972" xr:uid="{00000000-0005-0000-0000-0000E9220000}"/>
    <cellStyle name="Normal 10 3 2 3" xfId="8973" xr:uid="{00000000-0005-0000-0000-0000EA220000}"/>
    <cellStyle name="Normal 10 3 2 3 2" xfId="8974" xr:uid="{00000000-0005-0000-0000-0000EB220000}"/>
    <cellStyle name="Normal 10 3 2 3 2 2" xfId="8975" xr:uid="{00000000-0005-0000-0000-0000EC220000}"/>
    <cellStyle name="Normal 10 3 2 3 2 3" xfId="8976" xr:uid="{00000000-0005-0000-0000-0000ED220000}"/>
    <cellStyle name="Normal 10 3 2 3 3" xfId="8977" xr:uid="{00000000-0005-0000-0000-0000EE220000}"/>
    <cellStyle name="Normal 10 3 2 3 4" xfId="8978" xr:uid="{00000000-0005-0000-0000-0000EF220000}"/>
    <cellStyle name="Normal 10 3 2 4" xfId="8979" xr:uid="{00000000-0005-0000-0000-0000F0220000}"/>
    <cellStyle name="Normal 10 3 2 4 2" xfId="8980" xr:uid="{00000000-0005-0000-0000-0000F1220000}"/>
    <cellStyle name="Normal 10 3 2 4 2 2" xfId="8981" xr:uid="{00000000-0005-0000-0000-0000F2220000}"/>
    <cellStyle name="Normal 10 3 2 4 3" xfId="8982" xr:uid="{00000000-0005-0000-0000-0000F3220000}"/>
    <cellStyle name="Normal 10 3 2 4 4" xfId="8983" xr:uid="{00000000-0005-0000-0000-0000F4220000}"/>
    <cellStyle name="Normal 10 3 2 5" xfId="8984" xr:uid="{00000000-0005-0000-0000-0000F5220000}"/>
    <cellStyle name="Normal 10 3 2 5 2" xfId="8985" xr:uid="{00000000-0005-0000-0000-0000F6220000}"/>
    <cellStyle name="Normal 10 3 2 6" xfId="8986" xr:uid="{00000000-0005-0000-0000-0000F7220000}"/>
    <cellStyle name="Normal 10 3 2 7" xfId="8987" xr:uid="{00000000-0005-0000-0000-0000F8220000}"/>
    <cellStyle name="Normal 10 3 2_T-straight with PEDs adjustor" xfId="8988" xr:uid="{00000000-0005-0000-0000-0000F9220000}"/>
    <cellStyle name="Normal 10 3 3" xfId="8989" xr:uid="{00000000-0005-0000-0000-0000FA220000}"/>
    <cellStyle name="Normal 10 3 3 2" xfId="8990" xr:uid="{00000000-0005-0000-0000-0000FB220000}"/>
    <cellStyle name="Normal 10 3 3 2 2" xfId="8991" xr:uid="{00000000-0005-0000-0000-0000FC220000}"/>
    <cellStyle name="Normal 10 3 3 2 2 2" xfId="8992" xr:uid="{00000000-0005-0000-0000-0000FD220000}"/>
    <cellStyle name="Normal 10 3 3 2 2 3" xfId="8993" xr:uid="{00000000-0005-0000-0000-0000FE220000}"/>
    <cellStyle name="Normal 10 3 3 2 3" xfId="8994" xr:uid="{00000000-0005-0000-0000-0000FF220000}"/>
    <cellStyle name="Normal 10 3 3 2 4" xfId="8995" xr:uid="{00000000-0005-0000-0000-000000230000}"/>
    <cellStyle name="Normal 10 3 3 3" xfId="8996" xr:uid="{00000000-0005-0000-0000-000001230000}"/>
    <cellStyle name="Normal 10 3 3 3 2" xfId="8997" xr:uid="{00000000-0005-0000-0000-000002230000}"/>
    <cellStyle name="Normal 10 3 3 3 2 2" xfId="8998" xr:uid="{00000000-0005-0000-0000-000003230000}"/>
    <cellStyle name="Normal 10 3 3 3 3" xfId="8999" xr:uid="{00000000-0005-0000-0000-000004230000}"/>
    <cellStyle name="Normal 10 3 3 3 4" xfId="9000" xr:uid="{00000000-0005-0000-0000-000005230000}"/>
    <cellStyle name="Normal 10 3 3 4" xfId="9001" xr:uid="{00000000-0005-0000-0000-000006230000}"/>
    <cellStyle name="Normal 10 3 3 4 2" xfId="9002" xr:uid="{00000000-0005-0000-0000-000007230000}"/>
    <cellStyle name="Normal 10 3 3 5" xfId="9003" xr:uid="{00000000-0005-0000-0000-000008230000}"/>
    <cellStyle name="Normal 10 3 3 6" xfId="9004" xr:uid="{00000000-0005-0000-0000-000009230000}"/>
    <cellStyle name="Normal 10 3 3_T-straight with PEDs adjustor" xfId="9005" xr:uid="{00000000-0005-0000-0000-00000A230000}"/>
    <cellStyle name="Normal 10 3 4" xfId="9006" xr:uid="{00000000-0005-0000-0000-00000B230000}"/>
    <cellStyle name="Normal 10 3 4 2" xfId="9007" xr:uid="{00000000-0005-0000-0000-00000C230000}"/>
    <cellStyle name="Normal 10 3 4 2 2" xfId="9008" xr:uid="{00000000-0005-0000-0000-00000D230000}"/>
    <cellStyle name="Normal 10 3 4 2 2 2" xfId="9009" xr:uid="{00000000-0005-0000-0000-00000E230000}"/>
    <cellStyle name="Normal 10 3 4 2 3" xfId="9010" xr:uid="{00000000-0005-0000-0000-00000F230000}"/>
    <cellStyle name="Normal 10 3 4 2 4" xfId="9011" xr:uid="{00000000-0005-0000-0000-000010230000}"/>
    <cellStyle name="Normal 10 3 4 3" xfId="9012" xr:uid="{00000000-0005-0000-0000-000011230000}"/>
    <cellStyle name="Normal 10 3 4 3 2" xfId="9013" xr:uid="{00000000-0005-0000-0000-000012230000}"/>
    <cellStyle name="Normal 10 3 4 4" xfId="9014" xr:uid="{00000000-0005-0000-0000-000013230000}"/>
    <cellStyle name="Normal 10 3 4 5" xfId="9015" xr:uid="{00000000-0005-0000-0000-000014230000}"/>
    <cellStyle name="Normal 10 3 5" xfId="9016" xr:uid="{00000000-0005-0000-0000-000015230000}"/>
    <cellStyle name="Normal 10 3 5 2" xfId="9017" xr:uid="{00000000-0005-0000-0000-000016230000}"/>
    <cellStyle name="Normal 10 3 5 2 2" xfId="9018" xr:uid="{00000000-0005-0000-0000-000017230000}"/>
    <cellStyle name="Normal 10 3 5 2 3" xfId="9019" xr:uid="{00000000-0005-0000-0000-000018230000}"/>
    <cellStyle name="Normal 10 3 5 3" xfId="9020" xr:uid="{00000000-0005-0000-0000-000019230000}"/>
    <cellStyle name="Normal 10 3 5 4" xfId="9021" xr:uid="{00000000-0005-0000-0000-00001A230000}"/>
    <cellStyle name="Normal 10 3 6" xfId="9022" xr:uid="{00000000-0005-0000-0000-00001B230000}"/>
    <cellStyle name="Normal 10 3 6 2" xfId="9023" xr:uid="{00000000-0005-0000-0000-00001C230000}"/>
    <cellStyle name="Normal 10 3 6 3" xfId="9024" xr:uid="{00000000-0005-0000-0000-00001D230000}"/>
    <cellStyle name="Normal 10 3 7" xfId="9025" xr:uid="{00000000-0005-0000-0000-00001E230000}"/>
    <cellStyle name="Normal 10 3 7 2" xfId="9026" xr:uid="{00000000-0005-0000-0000-00001F230000}"/>
    <cellStyle name="Normal 10 3 8" xfId="9027" xr:uid="{00000000-0005-0000-0000-000020230000}"/>
    <cellStyle name="Normal 10 3 8 2" xfId="9028" xr:uid="{00000000-0005-0000-0000-000021230000}"/>
    <cellStyle name="Normal 10 3 9" xfId="9029" xr:uid="{00000000-0005-0000-0000-000022230000}"/>
    <cellStyle name="Normal 10 3_T-straight with PEDs adjustor" xfId="9030" xr:uid="{00000000-0005-0000-0000-000023230000}"/>
    <cellStyle name="Normal 10 4" xfId="9031" xr:uid="{00000000-0005-0000-0000-000024230000}"/>
    <cellStyle name="Normal 10 4 10" xfId="9032" xr:uid="{00000000-0005-0000-0000-000025230000}"/>
    <cellStyle name="Normal 10 4 2" xfId="9033" xr:uid="{00000000-0005-0000-0000-000026230000}"/>
    <cellStyle name="Normal 10 4 2 2" xfId="9034" xr:uid="{00000000-0005-0000-0000-000027230000}"/>
    <cellStyle name="Normal 10 4 2 2 2" xfId="9035" xr:uid="{00000000-0005-0000-0000-000028230000}"/>
    <cellStyle name="Normal 10 4 2 2 2 2" xfId="9036" xr:uid="{00000000-0005-0000-0000-000029230000}"/>
    <cellStyle name="Normal 10 4 2 2 2 2 2" xfId="9037" xr:uid="{00000000-0005-0000-0000-00002A230000}"/>
    <cellStyle name="Normal 10 4 2 2 2 3" xfId="9038" xr:uid="{00000000-0005-0000-0000-00002B230000}"/>
    <cellStyle name="Normal 10 4 2 2 3" xfId="9039" xr:uid="{00000000-0005-0000-0000-00002C230000}"/>
    <cellStyle name="Normal 10 4 2 2 3 2" xfId="9040" xr:uid="{00000000-0005-0000-0000-00002D230000}"/>
    <cellStyle name="Normal 10 4 2 2 3 2 2" xfId="9041" xr:uid="{00000000-0005-0000-0000-00002E230000}"/>
    <cellStyle name="Normal 10 4 2 2 3 3" xfId="9042" xr:uid="{00000000-0005-0000-0000-00002F230000}"/>
    <cellStyle name="Normal 10 4 2 2 4" xfId="9043" xr:uid="{00000000-0005-0000-0000-000030230000}"/>
    <cellStyle name="Normal 10 4 2 2 4 2" xfId="9044" xr:uid="{00000000-0005-0000-0000-000031230000}"/>
    <cellStyle name="Normal 10 4 2 2 5" xfId="9045" xr:uid="{00000000-0005-0000-0000-000032230000}"/>
    <cellStyle name="Normal 10 4 2 2_T-straight with PEDs adjustor" xfId="9046" xr:uid="{00000000-0005-0000-0000-000033230000}"/>
    <cellStyle name="Normal 10 4 2 3" xfId="9047" xr:uid="{00000000-0005-0000-0000-000034230000}"/>
    <cellStyle name="Normal 10 4 2 3 2" xfId="9048" xr:uid="{00000000-0005-0000-0000-000035230000}"/>
    <cellStyle name="Normal 10 4 2 3 2 2" xfId="9049" xr:uid="{00000000-0005-0000-0000-000036230000}"/>
    <cellStyle name="Normal 10 4 2 3 3" xfId="9050" xr:uid="{00000000-0005-0000-0000-000037230000}"/>
    <cellStyle name="Normal 10 4 2 4" xfId="9051" xr:uid="{00000000-0005-0000-0000-000038230000}"/>
    <cellStyle name="Normal 10 4 2 4 2" xfId="9052" xr:uid="{00000000-0005-0000-0000-000039230000}"/>
    <cellStyle name="Normal 10 4 2 4 2 2" xfId="9053" xr:uid="{00000000-0005-0000-0000-00003A230000}"/>
    <cellStyle name="Normal 10 4 2 4 3" xfId="9054" xr:uid="{00000000-0005-0000-0000-00003B230000}"/>
    <cellStyle name="Normal 10 4 2 5" xfId="9055" xr:uid="{00000000-0005-0000-0000-00003C230000}"/>
    <cellStyle name="Normal 10 4 2 5 2" xfId="9056" xr:uid="{00000000-0005-0000-0000-00003D230000}"/>
    <cellStyle name="Normal 10 4 2 6" xfId="9057" xr:uid="{00000000-0005-0000-0000-00003E230000}"/>
    <cellStyle name="Normal 10 4 2_T-straight with PEDs adjustor" xfId="9058" xr:uid="{00000000-0005-0000-0000-00003F230000}"/>
    <cellStyle name="Normal 10 4 3" xfId="9059" xr:uid="{00000000-0005-0000-0000-000040230000}"/>
    <cellStyle name="Normal 10 4 3 2" xfId="9060" xr:uid="{00000000-0005-0000-0000-000041230000}"/>
    <cellStyle name="Normal 10 4 3 2 2" xfId="9061" xr:uid="{00000000-0005-0000-0000-000042230000}"/>
    <cellStyle name="Normal 10 4 3 2 2 2" xfId="9062" xr:uid="{00000000-0005-0000-0000-000043230000}"/>
    <cellStyle name="Normal 10 4 3 2 3" xfId="9063" xr:uid="{00000000-0005-0000-0000-000044230000}"/>
    <cellStyle name="Normal 10 4 3 3" xfId="9064" xr:uid="{00000000-0005-0000-0000-000045230000}"/>
    <cellStyle name="Normal 10 4 3 3 2" xfId="9065" xr:uid="{00000000-0005-0000-0000-000046230000}"/>
    <cellStyle name="Normal 10 4 3 3 2 2" xfId="9066" xr:uid="{00000000-0005-0000-0000-000047230000}"/>
    <cellStyle name="Normal 10 4 3 3 3" xfId="9067" xr:uid="{00000000-0005-0000-0000-000048230000}"/>
    <cellStyle name="Normal 10 4 3 4" xfId="9068" xr:uid="{00000000-0005-0000-0000-000049230000}"/>
    <cellStyle name="Normal 10 4 3 4 2" xfId="9069" xr:uid="{00000000-0005-0000-0000-00004A230000}"/>
    <cellStyle name="Normal 10 4 3 5" xfId="9070" xr:uid="{00000000-0005-0000-0000-00004B230000}"/>
    <cellStyle name="Normal 10 4 3_T-straight with PEDs adjustor" xfId="9071" xr:uid="{00000000-0005-0000-0000-00004C230000}"/>
    <cellStyle name="Normal 10 4 4" xfId="9072" xr:uid="{00000000-0005-0000-0000-00004D230000}"/>
    <cellStyle name="Normal 10 4 4 2" xfId="9073" xr:uid="{00000000-0005-0000-0000-00004E230000}"/>
    <cellStyle name="Normal 10 4 4 2 2" xfId="9074" xr:uid="{00000000-0005-0000-0000-00004F230000}"/>
    <cellStyle name="Normal 10 4 4 3" xfId="9075" xr:uid="{00000000-0005-0000-0000-000050230000}"/>
    <cellStyle name="Normal 10 4 5" xfId="9076" xr:uid="{00000000-0005-0000-0000-000051230000}"/>
    <cellStyle name="Normal 10 4 5 2" xfId="9077" xr:uid="{00000000-0005-0000-0000-000052230000}"/>
    <cellStyle name="Normal 10 4 5 2 2" xfId="9078" xr:uid="{00000000-0005-0000-0000-000053230000}"/>
    <cellStyle name="Normal 10 4 5 3" xfId="9079" xr:uid="{00000000-0005-0000-0000-000054230000}"/>
    <cellStyle name="Normal 10 4 6" xfId="9080" xr:uid="{00000000-0005-0000-0000-000055230000}"/>
    <cellStyle name="Normal 10 4 6 2" xfId="9081" xr:uid="{00000000-0005-0000-0000-000056230000}"/>
    <cellStyle name="Normal 10 4 7" xfId="9082" xr:uid="{00000000-0005-0000-0000-000057230000}"/>
    <cellStyle name="Normal 10 4 8" xfId="9083" xr:uid="{00000000-0005-0000-0000-000058230000}"/>
    <cellStyle name="Normal 10 4 9" xfId="9084" xr:uid="{00000000-0005-0000-0000-000059230000}"/>
    <cellStyle name="Normal 10 4_T-straight with PEDs adjustor" xfId="9085" xr:uid="{00000000-0005-0000-0000-00005A230000}"/>
    <cellStyle name="Normal 10 5" xfId="9086" xr:uid="{00000000-0005-0000-0000-00005B230000}"/>
    <cellStyle name="Normal 10 5 2" xfId="9087" xr:uid="{00000000-0005-0000-0000-00005C230000}"/>
    <cellStyle name="Normal 10 5 2 2" xfId="9088" xr:uid="{00000000-0005-0000-0000-00005D230000}"/>
    <cellStyle name="Normal 10 5 2 2 2" xfId="9089" xr:uid="{00000000-0005-0000-0000-00005E230000}"/>
    <cellStyle name="Normal 10 5 2 2 2 2" xfId="9090" xr:uid="{00000000-0005-0000-0000-00005F230000}"/>
    <cellStyle name="Normal 10 5 2 2 2 2 2" xfId="9091" xr:uid="{00000000-0005-0000-0000-000060230000}"/>
    <cellStyle name="Normal 10 5 2 2 2 3" xfId="9092" xr:uid="{00000000-0005-0000-0000-000061230000}"/>
    <cellStyle name="Normal 10 5 2 2 3" xfId="9093" xr:uid="{00000000-0005-0000-0000-000062230000}"/>
    <cellStyle name="Normal 10 5 2 2 3 2" xfId="9094" xr:uid="{00000000-0005-0000-0000-000063230000}"/>
    <cellStyle name="Normal 10 5 2 2 3 2 2" xfId="9095" xr:uid="{00000000-0005-0000-0000-000064230000}"/>
    <cellStyle name="Normal 10 5 2 2 3 3" xfId="9096" xr:uid="{00000000-0005-0000-0000-000065230000}"/>
    <cellStyle name="Normal 10 5 2 2 4" xfId="9097" xr:uid="{00000000-0005-0000-0000-000066230000}"/>
    <cellStyle name="Normal 10 5 2 2 4 2" xfId="9098" xr:uid="{00000000-0005-0000-0000-000067230000}"/>
    <cellStyle name="Normal 10 5 2 2 5" xfId="9099" xr:uid="{00000000-0005-0000-0000-000068230000}"/>
    <cellStyle name="Normal 10 5 2 2_T-straight with PEDs adjustor" xfId="9100" xr:uid="{00000000-0005-0000-0000-000069230000}"/>
    <cellStyle name="Normal 10 5 2 3" xfId="9101" xr:uid="{00000000-0005-0000-0000-00006A230000}"/>
    <cellStyle name="Normal 10 5 2 3 2" xfId="9102" xr:uid="{00000000-0005-0000-0000-00006B230000}"/>
    <cellStyle name="Normal 10 5 2 3 2 2" xfId="9103" xr:uid="{00000000-0005-0000-0000-00006C230000}"/>
    <cellStyle name="Normal 10 5 2 3 3" xfId="9104" xr:uid="{00000000-0005-0000-0000-00006D230000}"/>
    <cellStyle name="Normal 10 5 2 4" xfId="9105" xr:uid="{00000000-0005-0000-0000-00006E230000}"/>
    <cellStyle name="Normal 10 5 2 4 2" xfId="9106" xr:uid="{00000000-0005-0000-0000-00006F230000}"/>
    <cellStyle name="Normal 10 5 2 4 2 2" xfId="9107" xr:uid="{00000000-0005-0000-0000-000070230000}"/>
    <cellStyle name="Normal 10 5 2 4 3" xfId="9108" xr:uid="{00000000-0005-0000-0000-000071230000}"/>
    <cellStyle name="Normal 10 5 2 5" xfId="9109" xr:uid="{00000000-0005-0000-0000-000072230000}"/>
    <cellStyle name="Normal 10 5 2 5 2" xfId="9110" xr:uid="{00000000-0005-0000-0000-000073230000}"/>
    <cellStyle name="Normal 10 5 2 6" xfId="9111" xr:uid="{00000000-0005-0000-0000-000074230000}"/>
    <cellStyle name="Normal 10 5 2_T-straight with PEDs adjustor" xfId="9112" xr:uid="{00000000-0005-0000-0000-000075230000}"/>
    <cellStyle name="Normal 10 5 3" xfId="9113" xr:uid="{00000000-0005-0000-0000-000076230000}"/>
    <cellStyle name="Normal 10 5 3 2" xfId="9114" xr:uid="{00000000-0005-0000-0000-000077230000}"/>
    <cellStyle name="Normal 10 5 3 2 2" xfId="9115" xr:uid="{00000000-0005-0000-0000-000078230000}"/>
    <cellStyle name="Normal 10 5 3 2 2 2" xfId="9116" xr:uid="{00000000-0005-0000-0000-000079230000}"/>
    <cellStyle name="Normal 10 5 3 2 3" xfId="9117" xr:uid="{00000000-0005-0000-0000-00007A230000}"/>
    <cellStyle name="Normal 10 5 3 3" xfId="9118" xr:uid="{00000000-0005-0000-0000-00007B230000}"/>
    <cellStyle name="Normal 10 5 3 3 2" xfId="9119" xr:uid="{00000000-0005-0000-0000-00007C230000}"/>
    <cellStyle name="Normal 10 5 3 3 2 2" xfId="9120" xr:uid="{00000000-0005-0000-0000-00007D230000}"/>
    <cellStyle name="Normal 10 5 3 3 3" xfId="9121" xr:uid="{00000000-0005-0000-0000-00007E230000}"/>
    <cellStyle name="Normal 10 5 3 4" xfId="9122" xr:uid="{00000000-0005-0000-0000-00007F230000}"/>
    <cellStyle name="Normal 10 5 3 4 2" xfId="9123" xr:uid="{00000000-0005-0000-0000-000080230000}"/>
    <cellStyle name="Normal 10 5 3 5" xfId="9124" xr:uid="{00000000-0005-0000-0000-000081230000}"/>
    <cellStyle name="Normal 10 5 3_T-straight with PEDs adjustor" xfId="9125" xr:uid="{00000000-0005-0000-0000-000082230000}"/>
    <cellStyle name="Normal 10 5 4" xfId="9126" xr:uid="{00000000-0005-0000-0000-000083230000}"/>
    <cellStyle name="Normal 10 5 4 2" xfId="9127" xr:uid="{00000000-0005-0000-0000-000084230000}"/>
    <cellStyle name="Normal 10 5 4 2 2" xfId="9128" xr:uid="{00000000-0005-0000-0000-000085230000}"/>
    <cellStyle name="Normal 10 5 4 3" xfId="9129" xr:uid="{00000000-0005-0000-0000-000086230000}"/>
    <cellStyle name="Normal 10 5 5" xfId="9130" xr:uid="{00000000-0005-0000-0000-000087230000}"/>
    <cellStyle name="Normal 10 5 5 2" xfId="9131" xr:uid="{00000000-0005-0000-0000-000088230000}"/>
    <cellStyle name="Normal 10 5 5 2 2" xfId="9132" xr:uid="{00000000-0005-0000-0000-000089230000}"/>
    <cellStyle name="Normal 10 5 5 3" xfId="9133" xr:uid="{00000000-0005-0000-0000-00008A230000}"/>
    <cellStyle name="Normal 10 5 6" xfId="9134" xr:uid="{00000000-0005-0000-0000-00008B230000}"/>
    <cellStyle name="Normal 10 5 6 2" xfId="9135" xr:uid="{00000000-0005-0000-0000-00008C230000}"/>
    <cellStyle name="Normal 10 5 7" xfId="9136" xr:uid="{00000000-0005-0000-0000-00008D230000}"/>
    <cellStyle name="Normal 10 5_T-straight with PEDs adjustor" xfId="9137" xr:uid="{00000000-0005-0000-0000-00008E230000}"/>
    <cellStyle name="Normal 10 6" xfId="9138" xr:uid="{00000000-0005-0000-0000-00008F230000}"/>
    <cellStyle name="Normal 10 6 2" xfId="9139" xr:uid="{00000000-0005-0000-0000-000090230000}"/>
    <cellStyle name="Normal 10 6 2 2" xfId="9140" xr:uid="{00000000-0005-0000-0000-000091230000}"/>
    <cellStyle name="Normal 10 6 2 2 2" xfId="9141" xr:uid="{00000000-0005-0000-0000-000092230000}"/>
    <cellStyle name="Normal 10 6 2 2 2 2" xfId="9142" xr:uid="{00000000-0005-0000-0000-000093230000}"/>
    <cellStyle name="Normal 10 6 2 2 3" xfId="9143" xr:uid="{00000000-0005-0000-0000-000094230000}"/>
    <cellStyle name="Normal 10 6 2 3" xfId="9144" xr:uid="{00000000-0005-0000-0000-000095230000}"/>
    <cellStyle name="Normal 10 6 2 3 2" xfId="9145" xr:uid="{00000000-0005-0000-0000-000096230000}"/>
    <cellStyle name="Normal 10 6 2 3 2 2" xfId="9146" xr:uid="{00000000-0005-0000-0000-000097230000}"/>
    <cellStyle name="Normal 10 6 2 3 3" xfId="9147" xr:uid="{00000000-0005-0000-0000-000098230000}"/>
    <cellStyle name="Normal 10 6 2 4" xfId="9148" xr:uid="{00000000-0005-0000-0000-000099230000}"/>
    <cellStyle name="Normal 10 6 2 4 2" xfId="9149" xr:uid="{00000000-0005-0000-0000-00009A230000}"/>
    <cellStyle name="Normal 10 6 2 5" xfId="9150" xr:uid="{00000000-0005-0000-0000-00009B230000}"/>
    <cellStyle name="Normal 10 6 2_T-straight with PEDs adjustor" xfId="9151" xr:uid="{00000000-0005-0000-0000-00009C230000}"/>
    <cellStyle name="Normal 10 6 3" xfId="9152" xr:uid="{00000000-0005-0000-0000-00009D230000}"/>
    <cellStyle name="Normal 10 6 3 2" xfId="9153" xr:uid="{00000000-0005-0000-0000-00009E230000}"/>
    <cellStyle name="Normal 10 6 3 2 2" xfId="9154" xr:uid="{00000000-0005-0000-0000-00009F230000}"/>
    <cellStyle name="Normal 10 6 3 3" xfId="9155" xr:uid="{00000000-0005-0000-0000-0000A0230000}"/>
    <cellStyle name="Normal 10 6 4" xfId="9156" xr:uid="{00000000-0005-0000-0000-0000A1230000}"/>
    <cellStyle name="Normal 10 6 4 2" xfId="9157" xr:uid="{00000000-0005-0000-0000-0000A2230000}"/>
    <cellStyle name="Normal 10 6 4 2 2" xfId="9158" xr:uid="{00000000-0005-0000-0000-0000A3230000}"/>
    <cellStyle name="Normal 10 6 4 3" xfId="9159" xr:uid="{00000000-0005-0000-0000-0000A4230000}"/>
    <cellStyle name="Normal 10 6 5" xfId="9160" xr:uid="{00000000-0005-0000-0000-0000A5230000}"/>
    <cellStyle name="Normal 10 6 5 2" xfId="9161" xr:uid="{00000000-0005-0000-0000-0000A6230000}"/>
    <cellStyle name="Normal 10 6 6" xfId="9162" xr:uid="{00000000-0005-0000-0000-0000A7230000}"/>
    <cellStyle name="Normal 10 6_T-straight with PEDs adjustor" xfId="9163" xr:uid="{00000000-0005-0000-0000-0000A8230000}"/>
    <cellStyle name="Normal 10 7" xfId="9164" xr:uid="{00000000-0005-0000-0000-0000A9230000}"/>
    <cellStyle name="Normal 10 7 2" xfId="9165" xr:uid="{00000000-0005-0000-0000-0000AA230000}"/>
    <cellStyle name="Normal 10 7 2 2" xfId="9166" xr:uid="{00000000-0005-0000-0000-0000AB230000}"/>
    <cellStyle name="Normal 10 7 2 2 2" xfId="9167" xr:uid="{00000000-0005-0000-0000-0000AC230000}"/>
    <cellStyle name="Normal 10 7 2 3" xfId="9168" xr:uid="{00000000-0005-0000-0000-0000AD230000}"/>
    <cellStyle name="Normal 10 7 3" xfId="9169" xr:uid="{00000000-0005-0000-0000-0000AE230000}"/>
    <cellStyle name="Normal 10 7 3 2" xfId="9170" xr:uid="{00000000-0005-0000-0000-0000AF230000}"/>
    <cellStyle name="Normal 10 7 3 2 2" xfId="9171" xr:uid="{00000000-0005-0000-0000-0000B0230000}"/>
    <cellStyle name="Normal 10 7 3 3" xfId="9172" xr:uid="{00000000-0005-0000-0000-0000B1230000}"/>
    <cellStyle name="Normal 10 7 4" xfId="9173" xr:uid="{00000000-0005-0000-0000-0000B2230000}"/>
    <cellStyle name="Normal 10 7 4 2" xfId="9174" xr:uid="{00000000-0005-0000-0000-0000B3230000}"/>
    <cellStyle name="Normal 10 7 5" xfId="9175" xr:uid="{00000000-0005-0000-0000-0000B4230000}"/>
    <cellStyle name="Normal 10 7_T-straight with PEDs adjustor" xfId="9176" xr:uid="{00000000-0005-0000-0000-0000B5230000}"/>
    <cellStyle name="Normal 10 8" xfId="9177" xr:uid="{00000000-0005-0000-0000-0000B6230000}"/>
    <cellStyle name="Normal 10 8 2" xfId="9178" xr:uid="{00000000-0005-0000-0000-0000B7230000}"/>
    <cellStyle name="Normal 10 8 2 2" xfId="9179" xr:uid="{00000000-0005-0000-0000-0000B8230000}"/>
    <cellStyle name="Normal 10 8 3" xfId="9180" xr:uid="{00000000-0005-0000-0000-0000B9230000}"/>
    <cellStyle name="Normal 10 9" xfId="9181" xr:uid="{00000000-0005-0000-0000-0000BA230000}"/>
    <cellStyle name="Normal 10 9 2" xfId="9182" xr:uid="{00000000-0005-0000-0000-0000BB230000}"/>
    <cellStyle name="Normal 10 9 2 2" xfId="9183" xr:uid="{00000000-0005-0000-0000-0000BC230000}"/>
    <cellStyle name="Normal 10 9 3" xfId="9184" xr:uid="{00000000-0005-0000-0000-0000BD230000}"/>
    <cellStyle name="Normal 10_T-straight with PEDs adjustor" xfId="9185" xr:uid="{00000000-0005-0000-0000-0000BE230000}"/>
    <cellStyle name="Normal 11" xfId="9186" xr:uid="{00000000-0005-0000-0000-0000BF230000}"/>
    <cellStyle name="Normal 11 10" xfId="9187" xr:uid="{00000000-0005-0000-0000-0000C0230000}"/>
    <cellStyle name="Normal 11 10 2" xfId="9188" xr:uid="{00000000-0005-0000-0000-0000C1230000}"/>
    <cellStyle name="Normal 11 11" xfId="9189" xr:uid="{00000000-0005-0000-0000-0000C2230000}"/>
    <cellStyle name="Normal 11 2" xfId="9190" xr:uid="{00000000-0005-0000-0000-0000C3230000}"/>
    <cellStyle name="Normal 11 2 2" xfId="9191" xr:uid="{00000000-0005-0000-0000-0000C4230000}"/>
    <cellStyle name="Normal 11 2 3" xfId="9192" xr:uid="{00000000-0005-0000-0000-0000C5230000}"/>
    <cellStyle name="Normal 11 3" xfId="9193" xr:uid="{00000000-0005-0000-0000-0000C6230000}"/>
    <cellStyle name="Normal 11 3 10" xfId="9194" xr:uid="{00000000-0005-0000-0000-0000C7230000}"/>
    <cellStyle name="Normal 11 3 2" xfId="9195" xr:uid="{00000000-0005-0000-0000-0000C8230000}"/>
    <cellStyle name="Normal 11 3 2 2" xfId="9196" xr:uid="{00000000-0005-0000-0000-0000C9230000}"/>
    <cellStyle name="Normal 11 3 2 2 2" xfId="9197" xr:uid="{00000000-0005-0000-0000-0000CA230000}"/>
    <cellStyle name="Normal 11 3 2 2 2 2" xfId="9198" xr:uid="{00000000-0005-0000-0000-0000CB230000}"/>
    <cellStyle name="Normal 11 3 2 2 2 2 2" xfId="9199" xr:uid="{00000000-0005-0000-0000-0000CC230000}"/>
    <cellStyle name="Normal 11 3 2 2 2 2 2 2" xfId="9200" xr:uid="{00000000-0005-0000-0000-0000CD230000}"/>
    <cellStyle name="Normal 11 3 2 2 2 2 2 2 2" xfId="9201" xr:uid="{00000000-0005-0000-0000-0000CE230000}"/>
    <cellStyle name="Normal 11 3 2 2 2 2 2 3" xfId="9202" xr:uid="{00000000-0005-0000-0000-0000CF230000}"/>
    <cellStyle name="Normal 11 3 2 2 2 2 3" xfId="9203" xr:uid="{00000000-0005-0000-0000-0000D0230000}"/>
    <cellStyle name="Normal 11 3 2 2 2 2 3 2" xfId="9204" xr:uid="{00000000-0005-0000-0000-0000D1230000}"/>
    <cellStyle name="Normal 11 3 2 2 2 2 4" xfId="9205" xr:uid="{00000000-0005-0000-0000-0000D2230000}"/>
    <cellStyle name="Normal 11 3 2 2 2 3" xfId="9206" xr:uid="{00000000-0005-0000-0000-0000D3230000}"/>
    <cellStyle name="Normal 11 3 2 2 2 3 2" xfId="9207" xr:uid="{00000000-0005-0000-0000-0000D4230000}"/>
    <cellStyle name="Normal 11 3 2 2 2 3 2 2" xfId="9208" xr:uid="{00000000-0005-0000-0000-0000D5230000}"/>
    <cellStyle name="Normal 11 3 2 2 2 3 3" xfId="9209" xr:uid="{00000000-0005-0000-0000-0000D6230000}"/>
    <cellStyle name="Normal 11 3 2 2 2 4" xfId="9210" xr:uid="{00000000-0005-0000-0000-0000D7230000}"/>
    <cellStyle name="Normal 11 3 2 2 2 4 2" xfId="9211" xr:uid="{00000000-0005-0000-0000-0000D8230000}"/>
    <cellStyle name="Normal 11 3 2 2 2 5" xfId="9212" xr:uid="{00000000-0005-0000-0000-0000D9230000}"/>
    <cellStyle name="Normal 11 3 2 2 3" xfId="9213" xr:uid="{00000000-0005-0000-0000-0000DA230000}"/>
    <cellStyle name="Normal 11 3 2 2 3 2" xfId="9214" xr:uid="{00000000-0005-0000-0000-0000DB230000}"/>
    <cellStyle name="Normal 11 3 2 2 3 2 2" xfId="9215" xr:uid="{00000000-0005-0000-0000-0000DC230000}"/>
    <cellStyle name="Normal 11 3 2 2 3 2 2 2" xfId="9216" xr:uid="{00000000-0005-0000-0000-0000DD230000}"/>
    <cellStyle name="Normal 11 3 2 2 3 2 3" xfId="9217" xr:uid="{00000000-0005-0000-0000-0000DE230000}"/>
    <cellStyle name="Normal 11 3 2 2 3 3" xfId="9218" xr:uid="{00000000-0005-0000-0000-0000DF230000}"/>
    <cellStyle name="Normal 11 3 2 2 3 3 2" xfId="9219" xr:uid="{00000000-0005-0000-0000-0000E0230000}"/>
    <cellStyle name="Normal 11 3 2 2 3 4" xfId="9220" xr:uid="{00000000-0005-0000-0000-0000E1230000}"/>
    <cellStyle name="Normal 11 3 2 2 4" xfId="9221" xr:uid="{00000000-0005-0000-0000-0000E2230000}"/>
    <cellStyle name="Normal 11 3 2 2 4 2" xfId="9222" xr:uid="{00000000-0005-0000-0000-0000E3230000}"/>
    <cellStyle name="Normal 11 3 2 2 4 2 2" xfId="9223" xr:uid="{00000000-0005-0000-0000-0000E4230000}"/>
    <cellStyle name="Normal 11 3 2 2 4 2 2 2" xfId="9224" xr:uid="{00000000-0005-0000-0000-0000E5230000}"/>
    <cellStyle name="Normal 11 3 2 2 4 2 3" xfId="9225" xr:uid="{00000000-0005-0000-0000-0000E6230000}"/>
    <cellStyle name="Normal 11 3 2 2 4 3" xfId="9226" xr:uid="{00000000-0005-0000-0000-0000E7230000}"/>
    <cellStyle name="Normal 11 3 2 2 4 3 2" xfId="9227" xr:uid="{00000000-0005-0000-0000-0000E8230000}"/>
    <cellStyle name="Normal 11 3 2 2 4 4" xfId="9228" xr:uid="{00000000-0005-0000-0000-0000E9230000}"/>
    <cellStyle name="Normal 11 3 2 2 5" xfId="9229" xr:uid="{00000000-0005-0000-0000-0000EA230000}"/>
    <cellStyle name="Normal 11 3 2 2 5 2" xfId="9230" xr:uid="{00000000-0005-0000-0000-0000EB230000}"/>
    <cellStyle name="Normal 11 3 2 2 5 2 2" xfId="9231" xr:uid="{00000000-0005-0000-0000-0000EC230000}"/>
    <cellStyle name="Normal 11 3 2 2 5 3" xfId="9232" xr:uid="{00000000-0005-0000-0000-0000ED230000}"/>
    <cellStyle name="Normal 11 3 2 2 6" xfId="9233" xr:uid="{00000000-0005-0000-0000-0000EE230000}"/>
    <cellStyle name="Normal 11 3 2 2 6 2" xfId="9234" xr:uid="{00000000-0005-0000-0000-0000EF230000}"/>
    <cellStyle name="Normal 11 3 2 2 7" xfId="9235" xr:uid="{00000000-0005-0000-0000-0000F0230000}"/>
    <cellStyle name="Normal 11 3 2 2 7 2" xfId="9236" xr:uid="{00000000-0005-0000-0000-0000F1230000}"/>
    <cellStyle name="Normal 11 3 2 2 8" xfId="9237" xr:uid="{00000000-0005-0000-0000-0000F2230000}"/>
    <cellStyle name="Normal 11 3 2 3" xfId="9238" xr:uid="{00000000-0005-0000-0000-0000F3230000}"/>
    <cellStyle name="Normal 11 3 2 3 2" xfId="9239" xr:uid="{00000000-0005-0000-0000-0000F4230000}"/>
    <cellStyle name="Normal 11 3 2 3 2 2" xfId="9240" xr:uid="{00000000-0005-0000-0000-0000F5230000}"/>
    <cellStyle name="Normal 11 3 2 3 2 2 2" xfId="9241" xr:uid="{00000000-0005-0000-0000-0000F6230000}"/>
    <cellStyle name="Normal 11 3 2 3 2 2 2 2" xfId="9242" xr:uid="{00000000-0005-0000-0000-0000F7230000}"/>
    <cellStyle name="Normal 11 3 2 3 2 2 3" xfId="9243" xr:uid="{00000000-0005-0000-0000-0000F8230000}"/>
    <cellStyle name="Normal 11 3 2 3 2 3" xfId="9244" xr:uid="{00000000-0005-0000-0000-0000F9230000}"/>
    <cellStyle name="Normal 11 3 2 3 2 3 2" xfId="9245" xr:uid="{00000000-0005-0000-0000-0000FA230000}"/>
    <cellStyle name="Normal 11 3 2 3 2 4" xfId="9246" xr:uid="{00000000-0005-0000-0000-0000FB230000}"/>
    <cellStyle name="Normal 11 3 2 3 3" xfId="9247" xr:uid="{00000000-0005-0000-0000-0000FC230000}"/>
    <cellStyle name="Normal 11 3 2 3 3 2" xfId="9248" xr:uid="{00000000-0005-0000-0000-0000FD230000}"/>
    <cellStyle name="Normal 11 3 2 3 3 2 2" xfId="9249" xr:uid="{00000000-0005-0000-0000-0000FE230000}"/>
    <cellStyle name="Normal 11 3 2 3 3 3" xfId="9250" xr:uid="{00000000-0005-0000-0000-0000FF230000}"/>
    <cellStyle name="Normal 11 3 2 3 4" xfId="9251" xr:uid="{00000000-0005-0000-0000-000000240000}"/>
    <cellStyle name="Normal 11 3 2 3 4 2" xfId="9252" xr:uid="{00000000-0005-0000-0000-000001240000}"/>
    <cellStyle name="Normal 11 3 2 3 5" xfId="9253" xr:uid="{00000000-0005-0000-0000-000002240000}"/>
    <cellStyle name="Normal 11 3 2 4" xfId="9254" xr:uid="{00000000-0005-0000-0000-000003240000}"/>
    <cellStyle name="Normal 11 3 2 4 2" xfId="9255" xr:uid="{00000000-0005-0000-0000-000004240000}"/>
    <cellStyle name="Normal 11 3 2 4 2 2" xfId="9256" xr:uid="{00000000-0005-0000-0000-000005240000}"/>
    <cellStyle name="Normal 11 3 2 4 2 2 2" xfId="9257" xr:uid="{00000000-0005-0000-0000-000006240000}"/>
    <cellStyle name="Normal 11 3 2 4 2 3" xfId="9258" xr:uid="{00000000-0005-0000-0000-000007240000}"/>
    <cellStyle name="Normal 11 3 2 4 3" xfId="9259" xr:uid="{00000000-0005-0000-0000-000008240000}"/>
    <cellStyle name="Normal 11 3 2 4 3 2" xfId="9260" xr:uid="{00000000-0005-0000-0000-000009240000}"/>
    <cellStyle name="Normal 11 3 2 4 4" xfId="9261" xr:uid="{00000000-0005-0000-0000-00000A240000}"/>
    <cellStyle name="Normal 11 3 2 5" xfId="9262" xr:uid="{00000000-0005-0000-0000-00000B240000}"/>
    <cellStyle name="Normal 11 3 2 5 2" xfId="9263" xr:uid="{00000000-0005-0000-0000-00000C240000}"/>
    <cellStyle name="Normal 11 3 2 5 2 2" xfId="9264" xr:uid="{00000000-0005-0000-0000-00000D240000}"/>
    <cellStyle name="Normal 11 3 2 5 2 2 2" xfId="9265" xr:uid="{00000000-0005-0000-0000-00000E240000}"/>
    <cellStyle name="Normal 11 3 2 5 2 3" xfId="9266" xr:uid="{00000000-0005-0000-0000-00000F240000}"/>
    <cellStyle name="Normal 11 3 2 5 3" xfId="9267" xr:uid="{00000000-0005-0000-0000-000010240000}"/>
    <cellStyle name="Normal 11 3 2 5 3 2" xfId="9268" xr:uid="{00000000-0005-0000-0000-000011240000}"/>
    <cellStyle name="Normal 11 3 2 5 4" xfId="9269" xr:uid="{00000000-0005-0000-0000-000012240000}"/>
    <cellStyle name="Normal 11 3 2 6" xfId="9270" xr:uid="{00000000-0005-0000-0000-000013240000}"/>
    <cellStyle name="Normal 11 3 2 6 2" xfId="9271" xr:uid="{00000000-0005-0000-0000-000014240000}"/>
    <cellStyle name="Normal 11 3 2 6 2 2" xfId="9272" xr:uid="{00000000-0005-0000-0000-000015240000}"/>
    <cellStyle name="Normal 11 3 2 6 3" xfId="9273" xr:uid="{00000000-0005-0000-0000-000016240000}"/>
    <cellStyle name="Normal 11 3 2 7" xfId="9274" xr:uid="{00000000-0005-0000-0000-000017240000}"/>
    <cellStyle name="Normal 11 3 2 7 2" xfId="9275" xr:uid="{00000000-0005-0000-0000-000018240000}"/>
    <cellStyle name="Normal 11 3 2 8" xfId="9276" xr:uid="{00000000-0005-0000-0000-000019240000}"/>
    <cellStyle name="Normal 11 3 2 8 2" xfId="9277" xr:uid="{00000000-0005-0000-0000-00001A240000}"/>
    <cellStyle name="Normal 11 3 2 9" xfId="9278" xr:uid="{00000000-0005-0000-0000-00001B240000}"/>
    <cellStyle name="Normal 11 3 3" xfId="9279" xr:uid="{00000000-0005-0000-0000-00001C240000}"/>
    <cellStyle name="Normal 11 3 3 2" xfId="9280" xr:uid="{00000000-0005-0000-0000-00001D240000}"/>
    <cellStyle name="Normal 11 3 3 2 2" xfId="9281" xr:uid="{00000000-0005-0000-0000-00001E240000}"/>
    <cellStyle name="Normal 11 3 3 2 2 2" xfId="9282" xr:uid="{00000000-0005-0000-0000-00001F240000}"/>
    <cellStyle name="Normal 11 3 3 2 2 2 2" xfId="9283" xr:uid="{00000000-0005-0000-0000-000020240000}"/>
    <cellStyle name="Normal 11 3 3 2 2 2 2 2" xfId="9284" xr:uid="{00000000-0005-0000-0000-000021240000}"/>
    <cellStyle name="Normal 11 3 3 2 2 2 3" xfId="9285" xr:uid="{00000000-0005-0000-0000-000022240000}"/>
    <cellStyle name="Normal 11 3 3 2 2 3" xfId="9286" xr:uid="{00000000-0005-0000-0000-000023240000}"/>
    <cellStyle name="Normal 11 3 3 2 2 3 2" xfId="9287" xr:uid="{00000000-0005-0000-0000-000024240000}"/>
    <cellStyle name="Normal 11 3 3 2 2 4" xfId="9288" xr:uid="{00000000-0005-0000-0000-000025240000}"/>
    <cellStyle name="Normal 11 3 3 2 3" xfId="9289" xr:uid="{00000000-0005-0000-0000-000026240000}"/>
    <cellStyle name="Normal 11 3 3 2 3 2" xfId="9290" xr:uid="{00000000-0005-0000-0000-000027240000}"/>
    <cellStyle name="Normal 11 3 3 2 3 2 2" xfId="9291" xr:uid="{00000000-0005-0000-0000-000028240000}"/>
    <cellStyle name="Normal 11 3 3 2 3 3" xfId="9292" xr:uid="{00000000-0005-0000-0000-000029240000}"/>
    <cellStyle name="Normal 11 3 3 2 4" xfId="9293" xr:uid="{00000000-0005-0000-0000-00002A240000}"/>
    <cellStyle name="Normal 11 3 3 2 4 2" xfId="9294" xr:uid="{00000000-0005-0000-0000-00002B240000}"/>
    <cellStyle name="Normal 11 3 3 2 5" xfId="9295" xr:uid="{00000000-0005-0000-0000-00002C240000}"/>
    <cellStyle name="Normal 11 3 3 3" xfId="9296" xr:uid="{00000000-0005-0000-0000-00002D240000}"/>
    <cellStyle name="Normal 11 3 3 3 2" xfId="9297" xr:uid="{00000000-0005-0000-0000-00002E240000}"/>
    <cellStyle name="Normal 11 3 3 3 2 2" xfId="9298" xr:uid="{00000000-0005-0000-0000-00002F240000}"/>
    <cellStyle name="Normal 11 3 3 3 2 2 2" xfId="9299" xr:uid="{00000000-0005-0000-0000-000030240000}"/>
    <cellStyle name="Normal 11 3 3 3 2 3" xfId="9300" xr:uid="{00000000-0005-0000-0000-000031240000}"/>
    <cellStyle name="Normal 11 3 3 3 3" xfId="9301" xr:uid="{00000000-0005-0000-0000-000032240000}"/>
    <cellStyle name="Normal 11 3 3 3 3 2" xfId="9302" xr:uid="{00000000-0005-0000-0000-000033240000}"/>
    <cellStyle name="Normal 11 3 3 3 4" xfId="9303" xr:uid="{00000000-0005-0000-0000-000034240000}"/>
    <cellStyle name="Normal 11 3 3 4" xfId="9304" xr:uid="{00000000-0005-0000-0000-000035240000}"/>
    <cellStyle name="Normal 11 3 3 4 2" xfId="9305" xr:uid="{00000000-0005-0000-0000-000036240000}"/>
    <cellStyle name="Normal 11 3 3 4 2 2" xfId="9306" xr:uid="{00000000-0005-0000-0000-000037240000}"/>
    <cellStyle name="Normal 11 3 3 4 2 2 2" xfId="9307" xr:uid="{00000000-0005-0000-0000-000038240000}"/>
    <cellStyle name="Normal 11 3 3 4 2 3" xfId="9308" xr:uid="{00000000-0005-0000-0000-000039240000}"/>
    <cellStyle name="Normal 11 3 3 4 3" xfId="9309" xr:uid="{00000000-0005-0000-0000-00003A240000}"/>
    <cellStyle name="Normal 11 3 3 4 3 2" xfId="9310" xr:uid="{00000000-0005-0000-0000-00003B240000}"/>
    <cellStyle name="Normal 11 3 3 4 4" xfId="9311" xr:uid="{00000000-0005-0000-0000-00003C240000}"/>
    <cellStyle name="Normal 11 3 3 5" xfId="9312" xr:uid="{00000000-0005-0000-0000-00003D240000}"/>
    <cellStyle name="Normal 11 3 3 5 2" xfId="9313" xr:uid="{00000000-0005-0000-0000-00003E240000}"/>
    <cellStyle name="Normal 11 3 3 5 2 2" xfId="9314" xr:uid="{00000000-0005-0000-0000-00003F240000}"/>
    <cellStyle name="Normal 11 3 3 5 3" xfId="9315" xr:uid="{00000000-0005-0000-0000-000040240000}"/>
    <cellStyle name="Normal 11 3 3 6" xfId="9316" xr:uid="{00000000-0005-0000-0000-000041240000}"/>
    <cellStyle name="Normal 11 3 3 6 2" xfId="9317" xr:uid="{00000000-0005-0000-0000-000042240000}"/>
    <cellStyle name="Normal 11 3 3 7" xfId="9318" xr:uid="{00000000-0005-0000-0000-000043240000}"/>
    <cellStyle name="Normal 11 3 3 7 2" xfId="9319" xr:uid="{00000000-0005-0000-0000-000044240000}"/>
    <cellStyle name="Normal 11 3 3 8" xfId="9320" xr:uid="{00000000-0005-0000-0000-000045240000}"/>
    <cellStyle name="Normal 11 3 4" xfId="9321" xr:uid="{00000000-0005-0000-0000-000046240000}"/>
    <cellStyle name="Normal 11 3 4 2" xfId="9322" xr:uid="{00000000-0005-0000-0000-000047240000}"/>
    <cellStyle name="Normal 11 3 4 2 2" xfId="9323" xr:uid="{00000000-0005-0000-0000-000048240000}"/>
    <cellStyle name="Normal 11 3 4 2 2 2" xfId="9324" xr:uid="{00000000-0005-0000-0000-000049240000}"/>
    <cellStyle name="Normal 11 3 4 2 2 2 2" xfId="9325" xr:uid="{00000000-0005-0000-0000-00004A240000}"/>
    <cellStyle name="Normal 11 3 4 2 2 3" xfId="9326" xr:uid="{00000000-0005-0000-0000-00004B240000}"/>
    <cellStyle name="Normal 11 3 4 2 3" xfId="9327" xr:uid="{00000000-0005-0000-0000-00004C240000}"/>
    <cellStyle name="Normal 11 3 4 2 3 2" xfId="9328" xr:uid="{00000000-0005-0000-0000-00004D240000}"/>
    <cellStyle name="Normal 11 3 4 2 4" xfId="9329" xr:uid="{00000000-0005-0000-0000-00004E240000}"/>
    <cellStyle name="Normal 11 3 4 3" xfId="9330" xr:uid="{00000000-0005-0000-0000-00004F240000}"/>
    <cellStyle name="Normal 11 3 4 3 2" xfId="9331" xr:uid="{00000000-0005-0000-0000-000050240000}"/>
    <cellStyle name="Normal 11 3 4 3 2 2" xfId="9332" xr:uid="{00000000-0005-0000-0000-000051240000}"/>
    <cellStyle name="Normal 11 3 4 3 3" xfId="9333" xr:uid="{00000000-0005-0000-0000-000052240000}"/>
    <cellStyle name="Normal 11 3 4 4" xfId="9334" xr:uid="{00000000-0005-0000-0000-000053240000}"/>
    <cellStyle name="Normal 11 3 4 4 2" xfId="9335" xr:uid="{00000000-0005-0000-0000-000054240000}"/>
    <cellStyle name="Normal 11 3 4 5" xfId="9336" xr:uid="{00000000-0005-0000-0000-000055240000}"/>
    <cellStyle name="Normal 11 3 5" xfId="9337" xr:uid="{00000000-0005-0000-0000-000056240000}"/>
    <cellStyle name="Normal 11 3 5 2" xfId="9338" xr:uid="{00000000-0005-0000-0000-000057240000}"/>
    <cellStyle name="Normal 11 3 5 2 2" xfId="9339" xr:uid="{00000000-0005-0000-0000-000058240000}"/>
    <cellStyle name="Normal 11 3 5 2 2 2" xfId="9340" xr:uid="{00000000-0005-0000-0000-000059240000}"/>
    <cellStyle name="Normal 11 3 5 2 3" xfId="9341" xr:uid="{00000000-0005-0000-0000-00005A240000}"/>
    <cellStyle name="Normal 11 3 5 3" xfId="9342" xr:uid="{00000000-0005-0000-0000-00005B240000}"/>
    <cellStyle name="Normal 11 3 5 3 2" xfId="9343" xr:uid="{00000000-0005-0000-0000-00005C240000}"/>
    <cellStyle name="Normal 11 3 5 4" xfId="9344" xr:uid="{00000000-0005-0000-0000-00005D240000}"/>
    <cellStyle name="Normal 11 3 6" xfId="9345" xr:uid="{00000000-0005-0000-0000-00005E240000}"/>
    <cellStyle name="Normal 11 3 6 2" xfId="9346" xr:uid="{00000000-0005-0000-0000-00005F240000}"/>
    <cellStyle name="Normal 11 3 6 2 2" xfId="9347" xr:uid="{00000000-0005-0000-0000-000060240000}"/>
    <cellStyle name="Normal 11 3 6 2 2 2" xfId="9348" xr:uid="{00000000-0005-0000-0000-000061240000}"/>
    <cellStyle name="Normal 11 3 6 2 3" xfId="9349" xr:uid="{00000000-0005-0000-0000-000062240000}"/>
    <cellStyle name="Normal 11 3 6 3" xfId="9350" xr:uid="{00000000-0005-0000-0000-000063240000}"/>
    <cellStyle name="Normal 11 3 6 3 2" xfId="9351" xr:uid="{00000000-0005-0000-0000-000064240000}"/>
    <cellStyle name="Normal 11 3 6 4" xfId="9352" xr:uid="{00000000-0005-0000-0000-000065240000}"/>
    <cellStyle name="Normal 11 3 7" xfId="9353" xr:uid="{00000000-0005-0000-0000-000066240000}"/>
    <cellStyle name="Normal 11 3 7 2" xfId="9354" xr:uid="{00000000-0005-0000-0000-000067240000}"/>
    <cellStyle name="Normal 11 3 7 2 2" xfId="9355" xr:uid="{00000000-0005-0000-0000-000068240000}"/>
    <cellStyle name="Normal 11 3 7 3" xfId="9356" xr:uid="{00000000-0005-0000-0000-000069240000}"/>
    <cellStyle name="Normal 11 3 8" xfId="9357" xr:uid="{00000000-0005-0000-0000-00006A240000}"/>
    <cellStyle name="Normal 11 3 8 2" xfId="9358" xr:uid="{00000000-0005-0000-0000-00006B240000}"/>
    <cellStyle name="Normal 11 3 9" xfId="9359" xr:uid="{00000000-0005-0000-0000-00006C240000}"/>
    <cellStyle name="Normal 11 3 9 2" xfId="9360" xr:uid="{00000000-0005-0000-0000-00006D240000}"/>
    <cellStyle name="Normal 11 4" xfId="9361" xr:uid="{00000000-0005-0000-0000-00006E240000}"/>
    <cellStyle name="Normal 11 4 2" xfId="9362" xr:uid="{00000000-0005-0000-0000-00006F240000}"/>
    <cellStyle name="Normal 11 4 2 2" xfId="9363" xr:uid="{00000000-0005-0000-0000-000070240000}"/>
    <cellStyle name="Normal 11 4 2 2 2" xfId="9364" xr:uid="{00000000-0005-0000-0000-000071240000}"/>
    <cellStyle name="Normal 11 4 2 2 2 2" xfId="9365" xr:uid="{00000000-0005-0000-0000-000072240000}"/>
    <cellStyle name="Normal 11 4 2 2 2 2 2" xfId="9366" xr:uid="{00000000-0005-0000-0000-000073240000}"/>
    <cellStyle name="Normal 11 4 2 2 2 2 2 2" xfId="9367" xr:uid="{00000000-0005-0000-0000-000074240000}"/>
    <cellStyle name="Normal 11 4 2 2 2 2 3" xfId="9368" xr:uid="{00000000-0005-0000-0000-000075240000}"/>
    <cellStyle name="Normal 11 4 2 2 2 3" xfId="9369" xr:uid="{00000000-0005-0000-0000-000076240000}"/>
    <cellStyle name="Normal 11 4 2 2 2 3 2" xfId="9370" xr:uid="{00000000-0005-0000-0000-000077240000}"/>
    <cellStyle name="Normal 11 4 2 2 2 4" xfId="9371" xr:uid="{00000000-0005-0000-0000-000078240000}"/>
    <cellStyle name="Normal 11 4 2 2 3" xfId="9372" xr:uid="{00000000-0005-0000-0000-000079240000}"/>
    <cellStyle name="Normal 11 4 2 2 3 2" xfId="9373" xr:uid="{00000000-0005-0000-0000-00007A240000}"/>
    <cellStyle name="Normal 11 4 2 2 3 2 2" xfId="9374" xr:uid="{00000000-0005-0000-0000-00007B240000}"/>
    <cellStyle name="Normal 11 4 2 2 3 3" xfId="9375" xr:uid="{00000000-0005-0000-0000-00007C240000}"/>
    <cellStyle name="Normal 11 4 2 2 4" xfId="9376" xr:uid="{00000000-0005-0000-0000-00007D240000}"/>
    <cellStyle name="Normal 11 4 2 2 4 2" xfId="9377" xr:uid="{00000000-0005-0000-0000-00007E240000}"/>
    <cellStyle name="Normal 11 4 2 2 5" xfId="9378" xr:uid="{00000000-0005-0000-0000-00007F240000}"/>
    <cellStyle name="Normal 11 4 2 3" xfId="9379" xr:uid="{00000000-0005-0000-0000-000080240000}"/>
    <cellStyle name="Normal 11 4 2 3 2" xfId="9380" xr:uid="{00000000-0005-0000-0000-000081240000}"/>
    <cellStyle name="Normal 11 4 2 3 2 2" xfId="9381" xr:uid="{00000000-0005-0000-0000-000082240000}"/>
    <cellStyle name="Normal 11 4 2 3 2 2 2" xfId="9382" xr:uid="{00000000-0005-0000-0000-000083240000}"/>
    <cellStyle name="Normal 11 4 2 3 2 3" xfId="9383" xr:uid="{00000000-0005-0000-0000-000084240000}"/>
    <cellStyle name="Normal 11 4 2 3 3" xfId="9384" xr:uid="{00000000-0005-0000-0000-000085240000}"/>
    <cellStyle name="Normal 11 4 2 3 3 2" xfId="9385" xr:uid="{00000000-0005-0000-0000-000086240000}"/>
    <cellStyle name="Normal 11 4 2 3 4" xfId="9386" xr:uid="{00000000-0005-0000-0000-000087240000}"/>
    <cellStyle name="Normal 11 4 2 4" xfId="9387" xr:uid="{00000000-0005-0000-0000-000088240000}"/>
    <cellStyle name="Normal 11 4 2 4 2" xfId="9388" xr:uid="{00000000-0005-0000-0000-000089240000}"/>
    <cellStyle name="Normal 11 4 2 4 2 2" xfId="9389" xr:uid="{00000000-0005-0000-0000-00008A240000}"/>
    <cellStyle name="Normal 11 4 2 4 2 2 2" xfId="9390" xr:uid="{00000000-0005-0000-0000-00008B240000}"/>
    <cellStyle name="Normal 11 4 2 4 2 3" xfId="9391" xr:uid="{00000000-0005-0000-0000-00008C240000}"/>
    <cellStyle name="Normal 11 4 2 4 3" xfId="9392" xr:uid="{00000000-0005-0000-0000-00008D240000}"/>
    <cellStyle name="Normal 11 4 2 4 3 2" xfId="9393" xr:uid="{00000000-0005-0000-0000-00008E240000}"/>
    <cellStyle name="Normal 11 4 2 4 4" xfId="9394" xr:uid="{00000000-0005-0000-0000-00008F240000}"/>
    <cellStyle name="Normal 11 4 2 5" xfId="9395" xr:uid="{00000000-0005-0000-0000-000090240000}"/>
    <cellStyle name="Normal 11 4 2 5 2" xfId="9396" xr:uid="{00000000-0005-0000-0000-000091240000}"/>
    <cellStyle name="Normal 11 4 2 5 2 2" xfId="9397" xr:uid="{00000000-0005-0000-0000-000092240000}"/>
    <cellStyle name="Normal 11 4 2 5 3" xfId="9398" xr:uid="{00000000-0005-0000-0000-000093240000}"/>
    <cellStyle name="Normal 11 4 2 6" xfId="9399" xr:uid="{00000000-0005-0000-0000-000094240000}"/>
    <cellStyle name="Normal 11 4 2 6 2" xfId="9400" xr:uid="{00000000-0005-0000-0000-000095240000}"/>
    <cellStyle name="Normal 11 4 2 7" xfId="9401" xr:uid="{00000000-0005-0000-0000-000096240000}"/>
    <cellStyle name="Normal 11 4 2 7 2" xfId="9402" xr:uid="{00000000-0005-0000-0000-000097240000}"/>
    <cellStyle name="Normal 11 4 2 8" xfId="9403" xr:uid="{00000000-0005-0000-0000-000098240000}"/>
    <cellStyle name="Normal 11 4 3" xfId="9404" xr:uid="{00000000-0005-0000-0000-000099240000}"/>
    <cellStyle name="Normal 11 4 3 2" xfId="9405" xr:uid="{00000000-0005-0000-0000-00009A240000}"/>
    <cellStyle name="Normal 11 4 3 2 2" xfId="9406" xr:uid="{00000000-0005-0000-0000-00009B240000}"/>
    <cellStyle name="Normal 11 4 3 2 2 2" xfId="9407" xr:uid="{00000000-0005-0000-0000-00009C240000}"/>
    <cellStyle name="Normal 11 4 3 2 2 2 2" xfId="9408" xr:uid="{00000000-0005-0000-0000-00009D240000}"/>
    <cellStyle name="Normal 11 4 3 2 2 3" xfId="9409" xr:uid="{00000000-0005-0000-0000-00009E240000}"/>
    <cellStyle name="Normal 11 4 3 2 3" xfId="9410" xr:uid="{00000000-0005-0000-0000-00009F240000}"/>
    <cellStyle name="Normal 11 4 3 2 3 2" xfId="9411" xr:uid="{00000000-0005-0000-0000-0000A0240000}"/>
    <cellStyle name="Normal 11 4 3 2 4" xfId="9412" xr:uid="{00000000-0005-0000-0000-0000A1240000}"/>
    <cellStyle name="Normal 11 4 3 3" xfId="9413" xr:uid="{00000000-0005-0000-0000-0000A2240000}"/>
    <cellStyle name="Normal 11 4 3 3 2" xfId="9414" xr:uid="{00000000-0005-0000-0000-0000A3240000}"/>
    <cellStyle name="Normal 11 4 3 3 2 2" xfId="9415" xr:uid="{00000000-0005-0000-0000-0000A4240000}"/>
    <cellStyle name="Normal 11 4 3 3 3" xfId="9416" xr:uid="{00000000-0005-0000-0000-0000A5240000}"/>
    <cellStyle name="Normal 11 4 3 4" xfId="9417" xr:uid="{00000000-0005-0000-0000-0000A6240000}"/>
    <cellStyle name="Normal 11 4 3 4 2" xfId="9418" xr:uid="{00000000-0005-0000-0000-0000A7240000}"/>
    <cellStyle name="Normal 11 4 3 5" xfId="9419" xr:uid="{00000000-0005-0000-0000-0000A8240000}"/>
    <cellStyle name="Normal 11 4 4" xfId="9420" xr:uid="{00000000-0005-0000-0000-0000A9240000}"/>
    <cellStyle name="Normal 11 4 4 2" xfId="9421" xr:uid="{00000000-0005-0000-0000-0000AA240000}"/>
    <cellStyle name="Normal 11 4 4 2 2" xfId="9422" xr:uid="{00000000-0005-0000-0000-0000AB240000}"/>
    <cellStyle name="Normal 11 4 4 2 2 2" xfId="9423" xr:uid="{00000000-0005-0000-0000-0000AC240000}"/>
    <cellStyle name="Normal 11 4 4 2 3" xfId="9424" xr:uid="{00000000-0005-0000-0000-0000AD240000}"/>
    <cellStyle name="Normal 11 4 4 3" xfId="9425" xr:uid="{00000000-0005-0000-0000-0000AE240000}"/>
    <cellStyle name="Normal 11 4 4 3 2" xfId="9426" xr:uid="{00000000-0005-0000-0000-0000AF240000}"/>
    <cellStyle name="Normal 11 4 4 4" xfId="9427" xr:uid="{00000000-0005-0000-0000-0000B0240000}"/>
    <cellStyle name="Normal 11 4 5" xfId="9428" xr:uid="{00000000-0005-0000-0000-0000B1240000}"/>
    <cellStyle name="Normal 11 4 5 2" xfId="9429" xr:uid="{00000000-0005-0000-0000-0000B2240000}"/>
    <cellStyle name="Normal 11 4 5 2 2" xfId="9430" xr:uid="{00000000-0005-0000-0000-0000B3240000}"/>
    <cellStyle name="Normal 11 4 5 2 2 2" xfId="9431" xr:uid="{00000000-0005-0000-0000-0000B4240000}"/>
    <cellStyle name="Normal 11 4 5 2 3" xfId="9432" xr:uid="{00000000-0005-0000-0000-0000B5240000}"/>
    <cellStyle name="Normal 11 4 5 3" xfId="9433" xr:uid="{00000000-0005-0000-0000-0000B6240000}"/>
    <cellStyle name="Normal 11 4 5 3 2" xfId="9434" xr:uid="{00000000-0005-0000-0000-0000B7240000}"/>
    <cellStyle name="Normal 11 4 5 4" xfId="9435" xr:uid="{00000000-0005-0000-0000-0000B8240000}"/>
    <cellStyle name="Normal 11 4 6" xfId="9436" xr:uid="{00000000-0005-0000-0000-0000B9240000}"/>
    <cellStyle name="Normal 11 4 6 2" xfId="9437" xr:uid="{00000000-0005-0000-0000-0000BA240000}"/>
    <cellStyle name="Normal 11 4 6 2 2" xfId="9438" xr:uid="{00000000-0005-0000-0000-0000BB240000}"/>
    <cellStyle name="Normal 11 4 6 3" xfId="9439" xr:uid="{00000000-0005-0000-0000-0000BC240000}"/>
    <cellStyle name="Normal 11 4 7" xfId="9440" xr:uid="{00000000-0005-0000-0000-0000BD240000}"/>
    <cellStyle name="Normal 11 4 7 2" xfId="9441" xr:uid="{00000000-0005-0000-0000-0000BE240000}"/>
    <cellStyle name="Normal 11 4 8" xfId="9442" xr:uid="{00000000-0005-0000-0000-0000BF240000}"/>
    <cellStyle name="Normal 11 4 8 2" xfId="9443" xr:uid="{00000000-0005-0000-0000-0000C0240000}"/>
    <cellStyle name="Normal 11 4 9" xfId="9444" xr:uid="{00000000-0005-0000-0000-0000C1240000}"/>
    <cellStyle name="Normal 11 5" xfId="9445" xr:uid="{00000000-0005-0000-0000-0000C2240000}"/>
    <cellStyle name="Normal 11 5 2" xfId="9446" xr:uid="{00000000-0005-0000-0000-0000C3240000}"/>
    <cellStyle name="Normal 11 5 2 2" xfId="9447" xr:uid="{00000000-0005-0000-0000-0000C4240000}"/>
    <cellStyle name="Normal 11 5 2 2 2" xfId="9448" xr:uid="{00000000-0005-0000-0000-0000C5240000}"/>
    <cellStyle name="Normal 11 5 2 2 2 2" xfId="9449" xr:uid="{00000000-0005-0000-0000-0000C6240000}"/>
    <cellStyle name="Normal 11 5 2 2 2 2 2" xfId="9450" xr:uid="{00000000-0005-0000-0000-0000C7240000}"/>
    <cellStyle name="Normal 11 5 2 2 2 3" xfId="9451" xr:uid="{00000000-0005-0000-0000-0000C8240000}"/>
    <cellStyle name="Normal 11 5 2 2 3" xfId="9452" xr:uid="{00000000-0005-0000-0000-0000C9240000}"/>
    <cellStyle name="Normal 11 5 2 2 3 2" xfId="9453" xr:uid="{00000000-0005-0000-0000-0000CA240000}"/>
    <cellStyle name="Normal 11 5 2 2 4" xfId="9454" xr:uid="{00000000-0005-0000-0000-0000CB240000}"/>
    <cellStyle name="Normal 11 5 2 3" xfId="9455" xr:uid="{00000000-0005-0000-0000-0000CC240000}"/>
    <cellStyle name="Normal 11 5 2 3 2" xfId="9456" xr:uid="{00000000-0005-0000-0000-0000CD240000}"/>
    <cellStyle name="Normal 11 5 2 3 2 2" xfId="9457" xr:uid="{00000000-0005-0000-0000-0000CE240000}"/>
    <cellStyle name="Normal 11 5 2 3 3" xfId="9458" xr:uid="{00000000-0005-0000-0000-0000CF240000}"/>
    <cellStyle name="Normal 11 5 2 4" xfId="9459" xr:uid="{00000000-0005-0000-0000-0000D0240000}"/>
    <cellStyle name="Normal 11 5 2 4 2" xfId="9460" xr:uid="{00000000-0005-0000-0000-0000D1240000}"/>
    <cellStyle name="Normal 11 5 2 5" xfId="9461" xr:uid="{00000000-0005-0000-0000-0000D2240000}"/>
    <cellStyle name="Normal 11 5 3" xfId="9462" xr:uid="{00000000-0005-0000-0000-0000D3240000}"/>
    <cellStyle name="Normal 11 5 3 2" xfId="9463" xr:uid="{00000000-0005-0000-0000-0000D4240000}"/>
    <cellStyle name="Normal 11 5 3 2 2" xfId="9464" xr:uid="{00000000-0005-0000-0000-0000D5240000}"/>
    <cellStyle name="Normal 11 5 3 2 2 2" xfId="9465" xr:uid="{00000000-0005-0000-0000-0000D6240000}"/>
    <cellStyle name="Normal 11 5 3 2 3" xfId="9466" xr:uid="{00000000-0005-0000-0000-0000D7240000}"/>
    <cellStyle name="Normal 11 5 3 3" xfId="9467" xr:uid="{00000000-0005-0000-0000-0000D8240000}"/>
    <cellStyle name="Normal 11 5 3 3 2" xfId="9468" xr:uid="{00000000-0005-0000-0000-0000D9240000}"/>
    <cellStyle name="Normal 11 5 3 4" xfId="9469" xr:uid="{00000000-0005-0000-0000-0000DA240000}"/>
    <cellStyle name="Normal 11 5 4" xfId="9470" xr:uid="{00000000-0005-0000-0000-0000DB240000}"/>
    <cellStyle name="Normal 11 5 4 2" xfId="9471" xr:uid="{00000000-0005-0000-0000-0000DC240000}"/>
    <cellStyle name="Normal 11 5 4 2 2" xfId="9472" xr:uid="{00000000-0005-0000-0000-0000DD240000}"/>
    <cellStyle name="Normal 11 5 4 2 2 2" xfId="9473" xr:uid="{00000000-0005-0000-0000-0000DE240000}"/>
    <cellStyle name="Normal 11 5 4 2 3" xfId="9474" xr:uid="{00000000-0005-0000-0000-0000DF240000}"/>
    <cellStyle name="Normal 11 5 4 3" xfId="9475" xr:uid="{00000000-0005-0000-0000-0000E0240000}"/>
    <cellStyle name="Normal 11 5 4 3 2" xfId="9476" xr:uid="{00000000-0005-0000-0000-0000E1240000}"/>
    <cellStyle name="Normal 11 5 4 4" xfId="9477" xr:uid="{00000000-0005-0000-0000-0000E2240000}"/>
    <cellStyle name="Normal 11 5 5" xfId="9478" xr:uid="{00000000-0005-0000-0000-0000E3240000}"/>
    <cellStyle name="Normal 11 5 5 2" xfId="9479" xr:uid="{00000000-0005-0000-0000-0000E4240000}"/>
    <cellStyle name="Normal 11 5 5 2 2" xfId="9480" xr:uid="{00000000-0005-0000-0000-0000E5240000}"/>
    <cellStyle name="Normal 11 5 5 3" xfId="9481" xr:uid="{00000000-0005-0000-0000-0000E6240000}"/>
    <cellStyle name="Normal 11 5 6" xfId="9482" xr:uid="{00000000-0005-0000-0000-0000E7240000}"/>
    <cellStyle name="Normal 11 5 6 2" xfId="9483" xr:uid="{00000000-0005-0000-0000-0000E8240000}"/>
    <cellStyle name="Normal 11 5 7" xfId="9484" xr:uid="{00000000-0005-0000-0000-0000E9240000}"/>
    <cellStyle name="Normal 11 5 7 2" xfId="9485" xr:uid="{00000000-0005-0000-0000-0000EA240000}"/>
    <cellStyle name="Normal 11 5 8" xfId="9486" xr:uid="{00000000-0005-0000-0000-0000EB240000}"/>
    <cellStyle name="Normal 11 6" xfId="9487" xr:uid="{00000000-0005-0000-0000-0000EC240000}"/>
    <cellStyle name="Normal 11 6 2" xfId="9488" xr:uid="{00000000-0005-0000-0000-0000ED240000}"/>
    <cellStyle name="Normal 11 6 2 2" xfId="9489" xr:uid="{00000000-0005-0000-0000-0000EE240000}"/>
    <cellStyle name="Normal 11 6 2 2 2" xfId="9490" xr:uid="{00000000-0005-0000-0000-0000EF240000}"/>
    <cellStyle name="Normal 11 6 2 2 2 2" xfId="9491" xr:uid="{00000000-0005-0000-0000-0000F0240000}"/>
    <cellStyle name="Normal 11 6 2 2 3" xfId="9492" xr:uid="{00000000-0005-0000-0000-0000F1240000}"/>
    <cellStyle name="Normal 11 6 2 3" xfId="9493" xr:uid="{00000000-0005-0000-0000-0000F2240000}"/>
    <cellStyle name="Normal 11 6 2 3 2" xfId="9494" xr:uid="{00000000-0005-0000-0000-0000F3240000}"/>
    <cellStyle name="Normal 11 6 2 4" xfId="9495" xr:uid="{00000000-0005-0000-0000-0000F4240000}"/>
    <cellStyle name="Normal 11 6 3" xfId="9496" xr:uid="{00000000-0005-0000-0000-0000F5240000}"/>
    <cellStyle name="Normal 11 6 3 2" xfId="9497" xr:uid="{00000000-0005-0000-0000-0000F6240000}"/>
    <cellStyle name="Normal 11 6 3 2 2" xfId="9498" xr:uid="{00000000-0005-0000-0000-0000F7240000}"/>
    <cellStyle name="Normal 11 6 3 3" xfId="9499" xr:uid="{00000000-0005-0000-0000-0000F8240000}"/>
    <cellStyle name="Normal 11 6 4" xfId="9500" xr:uid="{00000000-0005-0000-0000-0000F9240000}"/>
    <cellStyle name="Normal 11 6 4 2" xfId="9501" xr:uid="{00000000-0005-0000-0000-0000FA240000}"/>
    <cellStyle name="Normal 11 6 5" xfId="9502" xr:uid="{00000000-0005-0000-0000-0000FB240000}"/>
    <cellStyle name="Normal 11 7" xfId="9503" xr:uid="{00000000-0005-0000-0000-0000FC240000}"/>
    <cellStyle name="Normal 11 7 2" xfId="9504" xr:uid="{00000000-0005-0000-0000-0000FD240000}"/>
    <cellStyle name="Normal 11 7 2 2" xfId="9505" xr:uid="{00000000-0005-0000-0000-0000FE240000}"/>
    <cellStyle name="Normal 11 7 2 2 2" xfId="9506" xr:uid="{00000000-0005-0000-0000-0000FF240000}"/>
    <cellStyle name="Normal 11 7 2 3" xfId="9507" xr:uid="{00000000-0005-0000-0000-000000250000}"/>
    <cellStyle name="Normal 11 7 3" xfId="9508" xr:uid="{00000000-0005-0000-0000-000001250000}"/>
    <cellStyle name="Normal 11 7 3 2" xfId="9509" xr:uid="{00000000-0005-0000-0000-000002250000}"/>
    <cellStyle name="Normal 11 7 4" xfId="9510" xr:uid="{00000000-0005-0000-0000-000003250000}"/>
    <cellStyle name="Normal 11 8" xfId="9511" xr:uid="{00000000-0005-0000-0000-000004250000}"/>
    <cellStyle name="Normal 11 8 2" xfId="9512" xr:uid="{00000000-0005-0000-0000-000005250000}"/>
    <cellStyle name="Normal 11 8 2 2" xfId="9513" xr:uid="{00000000-0005-0000-0000-000006250000}"/>
    <cellStyle name="Normal 11 8 2 2 2" xfId="9514" xr:uid="{00000000-0005-0000-0000-000007250000}"/>
    <cellStyle name="Normal 11 8 2 3" xfId="9515" xr:uid="{00000000-0005-0000-0000-000008250000}"/>
    <cellStyle name="Normal 11 8 3" xfId="9516" xr:uid="{00000000-0005-0000-0000-000009250000}"/>
    <cellStyle name="Normal 11 8 3 2" xfId="9517" xr:uid="{00000000-0005-0000-0000-00000A250000}"/>
    <cellStyle name="Normal 11 8 4" xfId="9518" xr:uid="{00000000-0005-0000-0000-00000B250000}"/>
    <cellStyle name="Normal 11 9" xfId="9519" xr:uid="{00000000-0005-0000-0000-00000C250000}"/>
    <cellStyle name="Normal 11 9 2" xfId="9520" xr:uid="{00000000-0005-0000-0000-00000D250000}"/>
    <cellStyle name="Normal 11 9 2 2" xfId="9521" xr:uid="{00000000-0005-0000-0000-00000E250000}"/>
    <cellStyle name="Normal 11 9 3" xfId="9522" xr:uid="{00000000-0005-0000-0000-00000F250000}"/>
    <cellStyle name="Normal 12" xfId="9523" xr:uid="{00000000-0005-0000-0000-000010250000}"/>
    <cellStyle name="Normal 12 10" xfId="9524" xr:uid="{00000000-0005-0000-0000-000011250000}"/>
    <cellStyle name="Normal 12 10 2" xfId="9525" xr:uid="{00000000-0005-0000-0000-000012250000}"/>
    <cellStyle name="Normal 12 11" xfId="9526" xr:uid="{00000000-0005-0000-0000-000013250000}"/>
    <cellStyle name="Normal 12 11 2" xfId="9527" xr:uid="{00000000-0005-0000-0000-000014250000}"/>
    <cellStyle name="Normal 12 12" xfId="9528" xr:uid="{00000000-0005-0000-0000-000015250000}"/>
    <cellStyle name="Normal 12 13" xfId="9529" xr:uid="{00000000-0005-0000-0000-000016250000}"/>
    <cellStyle name="Normal 12 14" xfId="9530" xr:uid="{00000000-0005-0000-0000-000017250000}"/>
    <cellStyle name="Normal 12 2" xfId="9531" xr:uid="{00000000-0005-0000-0000-000018250000}"/>
    <cellStyle name="Normal 12 2 10" xfId="9532" xr:uid="{00000000-0005-0000-0000-000019250000}"/>
    <cellStyle name="Normal 12 2 11" xfId="9533" xr:uid="{00000000-0005-0000-0000-00001A250000}"/>
    <cellStyle name="Normal 12 2 2" xfId="9534" xr:uid="{00000000-0005-0000-0000-00001B250000}"/>
    <cellStyle name="Normal 12 2 2 10" xfId="9535" xr:uid="{00000000-0005-0000-0000-00001C250000}"/>
    <cellStyle name="Normal 12 2 2 2" xfId="9536" xr:uid="{00000000-0005-0000-0000-00001D250000}"/>
    <cellStyle name="Normal 12 2 2 2 2" xfId="9537" xr:uid="{00000000-0005-0000-0000-00001E250000}"/>
    <cellStyle name="Normal 12 2 2 2 2 2" xfId="9538" xr:uid="{00000000-0005-0000-0000-00001F250000}"/>
    <cellStyle name="Normal 12 2 2 2 2 2 2" xfId="9539" xr:uid="{00000000-0005-0000-0000-000020250000}"/>
    <cellStyle name="Normal 12 2 2 2 2 2 2 2" xfId="9540" xr:uid="{00000000-0005-0000-0000-000021250000}"/>
    <cellStyle name="Normal 12 2 2 2 2 2 2 2 2" xfId="9541" xr:uid="{00000000-0005-0000-0000-000022250000}"/>
    <cellStyle name="Normal 12 2 2 2 2 2 2 3" xfId="9542" xr:uid="{00000000-0005-0000-0000-000023250000}"/>
    <cellStyle name="Normal 12 2 2 2 2 2 3" xfId="9543" xr:uid="{00000000-0005-0000-0000-000024250000}"/>
    <cellStyle name="Normal 12 2 2 2 2 2 3 2" xfId="9544" xr:uid="{00000000-0005-0000-0000-000025250000}"/>
    <cellStyle name="Normal 12 2 2 2 2 2 4" xfId="9545" xr:uid="{00000000-0005-0000-0000-000026250000}"/>
    <cellStyle name="Normal 12 2 2 2 2 3" xfId="9546" xr:uid="{00000000-0005-0000-0000-000027250000}"/>
    <cellStyle name="Normal 12 2 2 2 2 3 2" xfId="9547" xr:uid="{00000000-0005-0000-0000-000028250000}"/>
    <cellStyle name="Normal 12 2 2 2 2 3 2 2" xfId="9548" xr:uid="{00000000-0005-0000-0000-000029250000}"/>
    <cellStyle name="Normal 12 2 2 2 2 3 3" xfId="9549" xr:uid="{00000000-0005-0000-0000-00002A250000}"/>
    <cellStyle name="Normal 12 2 2 2 2 4" xfId="9550" xr:uid="{00000000-0005-0000-0000-00002B250000}"/>
    <cellStyle name="Normal 12 2 2 2 2 4 2" xfId="9551" xr:uid="{00000000-0005-0000-0000-00002C250000}"/>
    <cellStyle name="Normal 12 2 2 2 2 5" xfId="9552" xr:uid="{00000000-0005-0000-0000-00002D250000}"/>
    <cellStyle name="Normal 12 2 2 2 3" xfId="9553" xr:uid="{00000000-0005-0000-0000-00002E250000}"/>
    <cellStyle name="Normal 12 2 2 2 3 2" xfId="9554" xr:uid="{00000000-0005-0000-0000-00002F250000}"/>
    <cellStyle name="Normal 12 2 2 2 3 2 2" xfId="9555" xr:uid="{00000000-0005-0000-0000-000030250000}"/>
    <cellStyle name="Normal 12 2 2 2 3 2 2 2" xfId="9556" xr:uid="{00000000-0005-0000-0000-000031250000}"/>
    <cellStyle name="Normal 12 2 2 2 3 2 3" xfId="9557" xr:uid="{00000000-0005-0000-0000-000032250000}"/>
    <cellStyle name="Normal 12 2 2 2 3 3" xfId="9558" xr:uid="{00000000-0005-0000-0000-000033250000}"/>
    <cellStyle name="Normal 12 2 2 2 3 3 2" xfId="9559" xr:uid="{00000000-0005-0000-0000-000034250000}"/>
    <cellStyle name="Normal 12 2 2 2 3 4" xfId="9560" xr:uid="{00000000-0005-0000-0000-000035250000}"/>
    <cellStyle name="Normal 12 2 2 2 4" xfId="9561" xr:uid="{00000000-0005-0000-0000-000036250000}"/>
    <cellStyle name="Normal 12 2 2 2 4 2" xfId="9562" xr:uid="{00000000-0005-0000-0000-000037250000}"/>
    <cellStyle name="Normal 12 2 2 2 4 2 2" xfId="9563" xr:uid="{00000000-0005-0000-0000-000038250000}"/>
    <cellStyle name="Normal 12 2 2 2 4 2 2 2" xfId="9564" xr:uid="{00000000-0005-0000-0000-000039250000}"/>
    <cellStyle name="Normal 12 2 2 2 4 2 3" xfId="9565" xr:uid="{00000000-0005-0000-0000-00003A250000}"/>
    <cellStyle name="Normal 12 2 2 2 4 3" xfId="9566" xr:uid="{00000000-0005-0000-0000-00003B250000}"/>
    <cellStyle name="Normal 12 2 2 2 4 3 2" xfId="9567" xr:uid="{00000000-0005-0000-0000-00003C250000}"/>
    <cellStyle name="Normal 12 2 2 2 4 4" xfId="9568" xr:uid="{00000000-0005-0000-0000-00003D250000}"/>
    <cellStyle name="Normal 12 2 2 2 5" xfId="9569" xr:uid="{00000000-0005-0000-0000-00003E250000}"/>
    <cellStyle name="Normal 12 2 2 2 5 2" xfId="9570" xr:uid="{00000000-0005-0000-0000-00003F250000}"/>
    <cellStyle name="Normal 12 2 2 2 5 2 2" xfId="9571" xr:uid="{00000000-0005-0000-0000-000040250000}"/>
    <cellStyle name="Normal 12 2 2 2 5 3" xfId="9572" xr:uid="{00000000-0005-0000-0000-000041250000}"/>
    <cellStyle name="Normal 12 2 2 2 6" xfId="9573" xr:uid="{00000000-0005-0000-0000-000042250000}"/>
    <cellStyle name="Normal 12 2 2 2 6 2" xfId="9574" xr:uid="{00000000-0005-0000-0000-000043250000}"/>
    <cellStyle name="Normal 12 2 2 2 7" xfId="9575" xr:uid="{00000000-0005-0000-0000-000044250000}"/>
    <cellStyle name="Normal 12 2 2 2 7 2" xfId="9576" xr:uid="{00000000-0005-0000-0000-000045250000}"/>
    <cellStyle name="Normal 12 2 2 2 8" xfId="9577" xr:uid="{00000000-0005-0000-0000-000046250000}"/>
    <cellStyle name="Normal 12 2 2 2 9" xfId="9578" xr:uid="{00000000-0005-0000-0000-000047250000}"/>
    <cellStyle name="Normal 12 2 2 3" xfId="9579" xr:uid="{00000000-0005-0000-0000-000048250000}"/>
    <cellStyle name="Normal 12 2 2 3 2" xfId="9580" xr:uid="{00000000-0005-0000-0000-000049250000}"/>
    <cellStyle name="Normal 12 2 2 3 2 2" xfId="9581" xr:uid="{00000000-0005-0000-0000-00004A250000}"/>
    <cellStyle name="Normal 12 2 2 3 2 2 2" xfId="9582" xr:uid="{00000000-0005-0000-0000-00004B250000}"/>
    <cellStyle name="Normal 12 2 2 3 2 2 2 2" xfId="9583" xr:uid="{00000000-0005-0000-0000-00004C250000}"/>
    <cellStyle name="Normal 12 2 2 3 2 2 3" xfId="9584" xr:uid="{00000000-0005-0000-0000-00004D250000}"/>
    <cellStyle name="Normal 12 2 2 3 2 3" xfId="9585" xr:uid="{00000000-0005-0000-0000-00004E250000}"/>
    <cellStyle name="Normal 12 2 2 3 2 3 2" xfId="9586" xr:uid="{00000000-0005-0000-0000-00004F250000}"/>
    <cellStyle name="Normal 12 2 2 3 2 4" xfId="9587" xr:uid="{00000000-0005-0000-0000-000050250000}"/>
    <cellStyle name="Normal 12 2 2 3 3" xfId="9588" xr:uid="{00000000-0005-0000-0000-000051250000}"/>
    <cellStyle name="Normal 12 2 2 3 3 2" xfId="9589" xr:uid="{00000000-0005-0000-0000-000052250000}"/>
    <cellStyle name="Normal 12 2 2 3 3 2 2" xfId="9590" xr:uid="{00000000-0005-0000-0000-000053250000}"/>
    <cellStyle name="Normal 12 2 2 3 3 3" xfId="9591" xr:uid="{00000000-0005-0000-0000-000054250000}"/>
    <cellStyle name="Normal 12 2 2 3 4" xfId="9592" xr:uid="{00000000-0005-0000-0000-000055250000}"/>
    <cellStyle name="Normal 12 2 2 3 4 2" xfId="9593" xr:uid="{00000000-0005-0000-0000-000056250000}"/>
    <cellStyle name="Normal 12 2 2 3 5" xfId="9594" xr:uid="{00000000-0005-0000-0000-000057250000}"/>
    <cellStyle name="Normal 12 2 2 4" xfId="9595" xr:uid="{00000000-0005-0000-0000-000058250000}"/>
    <cellStyle name="Normal 12 2 2 4 2" xfId="9596" xr:uid="{00000000-0005-0000-0000-000059250000}"/>
    <cellStyle name="Normal 12 2 2 4 2 2" xfId="9597" xr:uid="{00000000-0005-0000-0000-00005A250000}"/>
    <cellStyle name="Normal 12 2 2 4 2 2 2" xfId="9598" xr:uid="{00000000-0005-0000-0000-00005B250000}"/>
    <cellStyle name="Normal 12 2 2 4 2 3" xfId="9599" xr:uid="{00000000-0005-0000-0000-00005C250000}"/>
    <cellStyle name="Normal 12 2 2 4 3" xfId="9600" xr:uid="{00000000-0005-0000-0000-00005D250000}"/>
    <cellStyle name="Normal 12 2 2 4 3 2" xfId="9601" xr:uid="{00000000-0005-0000-0000-00005E250000}"/>
    <cellStyle name="Normal 12 2 2 4 4" xfId="9602" xr:uid="{00000000-0005-0000-0000-00005F250000}"/>
    <cellStyle name="Normal 12 2 2 5" xfId="9603" xr:uid="{00000000-0005-0000-0000-000060250000}"/>
    <cellStyle name="Normal 12 2 2 5 2" xfId="9604" xr:uid="{00000000-0005-0000-0000-000061250000}"/>
    <cellStyle name="Normal 12 2 2 5 2 2" xfId="9605" xr:uid="{00000000-0005-0000-0000-000062250000}"/>
    <cellStyle name="Normal 12 2 2 5 2 2 2" xfId="9606" xr:uid="{00000000-0005-0000-0000-000063250000}"/>
    <cellStyle name="Normal 12 2 2 5 2 3" xfId="9607" xr:uid="{00000000-0005-0000-0000-000064250000}"/>
    <cellStyle name="Normal 12 2 2 5 3" xfId="9608" xr:uid="{00000000-0005-0000-0000-000065250000}"/>
    <cellStyle name="Normal 12 2 2 5 3 2" xfId="9609" xr:uid="{00000000-0005-0000-0000-000066250000}"/>
    <cellStyle name="Normal 12 2 2 5 4" xfId="9610" xr:uid="{00000000-0005-0000-0000-000067250000}"/>
    <cellStyle name="Normal 12 2 2 6" xfId="9611" xr:uid="{00000000-0005-0000-0000-000068250000}"/>
    <cellStyle name="Normal 12 2 2 6 2" xfId="9612" xr:uid="{00000000-0005-0000-0000-000069250000}"/>
    <cellStyle name="Normal 12 2 2 6 2 2" xfId="9613" xr:uid="{00000000-0005-0000-0000-00006A250000}"/>
    <cellStyle name="Normal 12 2 2 6 3" xfId="9614" xr:uid="{00000000-0005-0000-0000-00006B250000}"/>
    <cellStyle name="Normal 12 2 2 7" xfId="9615" xr:uid="{00000000-0005-0000-0000-00006C250000}"/>
    <cellStyle name="Normal 12 2 2 7 2" xfId="9616" xr:uid="{00000000-0005-0000-0000-00006D250000}"/>
    <cellStyle name="Normal 12 2 2 8" xfId="9617" xr:uid="{00000000-0005-0000-0000-00006E250000}"/>
    <cellStyle name="Normal 12 2 2 8 2" xfId="9618" xr:uid="{00000000-0005-0000-0000-00006F250000}"/>
    <cellStyle name="Normal 12 2 2 9" xfId="9619" xr:uid="{00000000-0005-0000-0000-000070250000}"/>
    <cellStyle name="Normal 12 2 3" xfId="9620" xr:uid="{00000000-0005-0000-0000-000071250000}"/>
    <cellStyle name="Normal 12 2 3 2" xfId="9621" xr:uid="{00000000-0005-0000-0000-000072250000}"/>
    <cellStyle name="Normal 12 2 3 2 2" xfId="9622" xr:uid="{00000000-0005-0000-0000-000073250000}"/>
    <cellStyle name="Normal 12 2 3 2 2 2" xfId="9623" xr:uid="{00000000-0005-0000-0000-000074250000}"/>
    <cellStyle name="Normal 12 2 3 2 2 2 2" xfId="9624" xr:uid="{00000000-0005-0000-0000-000075250000}"/>
    <cellStyle name="Normal 12 2 3 2 2 2 2 2" xfId="9625" xr:uid="{00000000-0005-0000-0000-000076250000}"/>
    <cellStyle name="Normal 12 2 3 2 2 2 3" xfId="9626" xr:uid="{00000000-0005-0000-0000-000077250000}"/>
    <cellStyle name="Normal 12 2 3 2 2 3" xfId="9627" xr:uid="{00000000-0005-0000-0000-000078250000}"/>
    <cellStyle name="Normal 12 2 3 2 2 3 2" xfId="9628" xr:uid="{00000000-0005-0000-0000-000079250000}"/>
    <cellStyle name="Normal 12 2 3 2 2 4" xfId="9629" xr:uid="{00000000-0005-0000-0000-00007A250000}"/>
    <cellStyle name="Normal 12 2 3 2 3" xfId="9630" xr:uid="{00000000-0005-0000-0000-00007B250000}"/>
    <cellStyle name="Normal 12 2 3 2 3 2" xfId="9631" xr:uid="{00000000-0005-0000-0000-00007C250000}"/>
    <cellStyle name="Normal 12 2 3 2 3 2 2" xfId="9632" xr:uid="{00000000-0005-0000-0000-00007D250000}"/>
    <cellStyle name="Normal 12 2 3 2 3 3" xfId="9633" xr:uid="{00000000-0005-0000-0000-00007E250000}"/>
    <cellStyle name="Normal 12 2 3 2 4" xfId="9634" xr:uid="{00000000-0005-0000-0000-00007F250000}"/>
    <cellStyle name="Normal 12 2 3 2 4 2" xfId="9635" xr:uid="{00000000-0005-0000-0000-000080250000}"/>
    <cellStyle name="Normal 12 2 3 2 5" xfId="9636" xr:uid="{00000000-0005-0000-0000-000081250000}"/>
    <cellStyle name="Normal 12 2 3 2 6" xfId="9637" xr:uid="{00000000-0005-0000-0000-000082250000}"/>
    <cellStyle name="Normal 12 2 3 3" xfId="9638" xr:uid="{00000000-0005-0000-0000-000083250000}"/>
    <cellStyle name="Normal 12 2 3 3 2" xfId="9639" xr:uid="{00000000-0005-0000-0000-000084250000}"/>
    <cellStyle name="Normal 12 2 3 3 2 2" xfId="9640" xr:uid="{00000000-0005-0000-0000-000085250000}"/>
    <cellStyle name="Normal 12 2 3 3 2 2 2" xfId="9641" xr:uid="{00000000-0005-0000-0000-000086250000}"/>
    <cellStyle name="Normal 12 2 3 3 2 3" xfId="9642" xr:uid="{00000000-0005-0000-0000-000087250000}"/>
    <cellStyle name="Normal 12 2 3 3 3" xfId="9643" xr:uid="{00000000-0005-0000-0000-000088250000}"/>
    <cellStyle name="Normal 12 2 3 3 3 2" xfId="9644" xr:uid="{00000000-0005-0000-0000-000089250000}"/>
    <cellStyle name="Normal 12 2 3 3 4" xfId="9645" xr:uid="{00000000-0005-0000-0000-00008A250000}"/>
    <cellStyle name="Normal 12 2 3 4" xfId="9646" xr:uid="{00000000-0005-0000-0000-00008B250000}"/>
    <cellStyle name="Normal 12 2 3 4 2" xfId="9647" xr:uid="{00000000-0005-0000-0000-00008C250000}"/>
    <cellStyle name="Normal 12 2 3 4 2 2" xfId="9648" xr:uid="{00000000-0005-0000-0000-00008D250000}"/>
    <cellStyle name="Normal 12 2 3 4 2 2 2" xfId="9649" xr:uid="{00000000-0005-0000-0000-00008E250000}"/>
    <cellStyle name="Normal 12 2 3 4 2 3" xfId="9650" xr:uid="{00000000-0005-0000-0000-00008F250000}"/>
    <cellStyle name="Normal 12 2 3 4 3" xfId="9651" xr:uid="{00000000-0005-0000-0000-000090250000}"/>
    <cellStyle name="Normal 12 2 3 4 3 2" xfId="9652" xr:uid="{00000000-0005-0000-0000-000091250000}"/>
    <cellStyle name="Normal 12 2 3 4 4" xfId="9653" xr:uid="{00000000-0005-0000-0000-000092250000}"/>
    <cellStyle name="Normal 12 2 3 5" xfId="9654" xr:uid="{00000000-0005-0000-0000-000093250000}"/>
    <cellStyle name="Normal 12 2 3 5 2" xfId="9655" xr:uid="{00000000-0005-0000-0000-000094250000}"/>
    <cellStyle name="Normal 12 2 3 5 2 2" xfId="9656" xr:uid="{00000000-0005-0000-0000-000095250000}"/>
    <cellStyle name="Normal 12 2 3 5 3" xfId="9657" xr:uid="{00000000-0005-0000-0000-000096250000}"/>
    <cellStyle name="Normal 12 2 3 6" xfId="9658" xr:uid="{00000000-0005-0000-0000-000097250000}"/>
    <cellStyle name="Normal 12 2 3 6 2" xfId="9659" xr:uid="{00000000-0005-0000-0000-000098250000}"/>
    <cellStyle name="Normal 12 2 3 7" xfId="9660" xr:uid="{00000000-0005-0000-0000-000099250000}"/>
    <cellStyle name="Normal 12 2 3 7 2" xfId="9661" xr:uid="{00000000-0005-0000-0000-00009A250000}"/>
    <cellStyle name="Normal 12 2 3 8" xfId="9662" xr:uid="{00000000-0005-0000-0000-00009B250000}"/>
    <cellStyle name="Normal 12 2 3 9" xfId="9663" xr:uid="{00000000-0005-0000-0000-00009C250000}"/>
    <cellStyle name="Normal 12 2 4" xfId="9664" xr:uid="{00000000-0005-0000-0000-00009D250000}"/>
    <cellStyle name="Normal 12 2 4 2" xfId="9665" xr:uid="{00000000-0005-0000-0000-00009E250000}"/>
    <cellStyle name="Normal 12 2 4 3" xfId="9666" xr:uid="{00000000-0005-0000-0000-00009F250000}"/>
    <cellStyle name="Normal 12 2 4 4" xfId="9667" xr:uid="{00000000-0005-0000-0000-0000A0250000}"/>
    <cellStyle name="Normal 12 2 5" xfId="9668" xr:uid="{00000000-0005-0000-0000-0000A1250000}"/>
    <cellStyle name="Normal 12 2 5 2" xfId="9669" xr:uid="{00000000-0005-0000-0000-0000A2250000}"/>
    <cellStyle name="Normal 12 2 5 2 2" xfId="9670" xr:uid="{00000000-0005-0000-0000-0000A3250000}"/>
    <cellStyle name="Normal 12 2 5 2 2 2" xfId="9671" xr:uid="{00000000-0005-0000-0000-0000A4250000}"/>
    <cellStyle name="Normal 12 2 5 2 2 2 2" xfId="9672" xr:uid="{00000000-0005-0000-0000-0000A5250000}"/>
    <cellStyle name="Normal 12 2 5 2 2 3" xfId="9673" xr:uid="{00000000-0005-0000-0000-0000A6250000}"/>
    <cellStyle name="Normal 12 2 5 2 3" xfId="9674" xr:uid="{00000000-0005-0000-0000-0000A7250000}"/>
    <cellStyle name="Normal 12 2 5 2 3 2" xfId="9675" xr:uid="{00000000-0005-0000-0000-0000A8250000}"/>
    <cellStyle name="Normal 12 2 5 2 4" xfId="9676" xr:uid="{00000000-0005-0000-0000-0000A9250000}"/>
    <cellStyle name="Normal 12 2 5 3" xfId="9677" xr:uid="{00000000-0005-0000-0000-0000AA250000}"/>
    <cellStyle name="Normal 12 2 5 3 2" xfId="9678" xr:uid="{00000000-0005-0000-0000-0000AB250000}"/>
    <cellStyle name="Normal 12 2 5 3 2 2" xfId="9679" xr:uid="{00000000-0005-0000-0000-0000AC250000}"/>
    <cellStyle name="Normal 12 2 5 3 3" xfId="9680" xr:uid="{00000000-0005-0000-0000-0000AD250000}"/>
    <cellStyle name="Normal 12 2 5 4" xfId="9681" xr:uid="{00000000-0005-0000-0000-0000AE250000}"/>
    <cellStyle name="Normal 12 2 5 4 2" xfId="9682" xr:uid="{00000000-0005-0000-0000-0000AF250000}"/>
    <cellStyle name="Normal 12 2 5 5" xfId="9683" xr:uid="{00000000-0005-0000-0000-0000B0250000}"/>
    <cellStyle name="Normal 12 2 6" xfId="9684" xr:uid="{00000000-0005-0000-0000-0000B1250000}"/>
    <cellStyle name="Normal 12 2 6 2" xfId="9685" xr:uid="{00000000-0005-0000-0000-0000B2250000}"/>
    <cellStyle name="Normal 12 2 6 2 2" xfId="9686" xr:uid="{00000000-0005-0000-0000-0000B3250000}"/>
    <cellStyle name="Normal 12 2 6 2 2 2" xfId="9687" xr:uid="{00000000-0005-0000-0000-0000B4250000}"/>
    <cellStyle name="Normal 12 2 6 2 3" xfId="9688" xr:uid="{00000000-0005-0000-0000-0000B5250000}"/>
    <cellStyle name="Normal 12 2 6 3" xfId="9689" xr:uid="{00000000-0005-0000-0000-0000B6250000}"/>
    <cellStyle name="Normal 12 2 6 3 2" xfId="9690" xr:uid="{00000000-0005-0000-0000-0000B7250000}"/>
    <cellStyle name="Normal 12 2 6 4" xfId="9691" xr:uid="{00000000-0005-0000-0000-0000B8250000}"/>
    <cellStyle name="Normal 12 2 7" xfId="9692" xr:uid="{00000000-0005-0000-0000-0000B9250000}"/>
    <cellStyle name="Normal 12 2 7 2" xfId="9693" xr:uid="{00000000-0005-0000-0000-0000BA250000}"/>
    <cellStyle name="Normal 12 2 7 2 2" xfId="9694" xr:uid="{00000000-0005-0000-0000-0000BB250000}"/>
    <cellStyle name="Normal 12 2 7 2 2 2" xfId="9695" xr:uid="{00000000-0005-0000-0000-0000BC250000}"/>
    <cellStyle name="Normal 12 2 7 2 3" xfId="9696" xr:uid="{00000000-0005-0000-0000-0000BD250000}"/>
    <cellStyle name="Normal 12 2 7 3" xfId="9697" xr:uid="{00000000-0005-0000-0000-0000BE250000}"/>
    <cellStyle name="Normal 12 2 7 3 2" xfId="9698" xr:uid="{00000000-0005-0000-0000-0000BF250000}"/>
    <cellStyle name="Normal 12 2 7 4" xfId="9699" xr:uid="{00000000-0005-0000-0000-0000C0250000}"/>
    <cellStyle name="Normal 12 2 8" xfId="9700" xr:uid="{00000000-0005-0000-0000-0000C1250000}"/>
    <cellStyle name="Normal 12 2 8 2" xfId="9701" xr:uid="{00000000-0005-0000-0000-0000C2250000}"/>
    <cellStyle name="Normal 12 2 8 2 2" xfId="9702" xr:uid="{00000000-0005-0000-0000-0000C3250000}"/>
    <cellStyle name="Normal 12 2 8 3" xfId="9703" xr:uid="{00000000-0005-0000-0000-0000C4250000}"/>
    <cellStyle name="Normal 12 2 9" xfId="9704" xr:uid="{00000000-0005-0000-0000-0000C5250000}"/>
    <cellStyle name="Normal 12 2 9 2" xfId="9705" xr:uid="{00000000-0005-0000-0000-0000C6250000}"/>
    <cellStyle name="Normal 12 2_T-straight with PEDs adjustor" xfId="9706" xr:uid="{00000000-0005-0000-0000-0000C7250000}"/>
    <cellStyle name="Normal 12 3" xfId="9707" xr:uid="{00000000-0005-0000-0000-0000C8250000}"/>
    <cellStyle name="Normal 12 3 2" xfId="9708" xr:uid="{00000000-0005-0000-0000-0000C9250000}"/>
    <cellStyle name="Normal 12 3 2 2" xfId="9709" xr:uid="{00000000-0005-0000-0000-0000CA250000}"/>
    <cellStyle name="Normal 12 3 2 3" xfId="9710" xr:uid="{00000000-0005-0000-0000-0000CB250000}"/>
    <cellStyle name="Normal 12 3 3" xfId="9711" xr:uid="{00000000-0005-0000-0000-0000CC250000}"/>
    <cellStyle name="Normal 12 3 4" xfId="9712" xr:uid="{00000000-0005-0000-0000-0000CD250000}"/>
    <cellStyle name="Normal 12 4" xfId="9713" xr:uid="{00000000-0005-0000-0000-0000CE250000}"/>
    <cellStyle name="Normal 12 4 10" xfId="9714" xr:uid="{00000000-0005-0000-0000-0000CF250000}"/>
    <cellStyle name="Normal 12 4 2" xfId="9715" xr:uid="{00000000-0005-0000-0000-0000D0250000}"/>
    <cellStyle name="Normal 12 4 2 2" xfId="9716" xr:uid="{00000000-0005-0000-0000-0000D1250000}"/>
    <cellStyle name="Normal 12 4 2 2 2" xfId="9717" xr:uid="{00000000-0005-0000-0000-0000D2250000}"/>
    <cellStyle name="Normal 12 4 2 2 2 2" xfId="9718" xr:uid="{00000000-0005-0000-0000-0000D3250000}"/>
    <cellStyle name="Normal 12 4 2 2 2 2 2" xfId="9719" xr:uid="{00000000-0005-0000-0000-0000D4250000}"/>
    <cellStyle name="Normal 12 4 2 2 2 2 2 2" xfId="9720" xr:uid="{00000000-0005-0000-0000-0000D5250000}"/>
    <cellStyle name="Normal 12 4 2 2 2 2 3" xfId="9721" xr:uid="{00000000-0005-0000-0000-0000D6250000}"/>
    <cellStyle name="Normal 12 4 2 2 2 3" xfId="9722" xr:uid="{00000000-0005-0000-0000-0000D7250000}"/>
    <cellStyle name="Normal 12 4 2 2 2 3 2" xfId="9723" xr:uid="{00000000-0005-0000-0000-0000D8250000}"/>
    <cellStyle name="Normal 12 4 2 2 2 4" xfId="9724" xr:uid="{00000000-0005-0000-0000-0000D9250000}"/>
    <cellStyle name="Normal 12 4 2 2 3" xfId="9725" xr:uid="{00000000-0005-0000-0000-0000DA250000}"/>
    <cellStyle name="Normal 12 4 2 2 3 2" xfId="9726" xr:uid="{00000000-0005-0000-0000-0000DB250000}"/>
    <cellStyle name="Normal 12 4 2 2 3 2 2" xfId="9727" xr:uid="{00000000-0005-0000-0000-0000DC250000}"/>
    <cellStyle name="Normal 12 4 2 2 3 3" xfId="9728" xr:uid="{00000000-0005-0000-0000-0000DD250000}"/>
    <cellStyle name="Normal 12 4 2 2 4" xfId="9729" xr:uid="{00000000-0005-0000-0000-0000DE250000}"/>
    <cellStyle name="Normal 12 4 2 2 4 2" xfId="9730" xr:uid="{00000000-0005-0000-0000-0000DF250000}"/>
    <cellStyle name="Normal 12 4 2 2 5" xfId="9731" xr:uid="{00000000-0005-0000-0000-0000E0250000}"/>
    <cellStyle name="Normal 12 4 2 3" xfId="9732" xr:uid="{00000000-0005-0000-0000-0000E1250000}"/>
    <cellStyle name="Normal 12 4 2 3 2" xfId="9733" xr:uid="{00000000-0005-0000-0000-0000E2250000}"/>
    <cellStyle name="Normal 12 4 2 3 2 2" xfId="9734" xr:uid="{00000000-0005-0000-0000-0000E3250000}"/>
    <cellStyle name="Normal 12 4 2 3 2 2 2" xfId="9735" xr:uid="{00000000-0005-0000-0000-0000E4250000}"/>
    <cellStyle name="Normal 12 4 2 3 2 3" xfId="9736" xr:uid="{00000000-0005-0000-0000-0000E5250000}"/>
    <cellStyle name="Normal 12 4 2 3 3" xfId="9737" xr:uid="{00000000-0005-0000-0000-0000E6250000}"/>
    <cellStyle name="Normal 12 4 2 3 3 2" xfId="9738" xr:uid="{00000000-0005-0000-0000-0000E7250000}"/>
    <cellStyle name="Normal 12 4 2 3 4" xfId="9739" xr:uid="{00000000-0005-0000-0000-0000E8250000}"/>
    <cellStyle name="Normal 12 4 2 4" xfId="9740" xr:uid="{00000000-0005-0000-0000-0000E9250000}"/>
    <cellStyle name="Normal 12 4 2 4 2" xfId="9741" xr:uid="{00000000-0005-0000-0000-0000EA250000}"/>
    <cellStyle name="Normal 12 4 2 4 2 2" xfId="9742" xr:uid="{00000000-0005-0000-0000-0000EB250000}"/>
    <cellStyle name="Normal 12 4 2 4 2 2 2" xfId="9743" xr:uid="{00000000-0005-0000-0000-0000EC250000}"/>
    <cellStyle name="Normal 12 4 2 4 2 3" xfId="9744" xr:uid="{00000000-0005-0000-0000-0000ED250000}"/>
    <cellStyle name="Normal 12 4 2 4 3" xfId="9745" xr:uid="{00000000-0005-0000-0000-0000EE250000}"/>
    <cellStyle name="Normal 12 4 2 4 3 2" xfId="9746" xr:uid="{00000000-0005-0000-0000-0000EF250000}"/>
    <cellStyle name="Normal 12 4 2 4 4" xfId="9747" xr:uid="{00000000-0005-0000-0000-0000F0250000}"/>
    <cellStyle name="Normal 12 4 2 5" xfId="9748" xr:uid="{00000000-0005-0000-0000-0000F1250000}"/>
    <cellStyle name="Normal 12 4 2 5 2" xfId="9749" xr:uid="{00000000-0005-0000-0000-0000F2250000}"/>
    <cellStyle name="Normal 12 4 2 5 2 2" xfId="9750" xr:uid="{00000000-0005-0000-0000-0000F3250000}"/>
    <cellStyle name="Normal 12 4 2 5 3" xfId="9751" xr:uid="{00000000-0005-0000-0000-0000F4250000}"/>
    <cellStyle name="Normal 12 4 2 6" xfId="9752" xr:uid="{00000000-0005-0000-0000-0000F5250000}"/>
    <cellStyle name="Normal 12 4 2 6 2" xfId="9753" xr:uid="{00000000-0005-0000-0000-0000F6250000}"/>
    <cellStyle name="Normal 12 4 2 7" xfId="9754" xr:uid="{00000000-0005-0000-0000-0000F7250000}"/>
    <cellStyle name="Normal 12 4 2 7 2" xfId="9755" xr:uid="{00000000-0005-0000-0000-0000F8250000}"/>
    <cellStyle name="Normal 12 4 2 8" xfId="9756" xr:uid="{00000000-0005-0000-0000-0000F9250000}"/>
    <cellStyle name="Normal 12 4 2 9" xfId="9757" xr:uid="{00000000-0005-0000-0000-0000FA250000}"/>
    <cellStyle name="Normal 12 4 3" xfId="9758" xr:uid="{00000000-0005-0000-0000-0000FB250000}"/>
    <cellStyle name="Normal 12 4 3 2" xfId="9759" xr:uid="{00000000-0005-0000-0000-0000FC250000}"/>
    <cellStyle name="Normal 12 4 3 2 2" xfId="9760" xr:uid="{00000000-0005-0000-0000-0000FD250000}"/>
    <cellStyle name="Normal 12 4 3 2 2 2" xfId="9761" xr:uid="{00000000-0005-0000-0000-0000FE250000}"/>
    <cellStyle name="Normal 12 4 3 2 2 2 2" xfId="9762" xr:uid="{00000000-0005-0000-0000-0000FF250000}"/>
    <cellStyle name="Normal 12 4 3 2 2 3" xfId="9763" xr:uid="{00000000-0005-0000-0000-000000260000}"/>
    <cellStyle name="Normal 12 4 3 2 3" xfId="9764" xr:uid="{00000000-0005-0000-0000-000001260000}"/>
    <cellStyle name="Normal 12 4 3 2 3 2" xfId="9765" xr:uid="{00000000-0005-0000-0000-000002260000}"/>
    <cellStyle name="Normal 12 4 3 2 4" xfId="9766" xr:uid="{00000000-0005-0000-0000-000003260000}"/>
    <cellStyle name="Normal 12 4 3 3" xfId="9767" xr:uid="{00000000-0005-0000-0000-000004260000}"/>
    <cellStyle name="Normal 12 4 3 3 2" xfId="9768" xr:uid="{00000000-0005-0000-0000-000005260000}"/>
    <cellStyle name="Normal 12 4 3 3 2 2" xfId="9769" xr:uid="{00000000-0005-0000-0000-000006260000}"/>
    <cellStyle name="Normal 12 4 3 3 3" xfId="9770" xr:uid="{00000000-0005-0000-0000-000007260000}"/>
    <cellStyle name="Normal 12 4 3 4" xfId="9771" xr:uid="{00000000-0005-0000-0000-000008260000}"/>
    <cellStyle name="Normal 12 4 3 4 2" xfId="9772" xr:uid="{00000000-0005-0000-0000-000009260000}"/>
    <cellStyle name="Normal 12 4 3 5" xfId="9773" xr:uid="{00000000-0005-0000-0000-00000A260000}"/>
    <cellStyle name="Normal 12 4 4" xfId="9774" xr:uid="{00000000-0005-0000-0000-00000B260000}"/>
    <cellStyle name="Normal 12 4 4 2" xfId="9775" xr:uid="{00000000-0005-0000-0000-00000C260000}"/>
    <cellStyle name="Normal 12 4 4 2 2" xfId="9776" xr:uid="{00000000-0005-0000-0000-00000D260000}"/>
    <cellStyle name="Normal 12 4 4 2 2 2" xfId="9777" xr:uid="{00000000-0005-0000-0000-00000E260000}"/>
    <cellStyle name="Normal 12 4 4 2 3" xfId="9778" xr:uid="{00000000-0005-0000-0000-00000F260000}"/>
    <cellStyle name="Normal 12 4 4 3" xfId="9779" xr:uid="{00000000-0005-0000-0000-000010260000}"/>
    <cellStyle name="Normal 12 4 4 3 2" xfId="9780" xr:uid="{00000000-0005-0000-0000-000011260000}"/>
    <cellStyle name="Normal 12 4 4 4" xfId="9781" xr:uid="{00000000-0005-0000-0000-000012260000}"/>
    <cellStyle name="Normal 12 4 5" xfId="9782" xr:uid="{00000000-0005-0000-0000-000013260000}"/>
    <cellStyle name="Normal 12 4 5 2" xfId="9783" xr:uid="{00000000-0005-0000-0000-000014260000}"/>
    <cellStyle name="Normal 12 4 5 2 2" xfId="9784" xr:uid="{00000000-0005-0000-0000-000015260000}"/>
    <cellStyle name="Normal 12 4 5 2 2 2" xfId="9785" xr:uid="{00000000-0005-0000-0000-000016260000}"/>
    <cellStyle name="Normal 12 4 5 2 3" xfId="9786" xr:uid="{00000000-0005-0000-0000-000017260000}"/>
    <cellStyle name="Normal 12 4 5 3" xfId="9787" xr:uid="{00000000-0005-0000-0000-000018260000}"/>
    <cellStyle name="Normal 12 4 5 3 2" xfId="9788" xr:uid="{00000000-0005-0000-0000-000019260000}"/>
    <cellStyle name="Normal 12 4 5 4" xfId="9789" xr:uid="{00000000-0005-0000-0000-00001A260000}"/>
    <cellStyle name="Normal 12 4 6" xfId="9790" xr:uid="{00000000-0005-0000-0000-00001B260000}"/>
    <cellStyle name="Normal 12 4 6 2" xfId="9791" xr:uid="{00000000-0005-0000-0000-00001C260000}"/>
    <cellStyle name="Normal 12 4 6 2 2" xfId="9792" xr:uid="{00000000-0005-0000-0000-00001D260000}"/>
    <cellStyle name="Normal 12 4 6 3" xfId="9793" xr:uid="{00000000-0005-0000-0000-00001E260000}"/>
    <cellStyle name="Normal 12 4 7" xfId="9794" xr:uid="{00000000-0005-0000-0000-00001F260000}"/>
    <cellStyle name="Normal 12 4 7 2" xfId="9795" xr:uid="{00000000-0005-0000-0000-000020260000}"/>
    <cellStyle name="Normal 12 4 8" xfId="9796" xr:uid="{00000000-0005-0000-0000-000021260000}"/>
    <cellStyle name="Normal 12 4 8 2" xfId="9797" xr:uid="{00000000-0005-0000-0000-000022260000}"/>
    <cellStyle name="Normal 12 4 9" xfId="9798" xr:uid="{00000000-0005-0000-0000-000023260000}"/>
    <cellStyle name="Normal 12 5" xfId="9799" xr:uid="{00000000-0005-0000-0000-000024260000}"/>
    <cellStyle name="Normal 12 5 2" xfId="9800" xr:uid="{00000000-0005-0000-0000-000025260000}"/>
    <cellStyle name="Normal 12 5 2 2" xfId="9801" xr:uid="{00000000-0005-0000-0000-000026260000}"/>
    <cellStyle name="Normal 12 5 2 2 2" xfId="9802" xr:uid="{00000000-0005-0000-0000-000027260000}"/>
    <cellStyle name="Normal 12 5 2 2 2 2" xfId="9803" xr:uid="{00000000-0005-0000-0000-000028260000}"/>
    <cellStyle name="Normal 12 5 2 2 2 2 2" xfId="9804" xr:uid="{00000000-0005-0000-0000-000029260000}"/>
    <cellStyle name="Normal 12 5 2 2 2 3" xfId="9805" xr:uid="{00000000-0005-0000-0000-00002A260000}"/>
    <cellStyle name="Normal 12 5 2 2 3" xfId="9806" xr:uid="{00000000-0005-0000-0000-00002B260000}"/>
    <cellStyle name="Normal 12 5 2 2 3 2" xfId="9807" xr:uid="{00000000-0005-0000-0000-00002C260000}"/>
    <cellStyle name="Normal 12 5 2 2 4" xfId="9808" xr:uid="{00000000-0005-0000-0000-00002D260000}"/>
    <cellStyle name="Normal 12 5 2 3" xfId="9809" xr:uid="{00000000-0005-0000-0000-00002E260000}"/>
    <cellStyle name="Normal 12 5 2 3 2" xfId="9810" xr:uid="{00000000-0005-0000-0000-00002F260000}"/>
    <cellStyle name="Normal 12 5 2 3 2 2" xfId="9811" xr:uid="{00000000-0005-0000-0000-000030260000}"/>
    <cellStyle name="Normal 12 5 2 3 3" xfId="9812" xr:uid="{00000000-0005-0000-0000-000031260000}"/>
    <cellStyle name="Normal 12 5 2 4" xfId="9813" xr:uid="{00000000-0005-0000-0000-000032260000}"/>
    <cellStyle name="Normal 12 5 2 4 2" xfId="9814" xr:uid="{00000000-0005-0000-0000-000033260000}"/>
    <cellStyle name="Normal 12 5 2 5" xfId="9815" xr:uid="{00000000-0005-0000-0000-000034260000}"/>
    <cellStyle name="Normal 12 5 3" xfId="9816" xr:uid="{00000000-0005-0000-0000-000035260000}"/>
    <cellStyle name="Normal 12 5 3 2" xfId="9817" xr:uid="{00000000-0005-0000-0000-000036260000}"/>
    <cellStyle name="Normal 12 5 3 2 2" xfId="9818" xr:uid="{00000000-0005-0000-0000-000037260000}"/>
    <cellStyle name="Normal 12 5 3 2 2 2" xfId="9819" xr:uid="{00000000-0005-0000-0000-000038260000}"/>
    <cellStyle name="Normal 12 5 3 2 3" xfId="9820" xr:uid="{00000000-0005-0000-0000-000039260000}"/>
    <cellStyle name="Normal 12 5 3 3" xfId="9821" xr:uid="{00000000-0005-0000-0000-00003A260000}"/>
    <cellStyle name="Normal 12 5 3 3 2" xfId="9822" xr:uid="{00000000-0005-0000-0000-00003B260000}"/>
    <cellStyle name="Normal 12 5 3 4" xfId="9823" xr:uid="{00000000-0005-0000-0000-00003C260000}"/>
    <cellStyle name="Normal 12 5 4" xfId="9824" xr:uid="{00000000-0005-0000-0000-00003D260000}"/>
    <cellStyle name="Normal 12 5 4 2" xfId="9825" xr:uid="{00000000-0005-0000-0000-00003E260000}"/>
    <cellStyle name="Normal 12 5 4 2 2" xfId="9826" xr:uid="{00000000-0005-0000-0000-00003F260000}"/>
    <cellStyle name="Normal 12 5 4 2 2 2" xfId="9827" xr:uid="{00000000-0005-0000-0000-000040260000}"/>
    <cellStyle name="Normal 12 5 4 2 3" xfId="9828" xr:uid="{00000000-0005-0000-0000-000041260000}"/>
    <cellStyle name="Normal 12 5 4 3" xfId="9829" xr:uid="{00000000-0005-0000-0000-000042260000}"/>
    <cellStyle name="Normal 12 5 4 3 2" xfId="9830" xr:uid="{00000000-0005-0000-0000-000043260000}"/>
    <cellStyle name="Normal 12 5 4 4" xfId="9831" xr:uid="{00000000-0005-0000-0000-000044260000}"/>
    <cellStyle name="Normal 12 5 5" xfId="9832" xr:uid="{00000000-0005-0000-0000-000045260000}"/>
    <cellStyle name="Normal 12 5 5 2" xfId="9833" xr:uid="{00000000-0005-0000-0000-000046260000}"/>
    <cellStyle name="Normal 12 5 5 2 2" xfId="9834" xr:uid="{00000000-0005-0000-0000-000047260000}"/>
    <cellStyle name="Normal 12 5 5 3" xfId="9835" xr:uid="{00000000-0005-0000-0000-000048260000}"/>
    <cellStyle name="Normal 12 5 6" xfId="9836" xr:uid="{00000000-0005-0000-0000-000049260000}"/>
    <cellStyle name="Normal 12 5 6 2" xfId="9837" xr:uid="{00000000-0005-0000-0000-00004A260000}"/>
    <cellStyle name="Normal 12 5 7" xfId="9838" xr:uid="{00000000-0005-0000-0000-00004B260000}"/>
    <cellStyle name="Normal 12 5 7 2" xfId="9839" xr:uid="{00000000-0005-0000-0000-00004C260000}"/>
    <cellStyle name="Normal 12 5 8" xfId="9840" xr:uid="{00000000-0005-0000-0000-00004D260000}"/>
    <cellStyle name="Normal 12 5 9" xfId="9841" xr:uid="{00000000-0005-0000-0000-00004E260000}"/>
    <cellStyle name="Normal 12 6" xfId="9842" xr:uid="{00000000-0005-0000-0000-00004F260000}"/>
    <cellStyle name="Normal 12 6 2" xfId="9843" xr:uid="{00000000-0005-0000-0000-000050260000}"/>
    <cellStyle name="Normal 12 6 2 2" xfId="9844" xr:uid="{00000000-0005-0000-0000-000051260000}"/>
    <cellStyle name="Normal 12 6 2 2 2" xfId="9845" xr:uid="{00000000-0005-0000-0000-000052260000}"/>
    <cellStyle name="Normal 12 6 2 2 2 2" xfId="9846" xr:uid="{00000000-0005-0000-0000-000053260000}"/>
    <cellStyle name="Normal 12 6 2 2 3" xfId="9847" xr:uid="{00000000-0005-0000-0000-000054260000}"/>
    <cellStyle name="Normal 12 6 2 3" xfId="9848" xr:uid="{00000000-0005-0000-0000-000055260000}"/>
    <cellStyle name="Normal 12 6 2 3 2" xfId="9849" xr:uid="{00000000-0005-0000-0000-000056260000}"/>
    <cellStyle name="Normal 12 6 2 4" xfId="9850" xr:uid="{00000000-0005-0000-0000-000057260000}"/>
    <cellStyle name="Normal 12 6 3" xfId="9851" xr:uid="{00000000-0005-0000-0000-000058260000}"/>
    <cellStyle name="Normal 12 6 3 2" xfId="9852" xr:uid="{00000000-0005-0000-0000-000059260000}"/>
    <cellStyle name="Normal 12 6 3 2 2" xfId="9853" xr:uid="{00000000-0005-0000-0000-00005A260000}"/>
    <cellStyle name="Normal 12 6 3 3" xfId="9854" xr:uid="{00000000-0005-0000-0000-00005B260000}"/>
    <cellStyle name="Normal 12 6 4" xfId="9855" xr:uid="{00000000-0005-0000-0000-00005C260000}"/>
    <cellStyle name="Normal 12 6 4 2" xfId="9856" xr:uid="{00000000-0005-0000-0000-00005D260000}"/>
    <cellStyle name="Normal 12 6 5" xfId="9857" xr:uid="{00000000-0005-0000-0000-00005E260000}"/>
    <cellStyle name="Normal 12 7" xfId="9858" xr:uid="{00000000-0005-0000-0000-00005F260000}"/>
    <cellStyle name="Normal 12 7 2" xfId="9859" xr:uid="{00000000-0005-0000-0000-000060260000}"/>
    <cellStyle name="Normal 12 7 2 2" xfId="9860" xr:uid="{00000000-0005-0000-0000-000061260000}"/>
    <cellStyle name="Normal 12 7 2 2 2" xfId="9861" xr:uid="{00000000-0005-0000-0000-000062260000}"/>
    <cellStyle name="Normal 12 7 2 3" xfId="9862" xr:uid="{00000000-0005-0000-0000-000063260000}"/>
    <cellStyle name="Normal 12 7 3" xfId="9863" xr:uid="{00000000-0005-0000-0000-000064260000}"/>
    <cellStyle name="Normal 12 7 3 2" xfId="9864" xr:uid="{00000000-0005-0000-0000-000065260000}"/>
    <cellStyle name="Normal 12 7 4" xfId="9865" xr:uid="{00000000-0005-0000-0000-000066260000}"/>
    <cellStyle name="Normal 12 8" xfId="9866" xr:uid="{00000000-0005-0000-0000-000067260000}"/>
    <cellStyle name="Normal 12 8 2" xfId="9867" xr:uid="{00000000-0005-0000-0000-000068260000}"/>
    <cellStyle name="Normal 12 8 2 2" xfId="9868" xr:uid="{00000000-0005-0000-0000-000069260000}"/>
    <cellStyle name="Normal 12 8 2 2 2" xfId="9869" xr:uid="{00000000-0005-0000-0000-00006A260000}"/>
    <cellStyle name="Normal 12 8 2 3" xfId="9870" xr:uid="{00000000-0005-0000-0000-00006B260000}"/>
    <cellStyle name="Normal 12 8 3" xfId="9871" xr:uid="{00000000-0005-0000-0000-00006C260000}"/>
    <cellStyle name="Normal 12 8 3 2" xfId="9872" xr:uid="{00000000-0005-0000-0000-00006D260000}"/>
    <cellStyle name="Normal 12 8 4" xfId="9873" xr:uid="{00000000-0005-0000-0000-00006E260000}"/>
    <cellStyle name="Normal 12 9" xfId="9874" xr:uid="{00000000-0005-0000-0000-00006F260000}"/>
    <cellStyle name="Normal 12 9 2" xfId="9875" xr:uid="{00000000-0005-0000-0000-000070260000}"/>
    <cellStyle name="Normal 12 9 2 2" xfId="9876" xr:uid="{00000000-0005-0000-0000-000071260000}"/>
    <cellStyle name="Normal 12 9 3" xfId="9877" xr:uid="{00000000-0005-0000-0000-000072260000}"/>
    <cellStyle name="Normal 12_T-straight with PEDs adjustor" xfId="9878" xr:uid="{00000000-0005-0000-0000-000073260000}"/>
    <cellStyle name="Normal 13" xfId="9879" xr:uid="{00000000-0005-0000-0000-000074260000}"/>
    <cellStyle name="Normal 13 10" xfId="9880" xr:uid="{00000000-0005-0000-0000-000075260000}"/>
    <cellStyle name="Normal 13 10 2" xfId="9881" xr:uid="{00000000-0005-0000-0000-000076260000}"/>
    <cellStyle name="Normal 13 10 2 2" xfId="9882" xr:uid="{00000000-0005-0000-0000-000077260000}"/>
    <cellStyle name="Normal 13 10 3" xfId="9883" xr:uid="{00000000-0005-0000-0000-000078260000}"/>
    <cellStyle name="Normal 13 11" xfId="9884" xr:uid="{00000000-0005-0000-0000-000079260000}"/>
    <cellStyle name="Normal 13 11 2" xfId="9885" xr:uid="{00000000-0005-0000-0000-00007A260000}"/>
    <cellStyle name="Normal 13 12" xfId="9886" xr:uid="{00000000-0005-0000-0000-00007B260000}"/>
    <cellStyle name="Normal 13 12 2" xfId="9887" xr:uid="{00000000-0005-0000-0000-00007C260000}"/>
    <cellStyle name="Normal 13 13" xfId="9888" xr:uid="{00000000-0005-0000-0000-00007D260000}"/>
    <cellStyle name="Normal 13 2" xfId="9889" xr:uid="{00000000-0005-0000-0000-00007E260000}"/>
    <cellStyle name="Normal 13 2 10" xfId="9890" xr:uid="{00000000-0005-0000-0000-00007F260000}"/>
    <cellStyle name="Normal 13 2 11" xfId="9891" xr:uid="{00000000-0005-0000-0000-000080260000}"/>
    <cellStyle name="Normal 13 2 12" xfId="9892" xr:uid="{00000000-0005-0000-0000-000081260000}"/>
    <cellStyle name="Normal 13 2 2" xfId="9893" xr:uid="{00000000-0005-0000-0000-000082260000}"/>
    <cellStyle name="Normal 13 2 2 2" xfId="9894" xr:uid="{00000000-0005-0000-0000-000083260000}"/>
    <cellStyle name="Normal 13 2 2 2 2" xfId="9895" xr:uid="{00000000-0005-0000-0000-000084260000}"/>
    <cellStyle name="Normal 13 2 2 2 2 2" xfId="9896" xr:uid="{00000000-0005-0000-0000-000085260000}"/>
    <cellStyle name="Normal 13 2 2 2 2 2 2" xfId="9897" xr:uid="{00000000-0005-0000-0000-000086260000}"/>
    <cellStyle name="Normal 13 2 2 2 2 2 2 2" xfId="9898" xr:uid="{00000000-0005-0000-0000-000087260000}"/>
    <cellStyle name="Normal 13 2 2 2 2 2 2 2 2" xfId="9899" xr:uid="{00000000-0005-0000-0000-000088260000}"/>
    <cellStyle name="Normal 13 2 2 2 2 2 2 3" xfId="9900" xr:uid="{00000000-0005-0000-0000-000089260000}"/>
    <cellStyle name="Normal 13 2 2 2 2 2 3" xfId="9901" xr:uid="{00000000-0005-0000-0000-00008A260000}"/>
    <cellStyle name="Normal 13 2 2 2 2 2 3 2" xfId="9902" xr:uid="{00000000-0005-0000-0000-00008B260000}"/>
    <cellStyle name="Normal 13 2 2 2 2 2 4" xfId="9903" xr:uid="{00000000-0005-0000-0000-00008C260000}"/>
    <cellStyle name="Normal 13 2 2 2 2 3" xfId="9904" xr:uid="{00000000-0005-0000-0000-00008D260000}"/>
    <cellStyle name="Normal 13 2 2 2 2 3 2" xfId="9905" xr:uid="{00000000-0005-0000-0000-00008E260000}"/>
    <cellStyle name="Normal 13 2 2 2 2 3 2 2" xfId="9906" xr:uid="{00000000-0005-0000-0000-00008F260000}"/>
    <cellStyle name="Normal 13 2 2 2 2 3 3" xfId="9907" xr:uid="{00000000-0005-0000-0000-000090260000}"/>
    <cellStyle name="Normal 13 2 2 2 2 4" xfId="9908" xr:uid="{00000000-0005-0000-0000-000091260000}"/>
    <cellStyle name="Normal 13 2 2 2 2 4 2" xfId="9909" xr:uid="{00000000-0005-0000-0000-000092260000}"/>
    <cellStyle name="Normal 13 2 2 2 2 5" xfId="9910" xr:uid="{00000000-0005-0000-0000-000093260000}"/>
    <cellStyle name="Normal 13 2 2 2 3" xfId="9911" xr:uid="{00000000-0005-0000-0000-000094260000}"/>
    <cellStyle name="Normal 13 2 2 2 3 2" xfId="9912" xr:uid="{00000000-0005-0000-0000-000095260000}"/>
    <cellStyle name="Normal 13 2 2 2 3 2 2" xfId="9913" xr:uid="{00000000-0005-0000-0000-000096260000}"/>
    <cellStyle name="Normal 13 2 2 2 3 2 2 2" xfId="9914" xr:uid="{00000000-0005-0000-0000-000097260000}"/>
    <cellStyle name="Normal 13 2 2 2 3 2 3" xfId="9915" xr:uid="{00000000-0005-0000-0000-000098260000}"/>
    <cellStyle name="Normal 13 2 2 2 3 3" xfId="9916" xr:uid="{00000000-0005-0000-0000-000099260000}"/>
    <cellStyle name="Normal 13 2 2 2 3 3 2" xfId="9917" xr:uid="{00000000-0005-0000-0000-00009A260000}"/>
    <cellStyle name="Normal 13 2 2 2 3 4" xfId="9918" xr:uid="{00000000-0005-0000-0000-00009B260000}"/>
    <cellStyle name="Normal 13 2 2 2 4" xfId="9919" xr:uid="{00000000-0005-0000-0000-00009C260000}"/>
    <cellStyle name="Normal 13 2 2 2 4 2" xfId="9920" xr:uid="{00000000-0005-0000-0000-00009D260000}"/>
    <cellStyle name="Normal 13 2 2 2 4 2 2" xfId="9921" xr:uid="{00000000-0005-0000-0000-00009E260000}"/>
    <cellStyle name="Normal 13 2 2 2 4 2 2 2" xfId="9922" xr:uid="{00000000-0005-0000-0000-00009F260000}"/>
    <cellStyle name="Normal 13 2 2 2 4 2 3" xfId="9923" xr:uid="{00000000-0005-0000-0000-0000A0260000}"/>
    <cellStyle name="Normal 13 2 2 2 4 3" xfId="9924" xr:uid="{00000000-0005-0000-0000-0000A1260000}"/>
    <cellStyle name="Normal 13 2 2 2 4 3 2" xfId="9925" xr:uid="{00000000-0005-0000-0000-0000A2260000}"/>
    <cellStyle name="Normal 13 2 2 2 4 4" xfId="9926" xr:uid="{00000000-0005-0000-0000-0000A3260000}"/>
    <cellStyle name="Normal 13 2 2 2 5" xfId="9927" xr:uid="{00000000-0005-0000-0000-0000A4260000}"/>
    <cellStyle name="Normal 13 2 2 2 5 2" xfId="9928" xr:uid="{00000000-0005-0000-0000-0000A5260000}"/>
    <cellStyle name="Normal 13 2 2 2 5 2 2" xfId="9929" xr:uid="{00000000-0005-0000-0000-0000A6260000}"/>
    <cellStyle name="Normal 13 2 2 2 5 3" xfId="9930" xr:uid="{00000000-0005-0000-0000-0000A7260000}"/>
    <cellStyle name="Normal 13 2 2 2 6" xfId="9931" xr:uid="{00000000-0005-0000-0000-0000A8260000}"/>
    <cellStyle name="Normal 13 2 2 2 6 2" xfId="9932" xr:uid="{00000000-0005-0000-0000-0000A9260000}"/>
    <cellStyle name="Normal 13 2 2 2 7" xfId="9933" xr:uid="{00000000-0005-0000-0000-0000AA260000}"/>
    <cellStyle name="Normal 13 2 2 2 7 2" xfId="9934" xr:uid="{00000000-0005-0000-0000-0000AB260000}"/>
    <cellStyle name="Normal 13 2 2 2 8" xfId="9935" xr:uid="{00000000-0005-0000-0000-0000AC260000}"/>
    <cellStyle name="Normal 13 2 2 3" xfId="9936" xr:uid="{00000000-0005-0000-0000-0000AD260000}"/>
    <cellStyle name="Normal 13 2 2 3 2" xfId="9937" xr:uid="{00000000-0005-0000-0000-0000AE260000}"/>
    <cellStyle name="Normal 13 2 2 3 2 2" xfId="9938" xr:uid="{00000000-0005-0000-0000-0000AF260000}"/>
    <cellStyle name="Normal 13 2 2 3 2 2 2" xfId="9939" xr:uid="{00000000-0005-0000-0000-0000B0260000}"/>
    <cellStyle name="Normal 13 2 2 3 2 2 2 2" xfId="9940" xr:uid="{00000000-0005-0000-0000-0000B1260000}"/>
    <cellStyle name="Normal 13 2 2 3 2 2 3" xfId="9941" xr:uid="{00000000-0005-0000-0000-0000B2260000}"/>
    <cellStyle name="Normal 13 2 2 3 2 3" xfId="9942" xr:uid="{00000000-0005-0000-0000-0000B3260000}"/>
    <cellStyle name="Normal 13 2 2 3 2 3 2" xfId="9943" xr:uid="{00000000-0005-0000-0000-0000B4260000}"/>
    <cellStyle name="Normal 13 2 2 3 2 4" xfId="9944" xr:uid="{00000000-0005-0000-0000-0000B5260000}"/>
    <cellStyle name="Normal 13 2 2 3 3" xfId="9945" xr:uid="{00000000-0005-0000-0000-0000B6260000}"/>
    <cellStyle name="Normal 13 2 2 3 3 2" xfId="9946" xr:uid="{00000000-0005-0000-0000-0000B7260000}"/>
    <cellStyle name="Normal 13 2 2 3 3 2 2" xfId="9947" xr:uid="{00000000-0005-0000-0000-0000B8260000}"/>
    <cellStyle name="Normal 13 2 2 3 3 3" xfId="9948" xr:uid="{00000000-0005-0000-0000-0000B9260000}"/>
    <cellStyle name="Normal 13 2 2 3 4" xfId="9949" xr:uid="{00000000-0005-0000-0000-0000BA260000}"/>
    <cellStyle name="Normal 13 2 2 3 4 2" xfId="9950" xr:uid="{00000000-0005-0000-0000-0000BB260000}"/>
    <cellStyle name="Normal 13 2 2 3 5" xfId="9951" xr:uid="{00000000-0005-0000-0000-0000BC260000}"/>
    <cellStyle name="Normal 13 2 2 4" xfId="9952" xr:uid="{00000000-0005-0000-0000-0000BD260000}"/>
    <cellStyle name="Normal 13 2 2 4 2" xfId="9953" xr:uid="{00000000-0005-0000-0000-0000BE260000}"/>
    <cellStyle name="Normal 13 2 2 4 2 2" xfId="9954" xr:uid="{00000000-0005-0000-0000-0000BF260000}"/>
    <cellStyle name="Normal 13 2 2 4 2 2 2" xfId="9955" xr:uid="{00000000-0005-0000-0000-0000C0260000}"/>
    <cellStyle name="Normal 13 2 2 4 2 3" xfId="9956" xr:uid="{00000000-0005-0000-0000-0000C1260000}"/>
    <cellStyle name="Normal 13 2 2 4 3" xfId="9957" xr:uid="{00000000-0005-0000-0000-0000C2260000}"/>
    <cellStyle name="Normal 13 2 2 4 3 2" xfId="9958" xr:uid="{00000000-0005-0000-0000-0000C3260000}"/>
    <cellStyle name="Normal 13 2 2 4 4" xfId="9959" xr:uid="{00000000-0005-0000-0000-0000C4260000}"/>
    <cellStyle name="Normal 13 2 2 5" xfId="9960" xr:uid="{00000000-0005-0000-0000-0000C5260000}"/>
    <cellStyle name="Normal 13 2 2 5 2" xfId="9961" xr:uid="{00000000-0005-0000-0000-0000C6260000}"/>
    <cellStyle name="Normal 13 2 2 5 2 2" xfId="9962" xr:uid="{00000000-0005-0000-0000-0000C7260000}"/>
    <cellStyle name="Normal 13 2 2 5 2 2 2" xfId="9963" xr:uid="{00000000-0005-0000-0000-0000C8260000}"/>
    <cellStyle name="Normal 13 2 2 5 2 3" xfId="9964" xr:uid="{00000000-0005-0000-0000-0000C9260000}"/>
    <cellStyle name="Normal 13 2 2 5 3" xfId="9965" xr:uid="{00000000-0005-0000-0000-0000CA260000}"/>
    <cellStyle name="Normal 13 2 2 5 3 2" xfId="9966" xr:uid="{00000000-0005-0000-0000-0000CB260000}"/>
    <cellStyle name="Normal 13 2 2 5 4" xfId="9967" xr:uid="{00000000-0005-0000-0000-0000CC260000}"/>
    <cellStyle name="Normal 13 2 2 6" xfId="9968" xr:uid="{00000000-0005-0000-0000-0000CD260000}"/>
    <cellStyle name="Normal 13 2 2 6 2" xfId="9969" xr:uid="{00000000-0005-0000-0000-0000CE260000}"/>
    <cellStyle name="Normal 13 2 2 6 2 2" xfId="9970" xr:uid="{00000000-0005-0000-0000-0000CF260000}"/>
    <cellStyle name="Normal 13 2 2 6 3" xfId="9971" xr:uid="{00000000-0005-0000-0000-0000D0260000}"/>
    <cellStyle name="Normal 13 2 2 7" xfId="9972" xr:uid="{00000000-0005-0000-0000-0000D1260000}"/>
    <cellStyle name="Normal 13 2 2 7 2" xfId="9973" xr:uid="{00000000-0005-0000-0000-0000D2260000}"/>
    <cellStyle name="Normal 13 2 2 8" xfId="9974" xr:uid="{00000000-0005-0000-0000-0000D3260000}"/>
    <cellStyle name="Normal 13 2 2 8 2" xfId="9975" xr:uid="{00000000-0005-0000-0000-0000D4260000}"/>
    <cellStyle name="Normal 13 2 2 9" xfId="9976" xr:uid="{00000000-0005-0000-0000-0000D5260000}"/>
    <cellStyle name="Normal 13 2 3" xfId="9977" xr:uid="{00000000-0005-0000-0000-0000D6260000}"/>
    <cellStyle name="Normal 13 2 3 2" xfId="9978" xr:uid="{00000000-0005-0000-0000-0000D7260000}"/>
    <cellStyle name="Normal 13 2 3 2 2" xfId="9979" xr:uid="{00000000-0005-0000-0000-0000D8260000}"/>
    <cellStyle name="Normal 13 2 3 2 2 2" xfId="9980" xr:uid="{00000000-0005-0000-0000-0000D9260000}"/>
    <cellStyle name="Normal 13 2 3 2 2 2 2" xfId="9981" xr:uid="{00000000-0005-0000-0000-0000DA260000}"/>
    <cellStyle name="Normal 13 2 3 2 2 2 2 2" xfId="9982" xr:uid="{00000000-0005-0000-0000-0000DB260000}"/>
    <cellStyle name="Normal 13 2 3 2 2 2 3" xfId="9983" xr:uid="{00000000-0005-0000-0000-0000DC260000}"/>
    <cellStyle name="Normal 13 2 3 2 2 3" xfId="9984" xr:uid="{00000000-0005-0000-0000-0000DD260000}"/>
    <cellStyle name="Normal 13 2 3 2 2 3 2" xfId="9985" xr:uid="{00000000-0005-0000-0000-0000DE260000}"/>
    <cellStyle name="Normal 13 2 3 2 2 4" xfId="9986" xr:uid="{00000000-0005-0000-0000-0000DF260000}"/>
    <cellStyle name="Normal 13 2 3 2 3" xfId="9987" xr:uid="{00000000-0005-0000-0000-0000E0260000}"/>
    <cellStyle name="Normal 13 2 3 2 3 2" xfId="9988" xr:uid="{00000000-0005-0000-0000-0000E1260000}"/>
    <cellStyle name="Normal 13 2 3 2 3 2 2" xfId="9989" xr:uid="{00000000-0005-0000-0000-0000E2260000}"/>
    <cellStyle name="Normal 13 2 3 2 3 3" xfId="9990" xr:uid="{00000000-0005-0000-0000-0000E3260000}"/>
    <cellStyle name="Normal 13 2 3 2 4" xfId="9991" xr:uid="{00000000-0005-0000-0000-0000E4260000}"/>
    <cellStyle name="Normal 13 2 3 2 4 2" xfId="9992" xr:uid="{00000000-0005-0000-0000-0000E5260000}"/>
    <cellStyle name="Normal 13 2 3 2 5" xfId="9993" xr:uid="{00000000-0005-0000-0000-0000E6260000}"/>
    <cellStyle name="Normal 13 2 3 3" xfId="9994" xr:uid="{00000000-0005-0000-0000-0000E7260000}"/>
    <cellStyle name="Normal 13 2 3 3 2" xfId="9995" xr:uid="{00000000-0005-0000-0000-0000E8260000}"/>
    <cellStyle name="Normal 13 2 3 3 2 2" xfId="9996" xr:uid="{00000000-0005-0000-0000-0000E9260000}"/>
    <cellStyle name="Normal 13 2 3 3 2 2 2" xfId="9997" xr:uid="{00000000-0005-0000-0000-0000EA260000}"/>
    <cellStyle name="Normal 13 2 3 3 2 3" xfId="9998" xr:uid="{00000000-0005-0000-0000-0000EB260000}"/>
    <cellStyle name="Normal 13 2 3 3 3" xfId="9999" xr:uid="{00000000-0005-0000-0000-0000EC260000}"/>
    <cellStyle name="Normal 13 2 3 3 3 2" xfId="10000" xr:uid="{00000000-0005-0000-0000-0000ED260000}"/>
    <cellStyle name="Normal 13 2 3 3 4" xfId="10001" xr:uid="{00000000-0005-0000-0000-0000EE260000}"/>
    <cellStyle name="Normal 13 2 3 4" xfId="10002" xr:uid="{00000000-0005-0000-0000-0000EF260000}"/>
    <cellStyle name="Normal 13 2 3 4 2" xfId="10003" xr:uid="{00000000-0005-0000-0000-0000F0260000}"/>
    <cellStyle name="Normal 13 2 3 4 2 2" xfId="10004" xr:uid="{00000000-0005-0000-0000-0000F1260000}"/>
    <cellStyle name="Normal 13 2 3 4 2 2 2" xfId="10005" xr:uid="{00000000-0005-0000-0000-0000F2260000}"/>
    <cellStyle name="Normal 13 2 3 4 2 3" xfId="10006" xr:uid="{00000000-0005-0000-0000-0000F3260000}"/>
    <cellStyle name="Normal 13 2 3 4 3" xfId="10007" xr:uid="{00000000-0005-0000-0000-0000F4260000}"/>
    <cellStyle name="Normal 13 2 3 4 3 2" xfId="10008" xr:uid="{00000000-0005-0000-0000-0000F5260000}"/>
    <cellStyle name="Normal 13 2 3 4 4" xfId="10009" xr:uid="{00000000-0005-0000-0000-0000F6260000}"/>
    <cellStyle name="Normal 13 2 3 5" xfId="10010" xr:uid="{00000000-0005-0000-0000-0000F7260000}"/>
    <cellStyle name="Normal 13 2 3 5 2" xfId="10011" xr:uid="{00000000-0005-0000-0000-0000F8260000}"/>
    <cellStyle name="Normal 13 2 3 5 2 2" xfId="10012" xr:uid="{00000000-0005-0000-0000-0000F9260000}"/>
    <cellStyle name="Normal 13 2 3 5 3" xfId="10013" xr:uid="{00000000-0005-0000-0000-0000FA260000}"/>
    <cellStyle name="Normal 13 2 3 6" xfId="10014" xr:uid="{00000000-0005-0000-0000-0000FB260000}"/>
    <cellStyle name="Normal 13 2 3 6 2" xfId="10015" xr:uid="{00000000-0005-0000-0000-0000FC260000}"/>
    <cellStyle name="Normal 13 2 3 7" xfId="10016" xr:uid="{00000000-0005-0000-0000-0000FD260000}"/>
    <cellStyle name="Normal 13 2 3 7 2" xfId="10017" xr:uid="{00000000-0005-0000-0000-0000FE260000}"/>
    <cellStyle name="Normal 13 2 3 8" xfId="10018" xr:uid="{00000000-0005-0000-0000-0000FF260000}"/>
    <cellStyle name="Normal 13 2 4" xfId="10019" xr:uid="{00000000-0005-0000-0000-000000270000}"/>
    <cellStyle name="Normal 13 2 4 2" xfId="10020" xr:uid="{00000000-0005-0000-0000-000001270000}"/>
    <cellStyle name="Normal 13 2 4 2 2" xfId="10021" xr:uid="{00000000-0005-0000-0000-000002270000}"/>
    <cellStyle name="Normal 13 2 4 2 2 2" xfId="10022" xr:uid="{00000000-0005-0000-0000-000003270000}"/>
    <cellStyle name="Normal 13 2 4 2 2 2 2" xfId="10023" xr:uid="{00000000-0005-0000-0000-000004270000}"/>
    <cellStyle name="Normal 13 2 4 2 2 3" xfId="10024" xr:uid="{00000000-0005-0000-0000-000005270000}"/>
    <cellStyle name="Normal 13 2 4 2 3" xfId="10025" xr:uid="{00000000-0005-0000-0000-000006270000}"/>
    <cellStyle name="Normal 13 2 4 2 3 2" xfId="10026" xr:uid="{00000000-0005-0000-0000-000007270000}"/>
    <cellStyle name="Normal 13 2 4 2 4" xfId="10027" xr:uid="{00000000-0005-0000-0000-000008270000}"/>
    <cellStyle name="Normal 13 2 4 3" xfId="10028" xr:uid="{00000000-0005-0000-0000-000009270000}"/>
    <cellStyle name="Normal 13 2 4 3 2" xfId="10029" xr:uid="{00000000-0005-0000-0000-00000A270000}"/>
    <cellStyle name="Normal 13 2 4 3 2 2" xfId="10030" xr:uid="{00000000-0005-0000-0000-00000B270000}"/>
    <cellStyle name="Normal 13 2 4 3 3" xfId="10031" xr:uid="{00000000-0005-0000-0000-00000C270000}"/>
    <cellStyle name="Normal 13 2 4 4" xfId="10032" xr:uid="{00000000-0005-0000-0000-00000D270000}"/>
    <cellStyle name="Normal 13 2 4 4 2" xfId="10033" xr:uid="{00000000-0005-0000-0000-00000E270000}"/>
    <cellStyle name="Normal 13 2 4 5" xfId="10034" xr:uid="{00000000-0005-0000-0000-00000F270000}"/>
    <cellStyle name="Normal 13 2 5" xfId="10035" xr:uid="{00000000-0005-0000-0000-000010270000}"/>
    <cellStyle name="Normal 13 2 5 2" xfId="10036" xr:uid="{00000000-0005-0000-0000-000011270000}"/>
    <cellStyle name="Normal 13 2 5 2 2" xfId="10037" xr:uid="{00000000-0005-0000-0000-000012270000}"/>
    <cellStyle name="Normal 13 2 5 2 2 2" xfId="10038" xr:uid="{00000000-0005-0000-0000-000013270000}"/>
    <cellStyle name="Normal 13 2 5 2 3" xfId="10039" xr:uid="{00000000-0005-0000-0000-000014270000}"/>
    <cellStyle name="Normal 13 2 5 3" xfId="10040" xr:uid="{00000000-0005-0000-0000-000015270000}"/>
    <cellStyle name="Normal 13 2 5 3 2" xfId="10041" xr:uid="{00000000-0005-0000-0000-000016270000}"/>
    <cellStyle name="Normal 13 2 5 4" xfId="10042" xr:uid="{00000000-0005-0000-0000-000017270000}"/>
    <cellStyle name="Normal 13 2 6" xfId="10043" xr:uid="{00000000-0005-0000-0000-000018270000}"/>
    <cellStyle name="Normal 13 2 6 2" xfId="10044" xr:uid="{00000000-0005-0000-0000-000019270000}"/>
    <cellStyle name="Normal 13 2 6 2 2" xfId="10045" xr:uid="{00000000-0005-0000-0000-00001A270000}"/>
    <cellStyle name="Normal 13 2 6 2 2 2" xfId="10046" xr:uid="{00000000-0005-0000-0000-00001B270000}"/>
    <cellStyle name="Normal 13 2 6 2 3" xfId="10047" xr:uid="{00000000-0005-0000-0000-00001C270000}"/>
    <cellStyle name="Normal 13 2 6 3" xfId="10048" xr:uid="{00000000-0005-0000-0000-00001D270000}"/>
    <cellStyle name="Normal 13 2 6 3 2" xfId="10049" xr:uid="{00000000-0005-0000-0000-00001E270000}"/>
    <cellStyle name="Normal 13 2 6 4" xfId="10050" xr:uid="{00000000-0005-0000-0000-00001F270000}"/>
    <cellStyle name="Normal 13 2 7" xfId="10051" xr:uid="{00000000-0005-0000-0000-000020270000}"/>
    <cellStyle name="Normal 13 2 7 2" xfId="10052" xr:uid="{00000000-0005-0000-0000-000021270000}"/>
    <cellStyle name="Normal 13 2 7 2 2" xfId="10053" xr:uid="{00000000-0005-0000-0000-000022270000}"/>
    <cellStyle name="Normal 13 2 7 3" xfId="10054" xr:uid="{00000000-0005-0000-0000-000023270000}"/>
    <cellStyle name="Normal 13 2 8" xfId="10055" xr:uid="{00000000-0005-0000-0000-000024270000}"/>
    <cellStyle name="Normal 13 2 8 2" xfId="10056" xr:uid="{00000000-0005-0000-0000-000025270000}"/>
    <cellStyle name="Normal 13 2 9" xfId="10057" xr:uid="{00000000-0005-0000-0000-000026270000}"/>
    <cellStyle name="Normal 13 2 9 2" xfId="10058" xr:uid="{00000000-0005-0000-0000-000027270000}"/>
    <cellStyle name="Normal 13 3" xfId="10059" xr:uid="{00000000-0005-0000-0000-000028270000}"/>
    <cellStyle name="Normal 13 3 2" xfId="10060" xr:uid="{00000000-0005-0000-0000-000029270000}"/>
    <cellStyle name="Normal 13 3 2 2" xfId="10061" xr:uid="{00000000-0005-0000-0000-00002A270000}"/>
    <cellStyle name="Normal 13 3 2 2 2" xfId="10062" xr:uid="{00000000-0005-0000-0000-00002B270000}"/>
    <cellStyle name="Normal 13 3 2 2 2 2" xfId="10063" xr:uid="{00000000-0005-0000-0000-00002C270000}"/>
    <cellStyle name="Normal 13 3 2 2 2 2 2" xfId="10064" xr:uid="{00000000-0005-0000-0000-00002D270000}"/>
    <cellStyle name="Normal 13 3 2 2 2 2 2 2" xfId="10065" xr:uid="{00000000-0005-0000-0000-00002E270000}"/>
    <cellStyle name="Normal 13 3 2 2 2 2 3" xfId="10066" xr:uid="{00000000-0005-0000-0000-00002F270000}"/>
    <cellStyle name="Normal 13 3 2 2 2 3" xfId="10067" xr:uid="{00000000-0005-0000-0000-000030270000}"/>
    <cellStyle name="Normal 13 3 2 2 2 3 2" xfId="10068" xr:uid="{00000000-0005-0000-0000-000031270000}"/>
    <cellStyle name="Normal 13 3 2 2 2 4" xfId="10069" xr:uid="{00000000-0005-0000-0000-000032270000}"/>
    <cellStyle name="Normal 13 3 2 2 3" xfId="10070" xr:uid="{00000000-0005-0000-0000-000033270000}"/>
    <cellStyle name="Normal 13 3 2 2 3 2" xfId="10071" xr:uid="{00000000-0005-0000-0000-000034270000}"/>
    <cellStyle name="Normal 13 3 2 2 3 2 2" xfId="10072" xr:uid="{00000000-0005-0000-0000-000035270000}"/>
    <cellStyle name="Normal 13 3 2 2 3 3" xfId="10073" xr:uid="{00000000-0005-0000-0000-000036270000}"/>
    <cellStyle name="Normal 13 3 2 2 4" xfId="10074" xr:uid="{00000000-0005-0000-0000-000037270000}"/>
    <cellStyle name="Normal 13 3 2 2 4 2" xfId="10075" xr:uid="{00000000-0005-0000-0000-000038270000}"/>
    <cellStyle name="Normal 13 3 2 2 5" xfId="10076" xr:uid="{00000000-0005-0000-0000-000039270000}"/>
    <cellStyle name="Normal 13 3 2 3" xfId="10077" xr:uid="{00000000-0005-0000-0000-00003A270000}"/>
    <cellStyle name="Normal 13 3 2 3 2" xfId="10078" xr:uid="{00000000-0005-0000-0000-00003B270000}"/>
    <cellStyle name="Normal 13 3 2 3 2 2" xfId="10079" xr:uid="{00000000-0005-0000-0000-00003C270000}"/>
    <cellStyle name="Normal 13 3 2 3 2 2 2" xfId="10080" xr:uid="{00000000-0005-0000-0000-00003D270000}"/>
    <cellStyle name="Normal 13 3 2 3 2 3" xfId="10081" xr:uid="{00000000-0005-0000-0000-00003E270000}"/>
    <cellStyle name="Normal 13 3 2 3 3" xfId="10082" xr:uid="{00000000-0005-0000-0000-00003F270000}"/>
    <cellStyle name="Normal 13 3 2 3 3 2" xfId="10083" xr:uid="{00000000-0005-0000-0000-000040270000}"/>
    <cellStyle name="Normal 13 3 2 3 4" xfId="10084" xr:uid="{00000000-0005-0000-0000-000041270000}"/>
    <cellStyle name="Normal 13 3 2 4" xfId="10085" xr:uid="{00000000-0005-0000-0000-000042270000}"/>
    <cellStyle name="Normal 13 3 2 4 2" xfId="10086" xr:uid="{00000000-0005-0000-0000-000043270000}"/>
    <cellStyle name="Normal 13 3 2 4 2 2" xfId="10087" xr:uid="{00000000-0005-0000-0000-000044270000}"/>
    <cellStyle name="Normal 13 3 2 4 2 2 2" xfId="10088" xr:uid="{00000000-0005-0000-0000-000045270000}"/>
    <cellStyle name="Normal 13 3 2 4 2 3" xfId="10089" xr:uid="{00000000-0005-0000-0000-000046270000}"/>
    <cellStyle name="Normal 13 3 2 4 3" xfId="10090" xr:uid="{00000000-0005-0000-0000-000047270000}"/>
    <cellStyle name="Normal 13 3 2 4 3 2" xfId="10091" xr:uid="{00000000-0005-0000-0000-000048270000}"/>
    <cellStyle name="Normal 13 3 2 4 4" xfId="10092" xr:uid="{00000000-0005-0000-0000-000049270000}"/>
    <cellStyle name="Normal 13 3 2 5" xfId="10093" xr:uid="{00000000-0005-0000-0000-00004A270000}"/>
    <cellStyle name="Normal 13 3 2 5 2" xfId="10094" xr:uid="{00000000-0005-0000-0000-00004B270000}"/>
    <cellStyle name="Normal 13 3 2 5 2 2" xfId="10095" xr:uid="{00000000-0005-0000-0000-00004C270000}"/>
    <cellStyle name="Normal 13 3 2 5 3" xfId="10096" xr:uid="{00000000-0005-0000-0000-00004D270000}"/>
    <cellStyle name="Normal 13 3 2 6" xfId="10097" xr:uid="{00000000-0005-0000-0000-00004E270000}"/>
    <cellStyle name="Normal 13 3 2 6 2" xfId="10098" xr:uid="{00000000-0005-0000-0000-00004F270000}"/>
    <cellStyle name="Normal 13 3 2 7" xfId="10099" xr:uid="{00000000-0005-0000-0000-000050270000}"/>
    <cellStyle name="Normal 13 3 2 7 2" xfId="10100" xr:uid="{00000000-0005-0000-0000-000051270000}"/>
    <cellStyle name="Normal 13 3 2 8" xfId="10101" xr:uid="{00000000-0005-0000-0000-000052270000}"/>
    <cellStyle name="Normal 13 3 3" xfId="10102" xr:uid="{00000000-0005-0000-0000-000053270000}"/>
    <cellStyle name="Normal 13 3 3 2" xfId="10103" xr:uid="{00000000-0005-0000-0000-000054270000}"/>
    <cellStyle name="Normal 13 3 3 2 2" xfId="10104" xr:uid="{00000000-0005-0000-0000-000055270000}"/>
    <cellStyle name="Normal 13 3 3 2 2 2" xfId="10105" xr:uid="{00000000-0005-0000-0000-000056270000}"/>
    <cellStyle name="Normal 13 3 3 2 2 2 2" xfId="10106" xr:uid="{00000000-0005-0000-0000-000057270000}"/>
    <cellStyle name="Normal 13 3 3 2 2 3" xfId="10107" xr:uid="{00000000-0005-0000-0000-000058270000}"/>
    <cellStyle name="Normal 13 3 3 2 3" xfId="10108" xr:uid="{00000000-0005-0000-0000-000059270000}"/>
    <cellStyle name="Normal 13 3 3 2 3 2" xfId="10109" xr:uid="{00000000-0005-0000-0000-00005A270000}"/>
    <cellStyle name="Normal 13 3 3 2 4" xfId="10110" xr:uid="{00000000-0005-0000-0000-00005B270000}"/>
    <cellStyle name="Normal 13 3 3 3" xfId="10111" xr:uid="{00000000-0005-0000-0000-00005C270000}"/>
    <cellStyle name="Normal 13 3 3 3 2" xfId="10112" xr:uid="{00000000-0005-0000-0000-00005D270000}"/>
    <cellStyle name="Normal 13 3 3 3 2 2" xfId="10113" xr:uid="{00000000-0005-0000-0000-00005E270000}"/>
    <cellStyle name="Normal 13 3 3 3 3" xfId="10114" xr:uid="{00000000-0005-0000-0000-00005F270000}"/>
    <cellStyle name="Normal 13 3 3 4" xfId="10115" xr:uid="{00000000-0005-0000-0000-000060270000}"/>
    <cellStyle name="Normal 13 3 3 4 2" xfId="10116" xr:uid="{00000000-0005-0000-0000-000061270000}"/>
    <cellStyle name="Normal 13 3 3 5" xfId="10117" xr:uid="{00000000-0005-0000-0000-000062270000}"/>
    <cellStyle name="Normal 13 3 4" xfId="10118" xr:uid="{00000000-0005-0000-0000-000063270000}"/>
    <cellStyle name="Normal 13 3 4 2" xfId="10119" xr:uid="{00000000-0005-0000-0000-000064270000}"/>
    <cellStyle name="Normal 13 3 4 2 2" xfId="10120" xr:uid="{00000000-0005-0000-0000-000065270000}"/>
    <cellStyle name="Normal 13 3 4 2 2 2" xfId="10121" xr:uid="{00000000-0005-0000-0000-000066270000}"/>
    <cellStyle name="Normal 13 3 4 2 3" xfId="10122" xr:uid="{00000000-0005-0000-0000-000067270000}"/>
    <cellStyle name="Normal 13 3 4 3" xfId="10123" xr:uid="{00000000-0005-0000-0000-000068270000}"/>
    <cellStyle name="Normal 13 3 4 3 2" xfId="10124" xr:uid="{00000000-0005-0000-0000-000069270000}"/>
    <cellStyle name="Normal 13 3 4 4" xfId="10125" xr:uid="{00000000-0005-0000-0000-00006A270000}"/>
    <cellStyle name="Normal 13 3 5" xfId="10126" xr:uid="{00000000-0005-0000-0000-00006B270000}"/>
    <cellStyle name="Normal 13 3 5 2" xfId="10127" xr:uid="{00000000-0005-0000-0000-00006C270000}"/>
    <cellStyle name="Normal 13 3 5 2 2" xfId="10128" xr:uid="{00000000-0005-0000-0000-00006D270000}"/>
    <cellStyle name="Normal 13 3 5 2 2 2" xfId="10129" xr:uid="{00000000-0005-0000-0000-00006E270000}"/>
    <cellStyle name="Normal 13 3 5 2 3" xfId="10130" xr:uid="{00000000-0005-0000-0000-00006F270000}"/>
    <cellStyle name="Normal 13 3 5 3" xfId="10131" xr:uid="{00000000-0005-0000-0000-000070270000}"/>
    <cellStyle name="Normal 13 3 5 3 2" xfId="10132" xr:uid="{00000000-0005-0000-0000-000071270000}"/>
    <cellStyle name="Normal 13 3 5 4" xfId="10133" xr:uid="{00000000-0005-0000-0000-000072270000}"/>
    <cellStyle name="Normal 13 3 6" xfId="10134" xr:uid="{00000000-0005-0000-0000-000073270000}"/>
    <cellStyle name="Normal 13 3 6 2" xfId="10135" xr:uid="{00000000-0005-0000-0000-000074270000}"/>
    <cellStyle name="Normal 13 3 6 2 2" xfId="10136" xr:uid="{00000000-0005-0000-0000-000075270000}"/>
    <cellStyle name="Normal 13 3 6 3" xfId="10137" xr:uid="{00000000-0005-0000-0000-000076270000}"/>
    <cellStyle name="Normal 13 3 7" xfId="10138" xr:uid="{00000000-0005-0000-0000-000077270000}"/>
    <cellStyle name="Normal 13 3 7 2" xfId="10139" xr:uid="{00000000-0005-0000-0000-000078270000}"/>
    <cellStyle name="Normal 13 3 8" xfId="10140" xr:uid="{00000000-0005-0000-0000-000079270000}"/>
    <cellStyle name="Normal 13 3 8 2" xfId="10141" xr:uid="{00000000-0005-0000-0000-00007A270000}"/>
    <cellStyle name="Normal 13 3 9" xfId="10142" xr:uid="{00000000-0005-0000-0000-00007B270000}"/>
    <cellStyle name="Normal 13 4" xfId="10143" xr:uid="{00000000-0005-0000-0000-00007C270000}"/>
    <cellStyle name="Normal 13 4 2" xfId="10144" xr:uid="{00000000-0005-0000-0000-00007D270000}"/>
    <cellStyle name="Normal 13 4 2 2" xfId="10145" xr:uid="{00000000-0005-0000-0000-00007E270000}"/>
    <cellStyle name="Normal 13 4 2 2 2" xfId="10146" xr:uid="{00000000-0005-0000-0000-00007F270000}"/>
    <cellStyle name="Normal 13 4 2 2 2 2" xfId="10147" xr:uid="{00000000-0005-0000-0000-000080270000}"/>
    <cellStyle name="Normal 13 4 2 2 2 2 2" xfId="10148" xr:uid="{00000000-0005-0000-0000-000081270000}"/>
    <cellStyle name="Normal 13 4 2 2 2 3" xfId="10149" xr:uid="{00000000-0005-0000-0000-000082270000}"/>
    <cellStyle name="Normal 13 4 2 2 3" xfId="10150" xr:uid="{00000000-0005-0000-0000-000083270000}"/>
    <cellStyle name="Normal 13 4 2 2 3 2" xfId="10151" xr:uid="{00000000-0005-0000-0000-000084270000}"/>
    <cellStyle name="Normal 13 4 2 2 4" xfId="10152" xr:uid="{00000000-0005-0000-0000-000085270000}"/>
    <cellStyle name="Normal 13 4 2 3" xfId="10153" xr:uid="{00000000-0005-0000-0000-000086270000}"/>
    <cellStyle name="Normal 13 4 2 3 2" xfId="10154" xr:uid="{00000000-0005-0000-0000-000087270000}"/>
    <cellStyle name="Normal 13 4 2 3 2 2" xfId="10155" xr:uid="{00000000-0005-0000-0000-000088270000}"/>
    <cellStyle name="Normal 13 4 2 3 3" xfId="10156" xr:uid="{00000000-0005-0000-0000-000089270000}"/>
    <cellStyle name="Normal 13 4 2 4" xfId="10157" xr:uid="{00000000-0005-0000-0000-00008A270000}"/>
    <cellStyle name="Normal 13 4 2 4 2" xfId="10158" xr:uid="{00000000-0005-0000-0000-00008B270000}"/>
    <cellStyle name="Normal 13 4 2 5" xfId="10159" xr:uid="{00000000-0005-0000-0000-00008C270000}"/>
    <cellStyle name="Normal 13 4 3" xfId="10160" xr:uid="{00000000-0005-0000-0000-00008D270000}"/>
    <cellStyle name="Normal 13 4 3 2" xfId="10161" xr:uid="{00000000-0005-0000-0000-00008E270000}"/>
    <cellStyle name="Normal 13 4 3 2 2" xfId="10162" xr:uid="{00000000-0005-0000-0000-00008F270000}"/>
    <cellStyle name="Normal 13 4 3 2 2 2" xfId="10163" xr:uid="{00000000-0005-0000-0000-000090270000}"/>
    <cellStyle name="Normal 13 4 3 2 3" xfId="10164" xr:uid="{00000000-0005-0000-0000-000091270000}"/>
    <cellStyle name="Normal 13 4 3 3" xfId="10165" xr:uid="{00000000-0005-0000-0000-000092270000}"/>
    <cellStyle name="Normal 13 4 3 3 2" xfId="10166" xr:uid="{00000000-0005-0000-0000-000093270000}"/>
    <cellStyle name="Normal 13 4 3 4" xfId="10167" xr:uid="{00000000-0005-0000-0000-000094270000}"/>
    <cellStyle name="Normal 13 4 4" xfId="10168" xr:uid="{00000000-0005-0000-0000-000095270000}"/>
    <cellStyle name="Normal 13 4 4 2" xfId="10169" xr:uid="{00000000-0005-0000-0000-000096270000}"/>
    <cellStyle name="Normal 13 4 4 2 2" xfId="10170" xr:uid="{00000000-0005-0000-0000-000097270000}"/>
    <cellStyle name="Normal 13 4 4 2 2 2" xfId="10171" xr:uid="{00000000-0005-0000-0000-000098270000}"/>
    <cellStyle name="Normal 13 4 4 2 3" xfId="10172" xr:uid="{00000000-0005-0000-0000-000099270000}"/>
    <cellStyle name="Normal 13 4 4 3" xfId="10173" xr:uid="{00000000-0005-0000-0000-00009A270000}"/>
    <cellStyle name="Normal 13 4 4 3 2" xfId="10174" xr:uid="{00000000-0005-0000-0000-00009B270000}"/>
    <cellStyle name="Normal 13 4 4 4" xfId="10175" xr:uid="{00000000-0005-0000-0000-00009C270000}"/>
    <cellStyle name="Normal 13 4 5" xfId="10176" xr:uid="{00000000-0005-0000-0000-00009D270000}"/>
    <cellStyle name="Normal 13 4 5 2" xfId="10177" xr:uid="{00000000-0005-0000-0000-00009E270000}"/>
    <cellStyle name="Normal 13 4 5 2 2" xfId="10178" xr:uid="{00000000-0005-0000-0000-00009F270000}"/>
    <cellStyle name="Normal 13 4 5 3" xfId="10179" xr:uid="{00000000-0005-0000-0000-0000A0270000}"/>
    <cellStyle name="Normal 13 4 6" xfId="10180" xr:uid="{00000000-0005-0000-0000-0000A1270000}"/>
    <cellStyle name="Normal 13 4 6 2" xfId="10181" xr:uid="{00000000-0005-0000-0000-0000A2270000}"/>
    <cellStyle name="Normal 13 4 7" xfId="10182" xr:uid="{00000000-0005-0000-0000-0000A3270000}"/>
    <cellStyle name="Normal 13 4 7 2" xfId="10183" xr:uid="{00000000-0005-0000-0000-0000A4270000}"/>
    <cellStyle name="Normal 13 4 8" xfId="10184" xr:uid="{00000000-0005-0000-0000-0000A5270000}"/>
    <cellStyle name="Normal 13 5" xfId="10185" xr:uid="{00000000-0005-0000-0000-0000A6270000}"/>
    <cellStyle name="Normal 13 5 2" xfId="10186" xr:uid="{00000000-0005-0000-0000-0000A7270000}"/>
    <cellStyle name="Normal 13 5 2 2" xfId="10187" xr:uid="{00000000-0005-0000-0000-0000A8270000}"/>
    <cellStyle name="Normal 13 5 2 2 2" xfId="10188" xr:uid="{00000000-0005-0000-0000-0000A9270000}"/>
    <cellStyle name="Normal 13 5 2 2 2 2" xfId="10189" xr:uid="{00000000-0005-0000-0000-0000AA270000}"/>
    <cellStyle name="Normal 13 5 2 2 2 2 2" xfId="10190" xr:uid="{00000000-0005-0000-0000-0000AB270000}"/>
    <cellStyle name="Normal 13 5 2 2 2 3" xfId="10191" xr:uid="{00000000-0005-0000-0000-0000AC270000}"/>
    <cellStyle name="Normal 13 5 2 2 3" xfId="10192" xr:uid="{00000000-0005-0000-0000-0000AD270000}"/>
    <cellStyle name="Normal 13 5 2 2 3 2" xfId="10193" xr:uid="{00000000-0005-0000-0000-0000AE270000}"/>
    <cellStyle name="Normal 13 5 2 2 4" xfId="10194" xr:uid="{00000000-0005-0000-0000-0000AF270000}"/>
    <cellStyle name="Normal 13 5 2 3" xfId="10195" xr:uid="{00000000-0005-0000-0000-0000B0270000}"/>
    <cellStyle name="Normal 13 5 2 3 2" xfId="10196" xr:uid="{00000000-0005-0000-0000-0000B1270000}"/>
    <cellStyle name="Normal 13 5 2 3 2 2" xfId="10197" xr:uid="{00000000-0005-0000-0000-0000B2270000}"/>
    <cellStyle name="Normal 13 5 2 3 3" xfId="10198" xr:uid="{00000000-0005-0000-0000-0000B3270000}"/>
    <cellStyle name="Normal 13 5 2 4" xfId="10199" xr:uid="{00000000-0005-0000-0000-0000B4270000}"/>
    <cellStyle name="Normal 13 5 2 4 2" xfId="10200" xr:uid="{00000000-0005-0000-0000-0000B5270000}"/>
    <cellStyle name="Normal 13 5 2 5" xfId="10201" xr:uid="{00000000-0005-0000-0000-0000B6270000}"/>
    <cellStyle name="Normal 13 5 3" xfId="10202" xr:uid="{00000000-0005-0000-0000-0000B7270000}"/>
    <cellStyle name="Normal 13 5 3 2" xfId="10203" xr:uid="{00000000-0005-0000-0000-0000B8270000}"/>
    <cellStyle name="Normal 13 5 3 2 2" xfId="10204" xr:uid="{00000000-0005-0000-0000-0000B9270000}"/>
    <cellStyle name="Normal 13 5 3 2 2 2" xfId="10205" xr:uid="{00000000-0005-0000-0000-0000BA270000}"/>
    <cellStyle name="Normal 13 5 3 2 3" xfId="10206" xr:uid="{00000000-0005-0000-0000-0000BB270000}"/>
    <cellStyle name="Normal 13 5 3 3" xfId="10207" xr:uid="{00000000-0005-0000-0000-0000BC270000}"/>
    <cellStyle name="Normal 13 5 3 3 2" xfId="10208" xr:uid="{00000000-0005-0000-0000-0000BD270000}"/>
    <cellStyle name="Normal 13 5 3 4" xfId="10209" xr:uid="{00000000-0005-0000-0000-0000BE270000}"/>
    <cellStyle name="Normal 13 5 4" xfId="10210" xr:uid="{00000000-0005-0000-0000-0000BF270000}"/>
    <cellStyle name="Normal 13 5 4 2" xfId="10211" xr:uid="{00000000-0005-0000-0000-0000C0270000}"/>
    <cellStyle name="Normal 13 5 4 2 2" xfId="10212" xr:uid="{00000000-0005-0000-0000-0000C1270000}"/>
    <cellStyle name="Normal 13 5 4 3" xfId="10213" xr:uid="{00000000-0005-0000-0000-0000C2270000}"/>
    <cellStyle name="Normal 13 5 5" xfId="10214" xr:uid="{00000000-0005-0000-0000-0000C3270000}"/>
    <cellStyle name="Normal 13 5 5 2" xfId="10215" xr:uid="{00000000-0005-0000-0000-0000C4270000}"/>
    <cellStyle name="Normal 13 5 6" xfId="10216" xr:uid="{00000000-0005-0000-0000-0000C5270000}"/>
    <cellStyle name="Normal 13 6" xfId="10217" xr:uid="{00000000-0005-0000-0000-0000C6270000}"/>
    <cellStyle name="Normal 13 6 2" xfId="10218" xr:uid="{00000000-0005-0000-0000-0000C7270000}"/>
    <cellStyle name="Normal 13 6 2 2" xfId="10219" xr:uid="{00000000-0005-0000-0000-0000C8270000}"/>
    <cellStyle name="Normal 13 6 2 2 2" xfId="10220" xr:uid="{00000000-0005-0000-0000-0000C9270000}"/>
    <cellStyle name="Normal 13 6 2 2 2 2" xfId="10221" xr:uid="{00000000-0005-0000-0000-0000CA270000}"/>
    <cellStyle name="Normal 13 6 2 2 3" xfId="10222" xr:uid="{00000000-0005-0000-0000-0000CB270000}"/>
    <cellStyle name="Normal 13 6 2 3" xfId="10223" xr:uid="{00000000-0005-0000-0000-0000CC270000}"/>
    <cellStyle name="Normal 13 6 2 3 2" xfId="10224" xr:uid="{00000000-0005-0000-0000-0000CD270000}"/>
    <cellStyle name="Normal 13 6 2 4" xfId="10225" xr:uid="{00000000-0005-0000-0000-0000CE270000}"/>
    <cellStyle name="Normal 13 6 3" xfId="10226" xr:uid="{00000000-0005-0000-0000-0000CF270000}"/>
    <cellStyle name="Normal 13 6 3 2" xfId="10227" xr:uid="{00000000-0005-0000-0000-0000D0270000}"/>
    <cellStyle name="Normal 13 6 3 2 2" xfId="10228" xr:uid="{00000000-0005-0000-0000-0000D1270000}"/>
    <cellStyle name="Normal 13 6 3 3" xfId="10229" xr:uid="{00000000-0005-0000-0000-0000D2270000}"/>
    <cellStyle name="Normal 13 6 4" xfId="10230" xr:uid="{00000000-0005-0000-0000-0000D3270000}"/>
    <cellStyle name="Normal 13 6 4 2" xfId="10231" xr:uid="{00000000-0005-0000-0000-0000D4270000}"/>
    <cellStyle name="Normal 13 6 5" xfId="10232" xr:uid="{00000000-0005-0000-0000-0000D5270000}"/>
    <cellStyle name="Normal 13 7" xfId="10233" xr:uid="{00000000-0005-0000-0000-0000D6270000}"/>
    <cellStyle name="Normal 13 7 2" xfId="10234" xr:uid="{00000000-0005-0000-0000-0000D7270000}"/>
    <cellStyle name="Normal 13 7 2 2" xfId="10235" xr:uid="{00000000-0005-0000-0000-0000D8270000}"/>
    <cellStyle name="Normal 13 7 2 2 2" xfId="10236" xr:uid="{00000000-0005-0000-0000-0000D9270000}"/>
    <cellStyle name="Normal 13 7 2 3" xfId="10237" xr:uid="{00000000-0005-0000-0000-0000DA270000}"/>
    <cellStyle name="Normal 13 7 3" xfId="10238" xr:uid="{00000000-0005-0000-0000-0000DB270000}"/>
    <cellStyle name="Normal 13 7 3 2" xfId="10239" xr:uid="{00000000-0005-0000-0000-0000DC270000}"/>
    <cellStyle name="Normal 13 7 4" xfId="10240" xr:uid="{00000000-0005-0000-0000-0000DD270000}"/>
    <cellStyle name="Normal 13 8" xfId="10241" xr:uid="{00000000-0005-0000-0000-0000DE270000}"/>
    <cellStyle name="Normal 13 8 2" xfId="10242" xr:uid="{00000000-0005-0000-0000-0000DF270000}"/>
    <cellStyle name="Normal 13 8 2 2" xfId="10243" xr:uid="{00000000-0005-0000-0000-0000E0270000}"/>
    <cellStyle name="Normal 13 8 2 2 2" xfId="10244" xr:uid="{00000000-0005-0000-0000-0000E1270000}"/>
    <cellStyle name="Normal 13 8 2 3" xfId="10245" xr:uid="{00000000-0005-0000-0000-0000E2270000}"/>
    <cellStyle name="Normal 13 8 3" xfId="10246" xr:uid="{00000000-0005-0000-0000-0000E3270000}"/>
    <cellStyle name="Normal 13 8 3 2" xfId="10247" xr:uid="{00000000-0005-0000-0000-0000E4270000}"/>
    <cellStyle name="Normal 13 8 4" xfId="10248" xr:uid="{00000000-0005-0000-0000-0000E5270000}"/>
    <cellStyle name="Normal 13 9" xfId="10249" xr:uid="{00000000-0005-0000-0000-0000E6270000}"/>
    <cellStyle name="Normal 13 9 2" xfId="10250" xr:uid="{00000000-0005-0000-0000-0000E7270000}"/>
    <cellStyle name="Normal 13 9 2 2" xfId="10251" xr:uid="{00000000-0005-0000-0000-0000E8270000}"/>
    <cellStyle name="Normal 13 9 2 2 2" xfId="10252" xr:uid="{00000000-0005-0000-0000-0000E9270000}"/>
    <cellStyle name="Normal 13 9 2 3" xfId="10253" xr:uid="{00000000-0005-0000-0000-0000EA270000}"/>
    <cellStyle name="Normal 13 9 3" xfId="10254" xr:uid="{00000000-0005-0000-0000-0000EB270000}"/>
    <cellStyle name="Normal 13 9 3 2" xfId="10255" xr:uid="{00000000-0005-0000-0000-0000EC270000}"/>
    <cellStyle name="Normal 13 9 4" xfId="10256" xr:uid="{00000000-0005-0000-0000-0000ED270000}"/>
    <cellStyle name="Normal 14" xfId="10257" xr:uid="{00000000-0005-0000-0000-0000EE270000}"/>
    <cellStyle name="Normal 14 10" xfId="10258" xr:uid="{00000000-0005-0000-0000-0000EF270000}"/>
    <cellStyle name="Normal 14 10 2" xfId="10259" xr:uid="{00000000-0005-0000-0000-0000F0270000}"/>
    <cellStyle name="Normal 14 10 2 2" xfId="10260" xr:uid="{00000000-0005-0000-0000-0000F1270000}"/>
    <cellStyle name="Normal 14 10 3" xfId="10261" xr:uid="{00000000-0005-0000-0000-0000F2270000}"/>
    <cellStyle name="Normal 14 11" xfId="10262" xr:uid="{00000000-0005-0000-0000-0000F3270000}"/>
    <cellStyle name="Normal 14 11 2" xfId="10263" xr:uid="{00000000-0005-0000-0000-0000F4270000}"/>
    <cellStyle name="Normal 14 12" xfId="10264" xr:uid="{00000000-0005-0000-0000-0000F5270000}"/>
    <cellStyle name="Normal 14 12 2" xfId="10265" xr:uid="{00000000-0005-0000-0000-0000F6270000}"/>
    <cellStyle name="Normal 14 13" xfId="10266" xr:uid="{00000000-0005-0000-0000-0000F7270000}"/>
    <cellStyle name="Normal 14 2" xfId="10267" xr:uid="{00000000-0005-0000-0000-0000F8270000}"/>
    <cellStyle name="Normal 14 2 10" xfId="10268" xr:uid="{00000000-0005-0000-0000-0000F9270000}"/>
    <cellStyle name="Normal 14 2 2" xfId="10269" xr:uid="{00000000-0005-0000-0000-0000FA270000}"/>
    <cellStyle name="Normal 14 2 2 2" xfId="10270" xr:uid="{00000000-0005-0000-0000-0000FB270000}"/>
    <cellStyle name="Normal 14 2 2 2 2" xfId="10271" xr:uid="{00000000-0005-0000-0000-0000FC270000}"/>
    <cellStyle name="Normal 14 2 2 2 2 2" xfId="10272" xr:uid="{00000000-0005-0000-0000-0000FD270000}"/>
    <cellStyle name="Normal 14 2 2 2 2 2 2" xfId="10273" xr:uid="{00000000-0005-0000-0000-0000FE270000}"/>
    <cellStyle name="Normal 14 2 2 2 2 2 2 2" xfId="10274" xr:uid="{00000000-0005-0000-0000-0000FF270000}"/>
    <cellStyle name="Normal 14 2 2 2 2 2 2 2 2" xfId="10275" xr:uid="{00000000-0005-0000-0000-000000280000}"/>
    <cellStyle name="Normal 14 2 2 2 2 2 2 3" xfId="10276" xr:uid="{00000000-0005-0000-0000-000001280000}"/>
    <cellStyle name="Normal 14 2 2 2 2 2 3" xfId="10277" xr:uid="{00000000-0005-0000-0000-000002280000}"/>
    <cellStyle name="Normal 14 2 2 2 2 2 3 2" xfId="10278" xr:uid="{00000000-0005-0000-0000-000003280000}"/>
    <cellStyle name="Normal 14 2 2 2 2 2 4" xfId="10279" xr:uid="{00000000-0005-0000-0000-000004280000}"/>
    <cellStyle name="Normal 14 2 2 2 2 3" xfId="10280" xr:uid="{00000000-0005-0000-0000-000005280000}"/>
    <cellStyle name="Normal 14 2 2 2 2 3 2" xfId="10281" xr:uid="{00000000-0005-0000-0000-000006280000}"/>
    <cellStyle name="Normal 14 2 2 2 2 3 2 2" xfId="10282" xr:uid="{00000000-0005-0000-0000-000007280000}"/>
    <cellStyle name="Normal 14 2 2 2 2 3 3" xfId="10283" xr:uid="{00000000-0005-0000-0000-000008280000}"/>
    <cellStyle name="Normal 14 2 2 2 2 4" xfId="10284" xr:uid="{00000000-0005-0000-0000-000009280000}"/>
    <cellStyle name="Normal 14 2 2 2 2 4 2" xfId="10285" xr:uid="{00000000-0005-0000-0000-00000A280000}"/>
    <cellStyle name="Normal 14 2 2 2 2 5" xfId="10286" xr:uid="{00000000-0005-0000-0000-00000B280000}"/>
    <cellStyle name="Normal 14 2 2 2 3" xfId="10287" xr:uid="{00000000-0005-0000-0000-00000C280000}"/>
    <cellStyle name="Normal 14 2 2 2 3 2" xfId="10288" xr:uid="{00000000-0005-0000-0000-00000D280000}"/>
    <cellStyle name="Normal 14 2 2 2 3 2 2" xfId="10289" xr:uid="{00000000-0005-0000-0000-00000E280000}"/>
    <cellStyle name="Normal 14 2 2 2 3 2 2 2" xfId="10290" xr:uid="{00000000-0005-0000-0000-00000F280000}"/>
    <cellStyle name="Normal 14 2 2 2 3 2 3" xfId="10291" xr:uid="{00000000-0005-0000-0000-000010280000}"/>
    <cellStyle name="Normal 14 2 2 2 3 3" xfId="10292" xr:uid="{00000000-0005-0000-0000-000011280000}"/>
    <cellStyle name="Normal 14 2 2 2 3 3 2" xfId="10293" xr:uid="{00000000-0005-0000-0000-000012280000}"/>
    <cellStyle name="Normal 14 2 2 2 3 4" xfId="10294" xr:uid="{00000000-0005-0000-0000-000013280000}"/>
    <cellStyle name="Normal 14 2 2 2 4" xfId="10295" xr:uid="{00000000-0005-0000-0000-000014280000}"/>
    <cellStyle name="Normal 14 2 2 2 4 2" xfId="10296" xr:uid="{00000000-0005-0000-0000-000015280000}"/>
    <cellStyle name="Normal 14 2 2 2 4 2 2" xfId="10297" xr:uid="{00000000-0005-0000-0000-000016280000}"/>
    <cellStyle name="Normal 14 2 2 2 4 2 2 2" xfId="10298" xr:uid="{00000000-0005-0000-0000-000017280000}"/>
    <cellStyle name="Normal 14 2 2 2 4 2 3" xfId="10299" xr:uid="{00000000-0005-0000-0000-000018280000}"/>
    <cellStyle name="Normal 14 2 2 2 4 3" xfId="10300" xr:uid="{00000000-0005-0000-0000-000019280000}"/>
    <cellStyle name="Normal 14 2 2 2 4 3 2" xfId="10301" xr:uid="{00000000-0005-0000-0000-00001A280000}"/>
    <cellStyle name="Normal 14 2 2 2 4 4" xfId="10302" xr:uid="{00000000-0005-0000-0000-00001B280000}"/>
    <cellStyle name="Normal 14 2 2 2 5" xfId="10303" xr:uid="{00000000-0005-0000-0000-00001C280000}"/>
    <cellStyle name="Normal 14 2 2 2 5 2" xfId="10304" xr:uid="{00000000-0005-0000-0000-00001D280000}"/>
    <cellStyle name="Normal 14 2 2 2 5 2 2" xfId="10305" xr:uid="{00000000-0005-0000-0000-00001E280000}"/>
    <cellStyle name="Normal 14 2 2 2 5 3" xfId="10306" xr:uid="{00000000-0005-0000-0000-00001F280000}"/>
    <cellStyle name="Normal 14 2 2 2 6" xfId="10307" xr:uid="{00000000-0005-0000-0000-000020280000}"/>
    <cellStyle name="Normal 14 2 2 2 6 2" xfId="10308" xr:uid="{00000000-0005-0000-0000-000021280000}"/>
    <cellStyle name="Normal 14 2 2 2 7" xfId="10309" xr:uid="{00000000-0005-0000-0000-000022280000}"/>
    <cellStyle name="Normal 14 2 2 2 7 2" xfId="10310" xr:uid="{00000000-0005-0000-0000-000023280000}"/>
    <cellStyle name="Normal 14 2 2 2 8" xfId="10311" xr:uid="{00000000-0005-0000-0000-000024280000}"/>
    <cellStyle name="Normal 14 2 2 3" xfId="10312" xr:uid="{00000000-0005-0000-0000-000025280000}"/>
    <cellStyle name="Normal 14 2 2 3 2" xfId="10313" xr:uid="{00000000-0005-0000-0000-000026280000}"/>
    <cellStyle name="Normal 14 2 2 3 2 2" xfId="10314" xr:uid="{00000000-0005-0000-0000-000027280000}"/>
    <cellStyle name="Normal 14 2 2 3 2 2 2" xfId="10315" xr:uid="{00000000-0005-0000-0000-000028280000}"/>
    <cellStyle name="Normal 14 2 2 3 2 2 2 2" xfId="10316" xr:uid="{00000000-0005-0000-0000-000029280000}"/>
    <cellStyle name="Normal 14 2 2 3 2 2 3" xfId="10317" xr:uid="{00000000-0005-0000-0000-00002A280000}"/>
    <cellStyle name="Normal 14 2 2 3 2 3" xfId="10318" xr:uid="{00000000-0005-0000-0000-00002B280000}"/>
    <cellStyle name="Normal 14 2 2 3 2 3 2" xfId="10319" xr:uid="{00000000-0005-0000-0000-00002C280000}"/>
    <cellStyle name="Normal 14 2 2 3 2 4" xfId="10320" xr:uid="{00000000-0005-0000-0000-00002D280000}"/>
    <cellStyle name="Normal 14 2 2 3 3" xfId="10321" xr:uid="{00000000-0005-0000-0000-00002E280000}"/>
    <cellStyle name="Normal 14 2 2 3 3 2" xfId="10322" xr:uid="{00000000-0005-0000-0000-00002F280000}"/>
    <cellStyle name="Normal 14 2 2 3 3 2 2" xfId="10323" xr:uid="{00000000-0005-0000-0000-000030280000}"/>
    <cellStyle name="Normal 14 2 2 3 3 3" xfId="10324" xr:uid="{00000000-0005-0000-0000-000031280000}"/>
    <cellStyle name="Normal 14 2 2 3 4" xfId="10325" xr:uid="{00000000-0005-0000-0000-000032280000}"/>
    <cellStyle name="Normal 14 2 2 3 4 2" xfId="10326" xr:uid="{00000000-0005-0000-0000-000033280000}"/>
    <cellStyle name="Normal 14 2 2 3 5" xfId="10327" xr:uid="{00000000-0005-0000-0000-000034280000}"/>
    <cellStyle name="Normal 14 2 2 4" xfId="10328" xr:uid="{00000000-0005-0000-0000-000035280000}"/>
    <cellStyle name="Normal 14 2 2 4 2" xfId="10329" xr:uid="{00000000-0005-0000-0000-000036280000}"/>
    <cellStyle name="Normal 14 2 2 4 2 2" xfId="10330" xr:uid="{00000000-0005-0000-0000-000037280000}"/>
    <cellStyle name="Normal 14 2 2 4 2 2 2" xfId="10331" xr:uid="{00000000-0005-0000-0000-000038280000}"/>
    <cellStyle name="Normal 14 2 2 4 2 3" xfId="10332" xr:uid="{00000000-0005-0000-0000-000039280000}"/>
    <cellStyle name="Normal 14 2 2 4 3" xfId="10333" xr:uid="{00000000-0005-0000-0000-00003A280000}"/>
    <cellStyle name="Normal 14 2 2 4 3 2" xfId="10334" xr:uid="{00000000-0005-0000-0000-00003B280000}"/>
    <cellStyle name="Normal 14 2 2 4 4" xfId="10335" xr:uid="{00000000-0005-0000-0000-00003C280000}"/>
    <cellStyle name="Normal 14 2 2 5" xfId="10336" xr:uid="{00000000-0005-0000-0000-00003D280000}"/>
    <cellStyle name="Normal 14 2 2 5 2" xfId="10337" xr:uid="{00000000-0005-0000-0000-00003E280000}"/>
    <cellStyle name="Normal 14 2 2 5 2 2" xfId="10338" xr:uid="{00000000-0005-0000-0000-00003F280000}"/>
    <cellStyle name="Normal 14 2 2 5 2 2 2" xfId="10339" xr:uid="{00000000-0005-0000-0000-000040280000}"/>
    <cellStyle name="Normal 14 2 2 5 2 3" xfId="10340" xr:uid="{00000000-0005-0000-0000-000041280000}"/>
    <cellStyle name="Normal 14 2 2 5 3" xfId="10341" xr:uid="{00000000-0005-0000-0000-000042280000}"/>
    <cellStyle name="Normal 14 2 2 5 3 2" xfId="10342" xr:uid="{00000000-0005-0000-0000-000043280000}"/>
    <cellStyle name="Normal 14 2 2 5 4" xfId="10343" xr:uid="{00000000-0005-0000-0000-000044280000}"/>
    <cellStyle name="Normal 14 2 2 6" xfId="10344" xr:uid="{00000000-0005-0000-0000-000045280000}"/>
    <cellStyle name="Normal 14 2 2 6 2" xfId="10345" xr:uid="{00000000-0005-0000-0000-000046280000}"/>
    <cellStyle name="Normal 14 2 2 6 2 2" xfId="10346" xr:uid="{00000000-0005-0000-0000-000047280000}"/>
    <cellStyle name="Normal 14 2 2 6 3" xfId="10347" xr:uid="{00000000-0005-0000-0000-000048280000}"/>
    <cellStyle name="Normal 14 2 2 7" xfId="10348" xr:uid="{00000000-0005-0000-0000-000049280000}"/>
    <cellStyle name="Normal 14 2 2 7 2" xfId="10349" xr:uid="{00000000-0005-0000-0000-00004A280000}"/>
    <cellStyle name="Normal 14 2 2 8" xfId="10350" xr:uid="{00000000-0005-0000-0000-00004B280000}"/>
    <cellStyle name="Normal 14 2 2 8 2" xfId="10351" xr:uid="{00000000-0005-0000-0000-00004C280000}"/>
    <cellStyle name="Normal 14 2 2 9" xfId="10352" xr:uid="{00000000-0005-0000-0000-00004D280000}"/>
    <cellStyle name="Normal 14 2 3" xfId="10353" xr:uid="{00000000-0005-0000-0000-00004E280000}"/>
    <cellStyle name="Normal 14 2 3 2" xfId="10354" xr:uid="{00000000-0005-0000-0000-00004F280000}"/>
    <cellStyle name="Normal 14 2 3 2 2" xfId="10355" xr:uid="{00000000-0005-0000-0000-000050280000}"/>
    <cellStyle name="Normal 14 2 3 2 2 2" xfId="10356" xr:uid="{00000000-0005-0000-0000-000051280000}"/>
    <cellStyle name="Normal 14 2 3 2 2 2 2" xfId="10357" xr:uid="{00000000-0005-0000-0000-000052280000}"/>
    <cellStyle name="Normal 14 2 3 2 2 2 2 2" xfId="10358" xr:uid="{00000000-0005-0000-0000-000053280000}"/>
    <cellStyle name="Normal 14 2 3 2 2 2 3" xfId="10359" xr:uid="{00000000-0005-0000-0000-000054280000}"/>
    <cellStyle name="Normal 14 2 3 2 2 3" xfId="10360" xr:uid="{00000000-0005-0000-0000-000055280000}"/>
    <cellStyle name="Normal 14 2 3 2 2 3 2" xfId="10361" xr:uid="{00000000-0005-0000-0000-000056280000}"/>
    <cellStyle name="Normal 14 2 3 2 2 4" xfId="10362" xr:uid="{00000000-0005-0000-0000-000057280000}"/>
    <cellStyle name="Normal 14 2 3 2 3" xfId="10363" xr:uid="{00000000-0005-0000-0000-000058280000}"/>
    <cellStyle name="Normal 14 2 3 2 3 2" xfId="10364" xr:uid="{00000000-0005-0000-0000-000059280000}"/>
    <cellStyle name="Normal 14 2 3 2 3 2 2" xfId="10365" xr:uid="{00000000-0005-0000-0000-00005A280000}"/>
    <cellStyle name="Normal 14 2 3 2 3 3" xfId="10366" xr:uid="{00000000-0005-0000-0000-00005B280000}"/>
    <cellStyle name="Normal 14 2 3 2 4" xfId="10367" xr:uid="{00000000-0005-0000-0000-00005C280000}"/>
    <cellStyle name="Normal 14 2 3 2 4 2" xfId="10368" xr:uid="{00000000-0005-0000-0000-00005D280000}"/>
    <cellStyle name="Normal 14 2 3 2 5" xfId="10369" xr:uid="{00000000-0005-0000-0000-00005E280000}"/>
    <cellStyle name="Normal 14 2 3 3" xfId="10370" xr:uid="{00000000-0005-0000-0000-00005F280000}"/>
    <cellStyle name="Normal 14 2 3 3 2" xfId="10371" xr:uid="{00000000-0005-0000-0000-000060280000}"/>
    <cellStyle name="Normal 14 2 3 3 2 2" xfId="10372" xr:uid="{00000000-0005-0000-0000-000061280000}"/>
    <cellStyle name="Normal 14 2 3 3 2 2 2" xfId="10373" xr:uid="{00000000-0005-0000-0000-000062280000}"/>
    <cellStyle name="Normal 14 2 3 3 2 3" xfId="10374" xr:uid="{00000000-0005-0000-0000-000063280000}"/>
    <cellStyle name="Normal 14 2 3 3 3" xfId="10375" xr:uid="{00000000-0005-0000-0000-000064280000}"/>
    <cellStyle name="Normal 14 2 3 3 3 2" xfId="10376" xr:uid="{00000000-0005-0000-0000-000065280000}"/>
    <cellStyle name="Normal 14 2 3 3 4" xfId="10377" xr:uid="{00000000-0005-0000-0000-000066280000}"/>
    <cellStyle name="Normal 14 2 3 4" xfId="10378" xr:uid="{00000000-0005-0000-0000-000067280000}"/>
    <cellStyle name="Normal 14 2 3 4 2" xfId="10379" xr:uid="{00000000-0005-0000-0000-000068280000}"/>
    <cellStyle name="Normal 14 2 3 4 2 2" xfId="10380" xr:uid="{00000000-0005-0000-0000-000069280000}"/>
    <cellStyle name="Normal 14 2 3 4 2 2 2" xfId="10381" xr:uid="{00000000-0005-0000-0000-00006A280000}"/>
    <cellStyle name="Normal 14 2 3 4 2 3" xfId="10382" xr:uid="{00000000-0005-0000-0000-00006B280000}"/>
    <cellStyle name="Normal 14 2 3 4 3" xfId="10383" xr:uid="{00000000-0005-0000-0000-00006C280000}"/>
    <cellStyle name="Normal 14 2 3 4 3 2" xfId="10384" xr:uid="{00000000-0005-0000-0000-00006D280000}"/>
    <cellStyle name="Normal 14 2 3 4 4" xfId="10385" xr:uid="{00000000-0005-0000-0000-00006E280000}"/>
    <cellStyle name="Normal 14 2 3 5" xfId="10386" xr:uid="{00000000-0005-0000-0000-00006F280000}"/>
    <cellStyle name="Normal 14 2 3 5 2" xfId="10387" xr:uid="{00000000-0005-0000-0000-000070280000}"/>
    <cellStyle name="Normal 14 2 3 5 2 2" xfId="10388" xr:uid="{00000000-0005-0000-0000-000071280000}"/>
    <cellStyle name="Normal 14 2 3 5 3" xfId="10389" xr:uid="{00000000-0005-0000-0000-000072280000}"/>
    <cellStyle name="Normal 14 2 3 6" xfId="10390" xr:uid="{00000000-0005-0000-0000-000073280000}"/>
    <cellStyle name="Normal 14 2 3 6 2" xfId="10391" xr:uid="{00000000-0005-0000-0000-000074280000}"/>
    <cellStyle name="Normal 14 2 3 7" xfId="10392" xr:uid="{00000000-0005-0000-0000-000075280000}"/>
    <cellStyle name="Normal 14 2 3 7 2" xfId="10393" xr:uid="{00000000-0005-0000-0000-000076280000}"/>
    <cellStyle name="Normal 14 2 3 8" xfId="10394" xr:uid="{00000000-0005-0000-0000-000077280000}"/>
    <cellStyle name="Normal 14 2 4" xfId="10395" xr:uid="{00000000-0005-0000-0000-000078280000}"/>
    <cellStyle name="Normal 14 2 4 2" xfId="10396" xr:uid="{00000000-0005-0000-0000-000079280000}"/>
    <cellStyle name="Normal 14 2 4 2 2" xfId="10397" xr:uid="{00000000-0005-0000-0000-00007A280000}"/>
    <cellStyle name="Normal 14 2 4 2 2 2" xfId="10398" xr:uid="{00000000-0005-0000-0000-00007B280000}"/>
    <cellStyle name="Normal 14 2 4 2 2 2 2" xfId="10399" xr:uid="{00000000-0005-0000-0000-00007C280000}"/>
    <cellStyle name="Normal 14 2 4 2 2 3" xfId="10400" xr:uid="{00000000-0005-0000-0000-00007D280000}"/>
    <cellStyle name="Normal 14 2 4 2 3" xfId="10401" xr:uid="{00000000-0005-0000-0000-00007E280000}"/>
    <cellStyle name="Normal 14 2 4 2 3 2" xfId="10402" xr:uid="{00000000-0005-0000-0000-00007F280000}"/>
    <cellStyle name="Normal 14 2 4 2 4" xfId="10403" xr:uid="{00000000-0005-0000-0000-000080280000}"/>
    <cellStyle name="Normal 14 2 4 3" xfId="10404" xr:uid="{00000000-0005-0000-0000-000081280000}"/>
    <cellStyle name="Normal 14 2 4 3 2" xfId="10405" xr:uid="{00000000-0005-0000-0000-000082280000}"/>
    <cellStyle name="Normal 14 2 4 3 2 2" xfId="10406" xr:uid="{00000000-0005-0000-0000-000083280000}"/>
    <cellStyle name="Normal 14 2 4 3 3" xfId="10407" xr:uid="{00000000-0005-0000-0000-000084280000}"/>
    <cellStyle name="Normal 14 2 4 4" xfId="10408" xr:uid="{00000000-0005-0000-0000-000085280000}"/>
    <cellStyle name="Normal 14 2 4 4 2" xfId="10409" xr:uid="{00000000-0005-0000-0000-000086280000}"/>
    <cellStyle name="Normal 14 2 4 5" xfId="10410" xr:uid="{00000000-0005-0000-0000-000087280000}"/>
    <cellStyle name="Normal 14 2 5" xfId="10411" xr:uid="{00000000-0005-0000-0000-000088280000}"/>
    <cellStyle name="Normal 14 2 5 2" xfId="10412" xr:uid="{00000000-0005-0000-0000-000089280000}"/>
    <cellStyle name="Normal 14 2 5 2 2" xfId="10413" xr:uid="{00000000-0005-0000-0000-00008A280000}"/>
    <cellStyle name="Normal 14 2 5 2 2 2" xfId="10414" xr:uid="{00000000-0005-0000-0000-00008B280000}"/>
    <cellStyle name="Normal 14 2 5 2 3" xfId="10415" xr:uid="{00000000-0005-0000-0000-00008C280000}"/>
    <cellStyle name="Normal 14 2 5 3" xfId="10416" xr:uid="{00000000-0005-0000-0000-00008D280000}"/>
    <cellStyle name="Normal 14 2 5 3 2" xfId="10417" xr:uid="{00000000-0005-0000-0000-00008E280000}"/>
    <cellStyle name="Normal 14 2 5 4" xfId="10418" xr:uid="{00000000-0005-0000-0000-00008F280000}"/>
    <cellStyle name="Normal 14 2 6" xfId="10419" xr:uid="{00000000-0005-0000-0000-000090280000}"/>
    <cellStyle name="Normal 14 2 6 2" xfId="10420" xr:uid="{00000000-0005-0000-0000-000091280000}"/>
    <cellStyle name="Normal 14 2 6 2 2" xfId="10421" xr:uid="{00000000-0005-0000-0000-000092280000}"/>
    <cellStyle name="Normal 14 2 6 2 2 2" xfId="10422" xr:uid="{00000000-0005-0000-0000-000093280000}"/>
    <cellStyle name="Normal 14 2 6 2 3" xfId="10423" xr:uid="{00000000-0005-0000-0000-000094280000}"/>
    <cellStyle name="Normal 14 2 6 3" xfId="10424" xr:uid="{00000000-0005-0000-0000-000095280000}"/>
    <cellStyle name="Normal 14 2 6 3 2" xfId="10425" xr:uid="{00000000-0005-0000-0000-000096280000}"/>
    <cellStyle name="Normal 14 2 6 4" xfId="10426" xr:uid="{00000000-0005-0000-0000-000097280000}"/>
    <cellStyle name="Normal 14 2 7" xfId="10427" xr:uid="{00000000-0005-0000-0000-000098280000}"/>
    <cellStyle name="Normal 14 2 7 2" xfId="10428" xr:uid="{00000000-0005-0000-0000-000099280000}"/>
    <cellStyle name="Normal 14 2 7 2 2" xfId="10429" xr:uid="{00000000-0005-0000-0000-00009A280000}"/>
    <cellStyle name="Normal 14 2 7 3" xfId="10430" xr:uid="{00000000-0005-0000-0000-00009B280000}"/>
    <cellStyle name="Normal 14 2 8" xfId="10431" xr:uid="{00000000-0005-0000-0000-00009C280000}"/>
    <cellStyle name="Normal 14 2 8 2" xfId="10432" xr:uid="{00000000-0005-0000-0000-00009D280000}"/>
    <cellStyle name="Normal 14 2 9" xfId="10433" xr:uid="{00000000-0005-0000-0000-00009E280000}"/>
    <cellStyle name="Normal 14 2 9 2" xfId="10434" xr:uid="{00000000-0005-0000-0000-00009F280000}"/>
    <cellStyle name="Normal 14 3" xfId="10435" xr:uid="{00000000-0005-0000-0000-0000A0280000}"/>
    <cellStyle name="Normal 14 3 2" xfId="10436" xr:uid="{00000000-0005-0000-0000-0000A1280000}"/>
    <cellStyle name="Normal 14 3 2 2" xfId="10437" xr:uid="{00000000-0005-0000-0000-0000A2280000}"/>
    <cellStyle name="Normal 14 3 2 2 2" xfId="10438" xr:uid="{00000000-0005-0000-0000-0000A3280000}"/>
    <cellStyle name="Normal 14 3 2 2 2 2" xfId="10439" xr:uid="{00000000-0005-0000-0000-0000A4280000}"/>
    <cellStyle name="Normal 14 3 2 2 2 2 2" xfId="10440" xr:uid="{00000000-0005-0000-0000-0000A5280000}"/>
    <cellStyle name="Normal 14 3 2 2 2 2 2 2" xfId="10441" xr:uid="{00000000-0005-0000-0000-0000A6280000}"/>
    <cellStyle name="Normal 14 3 2 2 2 2 3" xfId="10442" xr:uid="{00000000-0005-0000-0000-0000A7280000}"/>
    <cellStyle name="Normal 14 3 2 2 2 3" xfId="10443" xr:uid="{00000000-0005-0000-0000-0000A8280000}"/>
    <cellStyle name="Normal 14 3 2 2 2 3 2" xfId="10444" xr:uid="{00000000-0005-0000-0000-0000A9280000}"/>
    <cellStyle name="Normal 14 3 2 2 2 4" xfId="10445" xr:uid="{00000000-0005-0000-0000-0000AA280000}"/>
    <cellStyle name="Normal 14 3 2 2 3" xfId="10446" xr:uid="{00000000-0005-0000-0000-0000AB280000}"/>
    <cellStyle name="Normal 14 3 2 2 3 2" xfId="10447" xr:uid="{00000000-0005-0000-0000-0000AC280000}"/>
    <cellStyle name="Normal 14 3 2 2 3 2 2" xfId="10448" xr:uid="{00000000-0005-0000-0000-0000AD280000}"/>
    <cellStyle name="Normal 14 3 2 2 3 3" xfId="10449" xr:uid="{00000000-0005-0000-0000-0000AE280000}"/>
    <cellStyle name="Normal 14 3 2 2 4" xfId="10450" xr:uid="{00000000-0005-0000-0000-0000AF280000}"/>
    <cellStyle name="Normal 14 3 2 2 4 2" xfId="10451" xr:uid="{00000000-0005-0000-0000-0000B0280000}"/>
    <cellStyle name="Normal 14 3 2 2 5" xfId="10452" xr:uid="{00000000-0005-0000-0000-0000B1280000}"/>
    <cellStyle name="Normal 14 3 2 3" xfId="10453" xr:uid="{00000000-0005-0000-0000-0000B2280000}"/>
    <cellStyle name="Normal 14 3 2 3 2" xfId="10454" xr:uid="{00000000-0005-0000-0000-0000B3280000}"/>
    <cellStyle name="Normal 14 3 2 3 2 2" xfId="10455" xr:uid="{00000000-0005-0000-0000-0000B4280000}"/>
    <cellStyle name="Normal 14 3 2 3 2 2 2" xfId="10456" xr:uid="{00000000-0005-0000-0000-0000B5280000}"/>
    <cellStyle name="Normal 14 3 2 3 2 3" xfId="10457" xr:uid="{00000000-0005-0000-0000-0000B6280000}"/>
    <cellStyle name="Normal 14 3 2 3 3" xfId="10458" xr:uid="{00000000-0005-0000-0000-0000B7280000}"/>
    <cellStyle name="Normal 14 3 2 3 3 2" xfId="10459" xr:uid="{00000000-0005-0000-0000-0000B8280000}"/>
    <cellStyle name="Normal 14 3 2 3 4" xfId="10460" xr:uid="{00000000-0005-0000-0000-0000B9280000}"/>
    <cellStyle name="Normal 14 3 2 4" xfId="10461" xr:uid="{00000000-0005-0000-0000-0000BA280000}"/>
    <cellStyle name="Normal 14 3 2 4 2" xfId="10462" xr:uid="{00000000-0005-0000-0000-0000BB280000}"/>
    <cellStyle name="Normal 14 3 2 4 2 2" xfId="10463" xr:uid="{00000000-0005-0000-0000-0000BC280000}"/>
    <cellStyle name="Normal 14 3 2 4 2 2 2" xfId="10464" xr:uid="{00000000-0005-0000-0000-0000BD280000}"/>
    <cellStyle name="Normal 14 3 2 4 2 3" xfId="10465" xr:uid="{00000000-0005-0000-0000-0000BE280000}"/>
    <cellStyle name="Normal 14 3 2 4 3" xfId="10466" xr:uid="{00000000-0005-0000-0000-0000BF280000}"/>
    <cellStyle name="Normal 14 3 2 4 3 2" xfId="10467" xr:uid="{00000000-0005-0000-0000-0000C0280000}"/>
    <cellStyle name="Normal 14 3 2 4 4" xfId="10468" xr:uid="{00000000-0005-0000-0000-0000C1280000}"/>
    <cellStyle name="Normal 14 3 2 5" xfId="10469" xr:uid="{00000000-0005-0000-0000-0000C2280000}"/>
    <cellStyle name="Normal 14 3 2 5 2" xfId="10470" xr:uid="{00000000-0005-0000-0000-0000C3280000}"/>
    <cellStyle name="Normal 14 3 2 5 2 2" xfId="10471" xr:uid="{00000000-0005-0000-0000-0000C4280000}"/>
    <cellStyle name="Normal 14 3 2 5 3" xfId="10472" xr:uid="{00000000-0005-0000-0000-0000C5280000}"/>
    <cellStyle name="Normal 14 3 2 6" xfId="10473" xr:uid="{00000000-0005-0000-0000-0000C6280000}"/>
    <cellStyle name="Normal 14 3 2 6 2" xfId="10474" xr:uid="{00000000-0005-0000-0000-0000C7280000}"/>
    <cellStyle name="Normal 14 3 2 7" xfId="10475" xr:uid="{00000000-0005-0000-0000-0000C8280000}"/>
    <cellStyle name="Normal 14 3 2 7 2" xfId="10476" xr:uid="{00000000-0005-0000-0000-0000C9280000}"/>
    <cellStyle name="Normal 14 3 2 8" xfId="10477" xr:uid="{00000000-0005-0000-0000-0000CA280000}"/>
    <cellStyle name="Normal 14 3 3" xfId="10478" xr:uid="{00000000-0005-0000-0000-0000CB280000}"/>
    <cellStyle name="Normal 14 3 3 2" xfId="10479" xr:uid="{00000000-0005-0000-0000-0000CC280000}"/>
    <cellStyle name="Normal 14 3 3 2 2" xfId="10480" xr:uid="{00000000-0005-0000-0000-0000CD280000}"/>
    <cellStyle name="Normal 14 3 3 2 2 2" xfId="10481" xr:uid="{00000000-0005-0000-0000-0000CE280000}"/>
    <cellStyle name="Normal 14 3 3 2 2 2 2" xfId="10482" xr:uid="{00000000-0005-0000-0000-0000CF280000}"/>
    <cellStyle name="Normal 14 3 3 2 2 3" xfId="10483" xr:uid="{00000000-0005-0000-0000-0000D0280000}"/>
    <cellStyle name="Normal 14 3 3 2 3" xfId="10484" xr:uid="{00000000-0005-0000-0000-0000D1280000}"/>
    <cellStyle name="Normal 14 3 3 2 3 2" xfId="10485" xr:uid="{00000000-0005-0000-0000-0000D2280000}"/>
    <cellStyle name="Normal 14 3 3 2 4" xfId="10486" xr:uid="{00000000-0005-0000-0000-0000D3280000}"/>
    <cellStyle name="Normal 14 3 3 3" xfId="10487" xr:uid="{00000000-0005-0000-0000-0000D4280000}"/>
    <cellStyle name="Normal 14 3 3 3 2" xfId="10488" xr:uid="{00000000-0005-0000-0000-0000D5280000}"/>
    <cellStyle name="Normal 14 3 3 3 2 2" xfId="10489" xr:uid="{00000000-0005-0000-0000-0000D6280000}"/>
    <cellStyle name="Normal 14 3 3 3 3" xfId="10490" xr:uid="{00000000-0005-0000-0000-0000D7280000}"/>
    <cellStyle name="Normal 14 3 3 4" xfId="10491" xr:uid="{00000000-0005-0000-0000-0000D8280000}"/>
    <cellStyle name="Normal 14 3 3 4 2" xfId="10492" xr:uid="{00000000-0005-0000-0000-0000D9280000}"/>
    <cellStyle name="Normal 14 3 3 5" xfId="10493" xr:uid="{00000000-0005-0000-0000-0000DA280000}"/>
    <cellStyle name="Normal 14 3 4" xfId="10494" xr:uid="{00000000-0005-0000-0000-0000DB280000}"/>
    <cellStyle name="Normal 14 3 4 2" xfId="10495" xr:uid="{00000000-0005-0000-0000-0000DC280000}"/>
    <cellStyle name="Normal 14 3 4 2 2" xfId="10496" xr:uid="{00000000-0005-0000-0000-0000DD280000}"/>
    <cellStyle name="Normal 14 3 4 2 2 2" xfId="10497" xr:uid="{00000000-0005-0000-0000-0000DE280000}"/>
    <cellStyle name="Normal 14 3 4 2 3" xfId="10498" xr:uid="{00000000-0005-0000-0000-0000DF280000}"/>
    <cellStyle name="Normal 14 3 4 3" xfId="10499" xr:uid="{00000000-0005-0000-0000-0000E0280000}"/>
    <cellStyle name="Normal 14 3 4 3 2" xfId="10500" xr:uid="{00000000-0005-0000-0000-0000E1280000}"/>
    <cellStyle name="Normal 14 3 4 4" xfId="10501" xr:uid="{00000000-0005-0000-0000-0000E2280000}"/>
    <cellStyle name="Normal 14 3 5" xfId="10502" xr:uid="{00000000-0005-0000-0000-0000E3280000}"/>
    <cellStyle name="Normal 14 3 5 2" xfId="10503" xr:uid="{00000000-0005-0000-0000-0000E4280000}"/>
    <cellStyle name="Normal 14 3 5 2 2" xfId="10504" xr:uid="{00000000-0005-0000-0000-0000E5280000}"/>
    <cellStyle name="Normal 14 3 5 2 2 2" xfId="10505" xr:uid="{00000000-0005-0000-0000-0000E6280000}"/>
    <cellStyle name="Normal 14 3 5 2 3" xfId="10506" xr:uid="{00000000-0005-0000-0000-0000E7280000}"/>
    <cellStyle name="Normal 14 3 5 3" xfId="10507" xr:uid="{00000000-0005-0000-0000-0000E8280000}"/>
    <cellStyle name="Normal 14 3 5 3 2" xfId="10508" xr:uid="{00000000-0005-0000-0000-0000E9280000}"/>
    <cellStyle name="Normal 14 3 5 4" xfId="10509" xr:uid="{00000000-0005-0000-0000-0000EA280000}"/>
    <cellStyle name="Normal 14 3 6" xfId="10510" xr:uid="{00000000-0005-0000-0000-0000EB280000}"/>
    <cellStyle name="Normal 14 3 6 2" xfId="10511" xr:uid="{00000000-0005-0000-0000-0000EC280000}"/>
    <cellStyle name="Normal 14 3 6 2 2" xfId="10512" xr:uid="{00000000-0005-0000-0000-0000ED280000}"/>
    <cellStyle name="Normal 14 3 6 3" xfId="10513" xr:uid="{00000000-0005-0000-0000-0000EE280000}"/>
    <cellStyle name="Normal 14 3 7" xfId="10514" xr:uid="{00000000-0005-0000-0000-0000EF280000}"/>
    <cellStyle name="Normal 14 3 7 2" xfId="10515" xr:uid="{00000000-0005-0000-0000-0000F0280000}"/>
    <cellStyle name="Normal 14 3 8" xfId="10516" xr:uid="{00000000-0005-0000-0000-0000F1280000}"/>
    <cellStyle name="Normal 14 3 8 2" xfId="10517" xr:uid="{00000000-0005-0000-0000-0000F2280000}"/>
    <cellStyle name="Normal 14 3 9" xfId="10518" xr:uid="{00000000-0005-0000-0000-0000F3280000}"/>
    <cellStyle name="Normal 14 4" xfId="10519" xr:uid="{00000000-0005-0000-0000-0000F4280000}"/>
    <cellStyle name="Normal 14 4 2" xfId="10520" xr:uid="{00000000-0005-0000-0000-0000F5280000}"/>
    <cellStyle name="Normal 14 4 2 2" xfId="10521" xr:uid="{00000000-0005-0000-0000-0000F6280000}"/>
    <cellStyle name="Normal 14 4 2 2 2" xfId="10522" xr:uid="{00000000-0005-0000-0000-0000F7280000}"/>
    <cellStyle name="Normal 14 4 2 2 2 2" xfId="10523" xr:uid="{00000000-0005-0000-0000-0000F8280000}"/>
    <cellStyle name="Normal 14 4 2 2 2 2 2" xfId="10524" xr:uid="{00000000-0005-0000-0000-0000F9280000}"/>
    <cellStyle name="Normal 14 4 2 2 2 3" xfId="10525" xr:uid="{00000000-0005-0000-0000-0000FA280000}"/>
    <cellStyle name="Normal 14 4 2 2 3" xfId="10526" xr:uid="{00000000-0005-0000-0000-0000FB280000}"/>
    <cellStyle name="Normal 14 4 2 2 3 2" xfId="10527" xr:uid="{00000000-0005-0000-0000-0000FC280000}"/>
    <cellStyle name="Normal 14 4 2 2 4" xfId="10528" xr:uid="{00000000-0005-0000-0000-0000FD280000}"/>
    <cellStyle name="Normal 14 4 2 3" xfId="10529" xr:uid="{00000000-0005-0000-0000-0000FE280000}"/>
    <cellStyle name="Normal 14 4 2 3 2" xfId="10530" xr:uid="{00000000-0005-0000-0000-0000FF280000}"/>
    <cellStyle name="Normal 14 4 2 3 2 2" xfId="10531" xr:uid="{00000000-0005-0000-0000-000000290000}"/>
    <cellStyle name="Normal 14 4 2 3 3" xfId="10532" xr:uid="{00000000-0005-0000-0000-000001290000}"/>
    <cellStyle name="Normal 14 4 2 4" xfId="10533" xr:uid="{00000000-0005-0000-0000-000002290000}"/>
    <cellStyle name="Normal 14 4 2 4 2" xfId="10534" xr:uid="{00000000-0005-0000-0000-000003290000}"/>
    <cellStyle name="Normal 14 4 2 5" xfId="10535" xr:uid="{00000000-0005-0000-0000-000004290000}"/>
    <cellStyle name="Normal 14 4 3" xfId="10536" xr:uid="{00000000-0005-0000-0000-000005290000}"/>
    <cellStyle name="Normal 14 4 3 2" xfId="10537" xr:uid="{00000000-0005-0000-0000-000006290000}"/>
    <cellStyle name="Normal 14 4 3 2 2" xfId="10538" xr:uid="{00000000-0005-0000-0000-000007290000}"/>
    <cellStyle name="Normal 14 4 3 2 2 2" xfId="10539" xr:uid="{00000000-0005-0000-0000-000008290000}"/>
    <cellStyle name="Normal 14 4 3 2 3" xfId="10540" xr:uid="{00000000-0005-0000-0000-000009290000}"/>
    <cellStyle name="Normal 14 4 3 3" xfId="10541" xr:uid="{00000000-0005-0000-0000-00000A290000}"/>
    <cellStyle name="Normal 14 4 3 3 2" xfId="10542" xr:uid="{00000000-0005-0000-0000-00000B290000}"/>
    <cellStyle name="Normal 14 4 3 4" xfId="10543" xr:uid="{00000000-0005-0000-0000-00000C290000}"/>
    <cellStyle name="Normal 14 4 4" xfId="10544" xr:uid="{00000000-0005-0000-0000-00000D290000}"/>
    <cellStyle name="Normal 14 4 4 2" xfId="10545" xr:uid="{00000000-0005-0000-0000-00000E290000}"/>
    <cellStyle name="Normal 14 4 4 2 2" xfId="10546" xr:uid="{00000000-0005-0000-0000-00000F290000}"/>
    <cellStyle name="Normal 14 4 4 2 2 2" xfId="10547" xr:uid="{00000000-0005-0000-0000-000010290000}"/>
    <cellStyle name="Normal 14 4 4 2 3" xfId="10548" xr:uid="{00000000-0005-0000-0000-000011290000}"/>
    <cellStyle name="Normal 14 4 4 3" xfId="10549" xr:uid="{00000000-0005-0000-0000-000012290000}"/>
    <cellStyle name="Normal 14 4 4 3 2" xfId="10550" xr:uid="{00000000-0005-0000-0000-000013290000}"/>
    <cellStyle name="Normal 14 4 4 4" xfId="10551" xr:uid="{00000000-0005-0000-0000-000014290000}"/>
    <cellStyle name="Normal 14 4 5" xfId="10552" xr:uid="{00000000-0005-0000-0000-000015290000}"/>
    <cellStyle name="Normal 14 4 5 2" xfId="10553" xr:uid="{00000000-0005-0000-0000-000016290000}"/>
    <cellStyle name="Normal 14 4 5 2 2" xfId="10554" xr:uid="{00000000-0005-0000-0000-000017290000}"/>
    <cellStyle name="Normal 14 4 5 3" xfId="10555" xr:uid="{00000000-0005-0000-0000-000018290000}"/>
    <cellStyle name="Normal 14 4 6" xfId="10556" xr:uid="{00000000-0005-0000-0000-000019290000}"/>
    <cellStyle name="Normal 14 4 6 2" xfId="10557" xr:uid="{00000000-0005-0000-0000-00001A290000}"/>
    <cellStyle name="Normal 14 4 7" xfId="10558" xr:uid="{00000000-0005-0000-0000-00001B290000}"/>
    <cellStyle name="Normal 14 4 7 2" xfId="10559" xr:uid="{00000000-0005-0000-0000-00001C290000}"/>
    <cellStyle name="Normal 14 4 8" xfId="10560" xr:uid="{00000000-0005-0000-0000-00001D290000}"/>
    <cellStyle name="Normal 14 5" xfId="10561" xr:uid="{00000000-0005-0000-0000-00001E290000}"/>
    <cellStyle name="Normal 14 5 2" xfId="10562" xr:uid="{00000000-0005-0000-0000-00001F290000}"/>
    <cellStyle name="Normal 14 5 2 2" xfId="10563" xr:uid="{00000000-0005-0000-0000-000020290000}"/>
    <cellStyle name="Normal 14 5 2 2 2" xfId="10564" xr:uid="{00000000-0005-0000-0000-000021290000}"/>
    <cellStyle name="Normal 14 5 2 2 2 2" xfId="10565" xr:uid="{00000000-0005-0000-0000-000022290000}"/>
    <cellStyle name="Normal 14 5 2 2 2 2 2" xfId="10566" xr:uid="{00000000-0005-0000-0000-000023290000}"/>
    <cellStyle name="Normal 14 5 2 2 2 3" xfId="10567" xr:uid="{00000000-0005-0000-0000-000024290000}"/>
    <cellStyle name="Normal 14 5 2 2 3" xfId="10568" xr:uid="{00000000-0005-0000-0000-000025290000}"/>
    <cellStyle name="Normal 14 5 2 2 3 2" xfId="10569" xr:uid="{00000000-0005-0000-0000-000026290000}"/>
    <cellStyle name="Normal 14 5 2 2 4" xfId="10570" xr:uid="{00000000-0005-0000-0000-000027290000}"/>
    <cellStyle name="Normal 14 5 2 3" xfId="10571" xr:uid="{00000000-0005-0000-0000-000028290000}"/>
    <cellStyle name="Normal 14 5 2 3 2" xfId="10572" xr:uid="{00000000-0005-0000-0000-000029290000}"/>
    <cellStyle name="Normal 14 5 2 3 2 2" xfId="10573" xr:uid="{00000000-0005-0000-0000-00002A290000}"/>
    <cellStyle name="Normal 14 5 2 3 3" xfId="10574" xr:uid="{00000000-0005-0000-0000-00002B290000}"/>
    <cellStyle name="Normal 14 5 2 4" xfId="10575" xr:uid="{00000000-0005-0000-0000-00002C290000}"/>
    <cellStyle name="Normal 14 5 2 4 2" xfId="10576" xr:uid="{00000000-0005-0000-0000-00002D290000}"/>
    <cellStyle name="Normal 14 5 2 5" xfId="10577" xr:uid="{00000000-0005-0000-0000-00002E290000}"/>
    <cellStyle name="Normal 14 5 3" xfId="10578" xr:uid="{00000000-0005-0000-0000-00002F290000}"/>
    <cellStyle name="Normal 14 5 3 2" xfId="10579" xr:uid="{00000000-0005-0000-0000-000030290000}"/>
    <cellStyle name="Normal 14 5 3 2 2" xfId="10580" xr:uid="{00000000-0005-0000-0000-000031290000}"/>
    <cellStyle name="Normal 14 5 3 2 2 2" xfId="10581" xr:uid="{00000000-0005-0000-0000-000032290000}"/>
    <cellStyle name="Normal 14 5 3 2 3" xfId="10582" xr:uid="{00000000-0005-0000-0000-000033290000}"/>
    <cellStyle name="Normal 14 5 3 3" xfId="10583" xr:uid="{00000000-0005-0000-0000-000034290000}"/>
    <cellStyle name="Normal 14 5 3 3 2" xfId="10584" xr:uid="{00000000-0005-0000-0000-000035290000}"/>
    <cellStyle name="Normal 14 5 3 4" xfId="10585" xr:uid="{00000000-0005-0000-0000-000036290000}"/>
    <cellStyle name="Normal 14 5 4" xfId="10586" xr:uid="{00000000-0005-0000-0000-000037290000}"/>
    <cellStyle name="Normal 14 5 4 2" xfId="10587" xr:uid="{00000000-0005-0000-0000-000038290000}"/>
    <cellStyle name="Normal 14 5 4 2 2" xfId="10588" xr:uid="{00000000-0005-0000-0000-000039290000}"/>
    <cellStyle name="Normal 14 5 4 3" xfId="10589" xr:uid="{00000000-0005-0000-0000-00003A290000}"/>
    <cellStyle name="Normal 14 5 5" xfId="10590" xr:uid="{00000000-0005-0000-0000-00003B290000}"/>
    <cellStyle name="Normal 14 5 5 2" xfId="10591" xr:uid="{00000000-0005-0000-0000-00003C290000}"/>
    <cellStyle name="Normal 14 5 6" xfId="10592" xr:uid="{00000000-0005-0000-0000-00003D290000}"/>
    <cellStyle name="Normal 14 6" xfId="10593" xr:uid="{00000000-0005-0000-0000-00003E290000}"/>
    <cellStyle name="Normal 14 6 2" xfId="10594" xr:uid="{00000000-0005-0000-0000-00003F290000}"/>
    <cellStyle name="Normal 14 6 2 2" xfId="10595" xr:uid="{00000000-0005-0000-0000-000040290000}"/>
    <cellStyle name="Normal 14 6 2 2 2" xfId="10596" xr:uid="{00000000-0005-0000-0000-000041290000}"/>
    <cellStyle name="Normal 14 6 2 2 2 2" xfId="10597" xr:uid="{00000000-0005-0000-0000-000042290000}"/>
    <cellStyle name="Normal 14 6 2 2 3" xfId="10598" xr:uid="{00000000-0005-0000-0000-000043290000}"/>
    <cellStyle name="Normal 14 6 2 3" xfId="10599" xr:uid="{00000000-0005-0000-0000-000044290000}"/>
    <cellStyle name="Normal 14 6 2 3 2" xfId="10600" xr:uid="{00000000-0005-0000-0000-000045290000}"/>
    <cellStyle name="Normal 14 6 2 4" xfId="10601" xr:uid="{00000000-0005-0000-0000-000046290000}"/>
    <cellStyle name="Normal 14 6 3" xfId="10602" xr:uid="{00000000-0005-0000-0000-000047290000}"/>
    <cellStyle name="Normal 14 6 3 2" xfId="10603" xr:uid="{00000000-0005-0000-0000-000048290000}"/>
    <cellStyle name="Normal 14 6 3 2 2" xfId="10604" xr:uid="{00000000-0005-0000-0000-000049290000}"/>
    <cellStyle name="Normal 14 6 3 3" xfId="10605" xr:uid="{00000000-0005-0000-0000-00004A290000}"/>
    <cellStyle name="Normal 14 6 4" xfId="10606" xr:uid="{00000000-0005-0000-0000-00004B290000}"/>
    <cellStyle name="Normal 14 6 4 2" xfId="10607" xr:uid="{00000000-0005-0000-0000-00004C290000}"/>
    <cellStyle name="Normal 14 6 5" xfId="10608" xr:uid="{00000000-0005-0000-0000-00004D290000}"/>
    <cellStyle name="Normal 14 7" xfId="10609" xr:uid="{00000000-0005-0000-0000-00004E290000}"/>
    <cellStyle name="Normal 14 7 2" xfId="10610" xr:uid="{00000000-0005-0000-0000-00004F290000}"/>
    <cellStyle name="Normal 14 7 2 2" xfId="10611" xr:uid="{00000000-0005-0000-0000-000050290000}"/>
    <cellStyle name="Normal 14 7 2 2 2" xfId="10612" xr:uid="{00000000-0005-0000-0000-000051290000}"/>
    <cellStyle name="Normal 14 7 2 3" xfId="10613" xr:uid="{00000000-0005-0000-0000-000052290000}"/>
    <cellStyle name="Normal 14 7 3" xfId="10614" xr:uid="{00000000-0005-0000-0000-000053290000}"/>
    <cellStyle name="Normal 14 7 3 2" xfId="10615" xr:uid="{00000000-0005-0000-0000-000054290000}"/>
    <cellStyle name="Normal 14 7 4" xfId="10616" xr:uid="{00000000-0005-0000-0000-000055290000}"/>
    <cellStyle name="Normal 14 8" xfId="10617" xr:uid="{00000000-0005-0000-0000-000056290000}"/>
    <cellStyle name="Normal 14 8 2" xfId="10618" xr:uid="{00000000-0005-0000-0000-000057290000}"/>
    <cellStyle name="Normal 14 8 2 2" xfId="10619" xr:uid="{00000000-0005-0000-0000-000058290000}"/>
    <cellStyle name="Normal 14 8 2 2 2" xfId="10620" xr:uid="{00000000-0005-0000-0000-000059290000}"/>
    <cellStyle name="Normal 14 8 2 3" xfId="10621" xr:uid="{00000000-0005-0000-0000-00005A290000}"/>
    <cellStyle name="Normal 14 8 3" xfId="10622" xr:uid="{00000000-0005-0000-0000-00005B290000}"/>
    <cellStyle name="Normal 14 8 3 2" xfId="10623" xr:uid="{00000000-0005-0000-0000-00005C290000}"/>
    <cellStyle name="Normal 14 8 4" xfId="10624" xr:uid="{00000000-0005-0000-0000-00005D290000}"/>
    <cellStyle name="Normal 14 9" xfId="10625" xr:uid="{00000000-0005-0000-0000-00005E290000}"/>
    <cellStyle name="Normal 14 9 2" xfId="10626" xr:uid="{00000000-0005-0000-0000-00005F290000}"/>
    <cellStyle name="Normal 14 9 2 2" xfId="10627" xr:uid="{00000000-0005-0000-0000-000060290000}"/>
    <cellStyle name="Normal 14 9 2 2 2" xfId="10628" xr:uid="{00000000-0005-0000-0000-000061290000}"/>
    <cellStyle name="Normal 14 9 2 3" xfId="10629" xr:uid="{00000000-0005-0000-0000-000062290000}"/>
    <cellStyle name="Normal 14 9 3" xfId="10630" xr:uid="{00000000-0005-0000-0000-000063290000}"/>
    <cellStyle name="Normal 14 9 3 2" xfId="10631" xr:uid="{00000000-0005-0000-0000-000064290000}"/>
    <cellStyle name="Normal 14 9 4" xfId="10632" xr:uid="{00000000-0005-0000-0000-000065290000}"/>
    <cellStyle name="Normal 14_T-straight with PEDs adjustor" xfId="10633" xr:uid="{00000000-0005-0000-0000-000066290000}"/>
    <cellStyle name="Normal 15" xfId="10634" xr:uid="{00000000-0005-0000-0000-000067290000}"/>
    <cellStyle name="Normal 15 10" xfId="10635" xr:uid="{00000000-0005-0000-0000-000068290000}"/>
    <cellStyle name="Normal 15 10 2" xfId="10636" xr:uid="{00000000-0005-0000-0000-000069290000}"/>
    <cellStyle name="Normal 15 10 2 2" xfId="10637" xr:uid="{00000000-0005-0000-0000-00006A290000}"/>
    <cellStyle name="Normal 15 10 3" xfId="10638" xr:uid="{00000000-0005-0000-0000-00006B290000}"/>
    <cellStyle name="Normal 15 11" xfId="10639" xr:uid="{00000000-0005-0000-0000-00006C290000}"/>
    <cellStyle name="Normal 15 11 2" xfId="10640" xr:uid="{00000000-0005-0000-0000-00006D290000}"/>
    <cellStyle name="Normal 15 12" xfId="10641" xr:uid="{00000000-0005-0000-0000-00006E290000}"/>
    <cellStyle name="Normal 15 12 2" xfId="10642" xr:uid="{00000000-0005-0000-0000-00006F290000}"/>
    <cellStyle name="Normal 15 13" xfId="10643" xr:uid="{00000000-0005-0000-0000-000070290000}"/>
    <cellStyle name="Normal 15 2" xfId="10644" xr:uid="{00000000-0005-0000-0000-000071290000}"/>
    <cellStyle name="Normal 15 2 10" xfId="10645" xr:uid="{00000000-0005-0000-0000-000072290000}"/>
    <cellStyle name="Normal 15 2 2" xfId="10646" xr:uid="{00000000-0005-0000-0000-000073290000}"/>
    <cellStyle name="Normal 15 2 2 2" xfId="10647" xr:uid="{00000000-0005-0000-0000-000074290000}"/>
    <cellStyle name="Normal 15 2 2 2 2" xfId="10648" xr:uid="{00000000-0005-0000-0000-000075290000}"/>
    <cellStyle name="Normal 15 2 2 2 2 2" xfId="10649" xr:uid="{00000000-0005-0000-0000-000076290000}"/>
    <cellStyle name="Normal 15 2 2 2 2 2 2" xfId="10650" xr:uid="{00000000-0005-0000-0000-000077290000}"/>
    <cellStyle name="Normal 15 2 2 2 2 2 2 2" xfId="10651" xr:uid="{00000000-0005-0000-0000-000078290000}"/>
    <cellStyle name="Normal 15 2 2 2 2 2 2 2 2" xfId="10652" xr:uid="{00000000-0005-0000-0000-000079290000}"/>
    <cellStyle name="Normal 15 2 2 2 2 2 2 3" xfId="10653" xr:uid="{00000000-0005-0000-0000-00007A290000}"/>
    <cellStyle name="Normal 15 2 2 2 2 2 3" xfId="10654" xr:uid="{00000000-0005-0000-0000-00007B290000}"/>
    <cellStyle name="Normal 15 2 2 2 2 2 3 2" xfId="10655" xr:uid="{00000000-0005-0000-0000-00007C290000}"/>
    <cellStyle name="Normal 15 2 2 2 2 2 4" xfId="10656" xr:uid="{00000000-0005-0000-0000-00007D290000}"/>
    <cellStyle name="Normal 15 2 2 2 2 3" xfId="10657" xr:uid="{00000000-0005-0000-0000-00007E290000}"/>
    <cellStyle name="Normal 15 2 2 2 2 3 2" xfId="10658" xr:uid="{00000000-0005-0000-0000-00007F290000}"/>
    <cellStyle name="Normal 15 2 2 2 2 3 2 2" xfId="10659" xr:uid="{00000000-0005-0000-0000-000080290000}"/>
    <cellStyle name="Normal 15 2 2 2 2 3 3" xfId="10660" xr:uid="{00000000-0005-0000-0000-000081290000}"/>
    <cellStyle name="Normal 15 2 2 2 2 4" xfId="10661" xr:uid="{00000000-0005-0000-0000-000082290000}"/>
    <cellStyle name="Normal 15 2 2 2 2 4 2" xfId="10662" xr:uid="{00000000-0005-0000-0000-000083290000}"/>
    <cellStyle name="Normal 15 2 2 2 2 5" xfId="10663" xr:uid="{00000000-0005-0000-0000-000084290000}"/>
    <cellStyle name="Normal 15 2 2 2 3" xfId="10664" xr:uid="{00000000-0005-0000-0000-000085290000}"/>
    <cellStyle name="Normal 15 2 2 2 3 2" xfId="10665" xr:uid="{00000000-0005-0000-0000-000086290000}"/>
    <cellStyle name="Normal 15 2 2 2 3 2 2" xfId="10666" xr:uid="{00000000-0005-0000-0000-000087290000}"/>
    <cellStyle name="Normal 15 2 2 2 3 2 2 2" xfId="10667" xr:uid="{00000000-0005-0000-0000-000088290000}"/>
    <cellStyle name="Normal 15 2 2 2 3 2 3" xfId="10668" xr:uid="{00000000-0005-0000-0000-000089290000}"/>
    <cellStyle name="Normal 15 2 2 2 3 3" xfId="10669" xr:uid="{00000000-0005-0000-0000-00008A290000}"/>
    <cellStyle name="Normal 15 2 2 2 3 3 2" xfId="10670" xr:uid="{00000000-0005-0000-0000-00008B290000}"/>
    <cellStyle name="Normal 15 2 2 2 3 4" xfId="10671" xr:uid="{00000000-0005-0000-0000-00008C290000}"/>
    <cellStyle name="Normal 15 2 2 2 4" xfId="10672" xr:uid="{00000000-0005-0000-0000-00008D290000}"/>
    <cellStyle name="Normal 15 2 2 2 4 2" xfId="10673" xr:uid="{00000000-0005-0000-0000-00008E290000}"/>
    <cellStyle name="Normal 15 2 2 2 4 2 2" xfId="10674" xr:uid="{00000000-0005-0000-0000-00008F290000}"/>
    <cellStyle name="Normal 15 2 2 2 4 2 2 2" xfId="10675" xr:uid="{00000000-0005-0000-0000-000090290000}"/>
    <cellStyle name="Normal 15 2 2 2 4 2 3" xfId="10676" xr:uid="{00000000-0005-0000-0000-000091290000}"/>
    <cellStyle name="Normal 15 2 2 2 4 3" xfId="10677" xr:uid="{00000000-0005-0000-0000-000092290000}"/>
    <cellStyle name="Normal 15 2 2 2 4 3 2" xfId="10678" xr:uid="{00000000-0005-0000-0000-000093290000}"/>
    <cellStyle name="Normal 15 2 2 2 4 4" xfId="10679" xr:uid="{00000000-0005-0000-0000-000094290000}"/>
    <cellStyle name="Normal 15 2 2 2 5" xfId="10680" xr:uid="{00000000-0005-0000-0000-000095290000}"/>
    <cellStyle name="Normal 15 2 2 2 5 2" xfId="10681" xr:uid="{00000000-0005-0000-0000-000096290000}"/>
    <cellStyle name="Normal 15 2 2 2 5 2 2" xfId="10682" xr:uid="{00000000-0005-0000-0000-000097290000}"/>
    <cellStyle name="Normal 15 2 2 2 5 3" xfId="10683" xr:uid="{00000000-0005-0000-0000-000098290000}"/>
    <cellStyle name="Normal 15 2 2 2 6" xfId="10684" xr:uid="{00000000-0005-0000-0000-000099290000}"/>
    <cellStyle name="Normal 15 2 2 2 6 2" xfId="10685" xr:uid="{00000000-0005-0000-0000-00009A290000}"/>
    <cellStyle name="Normal 15 2 2 2 7" xfId="10686" xr:uid="{00000000-0005-0000-0000-00009B290000}"/>
    <cellStyle name="Normal 15 2 2 2 7 2" xfId="10687" xr:uid="{00000000-0005-0000-0000-00009C290000}"/>
    <cellStyle name="Normal 15 2 2 2 8" xfId="10688" xr:uid="{00000000-0005-0000-0000-00009D290000}"/>
    <cellStyle name="Normal 15 2 2 3" xfId="10689" xr:uid="{00000000-0005-0000-0000-00009E290000}"/>
    <cellStyle name="Normal 15 2 2 3 2" xfId="10690" xr:uid="{00000000-0005-0000-0000-00009F290000}"/>
    <cellStyle name="Normal 15 2 2 3 2 2" xfId="10691" xr:uid="{00000000-0005-0000-0000-0000A0290000}"/>
    <cellStyle name="Normal 15 2 2 3 2 2 2" xfId="10692" xr:uid="{00000000-0005-0000-0000-0000A1290000}"/>
    <cellStyle name="Normal 15 2 2 3 2 2 2 2" xfId="10693" xr:uid="{00000000-0005-0000-0000-0000A2290000}"/>
    <cellStyle name="Normal 15 2 2 3 2 2 3" xfId="10694" xr:uid="{00000000-0005-0000-0000-0000A3290000}"/>
    <cellStyle name="Normal 15 2 2 3 2 3" xfId="10695" xr:uid="{00000000-0005-0000-0000-0000A4290000}"/>
    <cellStyle name="Normal 15 2 2 3 2 3 2" xfId="10696" xr:uid="{00000000-0005-0000-0000-0000A5290000}"/>
    <cellStyle name="Normal 15 2 2 3 2 4" xfId="10697" xr:uid="{00000000-0005-0000-0000-0000A6290000}"/>
    <cellStyle name="Normal 15 2 2 3 3" xfId="10698" xr:uid="{00000000-0005-0000-0000-0000A7290000}"/>
    <cellStyle name="Normal 15 2 2 3 3 2" xfId="10699" xr:uid="{00000000-0005-0000-0000-0000A8290000}"/>
    <cellStyle name="Normal 15 2 2 3 3 2 2" xfId="10700" xr:uid="{00000000-0005-0000-0000-0000A9290000}"/>
    <cellStyle name="Normal 15 2 2 3 3 3" xfId="10701" xr:uid="{00000000-0005-0000-0000-0000AA290000}"/>
    <cellStyle name="Normal 15 2 2 3 4" xfId="10702" xr:uid="{00000000-0005-0000-0000-0000AB290000}"/>
    <cellStyle name="Normal 15 2 2 3 4 2" xfId="10703" xr:uid="{00000000-0005-0000-0000-0000AC290000}"/>
    <cellStyle name="Normal 15 2 2 3 5" xfId="10704" xr:uid="{00000000-0005-0000-0000-0000AD290000}"/>
    <cellStyle name="Normal 15 2 2 4" xfId="10705" xr:uid="{00000000-0005-0000-0000-0000AE290000}"/>
    <cellStyle name="Normal 15 2 2 4 2" xfId="10706" xr:uid="{00000000-0005-0000-0000-0000AF290000}"/>
    <cellStyle name="Normal 15 2 2 4 2 2" xfId="10707" xr:uid="{00000000-0005-0000-0000-0000B0290000}"/>
    <cellStyle name="Normal 15 2 2 4 2 2 2" xfId="10708" xr:uid="{00000000-0005-0000-0000-0000B1290000}"/>
    <cellStyle name="Normal 15 2 2 4 2 3" xfId="10709" xr:uid="{00000000-0005-0000-0000-0000B2290000}"/>
    <cellStyle name="Normal 15 2 2 4 3" xfId="10710" xr:uid="{00000000-0005-0000-0000-0000B3290000}"/>
    <cellStyle name="Normal 15 2 2 4 3 2" xfId="10711" xr:uid="{00000000-0005-0000-0000-0000B4290000}"/>
    <cellStyle name="Normal 15 2 2 4 4" xfId="10712" xr:uid="{00000000-0005-0000-0000-0000B5290000}"/>
    <cellStyle name="Normal 15 2 2 5" xfId="10713" xr:uid="{00000000-0005-0000-0000-0000B6290000}"/>
    <cellStyle name="Normal 15 2 2 5 2" xfId="10714" xr:uid="{00000000-0005-0000-0000-0000B7290000}"/>
    <cellStyle name="Normal 15 2 2 5 2 2" xfId="10715" xr:uid="{00000000-0005-0000-0000-0000B8290000}"/>
    <cellStyle name="Normal 15 2 2 5 2 2 2" xfId="10716" xr:uid="{00000000-0005-0000-0000-0000B9290000}"/>
    <cellStyle name="Normal 15 2 2 5 2 3" xfId="10717" xr:uid="{00000000-0005-0000-0000-0000BA290000}"/>
    <cellStyle name="Normal 15 2 2 5 3" xfId="10718" xr:uid="{00000000-0005-0000-0000-0000BB290000}"/>
    <cellStyle name="Normal 15 2 2 5 3 2" xfId="10719" xr:uid="{00000000-0005-0000-0000-0000BC290000}"/>
    <cellStyle name="Normal 15 2 2 5 4" xfId="10720" xr:uid="{00000000-0005-0000-0000-0000BD290000}"/>
    <cellStyle name="Normal 15 2 2 6" xfId="10721" xr:uid="{00000000-0005-0000-0000-0000BE290000}"/>
    <cellStyle name="Normal 15 2 2 6 2" xfId="10722" xr:uid="{00000000-0005-0000-0000-0000BF290000}"/>
    <cellStyle name="Normal 15 2 2 6 2 2" xfId="10723" xr:uid="{00000000-0005-0000-0000-0000C0290000}"/>
    <cellStyle name="Normal 15 2 2 6 3" xfId="10724" xr:uid="{00000000-0005-0000-0000-0000C1290000}"/>
    <cellStyle name="Normal 15 2 2 7" xfId="10725" xr:uid="{00000000-0005-0000-0000-0000C2290000}"/>
    <cellStyle name="Normal 15 2 2 7 2" xfId="10726" xr:uid="{00000000-0005-0000-0000-0000C3290000}"/>
    <cellStyle name="Normal 15 2 2 8" xfId="10727" xr:uid="{00000000-0005-0000-0000-0000C4290000}"/>
    <cellStyle name="Normal 15 2 2 8 2" xfId="10728" xr:uid="{00000000-0005-0000-0000-0000C5290000}"/>
    <cellStyle name="Normal 15 2 2 9" xfId="10729" xr:uid="{00000000-0005-0000-0000-0000C6290000}"/>
    <cellStyle name="Normal 15 2 3" xfId="10730" xr:uid="{00000000-0005-0000-0000-0000C7290000}"/>
    <cellStyle name="Normal 15 2 3 2" xfId="10731" xr:uid="{00000000-0005-0000-0000-0000C8290000}"/>
    <cellStyle name="Normal 15 2 3 2 2" xfId="10732" xr:uid="{00000000-0005-0000-0000-0000C9290000}"/>
    <cellStyle name="Normal 15 2 3 2 2 2" xfId="10733" xr:uid="{00000000-0005-0000-0000-0000CA290000}"/>
    <cellStyle name="Normal 15 2 3 2 2 2 2" xfId="10734" xr:uid="{00000000-0005-0000-0000-0000CB290000}"/>
    <cellStyle name="Normal 15 2 3 2 2 2 2 2" xfId="10735" xr:uid="{00000000-0005-0000-0000-0000CC290000}"/>
    <cellStyle name="Normal 15 2 3 2 2 2 3" xfId="10736" xr:uid="{00000000-0005-0000-0000-0000CD290000}"/>
    <cellStyle name="Normal 15 2 3 2 2 3" xfId="10737" xr:uid="{00000000-0005-0000-0000-0000CE290000}"/>
    <cellStyle name="Normal 15 2 3 2 2 3 2" xfId="10738" xr:uid="{00000000-0005-0000-0000-0000CF290000}"/>
    <cellStyle name="Normal 15 2 3 2 2 4" xfId="10739" xr:uid="{00000000-0005-0000-0000-0000D0290000}"/>
    <cellStyle name="Normal 15 2 3 2 3" xfId="10740" xr:uid="{00000000-0005-0000-0000-0000D1290000}"/>
    <cellStyle name="Normal 15 2 3 2 3 2" xfId="10741" xr:uid="{00000000-0005-0000-0000-0000D2290000}"/>
    <cellStyle name="Normal 15 2 3 2 3 2 2" xfId="10742" xr:uid="{00000000-0005-0000-0000-0000D3290000}"/>
    <cellStyle name="Normal 15 2 3 2 3 3" xfId="10743" xr:uid="{00000000-0005-0000-0000-0000D4290000}"/>
    <cellStyle name="Normal 15 2 3 2 4" xfId="10744" xr:uid="{00000000-0005-0000-0000-0000D5290000}"/>
    <cellStyle name="Normal 15 2 3 2 4 2" xfId="10745" xr:uid="{00000000-0005-0000-0000-0000D6290000}"/>
    <cellStyle name="Normal 15 2 3 2 5" xfId="10746" xr:uid="{00000000-0005-0000-0000-0000D7290000}"/>
    <cellStyle name="Normal 15 2 3 3" xfId="10747" xr:uid="{00000000-0005-0000-0000-0000D8290000}"/>
    <cellStyle name="Normal 15 2 3 3 2" xfId="10748" xr:uid="{00000000-0005-0000-0000-0000D9290000}"/>
    <cellStyle name="Normal 15 2 3 3 2 2" xfId="10749" xr:uid="{00000000-0005-0000-0000-0000DA290000}"/>
    <cellStyle name="Normal 15 2 3 3 2 2 2" xfId="10750" xr:uid="{00000000-0005-0000-0000-0000DB290000}"/>
    <cellStyle name="Normal 15 2 3 3 2 3" xfId="10751" xr:uid="{00000000-0005-0000-0000-0000DC290000}"/>
    <cellStyle name="Normal 15 2 3 3 3" xfId="10752" xr:uid="{00000000-0005-0000-0000-0000DD290000}"/>
    <cellStyle name="Normal 15 2 3 3 3 2" xfId="10753" xr:uid="{00000000-0005-0000-0000-0000DE290000}"/>
    <cellStyle name="Normal 15 2 3 3 4" xfId="10754" xr:uid="{00000000-0005-0000-0000-0000DF290000}"/>
    <cellStyle name="Normal 15 2 3 4" xfId="10755" xr:uid="{00000000-0005-0000-0000-0000E0290000}"/>
    <cellStyle name="Normal 15 2 3 4 2" xfId="10756" xr:uid="{00000000-0005-0000-0000-0000E1290000}"/>
    <cellStyle name="Normal 15 2 3 4 2 2" xfId="10757" xr:uid="{00000000-0005-0000-0000-0000E2290000}"/>
    <cellStyle name="Normal 15 2 3 4 2 2 2" xfId="10758" xr:uid="{00000000-0005-0000-0000-0000E3290000}"/>
    <cellStyle name="Normal 15 2 3 4 2 3" xfId="10759" xr:uid="{00000000-0005-0000-0000-0000E4290000}"/>
    <cellStyle name="Normal 15 2 3 4 3" xfId="10760" xr:uid="{00000000-0005-0000-0000-0000E5290000}"/>
    <cellStyle name="Normal 15 2 3 4 3 2" xfId="10761" xr:uid="{00000000-0005-0000-0000-0000E6290000}"/>
    <cellStyle name="Normal 15 2 3 4 4" xfId="10762" xr:uid="{00000000-0005-0000-0000-0000E7290000}"/>
    <cellStyle name="Normal 15 2 3 5" xfId="10763" xr:uid="{00000000-0005-0000-0000-0000E8290000}"/>
    <cellStyle name="Normal 15 2 3 5 2" xfId="10764" xr:uid="{00000000-0005-0000-0000-0000E9290000}"/>
    <cellStyle name="Normal 15 2 3 5 2 2" xfId="10765" xr:uid="{00000000-0005-0000-0000-0000EA290000}"/>
    <cellStyle name="Normal 15 2 3 5 3" xfId="10766" xr:uid="{00000000-0005-0000-0000-0000EB290000}"/>
    <cellStyle name="Normal 15 2 3 6" xfId="10767" xr:uid="{00000000-0005-0000-0000-0000EC290000}"/>
    <cellStyle name="Normal 15 2 3 6 2" xfId="10768" xr:uid="{00000000-0005-0000-0000-0000ED290000}"/>
    <cellStyle name="Normal 15 2 3 7" xfId="10769" xr:uid="{00000000-0005-0000-0000-0000EE290000}"/>
    <cellStyle name="Normal 15 2 3 7 2" xfId="10770" xr:uid="{00000000-0005-0000-0000-0000EF290000}"/>
    <cellStyle name="Normal 15 2 3 8" xfId="10771" xr:uid="{00000000-0005-0000-0000-0000F0290000}"/>
    <cellStyle name="Normal 15 2 4" xfId="10772" xr:uid="{00000000-0005-0000-0000-0000F1290000}"/>
    <cellStyle name="Normal 15 2 4 2" xfId="10773" xr:uid="{00000000-0005-0000-0000-0000F2290000}"/>
    <cellStyle name="Normal 15 2 4 2 2" xfId="10774" xr:uid="{00000000-0005-0000-0000-0000F3290000}"/>
    <cellStyle name="Normal 15 2 4 2 2 2" xfId="10775" xr:uid="{00000000-0005-0000-0000-0000F4290000}"/>
    <cellStyle name="Normal 15 2 4 2 2 2 2" xfId="10776" xr:uid="{00000000-0005-0000-0000-0000F5290000}"/>
    <cellStyle name="Normal 15 2 4 2 2 3" xfId="10777" xr:uid="{00000000-0005-0000-0000-0000F6290000}"/>
    <cellStyle name="Normal 15 2 4 2 3" xfId="10778" xr:uid="{00000000-0005-0000-0000-0000F7290000}"/>
    <cellStyle name="Normal 15 2 4 2 3 2" xfId="10779" xr:uid="{00000000-0005-0000-0000-0000F8290000}"/>
    <cellStyle name="Normal 15 2 4 2 4" xfId="10780" xr:uid="{00000000-0005-0000-0000-0000F9290000}"/>
    <cellStyle name="Normal 15 2 4 3" xfId="10781" xr:uid="{00000000-0005-0000-0000-0000FA290000}"/>
    <cellStyle name="Normal 15 2 4 3 2" xfId="10782" xr:uid="{00000000-0005-0000-0000-0000FB290000}"/>
    <cellStyle name="Normal 15 2 4 3 2 2" xfId="10783" xr:uid="{00000000-0005-0000-0000-0000FC290000}"/>
    <cellStyle name="Normal 15 2 4 3 3" xfId="10784" xr:uid="{00000000-0005-0000-0000-0000FD290000}"/>
    <cellStyle name="Normal 15 2 4 4" xfId="10785" xr:uid="{00000000-0005-0000-0000-0000FE290000}"/>
    <cellStyle name="Normal 15 2 4 4 2" xfId="10786" xr:uid="{00000000-0005-0000-0000-0000FF290000}"/>
    <cellStyle name="Normal 15 2 4 5" xfId="10787" xr:uid="{00000000-0005-0000-0000-0000002A0000}"/>
    <cellStyle name="Normal 15 2 5" xfId="10788" xr:uid="{00000000-0005-0000-0000-0000012A0000}"/>
    <cellStyle name="Normal 15 2 5 2" xfId="10789" xr:uid="{00000000-0005-0000-0000-0000022A0000}"/>
    <cellStyle name="Normal 15 2 5 2 2" xfId="10790" xr:uid="{00000000-0005-0000-0000-0000032A0000}"/>
    <cellStyle name="Normal 15 2 5 2 2 2" xfId="10791" xr:uid="{00000000-0005-0000-0000-0000042A0000}"/>
    <cellStyle name="Normal 15 2 5 2 3" xfId="10792" xr:uid="{00000000-0005-0000-0000-0000052A0000}"/>
    <cellStyle name="Normal 15 2 5 3" xfId="10793" xr:uid="{00000000-0005-0000-0000-0000062A0000}"/>
    <cellStyle name="Normal 15 2 5 3 2" xfId="10794" xr:uid="{00000000-0005-0000-0000-0000072A0000}"/>
    <cellStyle name="Normal 15 2 5 4" xfId="10795" xr:uid="{00000000-0005-0000-0000-0000082A0000}"/>
    <cellStyle name="Normal 15 2 6" xfId="10796" xr:uid="{00000000-0005-0000-0000-0000092A0000}"/>
    <cellStyle name="Normal 15 2 6 2" xfId="10797" xr:uid="{00000000-0005-0000-0000-00000A2A0000}"/>
    <cellStyle name="Normal 15 2 6 2 2" xfId="10798" xr:uid="{00000000-0005-0000-0000-00000B2A0000}"/>
    <cellStyle name="Normal 15 2 6 2 2 2" xfId="10799" xr:uid="{00000000-0005-0000-0000-00000C2A0000}"/>
    <cellStyle name="Normal 15 2 6 2 3" xfId="10800" xr:uid="{00000000-0005-0000-0000-00000D2A0000}"/>
    <cellStyle name="Normal 15 2 6 3" xfId="10801" xr:uid="{00000000-0005-0000-0000-00000E2A0000}"/>
    <cellStyle name="Normal 15 2 6 3 2" xfId="10802" xr:uid="{00000000-0005-0000-0000-00000F2A0000}"/>
    <cellStyle name="Normal 15 2 6 4" xfId="10803" xr:uid="{00000000-0005-0000-0000-0000102A0000}"/>
    <cellStyle name="Normal 15 2 7" xfId="10804" xr:uid="{00000000-0005-0000-0000-0000112A0000}"/>
    <cellStyle name="Normal 15 2 7 2" xfId="10805" xr:uid="{00000000-0005-0000-0000-0000122A0000}"/>
    <cellStyle name="Normal 15 2 7 2 2" xfId="10806" xr:uid="{00000000-0005-0000-0000-0000132A0000}"/>
    <cellStyle name="Normal 15 2 7 3" xfId="10807" xr:uid="{00000000-0005-0000-0000-0000142A0000}"/>
    <cellStyle name="Normal 15 2 8" xfId="10808" xr:uid="{00000000-0005-0000-0000-0000152A0000}"/>
    <cellStyle name="Normal 15 2 8 2" xfId="10809" xr:uid="{00000000-0005-0000-0000-0000162A0000}"/>
    <cellStyle name="Normal 15 2 9" xfId="10810" xr:uid="{00000000-0005-0000-0000-0000172A0000}"/>
    <cellStyle name="Normal 15 2 9 2" xfId="10811" xr:uid="{00000000-0005-0000-0000-0000182A0000}"/>
    <cellStyle name="Normal 15 3" xfId="10812" xr:uid="{00000000-0005-0000-0000-0000192A0000}"/>
    <cellStyle name="Normal 15 3 10" xfId="10813" xr:uid="{00000000-0005-0000-0000-00001A2A0000}"/>
    <cellStyle name="Normal 15 3 2" xfId="10814" xr:uid="{00000000-0005-0000-0000-00001B2A0000}"/>
    <cellStyle name="Normal 15 3 2 2" xfId="10815" xr:uid="{00000000-0005-0000-0000-00001C2A0000}"/>
    <cellStyle name="Normal 15 3 2 2 2" xfId="10816" xr:uid="{00000000-0005-0000-0000-00001D2A0000}"/>
    <cellStyle name="Normal 15 3 2 2 2 2" xfId="10817" xr:uid="{00000000-0005-0000-0000-00001E2A0000}"/>
    <cellStyle name="Normal 15 3 2 2 2 2 2" xfId="10818" xr:uid="{00000000-0005-0000-0000-00001F2A0000}"/>
    <cellStyle name="Normal 15 3 2 2 2 2 2 2" xfId="10819" xr:uid="{00000000-0005-0000-0000-0000202A0000}"/>
    <cellStyle name="Normal 15 3 2 2 2 2 3" xfId="10820" xr:uid="{00000000-0005-0000-0000-0000212A0000}"/>
    <cellStyle name="Normal 15 3 2 2 2 3" xfId="10821" xr:uid="{00000000-0005-0000-0000-0000222A0000}"/>
    <cellStyle name="Normal 15 3 2 2 2 3 2" xfId="10822" xr:uid="{00000000-0005-0000-0000-0000232A0000}"/>
    <cellStyle name="Normal 15 3 2 2 2 4" xfId="10823" xr:uid="{00000000-0005-0000-0000-0000242A0000}"/>
    <cellStyle name="Normal 15 3 2 2 3" xfId="10824" xr:uid="{00000000-0005-0000-0000-0000252A0000}"/>
    <cellStyle name="Normal 15 3 2 2 3 2" xfId="10825" xr:uid="{00000000-0005-0000-0000-0000262A0000}"/>
    <cellStyle name="Normal 15 3 2 2 3 2 2" xfId="10826" xr:uid="{00000000-0005-0000-0000-0000272A0000}"/>
    <cellStyle name="Normal 15 3 2 2 3 3" xfId="10827" xr:uid="{00000000-0005-0000-0000-0000282A0000}"/>
    <cellStyle name="Normal 15 3 2 2 4" xfId="10828" xr:uid="{00000000-0005-0000-0000-0000292A0000}"/>
    <cellStyle name="Normal 15 3 2 2 4 2" xfId="10829" xr:uid="{00000000-0005-0000-0000-00002A2A0000}"/>
    <cellStyle name="Normal 15 3 2 2 5" xfId="10830" xr:uid="{00000000-0005-0000-0000-00002B2A0000}"/>
    <cellStyle name="Normal 15 3 2 3" xfId="10831" xr:uid="{00000000-0005-0000-0000-00002C2A0000}"/>
    <cellStyle name="Normal 15 3 2 3 2" xfId="10832" xr:uid="{00000000-0005-0000-0000-00002D2A0000}"/>
    <cellStyle name="Normal 15 3 2 3 2 2" xfId="10833" xr:uid="{00000000-0005-0000-0000-00002E2A0000}"/>
    <cellStyle name="Normal 15 3 2 3 2 2 2" xfId="10834" xr:uid="{00000000-0005-0000-0000-00002F2A0000}"/>
    <cellStyle name="Normal 15 3 2 3 2 3" xfId="10835" xr:uid="{00000000-0005-0000-0000-0000302A0000}"/>
    <cellStyle name="Normal 15 3 2 3 3" xfId="10836" xr:uid="{00000000-0005-0000-0000-0000312A0000}"/>
    <cellStyle name="Normal 15 3 2 3 3 2" xfId="10837" xr:uid="{00000000-0005-0000-0000-0000322A0000}"/>
    <cellStyle name="Normal 15 3 2 3 4" xfId="10838" xr:uid="{00000000-0005-0000-0000-0000332A0000}"/>
    <cellStyle name="Normal 15 3 2 4" xfId="10839" xr:uid="{00000000-0005-0000-0000-0000342A0000}"/>
    <cellStyle name="Normal 15 3 2 4 2" xfId="10840" xr:uid="{00000000-0005-0000-0000-0000352A0000}"/>
    <cellStyle name="Normal 15 3 2 4 2 2" xfId="10841" xr:uid="{00000000-0005-0000-0000-0000362A0000}"/>
    <cellStyle name="Normal 15 3 2 4 2 2 2" xfId="10842" xr:uid="{00000000-0005-0000-0000-0000372A0000}"/>
    <cellStyle name="Normal 15 3 2 4 2 3" xfId="10843" xr:uid="{00000000-0005-0000-0000-0000382A0000}"/>
    <cellStyle name="Normal 15 3 2 4 3" xfId="10844" xr:uid="{00000000-0005-0000-0000-0000392A0000}"/>
    <cellStyle name="Normal 15 3 2 4 3 2" xfId="10845" xr:uid="{00000000-0005-0000-0000-00003A2A0000}"/>
    <cellStyle name="Normal 15 3 2 4 4" xfId="10846" xr:uid="{00000000-0005-0000-0000-00003B2A0000}"/>
    <cellStyle name="Normal 15 3 2 5" xfId="10847" xr:uid="{00000000-0005-0000-0000-00003C2A0000}"/>
    <cellStyle name="Normal 15 3 2 5 2" xfId="10848" xr:uid="{00000000-0005-0000-0000-00003D2A0000}"/>
    <cellStyle name="Normal 15 3 2 5 2 2" xfId="10849" xr:uid="{00000000-0005-0000-0000-00003E2A0000}"/>
    <cellStyle name="Normal 15 3 2 5 3" xfId="10850" xr:uid="{00000000-0005-0000-0000-00003F2A0000}"/>
    <cellStyle name="Normal 15 3 2 6" xfId="10851" xr:uid="{00000000-0005-0000-0000-0000402A0000}"/>
    <cellStyle name="Normal 15 3 2 6 2" xfId="10852" xr:uid="{00000000-0005-0000-0000-0000412A0000}"/>
    <cellStyle name="Normal 15 3 2 7" xfId="10853" xr:uid="{00000000-0005-0000-0000-0000422A0000}"/>
    <cellStyle name="Normal 15 3 2 7 2" xfId="10854" xr:uid="{00000000-0005-0000-0000-0000432A0000}"/>
    <cellStyle name="Normal 15 3 2 8" xfId="10855" xr:uid="{00000000-0005-0000-0000-0000442A0000}"/>
    <cellStyle name="Normal 15 3 3" xfId="10856" xr:uid="{00000000-0005-0000-0000-0000452A0000}"/>
    <cellStyle name="Normal 15 3 3 2" xfId="10857" xr:uid="{00000000-0005-0000-0000-0000462A0000}"/>
    <cellStyle name="Normal 15 3 3 2 2" xfId="10858" xr:uid="{00000000-0005-0000-0000-0000472A0000}"/>
    <cellStyle name="Normal 15 3 3 2 2 2" xfId="10859" xr:uid="{00000000-0005-0000-0000-0000482A0000}"/>
    <cellStyle name="Normal 15 3 3 2 2 2 2" xfId="10860" xr:uid="{00000000-0005-0000-0000-0000492A0000}"/>
    <cellStyle name="Normal 15 3 3 2 2 3" xfId="10861" xr:uid="{00000000-0005-0000-0000-00004A2A0000}"/>
    <cellStyle name="Normal 15 3 3 2 3" xfId="10862" xr:uid="{00000000-0005-0000-0000-00004B2A0000}"/>
    <cellStyle name="Normal 15 3 3 2 3 2" xfId="10863" xr:uid="{00000000-0005-0000-0000-00004C2A0000}"/>
    <cellStyle name="Normal 15 3 3 2 4" xfId="10864" xr:uid="{00000000-0005-0000-0000-00004D2A0000}"/>
    <cellStyle name="Normal 15 3 3 3" xfId="10865" xr:uid="{00000000-0005-0000-0000-00004E2A0000}"/>
    <cellStyle name="Normal 15 3 3 3 2" xfId="10866" xr:uid="{00000000-0005-0000-0000-00004F2A0000}"/>
    <cellStyle name="Normal 15 3 3 3 2 2" xfId="10867" xr:uid="{00000000-0005-0000-0000-0000502A0000}"/>
    <cellStyle name="Normal 15 3 3 3 3" xfId="10868" xr:uid="{00000000-0005-0000-0000-0000512A0000}"/>
    <cellStyle name="Normal 15 3 3 4" xfId="10869" xr:uid="{00000000-0005-0000-0000-0000522A0000}"/>
    <cellStyle name="Normal 15 3 3 4 2" xfId="10870" xr:uid="{00000000-0005-0000-0000-0000532A0000}"/>
    <cellStyle name="Normal 15 3 3 5" xfId="10871" xr:uid="{00000000-0005-0000-0000-0000542A0000}"/>
    <cellStyle name="Normal 15 3 4" xfId="10872" xr:uid="{00000000-0005-0000-0000-0000552A0000}"/>
    <cellStyle name="Normal 15 3 4 2" xfId="10873" xr:uid="{00000000-0005-0000-0000-0000562A0000}"/>
    <cellStyle name="Normal 15 3 4 2 2" xfId="10874" xr:uid="{00000000-0005-0000-0000-0000572A0000}"/>
    <cellStyle name="Normal 15 3 4 2 2 2" xfId="10875" xr:uid="{00000000-0005-0000-0000-0000582A0000}"/>
    <cellStyle name="Normal 15 3 4 2 3" xfId="10876" xr:uid="{00000000-0005-0000-0000-0000592A0000}"/>
    <cellStyle name="Normal 15 3 4 3" xfId="10877" xr:uid="{00000000-0005-0000-0000-00005A2A0000}"/>
    <cellStyle name="Normal 15 3 4 3 2" xfId="10878" xr:uid="{00000000-0005-0000-0000-00005B2A0000}"/>
    <cellStyle name="Normal 15 3 4 4" xfId="10879" xr:uid="{00000000-0005-0000-0000-00005C2A0000}"/>
    <cellStyle name="Normal 15 3 5" xfId="10880" xr:uid="{00000000-0005-0000-0000-00005D2A0000}"/>
    <cellStyle name="Normal 15 3 5 2" xfId="10881" xr:uid="{00000000-0005-0000-0000-00005E2A0000}"/>
    <cellStyle name="Normal 15 3 5 2 2" xfId="10882" xr:uid="{00000000-0005-0000-0000-00005F2A0000}"/>
    <cellStyle name="Normal 15 3 5 2 2 2" xfId="10883" xr:uid="{00000000-0005-0000-0000-0000602A0000}"/>
    <cellStyle name="Normal 15 3 5 2 3" xfId="10884" xr:uid="{00000000-0005-0000-0000-0000612A0000}"/>
    <cellStyle name="Normal 15 3 5 3" xfId="10885" xr:uid="{00000000-0005-0000-0000-0000622A0000}"/>
    <cellStyle name="Normal 15 3 5 3 2" xfId="10886" xr:uid="{00000000-0005-0000-0000-0000632A0000}"/>
    <cellStyle name="Normal 15 3 5 4" xfId="10887" xr:uid="{00000000-0005-0000-0000-0000642A0000}"/>
    <cellStyle name="Normal 15 3 6" xfId="10888" xr:uid="{00000000-0005-0000-0000-0000652A0000}"/>
    <cellStyle name="Normal 15 3 6 2" xfId="10889" xr:uid="{00000000-0005-0000-0000-0000662A0000}"/>
    <cellStyle name="Normal 15 3 6 2 2" xfId="10890" xr:uid="{00000000-0005-0000-0000-0000672A0000}"/>
    <cellStyle name="Normal 15 3 6 3" xfId="10891" xr:uid="{00000000-0005-0000-0000-0000682A0000}"/>
    <cellStyle name="Normal 15 3 7" xfId="10892" xr:uid="{00000000-0005-0000-0000-0000692A0000}"/>
    <cellStyle name="Normal 15 3 7 2" xfId="10893" xr:uid="{00000000-0005-0000-0000-00006A2A0000}"/>
    <cellStyle name="Normal 15 3 8" xfId="10894" xr:uid="{00000000-0005-0000-0000-00006B2A0000}"/>
    <cellStyle name="Normal 15 3 8 2" xfId="10895" xr:uid="{00000000-0005-0000-0000-00006C2A0000}"/>
    <cellStyle name="Normal 15 3 9" xfId="10896" xr:uid="{00000000-0005-0000-0000-00006D2A0000}"/>
    <cellStyle name="Normal 15 4" xfId="10897" xr:uid="{00000000-0005-0000-0000-00006E2A0000}"/>
    <cellStyle name="Normal 15 4 2" xfId="10898" xr:uid="{00000000-0005-0000-0000-00006F2A0000}"/>
    <cellStyle name="Normal 15 4 2 2" xfId="10899" xr:uid="{00000000-0005-0000-0000-0000702A0000}"/>
    <cellStyle name="Normal 15 4 2 2 2" xfId="10900" xr:uid="{00000000-0005-0000-0000-0000712A0000}"/>
    <cellStyle name="Normal 15 4 2 2 2 2" xfId="10901" xr:uid="{00000000-0005-0000-0000-0000722A0000}"/>
    <cellStyle name="Normal 15 4 2 2 2 2 2" xfId="10902" xr:uid="{00000000-0005-0000-0000-0000732A0000}"/>
    <cellStyle name="Normal 15 4 2 2 2 3" xfId="10903" xr:uid="{00000000-0005-0000-0000-0000742A0000}"/>
    <cellStyle name="Normal 15 4 2 2 3" xfId="10904" xr:uid="{00000000-0005-0000-0000-0000752A0000}"/>
    <cellStyle name="Normal 15 4 2 2 3 2" xfId="10905" xr:uid="{00000000-0005-0000-0000-0000762A0000}"/>
    <cellStyle name="Normal 15 4 2 2 4" xfId="10906" xr:uid="{00000000-0005-0000-0000-0000772A0000}"/>
    <cellStyle name="Normal 15 4 2 3" xfId="10907" xr:uid="{00000000-0005-0000-0000-0000782A0000}"/>
    <cellStyle name="Normal 15 4 2 3 2" xfId="10908" xr:uid="{00000000-0005-0000-0000-0000792A0000}"/>
    <cellStyle name="Normal 15 4 2 3 2 2" xfId="10909" xr:uid="{00000000-0005-0000-0000-00007A2A0000}"/>
    <cellStyle name="Normal 15 4 2 3 3" xfId="10910" xr:uid="{00000000-0005-0000-0000-00007B2A0000}"/>
    <cellStyle name="Normal 15 4 2 4" xfId="10911" xr:uid="{00000000-0005-0000-0000-00007C2A0000}"/>
    <cellStyle name="Normal 15 4 2 4 2" xfId="10912" xr:uid="{00000000-0005-0000-0000-00007D2A0000}"/>
    <cellStyle name="Normal 15 4 2 5" xfId="10913" xr:uid="{00000000-0005-0000-0000-00007E2A0000}"/>
    <cellStyle name="Normal 15 4 3" xfId="10914" xr:uid="{00000000-0005-0000-0000-00007F2A0000}"/>
    <cellStyle name="Normal 15 4 3 2" xfId="10915" xr:uid="{00000000-0005-0000-0000-0000802A0000}"/>
    <cellStyle name="Normal 15 4 3 2 2" xfId="10916" xr:uid="{00000000-0005-0000-0000-0000812A0000}"/>
    <cellStyle name="Normal 15 4 3 2 2 2" xfId="10917" xr:uid="{00000000-0005-0000-0000-0000822A0000}"/>
    <cellStyle name="Normal 15 4 3 2 3" xfId="10918" xr:uid="{00000000-0005-0000-0000-0000832A0000}"/>
    <cellStyle name="Normal 15 4 3 3" xfId="10919" xr:uid="{00000000-0005-0000-0000-0000842A0000}"/>
    <cellStyle name="Normal 15 4 3 3 2" xfId="10920" xr:uid="{00000000-0005-0000-0000-0000852A0000}"/>
    <cellStyle name="Normal 15 4 3 4" xfId="10921" xr:uid="{00000000-0005-0000-0000-0000862A0000}"/>
    <cellStyle name="Normal 15 4 4" xfId="10922" xr:uid="{00000000-0005-0000-0000-0000872A0000}"/>
    <cellStyle name="Normal 15 4 4 2" xfId="10923" xr:uid="{00000000-0005-0000-0000-0000882A0000}"/>
    <cellStyle name="Normal 15 4 4 2 2" xfId="10924" xr:uid="{00000000-0005-0000-0000-0000892A0000}"/>
    <cellStyle name="Normal 15 4 4 2 2 2" xfId="10925" xr:uid="{00000000-0005-0000-0000-00008A2A0000}"/>
    <cellStyle name="Normal 15 4 4 2 3" xfId="10926" xr:uid="{00000000-0005-0000-0000-00008B2A0000}"/>
    <cellStyle name="Normal 15 4 4 3" xfId="10927" xr:uid="{00000000-0005-0000-0000-00008C2A0000}"/>
    <cellStyle name="Normal 15 4 4 3 2" xfId="10928" xr:uid="{00000000-0005-0000-0000-00008D2A0000}"/>
    <cellStyle name="Normal 15 4 4 4" xfId="10929" xr:uid="{00000000-0005-0000-0000-00008E2A0000}"/>
    <cellStyle name="Normal 15 4 5" xfId="10930" xr:uid="{00000000-0005-0000-0000-00008F2A0000}"/>
    <cellStyle name="Normal 15 4 5 2" xfId="10931" xr:uid="{00000000-0005-0000-0000-0000902A0000}"/>
    <cellStyle name="Normal 15 4 5 2 2" xfId="10932" xr:uid="{00000000-0005-0000-0000-0000912A0000}"/>
    <cellStyle name="Normal 15 4 5 3" xfId="10933" xr:uid="{00000000-0005-0000-0000-0000922A0000}"/>
    <cellStyle name="Normal 15 4 6" xfId="10934" xr:uid="{00000000-0005-0000-0000-0000932A0000}"/>
    <cellStyle name="Normal 15 4 6 2" xfId="10935" xr:uid="{00000000-0005-0000-0000-0000942A0000}"/>
    <cellStyle name="Normal 15 4 7" xfId="10936" xr:uid="{00000000-0005-0000-0000-0000952A0000}"/>
    <cellStyle name="Normal 15 4 7 2" xfId="10937" xr:uid="{00000000-0005-0000-0000-0000962A0000}"/>
    <cellStyle name="Normal 15 4 8" xfId="10938" xr:uid="{00000000-0005-0000-0000-0000972A0000}"/>
    <cellStyle name="Normal 15 5" xfId="10939" xr:uid="{00000000-0005-0000-0000-0000982A0000}"/>
    <cellStyle name="Normal 15 5 2" xfId="10940" xr:uid="{00000000-0005-0000-0000-0000992A0000}"/>
    <cellStyle name="Normal 15 5 2 2" xfId="10941" xr:uid="{00000000-0005-0000-0000-00009A2A0000}"/>
    <cellStyle name="Normal 15 5 2 2 2" xfId="10942" xr:uid="{00000000-0005-0000-0000-00009B2A0000}"/>
    <cellStyle name="Normal 15 5 2 2 2 2" xfId="10943" xr:uid="{00000000-0005-0000-0000-00009C2A0000}"/>
    <cellStyle name="Normal 15 5 2 2 2 2 2" xfId="10944" xr:uid="{00000000-0005-0000-0000-00009D2A0000}"/>
    <cellStyle name="Normal 15 5 2 2 2 3" xfId="10945" xr:uid="{00000000-0005-0000-0000-00009E2A0000}"/>
    <cellStyle name="Normal 15 5 2 2 3" xfId="10946" xr:uid="{00000000-0005-0000-0000-00009F2A0000}"/>
    <cellStyle name="Normal 15 5 2 2 3 2" xfId="10947" xr:uid="{00000000-0005-0000-0000-0000A02A0000}"/>
    <cellStyle name="Normal 15 5 2 2 4" xfId="10948" xr:uid="{00000000-0005-0000-0000-0000A12A0000}"/>
    <cellStyle name="Normal 15 5 2 3" xfId="10949" xr:uid="{00000000-0005-0000-0000-0000A22A0000}"/>
    <cellStyle name="Normal 15 5 2 3 2" xfId="10950" xr:uid="{00000000-0005-0000-0000-0000A32A0000}"/>
    <cellStyle name="Normal 15 5 2 3 2 2" xfId="10951" xr:uid="{00000000-0005-0000-0000-0000A42A0000}"/>
    <cellStyle name="Normal 15 5 2 3 3" xfId="10952" xr:uid="{00000000-0005-0000-0000-0000A52A0000}"/>
    <cellStyle name="Normal 15 5 2 4" xfId="10953" xr:uid="{00000000-0005-0000-0000-0000A62A0000}"/>
    <cellStyle name="Normal 15 5 2 4 2" xfId="10954" xr:uid="{00000000-0005-0000-0000-0000A72A0000}"/>
    <cellStyle name="Normal 15 5 2 5" xfId="10955" xr:uid="{00000000-0005-0000-0000-0000A82A0000}"/>
    <cellStyle name="Normal 15 5 3" xfId="10956" xr:uid="{00000000-0005-0000-0000-0000A92A0000}"/>
    <cellStyle name="Normal 15 5 3 2" xfId="10957" xr:uid="{00000000-0005-0000-0000-0000AA2A0000}"/>
    <cellStyle name="Normal 15 5 3 2 2" xfId="10958" xr:uid="{00000000-0005-0000-0000-0000AB2A0000}"/>
    <cellStyle name="Normal 15 5 3 2 2 2" xfId="10959" xr:uid="{00000000-0005-0000-0000-0000AC2A0000}"/>
    <cellStyle name="Normal 15 5 3 2 3" xfId="10960" xr:uid="{00000000-0005-0000-0000-0000AD2A0000}"/>
    <cellStyle name="Normal 15 5 3 3" xfId="10961" xr:uid="{00000000-0005-0000-0000-0000AE2A0000}"/>
    <cellStyle name="Normal 15 5 3 3 2" xfId="10962" xr:uid="{00000000-0005-0000-0000-0000AF2A0000}"/>
    <cellStyle name="Normal 15 5 3 4" xfId="10963" xr:uid="{00000000-0005-0000-0000-0000B02A0000}"/>
    <cellStyle name="Normal 15 5 4" xfId="10964" xr:uid="{00000000-0005-0000-0000-0000B12A0000}"/>
    <cellStyle name="Normal 15 5 4 2" xfId="10965" xr:uid="{00000000-0005-0000-0000-0000B22A0000}"/>
    <cellStyle name="Normal 15 5 4 2 2" xfId="10966" xr:uid="{00000000-0005-0000-0000-0000B32A0000}"/>
    <cellStyle name="Normal 15 5 4 3" xfId="10967" xr:uid="{00000000-0005-0000-0000-0000B42A0000}"/>
    <cellStyle name="Normal 15 5 5" xfId="10968" xr:uid="{00000000-0005-0000-0000-0000B52A0000}"/>
    <cellStyle name="Normal 15 5 5 2" xfId="10969" xr:uid="{00000000-0005-0000-0000-0000B62A0000}"/>
    <cellStyle name="Normal 15 5 6" xfId="10970" xr:uid="{00000000-0005-0000-0000-0000B72A0000}"/>
    <cellStyle name="Normal 15 6" xfId="10971" xr:uid="{00000000-0005-0000-0000-0000B82A0000}"/>
    <cellStyle name="Normal 15 6 2" xfId="10972" xr:uid="{00000000-0005-0000-0000-0000B92A0000}"/>
    <cellStyle name="Normal 15 6 2 2" xfId="10973" xr:uid="{00000000-0005-0000-0000-0000BA2A0000}"/>
    <cellStyle name="Normal 15 6 2 2 2" xfId="10974" xr:uid="{00000000-0005-0000-0000-0000BB2A0000}"/>
    <cellStyle name="Normal 15 6 2 2 2 2" xfId="10975" xr:uid="{00000000-0005-0000-0000-0000BC2A0000}"/>
    <cellStyle name="Normal 15 6 2 2 3" xfId="10976" xr:uid="{00000000-0005-0000-0000-0000BD2A0000}"/>
    <cellStyle name="Normal 15 6 2 3" xfId="10977" xr:uid="{00000000-0005-0000-0000-0000BE2A0000}"/>
    <cellStyle name="Normal 15 6 2 3 2" xfId="10978" xr:uid="{00000000-0005-0000-0000-0000BF2A0000}"/>
    <cellStyle name="Normal 15 6 2 4" xfId="10979" xr:uid="{00000000-0005-0000-0000-0000C02A0000}"/>
    <cellStyle name="Normal 15 6 3" xfId="10980" xr:uid="{00000000-0005-0000-0000-0000C12A0000}"/>
    <cellStyle name="Normal 15 6 3 2" xfId="10981" xr:uid="{00000000-0005-0000-0000-0000C22A0000}"/>
    <cellStyle name="Normal 15 6 3 2 2" xfId="10982" xr:uid="{00000000-0005-0000-0000-0000C32A0000}"/>
    <cellStyle name="Normal 15 6 3 3" xfId="10983" xr:uid="{00000000-0005-0000-0000-0000C42A0000}"/>
    <cellStyle name="Normal 15 6 4" xfId="10984" xr:uid="{00000000-0005-0000-0000-0000C52A0000}"/>
    <cellStyle name="Normal 15 6 4 2" xfId="10985" xr:uid="{00000000-0005-0000-0000-0000C62A0000}"/>
    <cellStyle name="Normal 15 6 5" xfId="10986" xr:uid="{00000000-0005-0000-0000-0000C72A0000}"/>
    <cellStyle name="Normal 15 7" xfId="10987" xr:uid="{00000000-0005-0000-0000-0000C82A0000}"/>
    <cellStyle name="Normal 15 7 2" xfId="10988" xr:uid="{00000000-0005-0000-0000-0000C92A0000}"/>
    <cellStyle name="Normal 15 7 2 2" xfId="10989" xr:uid="{00000000-0005-0000-0000-0000CA2A0000}"/>
    <cellStyle name="Normal 15 7 2 2 2" xfId="10990" xr:uid="{00000000-0005-0000-0000-0000CB2A0000}"/>
    <cellStyle name="Normal 15 7 2 3" xfId="10991" xr:uid="{00000000-0005-0000-0000-0000CC2A0000}"/>
    <cellStyle name="Normal 15 7 3" xfId="10992" xr:uid="{00000000-0005-0000-0000-0000CD2A0000}"/>
    <cellStyle name="Normal 15 7 3 2" xfId="10993" xr:uid="{00000000-0005-0000-0000-0000CE2A0000}"/>
    <cellStyle name="Normal 15 7 4" xfId="10994" xr:uid="{00000000-0005-0000-0000-0000CF2A0000}"/>
    <cellStyle name="Normal 15 8" xfId="10995" xr:uid="{00000000-0005-0000-0000-0000D02A0000}"/>
    <cellStyle name="Normal 15 8 2" xfId="10996" xr:uid="{00000000-0005-0000-0000-0000D12A0000}"/>
    <cellStyle name="Normal 15 8 2 2" xfId="10997" xr:uid="{00000000-0005-0000-0000-0000D22A0000}"/>
    <cellStyle name="Normal 15 8 2 2 2" xfId="10998" xr:uid="{00000000-0005-0000-0000-0000D32A0000}"/>
    <cellStyle name="Normal 15 8 2 3" xfId="10999" xr:uid="{00000000-0005-0000-0000-0000D42A0000}"/>
    <cellStyle name="Normal 15 8 3" xfId="11000" xr:uid="{00000000-0005-0000-0000-0000D52A0000}"/>
    <cellStyle name="Normal 15 8 3 2" xfId="11001" xr:uid="{00000000-0005-0000-0000-0000D62A0000}"/>
    <cellStyle name="Normal 15 8 4" xfId="11002" xr:uid="{00000000-0005-0000-0000-0000D72A0000}"/>
    <cellStyle name="Normal 15 9" xfId="11003" xr:uid="{00000000-0005-0000-0000-0000D82A0000}"/>
    <cellStyle name="Normal 15 9 2" xfId="11004" xr:uid="{00000000-0005-0000-0000-0000D92A0000}"/>
    <cellStyle name="Normal 15 9 2 2" xfId="11005" xr:uid="{00000000-0005-0000-0000-0000DA2A0000}"/>
    <cellStyle name="Normal 15 9 2 2 2" xfId="11006" xr:uid="{00000000-0005-0000-0000-0000DB2A0000}"/>
    <cellStyle name="Normal 15 9 2 3" xfId="11007" xr:uid="{00000000-0005-0000-0000-0000DC2A0000}"/>
    <cellStyle name="Normal 15 9 3" xfId="11008" xr:uid="{00000000-0005-0000-0000-0000DD2A0000}"/>
    <cellStyle name="Normal 15 9 3 2" xfId="11009" xr:uid="{00000000-0005-0000-0000-0000DE2A0000}"/>
    <cellStyle name="Normal 15 9 4" xfId="11010" xr:uid="{00000000-0005-0000-0000-0000DF2A0000}"/>
    <cellStyle name="Normal 16" xfId="70" xr:uid="{00000000-0005-0000-0000-0000E02A0000}"/>
    <cellStyle name="Normal 16 10" xfId="11011" xr:uid="{00000000-0005-0000-0000-0000E12A0000}"/>
    <cellStyle name="Normal 16 10 2" xfId="11012" xr:uid="{00000000-0005-0000-0000-0000E22A0000}"/>
    <cellStyle name="Normal 16 11" xfId="11013" xr:uid="{00000000-0005-0000-0000-0000E32A0000}"/>
    <cellStyle name="Normal 16 12" xfId="11014" xr:uid="{00000000-0005-0000-0000-0000E42A0000}"/>
    <cellStyle name="Normal 16 2" xfId="11015" xr:uid="{00000000-0005-0000-0000-0000E52A0000}"/>
    <cellStyle name="Normal 16 2 2" xfId="11016" xr:uid="{00000000-0005-0000-0000-0000E62A0000}"/>
    <cellStyle name="Normal 16 2 2 2" xfId="11017" xr:uid="{00000000-0005-0000-0000-0000E72A0000}"/>
    <cellStyle name="Normal 16 2 2 3" xfId="11018" xr:uid="{00000000-0005-0000-0000-0000E82A0000}"/>
    <cellStyle name="Normal 16 2 3" xfId="11019" xr:uid="{00000000-0005-0000-0000-0000E92A0000}"/>
    <cellStyle name="Normal 16 2 4" xfId="11020" xr:uid="{00000000-0005-0000-0000-0000EA2A0000}"/>
    <cellStyle name="Normal 16 3" xfId="11021" xr:uid="{00000000-0005-0000-0000-0000EB2A0000}"/>
    <cellStyle name="Normal 16 3 2" xfId="11022" xr:uid="{00000000-0005-0000-0000-0000EC2A0000}"/>
    <cellStyle name="Normal 16 3 2 2" xfId="11023" xr:uid="{00000000-0005-0000-0000-0000ED2A0000}"/>
    <cellStyle name="Normal 16 3 2 3" xfId="11024" xr:uid="{00000000-0005-0000-0000-0000EE2A0000}"/>
    <cellStyle name="Normal 16 3 3" xfId="11025" xr:uid="{00000000-0005-0000-0000-0000EF2A0000}"/>
    <cellStyle name="Normal 16 3 4" xfId="11026" xr:uid="{00000000-0005-0000-0000-0000F02A0000}"/>
    <cellStyle name="Normal 16 4" xfId="11027" xr:uid="{00000000-0005-0000-0000-0000F12A0000}"/>
    <cellStyle name="Normal 16 4 10" xfId="11028" xr:uid="{00000000-0005-0000-0000-0000F22A0000}"/>
    <cellStyle name="Normal 16 4 2" xfId="11029" xr:uid="{00000000-0005-0000-0000-0000F32A0000}"/>
    <cellStyle name="Normal 16 4 2 2" xfId="11030" xr:uid="{00000000-0005-0000-0000-0000F42A0000}"/>
    <cellStyle name="Normal 16 4 2 2 2" xfId="11031" xr:uid="{00000000-0005-0000-0000-0000F52A0000}"/>
    <cellStyle name="Normal 16 4 2 2 2 2" xfId="11032" xr:uid="{00000000-0005-0000-0000-0000F62A0000}"/>
    <cellStyle name="Normal 16 4 2 2 2 2 2" xfId="11033" xr:uid="{00000000-0005-0000-0000-0000F72A0000}"/>
    <cellStyle name="Normal 16 4 2 2 2 2 2 2" xfId="11034" xr:uid="{00000000-0005-0000-0000-0000F82A0000}"/>
    <cellStyle name="Normal 16 4 2 2 2 2 3" xfId="11035" xr:uid="{00000000-0005-0000-0000-0000F92A0000}"/>
    <cellStyle name="Normal 16 4 2 2 2 3" xfId="11036" xr:uid="{00000000-0005-0000-0000-0000FA2A0000}"/>
    <cellStyle name="Normal 16 4 2 2 2 3 2" xfId="11037" xr:uid="{00000000-0005-0000-0000-0000FB2A0000}"/>
    <cellStyle name="Normal 16 4 2 2 2 4" xfId="11038" xr:uid="{00000000-0005-0000-0000-0000FC2A0000}"/>
    <cellStyle name="Normal 16 4 2 2 3" xfId="11039" xr:uid="{00000000-0005-0000-0000-0000FD2A0000}"/>
    <cellStyle name="Normal 16 4 2 2 3 2" xfId="11040" xr:uid="{00000000-0005-0000-0000-0000FE2A0000}"/>
    <cellStyle name="Normal 16 4 2 2 3 2 2" xfId="11041" xr:uid="{00000000-0005-0000-0000-0000FF2A0000}"/>
    <cellStyle name="Normal 16 4 2 2 3 3" xfId="11042" xr:uid="{00000000-0005-0000-0000-0000002B0000}"/>
    <cellStyle name="Normal 16 4 2 2 4" xfId="11043" xr:uid="{00000000-0005-0000-0000-0000012B0000}"/>
    <cellStyle name="Normal 16 4 2 2 4 2" xfId="11044" xr:uid="{00000000-0005-0000-0000-0000022B0000}"/>
    <cellStyle name="Normal 16 4 2 2 5" xfId="11045" xr:uid="{00000000-0005-0000-0000-0000032B0000}"/>
    <cellStyle name="Normal 16 4 2 3" xfId="11046" xr:uid="{00000000-0005-0000-0000-0000042B0000}"/>
    <cellStyle name="Normal 16 4 2 3 2" xfId="11047" xr:uid="{00000000-0005-0000-0000-0000052B0000}"/>
    <cellStyle name="Normal 16 4 2 3 2 2" xfId="11048" xr:uid="{00000000-0005-0000-0000-0000062B0000}"/>
    <cellStyle name="Normal 16 4 2 3 2 2 2" xfId="11049" xr:uid="{00000000-0005-0000-0000-0000072B0000}"/>
    <cellStyle name="Normal 16 4 2 3 2 3" xfId="11050" xr:uid="{00000000-0005-0000-0000-0000082B0000}"/>
    <cellStyle name="Normal 16 4 2 3 3" xfId="11051" xr:uid="{00000000-0005-0000-0000-0000092B0000}"/>
    <cellStyle name="Normal 16 4 2 3 3 2" xfId="11052" xr:uid="{00000000-0005-0000-0000-00000A2B0000}"/>
    <cellStyle name="Normal 16 4 2 3 4" xfId="11053" xr:uid="{00000000-0005-0000-0000-00000B2B0000}"/>
    <cellStyle name="Normal 16 4 2 4" xfId="11054" xr:uid="{00000000-0005-0000-0000-00000C2B0000}"/>
    <cellStyle name="Normal 16 4 2 4 2" xfId="11055" xr:uid="{00000000-0005-0000-0000-00000D2B0000}"/>
    <cellStyle name="Normal 16 4 2 4 2 2" xfId="11056" xr:uid="{00000000-0005-0000-0000-00000E2B0000}"/>
    <cellStyle name="Normal 16 4 2 4 2 2 2" xfId="11057" xr:uid="{00000000-0005-0000-0000-00000F2B0000}"/>
    <cellStyle name="Normal 16 4 2 4 2 3" xfId="11058" xr:uid="{00000000-0005-0000-0000-0000102B0000}"/>
    <cellStyle name="Normal 16 4 2 4 3" xfId="11059" xr:uid="{00000000-0005-0000-0000-0000112B0000}"/>
    <cellStyle name="Normal 16 4 2 4 3 2" xfId="11060" xr:uid="{00000000-0005-0000-0000-0000122B0000}"/>
    <cellStyle name="Normal 16 4 2 4 4" xfId="11061" xr:uid="{00000000-0005-0000-0000-0000132B0000}"/>
    <cellStyle name="Normal 16 4 2 5" xfId="11062" xr:uid="{00000000-0005-0000-0000-0000142B0000}"/>
    <cellStyle name="Normal 16 4 2 5 2" xfId="11063" xr:uid="{00000000-0005-0000-0000-0000152B0000}"/>
    <cellStyle name="Normal 16 4 2 5 2 2" xfId="11064" xr:uid="{00000000-0005-0000-0000-0000162B0000}"/>
    <cellStyle name="Normal 16 4 2 5 3" xfId="11065" xr:uid="{00000000-0005-0000-0000-0000172B0000}"/>
    <cellStyle name="Normal 16 4 2 6" xfId="11066" xr:uid="{00000000-0005-0000-0000-0000182B0000}"/>
    <cellStyle name="Normal 16 4 2 6 2" xfId="11067" xr:uid="{00000000-0005-0000-0000-0000192B0000}"/>
    <cellStyle name="Normal 16 4 2 7" xfId="11068" xr:uid="{00000000-0005-0000-0000-00001A2B0000}"/>
    <cellStyle name="Normal 16 4 2 7 2" xfId="11069" xr:uid="{00000000-0005-0000-0000-00001B2B0000}"/>
    <cellStyle name="Normal 16 4 2 8" xfId="11070" xr:uid="{00000000-0005-0000-0000-00001C2B0000}"/>
    <cellStyle name="Normal 16 4 3" xfId="11071" xr:uid="{00000000-0005-0000-0000-00001D2B0000}"/>
    <cellStyle name="Normal 16 4 3 2" xfId="11072" xr:uid="{00000000-0005-0000-0000-00001E2B0000}"/>
    <cellStyle name="Normal 16 4 3 2 2" xfId="11073" xr:uid="{00000000-0005-0000-0000-00001F2B0000}"/>
    <cellStyle name="Normal 16 4 3 2 2 2" xfId="11074" xr:uid="{00000000-0005-0000-0000-0000202B0000}"/>
    <cellStyle name="Normal 16 4 3 2 2 2 2" xfId="11075" xr:uid="{00000000-0005-0000-0000-0000212B0000}"/>
    <cellStyle name="Normal 16 4 3 2 2 3" xfId="11076" xr:uid="{00000000-0005-0000-0000-0000222B0000}"/>
    <cellStyle name="Normal 16 4 3 2 3" xfId="11077" xr:uid="{00000000-0005-0000-0000-0000232B0000}"/>
    <cellStyle name="Normal 16 4 3 2 3 2" xfId="11078" xr:uid="{00000000-0005-0000-0000-0000242B0000}"/>
    <cellStyle name="Normal 16 4 3 2 4" xfId="11079" xr:uid="{00000000-0005-0000-0000-0000252B0000}"/>
    <cellStyle name="Normal 16 4 3 3" xfId="11080" xr:uid="{00000000-0005-0000-0000-0000262B0000}"/>
    <cellStyle name="Normal 16 4 3 3 2" xfId="11081" xr:uid="{00000000-0005-0000-0000-0000272B0000}"/>
    <cellStyle name="Normal 16 4 3 3 2 2" xfId="11082" xr:uid="{00000000-0005-0000-0000-0000282B0000}"/>
    <cellStyle name="Normal 16 4 3 3 3" xfId="11083" xr:uid="{00000000-0005-0000-0000-0000292B0000}"/>
    <cellStyle name="Normal 16 4 3 4" xfId="11084" xr:uid="{00000000-0005-0000-0000-00002A2B0000}"/>
    <cellStyle name="Normal 16 4 3 4 2" xfId="11085" xr:uid="{00000000-0005-0000-0000-00002B2B0000}"/>
    <cellStyle name="Normal 16 4 3 5" xfId="11086" xr:uid="{00000000-0005-0000-0000-00002C2B0000}"/>
    <cellStyle name="Normal 16 4 4" xfId="11087" xr:uid="{00000000-0005-0000-0000-00002D2B0000}"/>
    <cellStyle name="Normal 16 4 4 2" xfId="11088" xr:uid="{00000000-0005-0000-0000-00002E2B0000}"/>
    <cellStyle name="Normal 16 4 4 2 2" xfId="11089" xr:uid="{00000000-0005-0000-0000-00002F2B0000}"/>
    <cellStyle name="Normal 16 4 4 2 2 2" xfId="11090" xr:uid="{00000000-0005-0000-0000-0000302B0000}"/>
    <cellStyle name="Normal 16 4 4 2 3" xfId="11091" xr:uid="{00000000-0005-0000-0000-0000312B0000}"/>
    <cellStyle name="Normal 16 4 4 3" xfId="11092" xr:uid="{00000000-0005-0000-0000-0000322B0000}"/>
    <cellStyle name="Normal 16 4 4 3 2" xfId="11093" xr:uid="{00000000-0005-0000-0000-0000332B0000}"/>
    <cellStyle name="Normal 16 4 4 4" xfId="11094" xr:uid="{00000000-0005-0000-0000-0000342B0000}"/>
    <cellStyle name="Normal 16 4 5" xfId="11095" xr:uid="{00000000-0005-0000-0000-0000352B0000}"/>
    <cellStyle name="Normal 16 4 5 2" xfId="11096" xr:uid="{00000000-0005-0000-0000-0000362B0000}"/>
    <cellStyle name="Normal 16 4 5 2 2" xfId="11097" xr:uid="{00000000-0005-0000-0000-0000372B0000}"/>
    <cellStyle name="Normal 16 4 5 2 2 2" xfId="11098" xr:uid="{00000000-0005-0000-0000-0000382B0000}"/>
    <cellStyle name="Normal 16 4 5 2 3" xfId="11099" xr:uid="{00000000-0005-0000-0000-0000392B0000}"/>
    <cellStyle name="Normal 16 4 5 3" xfId="11100" xr:uid="{00000000-0005-0000-0000-00003A2B0000}"/>
    <cellStyle name="Normal 16 4 5 3 2" xfId="11101" xr:uid="{00000000-0005-0000-0000-00003B2B0000}"/>
    <cellStyle name="Normal 16 4 5 4" xfId="11102" xr:uid="{00000000-0005-0000-0000-00003C2B0000}"/>
    <cellStyle name="Normal 16 4 6" xfId="11103" xr:uid="{00000000-0005-0000-0000-00003D2B0000}"/>
    <cellStyle name="Normal 16 4 6 2" xfId="11104" xr:uid="{00000000-0005-0000-0000-00003E2B0000}"/>
    <cellStyle name="Normal 16 4 6 2 2" xfId="11105" xr:uid="{00000000-0005-0000-0000-00003F2B0000}"/>
    <cellStyle name="Normal 16 4 6 3" xfId="11106" xr:uid="{00000000-0005-0000-0000-0000402B0000}"/>
    <cellStyle name="Normal 16 4 7" xfId="11107" xr:uid="{00000000-0005-0000-0000-0000412B0000}"/>
    <cellStyle name="Normal 16 4 7 2" xfId="11108" xr:uid="{00000000-0005-0000-0000-0000422B0000}"/>
    <cellStyle name="Normal 16 4 8" xfId="11109" xr:uid="{00000000-0005-0000-0000-0000432B0000}"/>
    <cellStyle name="Normal 16 4 8 2" xfId="11110" xr:uid="{00000000-0005-0000-0000-0000442B0000}"/>
    <cellStyle name="Normal 16 4 9" xfId="11111" xr:uid="{00000000-0005-0000-0000-0000452B0000}"/>
    <cellStyle name="Normal 16 5" xfId="11112" xr:uid="{00000000-0005-0000-0000-0000462B0000}"/>
    <cellStyle name="Normal 16 5 2" xfId="11113" xr:uid="{00000000-0005-0000-0000-0000472B0000}"/>
    <cellStyle name="Normal 16 5 2 2" xfId="11114" xr:uid="{00000000-0005-0000-0000-0000482B0000}"/>
    <cellStyle name="Normal 16 5 2 2 2" xfId="11115" xr:uid="{00000000-0005-0000-0000-0000492B0000}"/>
    <cellStyle name="Normal 16 5 2 2 2 2" xfId="11116" xr:uid="{00000000-0005-0000-0000-00004A2B0000}"/>
    <cellStyle name="Normal 16 5 2 2 2 2 2" xfId="11117" xr:uid="{00000000-0005-0000-0000-00004B2B0000}"/>
    <cellStyle name="Normal 16 5 2 2 2 3" xfId="11118" xr:uid="{00000000-0005-0000-0000-00004C2B0000}"/>
    <cellStyle name="Normal 16 5 2 2 3" xfId="11119" xr:uid="{00000000-0005-0000-0000-00004D2B0000}"/>
    <cellStyle name="Normal 16 5 2 2 3 2" xfId="11120" xr:uid="{00000000-0005-0000-0000-00004E2B0000}"/>
    <cellStyle name="Normal 16 5 2 2 4" xfId="11121" xr:uid="{00000000-0005-0000-0000-00004F2B0000}"/>
    <cellStyle name="Normal 16 5 2 3" xfId="11122" xr:uid="{00000000-0005-0000-0000-0000502B0000}"/>
    <cellStyle name="Normal 16 5 2 3 2" xfId="11123" xr:uid="{00000000-0005-0000-0000-0000512B0000}"/>
    <cellStyle name="Normal 16 5 2 3 2 2" xfId="11124" xr:uid="{00000000-0005-0000-0000-0000522B0000}"/>
    <cellStyle name="Normal 16 5 2 3 3" xfId="11125" xr:uid="{00000000-0005-0000-0000-0000532B0000}"/>
    <cellStyle name="Normal 16 5 2 4" xfId="11126" xr:uid="{00000000-0005-0000-0000-0000542B0000}"/>
    <cellStyle name="Normal 16 5 2 4 2" xfId="11127" xr:uid="{00000000-0005-0000-0000-0000552B0000}"/>
    <cellStyle name="Normal 16 5 2 5" xfId="11128" xr:uid="{00000000-0005-0000-0000-0000562B0000}"/>
    <cellStyle name="Normal 16 5 3" xfId="11129" xr:uid="{00000000-0005-0000-0000-0000572B0000}"/>
    <cellStyle name="Normal 16 5 3 2" xfId="11130" xr:uid="{00000000-0005-0000-0000-0000582B0000}"/>
    <cellStyle name="Normal 16 5 3 2 2" xfId="11131" xr:uid="{00000000-0005-0000-0000-0000592B0000}"/>
    <cellStyle name="Normal 16 5 3 2 2 2" xfId="11132" xr:uid="{00000000-0005-0000-0000-00005A2B0000}"/>
    <cellStyle name="Normal 16 5 3 2 3" xfId="11133" xr:uid="{00000000-0005-0000-0000-00005B2B0000}"/>
    <cellStyle name="Normal 16 5 3 3" xfId="11134" xr:uid="{00000000-0005-0000-0000-00005C2B0000}"/>
    <cellStyle name="Normal 16 5 3 3 2" xfId="11135" xr:uid="{00000000-0005-0000-0000-00005D2B0000}"/>
    <cellStyle name="Normal 16 5 3 4" xfId="11136" xr:uid="{00000000-0005-0000-0000-00005E2B0000}"/>
    <cellStyle name="Normal 16 5 4" xfId="11137" xr:uid="{00000000-0005-0000-0000-00005F2B0000}"/>
    <cellStyle name="Normal 16 5 4 2" xfId="11138" xr:uid="{00000000-0005-0000-0000-0000602B0000}"/>
    <cellStyle name="Normal 16 5 4 2 2" xfId="11139" xr:uid="{00000000-0005-0000-0000-0000612B0000}"/>
    <cellStyle name="Normal 16 5 4 2 2 2" xfId="11140" xr:uid="{00000000-0005-0000-0000-0000622B0000}"/>
    <cellStyle name="Normal 16 5 4 2 3" xfId="11141" xr:uid="{00000000-0005-0000-0000-0000632B0000}"/>
    <cellStyle name="Normal 16 5 4 3" xfId="11142" xr:uid="{00000000-0005-0000-0000-0000642B0000}"/>
    <cellStyle name="Normal 16 5 4 3 2" xfId="11143" xr:uid="{00000000-0005-0000-0000-0000652B0000}"/>
    <cellStyle name="Normal 16 5 4 4" xfId="11144" xr:uid="{00000000-0005-0000-0000-0000662B0000}"/>
    <cellStyle name="Normal 16 5 5" xfId="11145" xr:uid="{00000000-0005-0000-0000-0000672B0000}"/>
    <cellStyle name="Normal 16 5 5 2" xfId="11146" xr:uid="{00000000-0005-0000-0000-0000682B0000}"/>
    <cellStyle name="Normal 16 5 5 2 2" xfId="11147" xr:uid="{00000000-0005-0000-0000-0000692B0000}"/>
    <cellStyle name="Normal 16 5 5 3" xfId="11148" xr:uid="{00000000-0005-0000-0000-00006A2B0000}"/>
    <cellStyle name="Normal 16 5 6" xfId="11149" xr:uid="{00000000-0005-0000-0000-00006B2B0000}"/>
    <cellStyle name="Normal 16 5 6 2" xfId="11150" xr:uid="{00000000-0005-0000-0000-00006C2B0000}"/>
    <cellStyle name="Normal 16 5 7" xfId="11151" xr:uid="{00000000-0005-0000-0000-00006D2B0000}"/>
    <cellStyle name="Normal 16 5 7 2" xfId="11152" xr:uid="{00000000-0005-0000-0000-00006E2B0000}"/>
    <cellStyle name="Normal 16 5 8" xfId="11153" xr:uid="{00000000-0005-0000-0000-00006F2B0000}"/>
    <cellStyle name="Normal 16 6" xfId="11154" xr:uid="{00000000-0005-0000-0000-0000702B0000}"/>
    <cellStyle name="Normal 16 6 2" xfId="11155" xr:uid="{00000000-0005-0000-0000-0000712B0000}"/>
    <cellStyle name="Normal 16 6 2 2" xfId="11156" xr:uid="{00000000-0005-0000-0000-0000722B0000}"/>
    <cellStyle name="Normal 16 6 2 2 2" xfId="11157" xr:uid="{00000000-0005-0000-0000-0000732B0000}"/>
    <cellStyle name="Normal 16 6 2 2 2 2" xfId="11158" xr:uid="{00000000-0005-0000-0000-0000742B0000}"/>
    <cellStyle name="Normal 16 6 2 2 3" xfId="11159" xr:uid="{00000000-0005-0000-0000-0000752B0000}"/>
    <cellStyle name="Normal 16 6 2 3" xfId="11160" xr:uid="{00000000-0005-0000-0000-0000762B0000}"/>
    <cellStyle name="Normal 16 6 2 3 2" xfId="11161" xr:uid="{00000000-0005-0000-0000-0000772B0000}"/>
    <cellStyle name="Normal 16 6 2 4" xfId="11162" xr:uid="{00000000-0005-0000-0000-0000782B0000}"/>
    <cellStyle name="Normal 16 6 3" xfId="11163" xr:uid="{00000000-0005-0000-0000-0000792B0000}"/>
    <cellStyle name="Normal 16 6 3 2" xfId="11164" xr:uid="{00000000-0005-0000-0000-00007A2B0000}"/>
    <cellStyle name="Normal 16 6 3 2 2" xfId="11165" xr:uid="{00000000-0005-0000-0000-00007B2B0000}"/>
    <cellStyle name="Normal 16 6 3 3" xfId="11166" xr:uid="{00000000-0005-0000-0000-00007C2B0000}"/>
    <cellStyle name="Normal 16 6 4" xfId="11167" xr:uid="{00000000-0005-0000-0000-00007D2B0000}"/>
    <cellStyle name="Normal 16 6 4 2" xfId="11168" xr:uid="{00000000-0005-0000-0000-00007E2B0000}"/>
    <cellStyle name="Normal 16 6 5" xfId="11169" xr:uid="{00000000-0005-0000-0000-00007F2B0000}"/>
    <cellStyle name="Normal 16 7" xfId="11170" xr:uid="{00000000-0005-0000-0000-0000802B0000}"/>
    <cellStyle name="Normal 16 7 2" xfId="11171" xr:uid="{00000000-0005-0000-0000-0000812B0000}"/>
    <cellStyle name="Normal 16 7 2 2" xfId="11172" xr:uid="{00000000-0005-0000-0000-0000822B0000}"/>
    <cellStyle name="Normal 16 7 2 2 2" xfId="11173" xr:uid="{00000000-0005-0000-0000-0000832B0000}"/>
    <cellStyle name="Normal 16 7 2 3" xfId="11174" xr:uid="{00000000-0005-0000-0000-0000842B0000}"/>
    <cellStyle name="Normal 16 7 3" xfId="11175" xr:uid="{00000000-0005-0000-0000-0000852B0000}"/>
    <cellStyle name="Normal 16 7 3 2" xfId="11176" xr:uid="{00000000-0005-0000-0000-0000862B0000}"/>
    <cellStyle name="Normal 16 7 4" xfId="11177" xr:uid="{00000000-0005-0000-0000-0000872B0000}"/>
    <cellStyle name="Normal 16 8" xfId="11178" xr:uid="{00000000-0005-0000-0000-0000882B0000}"/>
    <cellStyle name="Normal 16 8 2" xfId="11179" xr:uid="{00000000-0005-0000-0000-0000892B0000}"/>
    <cellStyle name="Normal 16 8 2 2" xfId="11180" xr:uid="{00000000-0005-0000-0000-00008A2B0000}"/>
    <cellStyle name="Normal 16 8 2 2 2" xfId="11181" xr:uid="{00000000-0005-0000-0000-00008B2B0000}"/>
    <cellStyle name="Normal 16 8 2 3" xfId="11182" xr:uid="{00000000-0005-0000-0000-00008C2B0000}"/>
    <cellStyle name="Normal 16 8 3" xfId="11183" xr:uid="{00000000-0005-0000-0000-00008D2B0000}"/>
    <cellStyle name="Normal 16 8 3 2" xfId="11184" xr:uid="{00000000-0005-0000-0000-00008E2B0000}"/>
    <cellStyle name="Normal 16 8 4" xfId="11185" xr:uid="{00000000-0005-0000-0000-00008F2B0000}"/>
    <cellStyle name="Normal 16 9" xfId="11186" xr:uid="{00000000-0005-0000-0000-0000902B0000}"/>
    <cellStyle name="Normal 16 9 2" xfId="11187" xr:uid="{00000000-0005-0000-0000-0000912B0000}"/>
    <cellStyle name="Normal 16 9 2 2" xfId="11188" xr:uid="{00000000-0005-0000-0000-0000922B0000}"/>
    <cellStyle name="Normal 16 9 3" xfId="11189" xr:uid="{00000000-0005-0000-0000-0000932B0000}"/>
    <cellStyle name="Normal 16_T-straight with PEDs adjustor" xfId="11190" xr:uid="{00000000-0005-0000-0000-0000942B0000}"/>
    <cellStyle name="Normal 17" xfId="11191" xr:uid="{00000000-0005-0000-0000-0000952B0000}"/>
    <cellStyle name="Normal 17 10" xfId="11192" xr:uid="{00000000-0005-0000-0000-0000962B0000}"/>
    <cellStyle name="Normal 17 11" xfId="11193" xr:uid="{00000000-0005-0000-0000-0000972B0000}"/>
    <cellStyle name="Normal 17 2" xfId="11194" xr:uid="{00000000-0005-0000-0000-0000982B0000}"/>
    <cellStyle name="Normal 17 2 2" xfId="11195" xr:uid="{00000000-0005-0000-0000-0000992B0000}"/>
    <cellStyle name="Normal 17 2 2 2" xfId="11196" xr:uid="{00000000-0005-0000-0000-00009A2B0000}"/>
    <cellStyle name="Normal 17 2 2 3" xfId="11197" xr:uid="{00000000-0005-0000-0000-00009B2B0000}"/>
    <cellStyle name="Normal 17 2 2 4" xfId="11198" xr:uid="{00000000-0005-0000-0000-00009C2B0000}"/>
    <cellStyle name="Normal 17 2 3" xfId="11199" xr:uid="{00000000-0005-0000-0000-00009D2B0000}"/>
    <cellStyle name="Normal 17 2 4" xfId="11200" xr:uid="{00000000-0005-0000-0000-00009E2B0000}"/>
    <cellStyle name="Normal 17 2 5" xfId="11201" xr:uid="{00000000-0005-0000-0000-00009F2B0000}"/>
    <cellStyle name="Normal 17 3" xfId="11202" xr:uid="{00000000-0005-0000-0000-0000A02B0000}"/>
    <cellStyle name="Normal 17 3 10" xfId="11203" xr:uid="{00000000-0005-0000-0000-0000A12B0000}"/>
    <cellStyle name="Normal 17 3 2" xfId="11204" xr:uid="{00000000-0005-0000-0000-0000A22B0000}"/>
    <cellStyle name="Normal 17 3 2 2" xfId="11205" xr:uid="{00000000-0005-0000-0000-0000A32B0000}"/>
    <cellStyle name="Normal 17 3 2 2 2" xfId="11206" xr:uid="{00000000-0005-0000-0000-0000A42B0000}"/>
    <cellStyle name="Normal 17 3 2 2 2 2" xfId="11207" xr:uid="{00000000-0005-0000-0000-0000A52B0000}"/>
    <cellStyle name="Normal 17 3 2 2 2 2 2" xfId="11208" xr:uid="{00000000-0005-0000-0000-0000A62B0000}"/>
    <cellStyle name="Normal 17 3 2 2 2 2 2 2" xfId="11209" xr:uid="{00000000-0005-0000-0000-0000A72B0000}"/>
    <cellStyle name="Normal 17 3 2 2 2 2 3" xfId="11210" xr:uid="{00000000-0005-0000-0000-0000A82B0000}"/>
    <cellStyle name="Normal 17 3 2 2 2 3" xfId="11211" xr:uid="{00000000-0005-0000-0000-0000A92B0000}"/>
    <cellStyle name="Normal 17 3 2 2 2 3 2" xfId="11212" xr:uid="{00000000-0005-0000-0000-0000AA2B0000}"/>
    <cellStyle name="Normal 17 3 2 2 2 4" xfId="11213" xr:uid="{00000000-0005-0000-0000-0000AB2B0000}"/>
    <cellStyle name="Normal 17 3 2 2 3" xfId="11214" xr:uid="{00000000-0005-0000-0000-0000AC2B0000}"/>
    <cellStyle name="Normal 17 3 2 2 3 2" xfId="11215" xr:uid="{00000000-0005-0000-0000-0000AD2B0000}"/>
    <cellStyle name="Normal 17 3 2 2 3 2 2" xfId="11216" xr:uid="{00000000-0005-0000-0000-0000AE2B0000}"/>
    <cellStyle name="Normal 17 3 2 2 3 3" xfId="11217" xr:uid="{00000000-0005-0000-0000-0000AF2B0000}"/>
    <cellStyle name="Normal 17 3 2 2 4" xfId="11218" xr:uid="{00000000-0005-0000-0000-0000B02B0000}"/>
    <cellStyle name="Normal 17 3 2 2 4 2" xfId="11219" xr:uid="{00000000-0005-0000-0000-0000B12B0000}"/>
    <cellStyle name="Normal 17 3 2 2 5" xfId="11220" xr:uid="{00000000-0005-0000-0000-0000B22B0000}"/>
    <cellStyle name="Normal 17 3 2 3" xfId="11221" xr:uid="{00000000-0005-0000-0000-0000B32B0000}"/>
    <cellStyle name="Normal 17 3 2 3 2" xfId="11222" xr:uid="{00000000-0005-0000-0000-0000B42B0000}"/>
    <cellStyle name="Normal 17 3 2 3 2 2" xfId="11223" xr:uid="{00000000-0005-0000-0000-0000B52B0000}"/>
    <cellStyle name="Normal 17 3 2 3 2 2 2" xfId="11224" xr:uid="{00000000-0005-0000-0000-0000B62B0000}"/>
    <cellStyle name="Normal 17 3 2 3 2 3" xfId="11225" xr:uid="{00000000-0005-0000-0000-0000B72B0000}"/>
    <cellStyle name="Normal 17 3 2 3 3" xfId="11226" xr:uid="{00000000-0005-0000-0000-0000B82B0000}"/>
    <cellStyle name="Normal 17 3 2 3 3 2" xfId="11227" xr:uid="{00000000-0005-0000-0000-0000B92B0000}"/>
    <cellStyle name="Normal 17 3 2 3 4" xfId="11228" xr:uid="{00000000-0005-0000-0000-0000BA2B0000}"/>
    <cellStyle name="Normal 17 3 2 4" xfId="11229" xr:uid="{00000000-0005-0000-0000-0000BB2B0000}"/>
    <cellStyle name="Normal 17 3 2 4 2" xfId="11230" xr:uid="{00000000-0005-0000-0000-0000BC2B0000}"/>
    <cellStyle name="Normal 17 3 2 4 2 2" xfId="11231" xr:uid="{00000000-0005-0000-0000-0000BD2B0000}"/>
    <cellStyle name="Normal 17 3 2 4 2 2 2" xfId="11232" xr:uid="{00000000-0005-0000-0000-0000BE2B0000}"/>
    <cellStyle name="Normal 17 3 2 4 2 3" xfId="11233" xr:uid="{00000000-0005-0000-0000-0000BF2B0000}"/>
    <cellStyle name="Normal 17 3 2 4 3" xfId="11234" xr:uid="{00000000-0005-0000-0000-0000C02B0000}"/>
    <cellStyle name="Normal 17 3 2 4 3 2" xfId="11235" xr:uid="{00000000-0005-0000-0000-0000C12B0000}"/>
    <cellStyle name="Normal 17 3 2 4 4" xfId="11236" xr:uid="{00000000-0005-0000-0000-0000C22B0000}"/>
    <cellStyle name="Normal 17 3 2 5" xfId="11237" xr:uid="{00000000-0005-0000-0000-0000C32B0000}"/>
    <cellStyle name="Normal 17 3 2 5 2" xfId="11238" xr:uid="{00000000-0005-0000-0000-0000C42B0000}"/>
    <cellStyle name="Normal 17 3 2 5 2 2" xfId="11239" xr:uid="{00000000-0005-0000-0000-0000C52B0000}"/>
    <cellStyle name="Normal 17 3 2 5 3" xfId="11240" xr:uid="{00000000-0005-0000-0000-0000C62B0000}"/>
    <cellStyle name="Normal 17 3 2 6" xfId="11241" xr:uid="{00000000-0005-0000-0000-0000C72B0000}"/>
    <cellStyle name="Normal 17 3 2 6 2" xfId="11242" xr:uid="{00000000-0005-0000-0000-0000C82B0000}"/>
    <cellStyle name="Normal 17 3 2 7" xfId="11243" xr:uid="{00000000-0005-0000-0000-0000C92B0000}"/>
    <cellStyle name="Normal 17 3 2 7 2" xfId="11244" xr:uid="{00000000-0005-0000-0000-0000CA2B0000}"/>
    <cellStyle name="Normal 17 3 2 8" xfId="11245" xr:uid="{00000000-0005-0000-0000-0000CB2B0000}"/>
    <cellStyle name="Normal 17 3 2 9" xfId="11246" xr:uid="{00000000-0005-0000-0000-0000CC2B0000}"/>
    <cellStyle name="Normal 17 3 3" xfId="11247" xr:uid="{00000000-0005-0000-0000-0000CD2B0000}"/>
    <cellStyle name="Normal 17 3 3 2" xfId="11248" xr:uid="{00000000-0005-0000-0000-0000CE2B0000}"/>
    <cellStyle name="Normal 17 3 3 2 2" xfId="11249" xr:uid="{00000000-0005-0000-0000-0000CF2B0000}"/>
    <cellStyle name="Normal 17 3 3 2 2 2" xfId="11250" xr:uid="{00000000-0005-0000-0000-0000D02B0000}"/>
    <cellStyle name="Normal 17 3 3 2 2 2 2" xfId="11251" xr:uid="{00000000-0005-0000-0000-0000D12B0000}"/>
    <cellStyle name="Normal 17 3 3 2 2 3" xfId="11252" xr:uid="{00000000-0005-0000-0000-0000D22B0000}"/>
    <cellStyle name="Normal 17 3 3 2 3" xfId="11253" xr:uid="{00000000-0005-0000-0000-0000D32B0000}"/>
    <cellStyle name="Normal 17 3 3 2 3 2" xfId="11254" xr:uid="{00000000-0005-0000-0000-0000D42B0000}"/>
    <cellStyle name="Normal 17 3 3 2 4" xfId="11255" xr:uid="{00000000-0005-0000-0000-0000D52B0000}"/>
    <cellStyle name="Normal 17 3 3 3" xfId="11256" xr:uid="{00000000-0005-0000-0000-0000D62B0000}"/>
    <cellStyle name="Normal 17 3 3 3 2" xfId="11257" xr:uid="{00000000-0005-0000-0000-0000D72B0000}"/>
    <cellStyle name="Normal 17 3 3 3 2 2" xfId="11258" xr:uid="{00000000-0005-0000-0000-0000D82B0000}"/>
    <cellStyle name="Normal 17 3 3 3 3" xfId="11259" xr:uid="{00000000-0005-0000-0000-0000D92B0000}"/>
    <cellStyle name="Normal 17 3 3 4" xfId="11260" xr:uid="{00000000-0005-0000-0000-0000DA2B0000}"/>
    <cellStyle name="Normal 17 3 3 4 2" xfId="11261" xr:uid="{00000000-0005-0000-0000-0000DB2B0000}"/>
    <cellStyle name="Normal 17 3 3 5" xfId="11262" xr:uid="{00000000-0005-0000-0000-0000DC2B0000}"/>
    <cellStyle name="Normal 17 3 4" xfId="11263" xr:uid="{00000000-0005-0000-0000-0000DD2B0000}"/>
    <cellStyle name="Normal 17 3 4 2" xfId="11264" xr:uid="{00000000-0005-0000-0000-0000DE2B0000}"/>
    <cellStyle name="Normal 17 3 4 2 2" xfId="11265" xr:uid="{00000000-0005-0000-0000-0000DF2B0000}"/>
    <cellStyle name="Normal 17 3 4 2 2 2" xfId="11266" xr:uid="{00000000-0005-0000-0000-0000E02B0000}"/>
    <cellStyle name="Normal 17 3 4 2 3" xfId="11267" xr:uid="{00000000-0005-0000-0000-0000E12B0000}"/>
    <cellStyle name="Normal 17 3 4 3" xfId="11268" xr:uid="{00000000-0005-0000-0000-0000E22B0000}"/>
    <cellStyle name="Normal 17 3 4 3 2" xfId="11269" xr:uid="{00000000-0005-0000-0000-0000E32B0000}"/>
    <cellStyle name="Normal 17 3 4 4" xfId="11270" xr:uid="{00000000-0005-0000-0000-0000E42B0000}"/>
    <cellStyle name="Normal 17 3 5" xfId="11271" xr:uid="{00000000-0005-0000-0000-0000E52B0000}"/>
    <cellStyle name="Normal 17 3 5 2" xfId="11272" xr:uid="{00000000-0005-0000-0000-0000E62B0000}"/>
    <cellStyle name="Normal 17 3 5 2 2" xfId="11273" xr:uid="{00000000-0005-0000-0000-0000E72B0000}"/>
    <cellStyle name="Normal 17 3 5 2 2 2" xfId="11274" xr:uid="{00000000-0005-0000-0000-0000E82B0000}"/>
    <cellStyle name="Normal 17 3 5 2 3" xfId="11275" xr:uid="{00000000-0005-0000-0000-0000E92B0000}"/>
    <cellStyle name="Normal 17 3 5 3" xfId="11276" xr:uid="{00000000-0005-0000-0000-0000EA2B0000}"/>
    <cellStyle name="Normal 17 3 5 3 2" xfId="11277" xr:uid="{00000000-0005-0000-0000-0000EB2B0000}"/>
    <cellStyle name="Normal 17 3 5 4" xfId="11278" xr:uid="{00000000-0005-0000-0000-0000EC2B0000}"/>
    <cellStyle name="Normal 17 3 6" xfId="11279" xr:uid="{00000000-0005-0000-0000-0000ED2B0000}"/>
    <cellStyle name="Normal 17 3 6 2" xfId="11280" xr:uid="{00000000-0005-0000-0000-0000EE2B0000}"/>
    <cellStyle name="Normal 17 3 6 2 2" xfId="11281" xr:uid="{00000000-0005-0000-0000-0000EF2B0000}"/>
    <cellStyle name="Normal 17 3 6 3" xfId="11282" xr:uid="{00000000-0005-0000-0000-0000F02B0000}"/>
    <cellStyle name="Normal 17 3 7" xfId="11283" xr:uid="{00000000-0005-0000-0000-0000F12B0000}"/>
    <cellStyle name="Normal 17 3 7 2" xfId="11284" xr:uid="{00000000-0005-0000-0000-0000F22B0000}"/>
    <cellStyle name="Normal 17 3 8" xfId="11285" xr:uid="{00000000-0005-0000-0000-0000F32B0000}"/>
    <cellStyle name="Normal 17 3 8 2" xfId="11286" xr:uid="{00000000-0005-0000-0000-0000F42B0000}"/>
    <cellStyle name="Normal 17 3 9" xfId="11287" xr:uid="{00000000-0005-0000-0000-0000F52B0000}"/>
    <cellStyle name="Normal 17 4" xfId="11288" xr:uid="{00000000-0005-0000-0000-0000F62B0000}"/>
    <cellStyle name="Normal 17 4 2" xfId="11289" xr:uid="{00000000-0005-0000-0000-0000F72B0000}"/>
    <cellStyle name="Normal 17 4 2 2" xfId="11290" xr:uid="{00000000-0005-0000-0000-0000F82B0000}"/>
    <cellStyle name="Normal 17 4 2 2 2" xfId="11291" xr:uid="{00000000-0005-0000-0000-0000F92B0000}"/>
    <cellStyle name="Normal 17 4 2 2 2 2" xfId="11292" xr:uid="{00000000-0005-0000-0000-0000FA2B0000}"/>
    <cellStyle name="Normal 17 4 2 2 2 2 2" xfId="11293" xr:uid="{00000000-0005-0000-0000-0000FB2B0000}"/>
    <cellStyle name="Normal 17 4 2 2 2 3" xfId="11294" xr:uid="{00000000-0005-0000-0000-0000FC2B0000}"/>
    <cellStyle name="Normal 17 4 2 2 3" xfId="11295" xr:uid="{00000000-0005-0000-0000-0000FD2B0000}"/>
    <cellStyle name="Normal 17 4 2 2 3 2" xfId="11296" xr:uid="{00000000-0005-0000-0000-0000FE2B0000}"/>
    <cellStyle name="Normal 17 4 2 2 4" xfId="11297" xr:uid="{00000000-0005-0000-0000-0000FF2B0000}"/>
    <cellStyle name="Normal 17 4 2 3" xfId="11298" xr:uid="{00000000-0005-0000-0000-0000002C0000}"/>
    <cellStyle name="Normal 17 4 2 3 2" xfId="11299" xr:uid="{00000000-0005-0000-0000-0000012C0000}"/>
    <cellStyle name="Normal 17 4 2 3 2 2" xfId="11300" xr:uid="{00000000-0005-0000-0000-0000022C0000}"/>
    <cellStyle name="Normal 17 4 2 3 3" xfId="11301" xr:uid="{00000000-0005-0000-0000-0000032C0000}"/>
    <cellStyle name="Normal 17 4 2 4" xfId="11302" xr:uid="{00000000-0005-0000-0000-0000042C0000}"/>
    <cellStyle name="Normal 17 4 2 4 2" xfId="11303" xr:uid="{00000000-0005-0000-0000-0000052C0000}"/>
    <cellStyle name="Normal 17 4 2 5" xfId="11304" xr:uid="{00000000-0005-0000-0000-0000062C0000}"/>
    <cellStyle name="Normal 17 4 3" xfId="11305" xr:uid="{00000000-0005-0000-0000-0000072C0000}"/>
    <cellStyle name="Normal 17 4 3 2" xfId="11306" xr:uid="{00000000-0005-0000-0000-0000082C0000}"/>
    <cellStyle name="Normal 17 4 3 2 2" xfId="11307" xr:uid="{00000000-0005-0000-0000-0000092C0000}"/>
    <cellStyle name="Normal 17 4 3 2 2 2" xfId="11308" xr:uid="{00000000-0005-0000-0000-00000A2C0000}"/>
    <cellStyle name="Normal 17 4 3 2 3" xfId="11309" xr:uid="{00000000-0005-0000-0000-00000B2C0000}"/>
    <cellStyle name="Normal 17 4 3 3" xfId="11310" xr:uid="{00000000-0005-0000-0000-00000C2C0000}"/>
    <cellStyle name="Normal 17 4 3 3 2" xfId="11311" xr:uid="{00000000-0005-0000-0000-00000D2C0000}"/>
    <cellStyle name="Normal 17 4 3 4" xfId="11312" xr:uid="{00000000-0005-0000-0000-00000E2C0000}"/>
    <cellStyle name="Normal 17 4 4" xfId="11313" xr:uid="{00000000-0005-0000-0000-00000F2C0000}"/>
    <cellStyle name="Normal 17 4 4 2" xfId="11314" xr:uid="{00000000-0005-0000-0000-0000102C0000}"/>
    <cellStyle name="Normal 17 4 4 2 2" xfId="11315" xr:uid="{00000000-0005-0000-0000-0000112C0000}"/>
    <cellStyle name="Normal 17 4 4 2 2 2" xfId="11316" xr:uid="{00000000-0005-0000-0000-0000122C0000}"/>
    <cellStyle name="Normal 17 4 4 2 3" xfId="11317" xr:uid="{00000000-0005-0000-0000-0000132C0000}"/>
    <cellStyle name="Normal 17 4 4 3" xfId="11318" xr:uid="{00000000-0005-0000-0000-0000142C0000}"/>
    <cellStyle name="Normal 17 4 4 3 2" xfId="11319" xr:uid="{00000000-0005-0000-0000-0000152C0000}"/>
    <cellStyle name="Normal 17 4 4 4" xfId="11320" xr:uid="{00000000-0005-0000-0000-0000162C0000}"/>
    <cellStyle name="Normal 17 4 5" xfId="11321" xr:uid="{00000000-0005-0000-0000-0000172C0000}"/>
    <cellStyle name="Normal 17 4 5 2" xfId="11322" xr:uid="{00000000-0005-0000-0000-0000182C0000}"/>
    <cellStyle name="Normal 17 4 5 2 2" xfId="11323" xr:uid="{00000000-0005-0000-0000-0000192C0000}"/>
    <cellStyle name="Normal 17 4 5 3" xfId="11324" xr:uid="{00000000-0005-0000-0000-00001A2C0000}"/>
    <cellStyle name="Normal 17 4 6" xfId="11325" xr:uid="{00000000-0005-0000-0000-00001B2C0000}"/>
    <cellStyle name="Normal 17 4 6 2" xfId="11326" xr:uid="{00000000-0005-0000-0000-00001C2C0000}"/>
    <cellStyle name="Normal 17 4 7" xfId="11327" xr:uid="{00000000-0005-0000-0000-00001D2C0000}"/>
    <cellStyle name="Normal 17 4 7 2" xfId="11328" xr:uid="{00000000-0005-0000-0000-00001E2C0000}"/>
    <cellStyle name="Normal 17 4 8" xfId="11329" xr:uid="{00000000-0005-0000-0000-00001F2C0000}"/>
    <cellStyle name="Normal 17 4 9" xfId="11330" xr:uid="{00000000-0005-0000-0000-0000202C0000}"/>
    <cellStyle name="Normal 17 5" xfId="11331" xr:uid="{00000000-0005-0000-0000-0000212C0000}"/>
    <cellStyle name="Normal 17 5 2" xfId="11332" xr:uid="{00000000-0005-0000-0000-0000222C0000}"/>
    <cellStyle name="Normal 17 5 2 2" xfId="11333" xr:uid="{00000000-0005-0000-0000-0000232C0000}"/>
    <cellStyle name="Normal 17 5 2 2 2" xfId="11334" xr:uid="{00000000-0005-0000-0000-0000242C0000}"/>
    <cellStyle name="Normal 17 5 2 2 2 2" xfId="11335" xr:uid="{00000000-0005-0000-0000-0000252C0000}"/>
    <cellStyle name="Normal 17 5 2 2 3" xfId="11336" xr:uid="{00000000-0005-0000-0000-0000262C0000}"/>
    <cellStyle name="Normal 17 5 2 3" xfId="11337" xr:uid="{00000000-0005-0000-0000-0000272C0000}"/>
    <cellStyle name="Normal 17 5 2 3 2" xfId="11338" xr:uid="{00000000-0005-0000-0000-0000282C0000}"/>
    <cellStyle name="Normal 17 5 2 4" xfId="11339" xr:uid="{00000000-0005-0000-0000-0000292C0000}"/>
    <cellStyle name="Normal 17 5 3" xfId="11340" xr:uid="{00000000-0005-0000-0000-00002A2C0000}"/>
    <cellStyle name="Normal 17 5 3 2" xfId="11341" xr:uid="{00000000-0005-0000-0000-00002B2C0000}"/>
    <cellStyle name="Normal 17 5 3 2 2" xfId="11342" xr:uid="{00000000-0005-0000-0000-00002C2C0000}"/>
    <cellStyle name="Normal 17 5 3 3" xfId="11343" xr:uid="{00000000-0005-0000-0000-00002D2C0000}"/>
    <cellStyle name="Normal 17 5 4" xfId="11344" xr:uid="{00000000-0005-0000-0000-00002E2C0000}"/>
    <cellStyle name="Normal 17 5 4 2" xfId="11345" xr:uid="{00000000-0005-0000-0000-00002F2C0000}"/>
    <cellStyle name="Normal 17 5 5" xfId="11346" xr:uid="{00000000-0005-0000-0000-0000302C0000}"/>
    <cellStyle name="Normal 17 6" xfId="11347" xr:uid="{00000000-0005-0000-0000-0000312C0000}"/>
    <cellStyle name="Normal 17 6 2" xfId="11348" xr:uid="{00000000-0005-0000-0000-0000322C0000}"/>
    <cellStyle name="Normal 17 6 2 2" xfId="11349" xr:uid="{00000000-0005-0000-0000-0000332C0000}"/>
    <cellStyle name="Normal 17 6 2 2 2" xfId="11350" xr:uid="{00000000-0005-0000-0000-0000342C0000}"/>
    <cellStyle name="Normal 17 6 2 3" xfId="11351" xr:uid="{00000000-0005-0000-0000-0000352C0000}"/>
    <cellStyle name="Normal 17 6 3" xfId="11352" xr:uid="{00000000-0005-0000-0000-0000362C0000}"/>
    <cellStyle name="Normal 17 6 3 2" xfId="11353" xr:uid="{00000000-0005-0000-0000-0000372C0000}"/>
    <cellStyle name="Normal 17 6 4" xfId="11354" xr:uid="{00000000-0005-0000-0000-0000382C0000}"/>
    <cellStyle name="Normal 17 7" xfId="11355" xr:uid="{00000000-0005-0000-0000-0000392C0000}"/>
    <cellStyle name="Normal 17 7 2" xfId="11356" xr:uid="{00000000-0005-0000-0000-00003A2C0000}"/>
    <cellStyle name="Normal 17 7 2 2" xfId="11357" xr:uid="{00000000-0005-0000-0000-00003B2C0000}"/>
    <cellStyle name="Normal 17 7 2 2 2" xfId="11358" xr:uid="{00000000-0005-0000-0000-00003C2C0000}"/>
    <cellStyle name="Normal 17 7 2 3" xfId="11359" xr:uid="{00000000-0005-0000-0000-00003D2C0000}"/>
    <cellStyle name="Normal 17 7 3" xfId="11360" xr:uid="{00000000-0005-0000-0000-00003E2C0000}"/>
    <cellStyle name="Normal 17 7 3 2" xfId="11361" xr:uid="{00000000-0005-0000-0000-00003F2C0000}"/>
    <cellStyle name="Normal 17 7 4" xfId="11362" xr:uid="{00000000-0005-0000-0000-0000402C0000}"/>
    <cellStyle name="Normal 17 8" xfId="11363" xr:uid="{00000000-0005-0000-0000-0000412C0000}"/>
    <cellStyle name="Normal 17 8 2" xfId="11364" xr:uid="{00000000-0005-0000-0000-0000422C0000}"/>
    <cellStyle name="Normal 17 8 2 2" xfId="11365" xr:uid="{00000000-0005-0000-0000-0000432C0000}"/>
    <cellStyle name="Normal 17 8 3" xfId="11366" xr:uid="{00000000-0005-0000-0000-0000442C0000}"/>
    <cellStyle name="Normal 17 9" xfId="11367" xr:uid="{00000000-0005-0000-0000-0000452C0000}"/>
    <cellStyle name="Normal 17 9 2" xfId="11368" xr:uid="{00000000-0005-0000-0000-0000462C0000}"/>
    <cellStyle name="Normal 17_T-straight with PEDs adjustor" xfId="11369" xr:uid="{00000000-0005-0000-0000-0000472C0000}"/>
    <cellStyle name="Normal 18" xfId="11370" xr:uid="{00000000-0005-0000-0000-0000482C0000}"/>
    <cellStyle name="Normal 18 10" xfId="11371" xr:uid="{00000000-0005-0000-0000-0000492C0000}"/>
    <cellStyle name="Normal 18 10 2" xfId="11372" xr:uid="{00000000-0005-0000-0000-00004A2C0000}"/>
    <cellStyle name="Normal 18 11" xfId="11373" xr:uid="{00000000-0005-0000-0000-00004B2C0000}"/>
    <cellStyle name="Normal 18 2" xfId="11374" xr:uid="{00000000-0005-0000-0000-00004C2C0000}"/>
    <cellStyle name="Normal 18 2 2" xfId="11375" xr:uid="{00000000-0005-0000-0000-00004D2C0000}"/>
    <cellStyle name="Normal 18 2 2 2" xfId="11376" xr:uid="{00000000-0005-0000-0000-00004E2C0000}"/>
    <cellStyle name="Normal 18 2 2 2 2" xfId="11377" xr:uid="{00000000-0005-0000-0000-00004F2C0000}"/>
    <cellStyle name="Normal 18 2 2 2 2 2" xfId="11378" xr:uid="{00000000-0005-0000-0000-0000502C0000}"/>
    <cellStyle name="Normal 18 2 2 2 2 2 2" xfId="11379" xr:uid="{00000000-0005-0000-0000-0000512C0000}"/>
    <cellStyle name="Normal 18 2 2 2 2 3" xfId="11380" xr:uid="{00000000-0005-0000-0000-0000522C0000}"/>
    <cellStyle name="Normal 18 2 2 2 3" xfId="11381" xr:uid="{00000000-0005-0000-0000-0000532C0000}"/>
    <cellStyle name="Normal 18 2 2 2 3 2" xfId="11382" xr:uid="{00000000-0005-0000-0000-0000542C0000}"/>
    <cellStyle name="Normal 18 2 2 2 4" xfId="11383" xr:uid="{00000000-0005-0000-0000-0000552C0000}"/>
    <cellStyle name="Normal 18 2 2 3" xfId="11384" xr:uid="{00000000-0005-0000-0000-0000562C0000}"/>
    <cellStyle name="Normal 18 2 2 3 2" xfId="11385" xr:uid="{00000000-0005-0000-0000-0000572C0000}"/>
    <cellStyle name="Normal 18 2 2 3 2 2" xfId="11386" xr:uid="{00000000-0005-0000-0000-0000582C0000}"/>
    <cellStyle name="Normal 18 2 2 3 3" xfId="11387" xr:uid="{00000000-0005-0000-0000-0000592C0000}"/>
    <cellStyle name="Normal 18 2 2 4" xfId="11388" xr:uid="{00000000-0005-0000-0000-00005A2C0000}"/>
    <cellStyle name="Normal 18 2 2 4 2" xfId="11389" xr:uid="{00000000-0005-0000-0000-00005B2C0000}"/>
    <cellStyle name="Normal 18 2 2 5" xfId="11390" xr:uid="{00000000-0005-0000-0000-00005C2C0000}"/>
    <cellStyle name="Normal 18 2 3" xfId="11391" xr:uid="{00000000-0005-0000-0000-00005D2C0000}"/>
    <cellStyle name="Normal 18 2 3 2" xfId="11392" xr:uid="{00000000-0005-0000-0000-00005E2C0000}"/>
    <cellStyle name="Normal 18 2 3 2 2" xfId="11393" xr:uid="{00000000-0005-0000-0000-00005F2C0000}"/>
    <cellStyle name="Normal 18 2 3 2 2 2" xfId="11394" xr:uid="{00000000-0005-0000-0000-0000602C0000}"/>
    <cellStyle name="Normal 18 2 3 2 3" xfId="11395" xr:uid="{00000000-0005-0000-0000-0000612C0000}"/>
    <cellStyle name="Normal 18 2 3 3" xfId="11396" xr:uid="{00000000-0005-0000-0000-0000622C0000}"/>
    <cellStyle name="Normal 18 2 3 3 2" xfId="11397" xr:uid="{00000000-0005-0000-0000-0000632C0000}"/>
    <cellStyle name="Normal 18 2 3 4" xfId="11398" xr:uid="{00000000-0005-0000-0000-0000642C0000}"/>
    <cellStyle name="Normal 18 2 4" xfId="11399" xr:uid="{00000000-0005-0000-0000-0000652C0000}"/>
    <cellStyle name="Normal 18 2 4 2" xfId="11400" xr:uid="{00000000-0005-0000-0000-0000662C0000}"/>
    <cellStyle name="Normal 18 2 4 2 2" xfId="11401" xr:uid="{00000000-0005-0000-0000-0000672C0000}"/>
    <cellStyle name="Normal 18 2 4 2 2 2" xfId="11402" xr:uid="{00000000-0005-0000-0000-0000682C0000}"/>
    <cellStyle name="Normal 18 2 4 2 3" xfId="11403" xr:uid="{00000000-0005-0000-0000-0000692C0000}"/>
    <cellStyle name="Normal 18 2 4 3" xfId="11404" xr:uid="{00000000-0005-0000-0000-00006A2C0000}"/>
    <cellStyle name="Normal 18 2 4 3 2" xfId="11405" xr:uid="{00000000-0005-0000-0000-00006B2C0000}"/>
    <cellStyle name="Normal 18 2 4 4" xfId="11406" xr:uid="{00000000-0005-0000-0000-00006C2C0000}"/>
    <cellStyle name="Normal 18 2 5" xfId="11407" xr:uid="{00000000-0005-0000-0000-00006D2C0000}"/>
    <cellStyle name="Normal 18 2 5 2" xfId="11408" xr:uid="{00000000-0005-0000-0000-00006E2C0000}"/>
    <cellStyle name="Normal 18 2 5 2 2" xfId="11409" xr:uid="{00000000-0005-0000-0000-00006F2C0000}"/>
    <cellStyle name="Normal 18 2 5 3" xfId="11410" xr:uid="{00000000-0005-0000-0000-0000702C0000}"/>
    <cellStyle name="Normal 18 2 6" xfId="11411" xr:uid="{00000000-0005-0000-0000-0000712C0000}"/>
    <cellStyle name="Normal 18 2 6 2" xfId="11412" xr:uid="{00000000-0005-0000-0000-0000722C0000}"/>
    <cellStyle name="Normal 18 2 7" xfId="11413" xr:uid="{00000000-0005-0000-0000-0000732C0000}"/>
    <cellStyle name="Normal 18 2 7 2" xfId="11414" xr:uid="{00000000-0005-0000-0000-0000742C0000}"/>
    <cellStyle name="Normal 18 2 8" xfId="11415" xr:uid="{00000000-0005-0000-0000-0000752C0000}"/>
    <cellStyle name="Normal 18 3" xfId="11416" xr:uid="{00000000-0005-0000-0000-0000762C0000}"/>
    <cellStyle name="Normal 18 3 2" xfId="11417" xr:uid="{00000000-0005-0000-0000-0000772C0000}"/>
    <cellStyle name="Normal 18 3 2 2" xfId="11418" xr:uid="{00000000-0005-0000-0000-0000782C0000}"/>
    <cellStyle name="Normal 18 3 2 2 2" xfId="11419" xr:uid="{00000000-0005-0000-0000-0000792C0000}"/>
    <cellStyle name="Normal 18 3 2 2 2 2" xfId="11420" xr:uid="{00000000-0005-0000-0000-00007A2C0000}"/>
    <cellStyle name="Normal 18 3 2 2 2 2 2" xfId="11421" xr:uid="{00000000-0005-0000-0000-00007B2C0000}"/>
    <cellStyle name="Normal 18 3 2 2 2 3" xfId="11422" xr:uid="{00000000-0005-0000-0000-00007C2C0000}"/>
    <cellStyle name="Normal 18 3 2 2 3" xfId="11423" xr:uid="{00000000-0005-0000-0000-00007D2C0000}"/>
    <cellStyle name="Normal 18 3 2 2 3 2" xfId="11424" xr:uid="{00000000-0005-0000-0000-00007E2C0000}"/>
    <cellStyle name="Normal 18 3 2 2 4" xfId="11425" xr:uid="{00000000-0005-0000-0000-00007F2C0000}"/>
    <cellStyle name="Normal 18 3 2 3" xfId="11426" xr:uid="{00000000-0005-0000-0000-0000802C0000}"/>
    <cellStyle name="Normal 18 3 2 3 2" xfId="11427" xr:uid="{00000000-0005-0000-0000-0000812C0000}"/>
    <cellStyle name="Normal 18 3 2 3 2 2" xfId="11428" xr:uid="{00000000-0005-0000-0000-0000822C0000}"/>
    <cellStyle name="Normal 18 3 2 3 3" xfId="11429" xr:uid="{00000000-0005-0000-0000-0000832C0000}"/>
    <cellStyle name="Normal 18 3 2 4" xfId="11430" xr:uid="{00000000-0005-0000-0000-0000842C0000}"/>
    <cellStyle name="Normal 18 3 2 4 2" xfId="11431" xr:uid="{00000000-0005-0000-0000-0000852C0000}"/>
    <cellStyle name="Normal 18 3 2 5" xfId="11432" xr:uid="{00000000-0005-0000-0000-0000862C0000}"/>
    <cellStyle name="Normal 18 3 3" xfId="11433" xr:uid="{00000000-0005-0000-0000-0000872C0000}"/>
    <cellStyle name="Normal 18 3 3 2" xfId="11434" xr:uid="{00000000-0005-0000-0000-0000882C0000}"/>
    <cellStyle name="Normal 18 3 3 2 2" xfId="11435" xr:uid="{00000000-0005-0000-0000-0000892C0000}"/>
    <cellStyle name="Normal 18 3 3 2 2 2" xfId="11436" xr:uid="{00000000-0005-0000-0000-00008A2C0000}"/>
    <cellStyle name="Normal 18 3 3 2 3" xfId="11437" xr:uid="{00000000-0005-0000-0000-00008B2C0000}"/>
    <cellStyle name="Normal 18 3 3 3" xfId="11438" xr:uid="{00000000-0005-0000-0000-00008C2C0000}"/>
    <cellStyle name="Normal 18 3 3 3 2" xfId="11439" xr:uid="{00000000-0005-0000-0000-00008D2C0000}"/>
    <cellStyle name="Normal 18 3 3 4" xfId="11440" xr:uid="{00000000-0005-0000-0000-00008E2C0000}"/>
    <cellStyle name="Normal 18 3 4" xfId="11441" xr:uid="{00000000-0005-0000-0000-00008F2C0000}"/>
    <cellStyle name="Normal 18 3 4 2" xfId="11442" xr:uid="{00000000-0005-0000-0000-0000902C0000}"/>
    <cellStyle name="Normal 18 3 4 2 2" xfId="11443" xr:uid="{00000000-0005-0000-0000-0000912C0000}"/>
    <cellStyle name="Normal 18 3 4 3" xfId="11444" xr:uid="{00000000-0005-0000-0000-0000922C0000}"/>
    <cellStyle name="Normal 18 3 5" xfId="11445" xr:uid="{00000000-0005-0000-0000-0000932C0000}"/>
    <cellStyle name="Normal 18 3 5 2" xfId="11446" xr:uid="{00000000-0005-0000-0000-0000942C0000}"/>
    <cellStyle name="Normal 18 3 6" xfId="11447" xr:uid="{00000000-0005-0000-0000-0000952C0000}"/>
    <cellStyle name="Normal 18 4" xfId="11448" xr:uid="{00000000-0005-0000-0000-0000962C0000}"/>
    <cellStyle name="Normal 18 4 2" xfId="11449" xr:uid="{00000000-0005-0000-0000-0000972C0000}"/>
    <cellStyle name="Normal 18 4 2 2" xfId="11450" xr:uid="{00000000-0005-0000-0000-0000982C0000}"/>
    <cellStyle name="Normal 18 4 2 2 2" xfId="11451" xr:uid="{00000000-0005-0000-0000-0000992C0000}"/>
    <cellStyle name="Normal 18 4 2 2 2 2" xfId="11452" xr:uid="{00000000-0005-0000-0000-00009A2C0000}"/>
    <cellStyle name="Normal 18 4 2 2 3" xfId="11453" xr:uid="{00000000-0005-0000-0000-00009B2C0000}"/>
    <cellStyle name="Normal 18 4 2 3" xfId="11454" xr:uid="{00000000-0005-0000-0000-00009C2C0000}"/>
    <cellStyle name="Normal 18 4 2 3 2" xfId="11455" xr:uid="{00000000-0005-0000-0000-00009D2C0000}"/>
    <cellStyle name="Normal 18 4 2 4" xfId="11456" xr:uid="{00000000-0005-0000-0000-00009E2C0000}"/>
    <cellStyle name="Normal 18 4 3" xfId="11457" xr:uid="{00000000-0005-0000-0000-00009F2C0000}"/>
    <cellStyle name="Normal 18 4 3 2" xfId="11458" xr:uid="{00000000-0005-0000-0000-0000A02C0000}"/>
    <cellStyle name="Normal 18 4 3 2 2" xfId="11459" xr:uid="{00000000-0005-0000-0000-0000A12C0000}"/>
    <cellStyle name="Normal 18 4 3 3" xfId="11460" xr:uid="{00000000-0005-0000-0000-0000A22C0000}"/>
    <cellStyle name="Normal 18 4 4" xfId="11461" xr:uid="{00000000-0005-0000-0000-0000A32C0000}"/>
    <cellStyle name="Normal 18 4 4 2" xfId="11462" xr:uid="{00000000-0005-0000-0000-0000A42C0000}"/>
    <cellStyle name="Normal 18 4 5" xfId="11463" xr:uid="{00000000-0005-0000-0000-0000A52C0000}"/>
    <cellStyle name="Normal 18 5" xfId="11464" xr:uid="{00000000-0005-0000-0000-0000A62C0000}"/>
    <cellStyle name="Normal 18 5 2" xfId="11465" xr:uid="{00000000-0005-0000-0000-0000A72C0000}"/>
    <cellStyle name="Normal 18 5 2 2" xfId="11466" xr:uid="{00000000-0005-0000-0000-0000A82C0000}"/>
    <cellStyle name="Normal 18 5 2 2 2" xfId="11467" xr:uid="{00000000-0005-0000-0000-0000A92C0000}"/>
    <cellStyle name="Normal 18 5 2 3" xfId="11468" xr:uid="{00000000-0005-0000-0000-0000AA2C0000}"/>
    <cellStyle name="Normal 18 5 3" xfId="11469" xr:uid="{00000000-0005-0000-0000-0000AB2C0000}"/>
    <cellStyle name="Normal 18 5 3 2" xfId="11470" xr:uid="{00000000-0005-0000-0000-0000AC2C0000}"/>
    <cellStyle name="Normal 18 5 4" xfId="11471" xr:uid="{00000000-0005-0000-0000-0000AD2C0000}"/>
    <cellStyle name="Normal 18 6" xfId="11472" xr:uid="{00000000-0005-0000-0000-0000AE2C0000}"/>
    <cellStyle name="Normal 18 6 2" xfId="11473" xr:uid="{00000000-0005-0000-0000-0000AF2C0000}"/>
    <cellStyle name="Normal 18 6 2 2" xfId="11474" xr:uid="{00000000-0005-0000-0000-0000B02C0000}"/>
    <cellStyle name="Normal 18 6 2 2 2" xfId="11475" xr:uid="{00000000-0005-0000-0000-0000B12C0000}"/>
    <cellStyle name="Normal 18 6 2 3" xfId="11476" xr:uid="{00000000-0005-0000-0000-0000B22C0000}"/>
    <cellStyle name="Normal 18 6 3" xfId="11477" xr:uid="{00000000-0005-0000-0000-0000B32C0000}"/>
    <cellStyle name="Normal 18 6 3 2" xfId="11478" xr:uid="{00000000-0005-0000-0000-0000B42C0000}"/>
    <cellStyle name="Normal 18 6 4" xfId="11479" xr:uid="{00000000-0005-0000-0000-0000B52C0000}"/>
    <cellStyle name="Normal 18 7" xfId="11480" xr:uid="{00000000-0005-0000-0000-0000B62C0000}"/>
    <cellStyle name="Normal 18 7 2" xfId="11481" xr:uid="{00000000-0005-0000-0000-0000B72C0000}"/>
    <cellStyle name="Normal 18 7 2 2" xfId="11482" xr:uid="{00000000-0005-0000-0000-0000B82C0000}"/>
    <cellStyle name="Normal 18 7 2 2 2" xfId="11483" xr:uid="{00000000-0005-0000-0000-0000B92C0000}"/>
    <cellStyle name="Normal 18 7 2 3" xfId="11484" xr:uid="{00000000-0005-0000-0000-0000BA2C0000}"/>
    <cellStyle name="Normal 18 7 3" xfId="11485" xr:uid="{00000000-0005-0000-0000-0000BB2C0000}"/>
    <cellStyle name="Normal 18 7 3 2" xfId="11486" xr:uid="{00000000-0005-0000-0000-0000BC2C0000}"/>
    <cellStyle name="Normal 18 7 4" xfId="11487" xr:uid="{00000000-0005-0000-0000-0000BD2C0000}"/>
    <cellStyle name="Normal 18 8" xfId="11488" xr:uid="{00000000-0005-0000-0000-0000BE2C0000}"/>
    <cellStyle name="Normal 18 8 2" xfId="11489" xr:uid="{00000000-0005-0000-0000-0000BF2C0000}"/>
    <cellStyle name="Normal 18 8 2 2" xfId="11490" xr:uid="{00000000-0005-0000-0000-0000C02C0000}"/>
    <cellStyle name="Normal 18 8 3" xfId="11491" xr:uid="{00000000-0005-0000-0000-0000C12C0000}"/>
    <cellStyle name="Normal 18 9" xfId="11492" xr:uid="{00000000-0005-0000-0000-0000C22C0000}"/>
    <cellStyle name="Normal 18 9 2" xfId="11493" xr:uid="{00000000-0005-0000-0000-0000C32C0000}"/>
    <cellStyle name="Normal 18_T-straight with PEDs adjustor" xfId="11494" xr:uid="{00000000-0005-0000-0000-0000C42C0000}"/>
    <cellStyle name="Normal 19" xfId="11495" xr:uid="{00000000-0005-0000-0000-0000C52C0000}"/>
    <cellStyle name="Normal 19 10" xfId="11496" xr:uid="{00000000-0005-0000-0000-0000C62C0000}"/>
    <cellStyle name="Normal 19 11" xfId="11497" xr:uid="{00000000-0005-0000-0000-0000C72C0000}"/>
    <cellStyle name="Normal 19 2" xfId="11498" xr:uid="{00000000-0005-0000-0000-0000C82C0000}"/>
    <cellStyle name="Normal 19 2 2" xfId="11499" xr:uid="{00000000-0005-0000-0000-0000C92C0000}"/>
    <cellStyle name="Normal 19 2 2 2" xfId="11500" xr:uid="{00000000-0005-0000-0000-0000CA2C0000}"/>
    <cellStyle name="Normal 19 2 2 2 2" xfId="11501" xr:uid="{00000000-0005-0000-0000-0000CB2C0000}"/>
    <cellStyle name="Normal 19 2 2 2 2 2" xfId="11502" xr:uid="{00000000-0005-0000-0000-0000CC2C0000}"/>
    <cellStyle name="Normal 19 2 2 2 2 2 2" xfId="11503" xr:uid="{00000000-0005-0000-0000-0000CD2C0000}"/>
    <cellStyle name="Normal 19 2 2 2 2 3" xfId="11504" xr:uid="{00000000-0005-0000-0000-0000CE2C0000}"/>
    <cellStyle name="Normal 19 2 2 2 3" xfId="11505" xr:uid="{00000000-0005-0000-0000-0000CF2C0000}"/>
    <cellStyle name="Normal 19 2 2 2 3 2" xfId="11506" xr:uid="{00000000-0005-0000-0000-0000D02C0000}"/>
    <cellStyle name="Normal 19 2 2 2 4" xfId="11507" xr:uid="{00000000-0005-0000-0000-0000D12C0000}"/>
    <cellStyle name="Normal 19 2 2 3" xfId="11508" xr:uid="{00000000-0005-0000-0000-0000D22C0000}"/>
    <cellStyle name="Normal 19 2 2 3 2" xfId="11509" xr:uid="{00000000-0005-0000-0000-0000D32C0000}"/>
    <cellStyle name="Normal 19 2 2 3 2 2" xfId="11510" xr:uid="{00000000-0005-0000-0000-0000D42C0000}"/>
    <cellStyle name="Normal 19 2 2 3 3" xfId="11511" xr:uid="{00000000-0005-0000-0000-0000D52C0000}"/>
    <cellStyle name="Normal 19 2 2 4" xfId="11512" xr:uid="{00000000-0005-0000-0000-0000D62C0000}"/>
    <cellStyle name="Normal 19 2 2 4 2" xfId="11513" xr:uid="{00000000-0005-0000-0000-0000D72C0000}"/>
    <cellStyle name="Normal 19 2 2 5" xfId="11514" xr:uid="{00000000-0005-0000-0000-0000D82C0000}"/>
    <cellStyle name="Normal 19 2 3" xfId="11515" xr:uid="{00000000-0005-0000-0000-0000D92C0000}"/>
    <cellStyle name="Normal 19 2 3 2" xfId="11516" xr:uid="{00000000-0005-0000-0000-0000DA2C0000}"/>
    <cellStyle name="Normal 19 2 3 2 2" xfId="11517" xr:uid="{00000000-0005-0000-0000-0000DB2C0000}"/>
    <cellStyle name="Normal 19 2 3 2 2 2" xfId="11518" xr:uid="{00000000-0005-0000-0000-0000DC2C0000}"/>
    <cellStyle name="Normal 19 2 3 2 3" xfId="11519" xr:uid="{00000000-0005-0000-0000-0000DD2C0000}"/>
    <cellStyle name="Normal 19 2 3 3" xfId="11520" xr:uid="{00000000-0005-0000-0000-0000DE2C0000}"/>
    <cellStyle name="Normal 19 2 3 3 2" xfId="11521" xr:uid="{00000000-0005-0000-0000-0000DF2C0000}"/>
    <cellStyle name="Normal 19 2 3 4" xfId="11522" xr:uid="{00000000-0005-0000-0000-0000E02C0000}"/>
    <cellStyle name="Normal 19 2 4" xfId="11523" xr:uid="{00000000-0005-0000-0000-0000E12C0000}"/>
    <cellStyle name="Normal 19 2 4 2" xfId="11524" xr:uid="{00000000-0005-0000-0000-0000E22C0000}"/>
    <cellStyle name="Normal 19 2 4 2 2" xfId="11525" xr:uid="{00000000-0005-0000-0000-0000E32C0000}"/>
    <cellStyle name="Normal 19 2 4 2 2 2" xfId="11526" xr:uid="{00000000-0005-0000-0000-0000E42C0000}"/>
    <cellStyle name="Normal 19 2 4 2 3" xfId="11527" xr:uid="{00000000-0005-0000-0000-0000E52C0000}"/>
    <cellStyle name="Normal 19 2 4 3" xfId="11528" xr:uid="{00000000-0005-0000-0000-0000E62C0000}"/>
    <cellStyle name="Normal 19 2 4 3 2" xfId="11529" xr:uid="{00000000-0005-0000-0000-0000E72C0000}"/>
    <cellStyle name="Normal 19 2 4 4" xfId="11530" xr:uid="{00000000-0005-0000-0000-0000E82C0000}"/>
    <cellStyle name="Normal 19 2 5" xfId="11531" xr:uid="{00000000-0005-0000-0000-0000E92C0000}"/>
    <cellStyle name="Normal 19 2 5 2" xfId="11532" xr:uid="{00000000-0005-0000-0000-0000EA2C0000}"/>
    <cellStyle name="Normal 19 2 5 2 2" xfId="11533" xr:uid="{00000000-0005-0000-0000-0000EB2C0000}"/>
    <cellStyle name="Normal 19 2 5 3" xfId="11534" xr:uid="{00000000-0005-0000-0000-0000EC2C0000}"/>
    <cellStyle name="Normal 19 2 6" xfId="11535" xr:uid="{00000000-0005-0000-0000-0000ED2C0000}"/>
    <cellStyle name="Normal 19 2 6 2" xfId="11536" xr:uid="{00000000-0005-0000-0000-0000EE2C0000}"/>
    <cellStyle name="Normal 19 2 7" xfId="11537" xr:uid="{00000000-0005-0000-0000-0000EF2C0000}"/>
    <cellStyle name="Normal 19 2 7 2" xfId="11538" xr:uid="{00000000-0005-0000-0000-0000F02C0000}"/>
    <cellStyle name="Normal 19 2 8" xfId="11539" xr:uid="{00000000-0005-0000-0000-0000F12C0000}"/>
    <cellStyle name="Normal 19 3" xfId="11540" xr:uid="{00000000-0005-0000-0000-0000F22C0000}"/>
    <cellStyle name="Normal 19 3 2" xfId="11541" xr:uid="{00000000-0005-0000-0000-0000F32C0000}"/>
    <cellStyle name="Normal 19 3 2 2" xfId="11542" xr:uid="{00000000-0005-0000-0000-0000F42C0000}"/>
    <cellStyle name="Normal 19 3 2 2 2" xfId="11543" xr:uid="{00000000-0005-0000-0000-0000F52C0000}"/>
    <cellStyle name="Normal 19 3 2 2 2 2" xfId="11544" xr:uid="{00000000-0005-0000-0000-0000F62C0000}"/>
    <cellStyle name="Normal 19 3 2 2 2 2 2" xfId="11545" xr:uid="{00000000-0005-0000-0000-0000F72C0000}"/>
    <cellStyle name="Normal 19 3 2 2 2 3" xfId="11546" xr:uid="{00000000-0005-0000-0000-0000F82C0000}"/>
    <cellStyle name="Normal 19 3 2 2 3" xfId="11547" xr:uid="{00000000-0005-0000-0000-0000F92C0000}"/>
    <cellStyle name="Normal 19 3 2 2 3 2" xfId="11548" xr:uid="{00000000-0005-0000-0000-0000FA2C0000}"/>
    <cellStyle name="Normal 19 3 2 2 4" xfId="11549" xr:uid="{00000000-0005-0000-0000-0000FB2C0000}"/>
    <cellStyle name="Normal 19 3 2 3" xfId="11550" xr:uid="{00000000-0005-0000-0000-0000FC2C0000}"/>
    <cellStyle name="Normal 19 3 2 3 2" xfId="11551" xr:uid="{00000000-0005-0000-0000-0000FD2C0000}"/>
    <cellStyle name="Normal 19 3 2 3 2 2" xfId="11552" xr:uid="{00000000-0005-0000-0000-0000FE2C0000}"/>
    <cellStyle name="Normal 19 3 2 3 3" xfId="11553" xr:uid="{00000000-0005-0000-0000-0000FF2C0000}"/>
    <cellStyle name="Normal 19 3 2 4" xfId="11554" xr:uid="{00000000-0005-0000-0000-0000002D0000}"/>
    <cellStyle name="Normal 19 3 2 4 2" xfId="11555" xr:uid="{00000000-0005-0000-0000-0000012D0000}"/>
    <cellStyle name="Normal 19 3 2 5" xfId="11556" xr:uid="{00000000-0005-0000-0000-0000022D0000}"/>
    <cellStyle name="Normal 19 3 3" xfId="11557" xr:uid="{00000000-0005-0000-0000-0000032D0000}"/>
    <cellStyle name="Normal 19 3 3 2" xfId="11558" xr:uid="{00000000-0005-0000-0000-0000042D0000}"/>
    <cellStyle name="Normal 19 3 3 2 2" xfId="11559" xr:uid="{00000000-0005-0000-0000-0000052D0000}"/>
    <cellStyle name="Normal 19 3 3 2 2 2" xfId="11560" xr:uid="{00000000-0005-0000-0000-0000062D0000}"/>
    <cellStyle name="Normal 19 3 3 2 3" xfId="11561" xr:uid="{00000000-0005-0000-0000-0000072D0000}"/>
    <cellStyle name="Normal 19 3 3 3" xfId="11562" xr:uid="{00000000-0005-0000-0000-0000082D0000}"/>
    <cellStyle name="Normal 19 3 3 3 2" xfId="11563" xr:uid="{00000000-0005-0000-0000-0000092D0000}"/>
    <cellStyle name="Normal 19 3 3 4" xfId="11564" xr:uid="{00000000-0005-0000-0000-00000A2D0000}"/>
    <cellStyle name="Normal 19 3 4" xfId="11565" xr:uid="{00000000-0005-0000-0000-00000B2D0000}"/>
    <cellStyle name="Normal 19 3 4 2" xfId="11566" xr:uid="{00000000-0005-0000-0000-00000C2D0000}"/>
    <cellStyle name="Normal 19 3 4 2 2" xfId="11567" xr:uid="{00000000-0005-0000-0000-00000D2D0000}"/>
    <cellStyle name="Normal 19 3 4 3" xfId="11568" xr:uid="{00000000-0005-0000-0000-00000E2D0000}"/>
    <cellStyle name="Normal 19 3 5" xfId="11569" xr:uid="{00000000-0005-0000-0000-00000F2D0000}"/>
    <cellStyle name="Normal 19 3 5 2" xfId="11570" xr:uid="{00000000-0005-0000-0000-0000102D0000}"/>
    <cellStyle name="Normal 19 3 6" xfId="11571" xr:uid="{00000000-0005-0000-0000-0000112D0000}"/>
    <cellStyle name="Normal 19 3 7" xfId="11572" xr:uid="{00000000-0005-0000-0000-0000122D0000}"/>
    <cellStyle name="Normal 19 4" xfId="11573" xr:uid="{00000000-0005-0000-0000-0000132D0000}"/>
    <cellStyle name="Normal 19 4 2" xfId="11574" xr:uid="{00000000-0005-0000-0000-0000142D0000}"/>
    <cellStyle name="Normal 19 5" xfId="11575" xr:uid="{00000000-0005-0000-0000-0000152D0000}"/>
    <cellStyle name="Normal 19 5 2" xfId="11576" xr:uid="{00000000-0005-0000-0000-0000162D0000}"/>
    <cellStyle name="Normal 19 5 2 2" xfId="11577" xr:uid="{00000000-0005-0000-0000-0000172D0000}"/>
    <cellStyle name="Normal 19 5 2 2 2" xfId="11578" xr:uid="{00000000-0005-0000-0000-0000182D0000}"/>
    <cellStyle name="Normal 19 5 2 2 2 2" xfId="11579" xr:uid="{00000000-0005-0000-0000-0000192D0000}"/>
    <cellStyle name="Normal 19 5 2 2 3" xfId="11580" xr:uid="{00000000-0005-0000-0000-00001A2D0000}"/>
    <cellStyle name="Normal 19 5 2 3" xfId="11581" xr:uid="{00000000-0005-0000-0000-00001B2D0000}"/>
    <cellStyle name="Normal 19 5 2 3 2" xfId="11582" xr:uid="{00000000-0005-0000-0000-00001C2D0000}"/>
    <cellStyle name="Normal 19 5 2 4" xfId="11583" xr:uid="{00000000-0005-0000-0000-00001D2D0000}"/>
    <cellStyle name="Normal 19 5 3" xfId="11584" xr:uid="{00000000-0005-0000-0000-00001E2D0000}"/>
    <cellStyle name="Normal 19 5 3 2" xfId="11585" xr:uid="{00000000-0005-0000-0000-00001F2D0000}"/>
    <cellStyle name="Normal 19 5 3 2 2" xfId="11586" xr:uid="{00000000-0005-0000-0000-0000202D0000}"/>
    <cellStyle name="Normal 19 5 3 3" xfId="11587" xr:uid="{00000000-0005-0000-0000-0000212D0000}"/>
    <cellStyle name="Normal 19 5 4" xfId="11588" xr:uid="{00000000-0005-0000-0000-0000222D0000}"/>
    <cellStyle name="Normal 19 5 4 2" xfId="11589" xr:uid="{00000000-0005-0000-0000-0000232D0000}"/>
    <cellStyle name="Normal 19 5 5" xfId="11590" xr:uid="{00000000-0005-0000-0000-0000242D0000}"/>
    <cellStyle name="Normal 19 6" xfId="11591" xr:uid="{00000000-0005-0000-0000-0000252D0000}"/>
    <cellStyle name="Normal 19 6 2" xfId="11592" xr:uid="{00000000-0005-0000-0000-0000262D0000}"/>
    <cellStyle name="Normal 19 6 2 2" xfId="11593" xr:uid="{00000000-0005-0000-0000-0000272D0000}"/>
    <cellStyle name="Normal 19 6 2 2 2" xfId="11594" xr:uid="{00000000-0005-0000-0000-0000282D0000}"/>
    <cellStyle name="Normal 19 6 2 3" xfId="11595" xr:uid="{00000000-0005-0000-0000-0000292D0000}"/>
    <cellStyle name="Normal 19 6 3" xfId="11596" xr:uid="{00000000-0005-0000-0000-00002A2D0000}"/>
    <cellStyle name="Normal 19 6 3 2" xfId="11597" xr:uid="{00000000-0005-0000-0000-00002B2D0000}"/>
    <cellStyle name="Normal 19 6 4" xfId="11598" xr:uid="{00000000-0005-0000-0000-00002C2D0000}"/>
    <cellStyle name="Normal 19 7" xfId="11599" xr:uid="{00000000-0005-0000-0000-00002D2D0000}"/>
    <cellStyle name="Normal 19 7 2" xfId="11600" xr:uid="{00000000-0005-0000-0000-00002E2D0000}"/>
    <cellStyle name="Normal 19 8" xfId="11601" xr:uid="{00000000-0005-0000-0000-00002F2D0000}"/>
    <cellStyle name="Normal 19 8 2" xfId="11602" xr:uid="{00000000-0005-0000-0000-0000302D0000}"/>
    <cellStyle name="Normal 19 8 2 2" xfId="11603" xr:uid="{00000000-0005-0000-0000-0000312D0000}"/>
    <cellStyle name="Normal 19 8 3" xfId="11604" xr:uid="{00000000-0005-0000-0000-0000322D0000}"/>
    <cellStyle name="Normal 19 9" xfId="11605" xr:uid="{00000000-0005-0000-0000-0000332D0000}"/>
    <cellStyle name="Normal 19 9 2" xfId="11606" xr:uid="{00000000-0005-0000-0000-0000342D0000}"/>
    <cellStyle name="Normal 19_T-straight with PEDs adjustor" xfId="11607" xr:uid="{00000000-0005-0000-0000-0000352D0000}"/>
    <cellStyle name="Normal 2" xfId="6" xr:uid="{00000000-0005-0000-0000-0000362D0000}"/>
    <cellStyle name="Normal 2 10" xfId="11608" xr:uid="{00000000-0005-0000-0000-0000372D0000}"/>
    <cellStyle name="Normal 2 11" xfId="11609" xr:uid="{00000000-0005-0000-0000-0000382D0000}"/>
    <cellStyle name="Normal 2 12" xfId="11610" xr:uid="{00000000-0005-0000-0000-0000392D0000}"/>
    <cellStyle name="Normal 2 13" xfId="11611" xr:uid="{00000000-0005-0000-0000-00003A2D0000}"/>
    <cellStyle name="Normal 2 14" xfId="64461" xr:uid="{00000000-0005-0000-0000-00003B2D0000}"/>
    <cellStyle name="Normal 2 2" xfId="15" xr:uid="{00000000-0005-0000-0000-00003C2D0000}"/>
    <cellStyle name="Normal 2 2 2" xfId="11612" xr:uid="{00000000-0005-0000-0000-00003D2D0000}"/>
    <cellStyle name="Normal 2 2 2 2" xfId="11613" xr:uid="{00000000-0005-0000-0000-00003E2D0000}"/>
    <cellStyle name="Normal 2 2 2 2 2" xfId="11614" xr:uid="{00000000-0005-0000-0000-00003F2D0000}"/>
    <cellStyle name="Normal 2 2 2_T-straight with PEDs adjustor" xfId="11615" xr:uid="{00000000-0005-0000-0000-0000402D0000}"/>
    <cellStyle name="Normal 2 2 3" xfId="11616" xr:uid="{00000000-0005-0000-0000-0000412D0000}"/>
    <cellStyle name="Normal 2 2 3 2" xfId="11617" xr:uid="{00000000-0005-0000-0000-0000422D0000}"/>
    <cellStyle name="Normal 2 2 4" xfId="11618" xr:uid="{00000000-0005-0000-0000-0000432D0000}"/>
    <cellStyle name="Normal 2 3" xfId="56" xr:uid="{00000000-0005-0000-0000-0000442D0000}"/>
    <cellStyle name="Normal 2 3 2" xfId="11619" xr:uid="{00000000-0005-0000-0000-0000452D0000}"/>
    <cellStyle name="Normal 2 3 2 2" xfId="11620" xr:uid="{00000000-0005-0000-0000-0000462D0000}"/>
    <cellStyle name="Normal 2 3 2_T-straight with PEDs adjustor" xfId="11621" xr:uid="{00000000-0005-0000-0000-0000472D0000}"/>
    <cellStyle name="Normal 2 3 3" xfId="11622" xr:uid="{00000000-0005-0000-0000-0000482D0000}"/>
    <cellStyle name="Normal 2 3 4" xfId="11623" xr:uid="{00000000-0005-0000-0000-0000492D0000}"/>
    <cellStyle name="Normal 2 4" xfId="27" xr:uid="{00000000-0005-0000-0000-00004A2D0000}"/>
    <cellStyle name="Normal 2 4 2" xfId="11624" xr:uid="{00000000-0005-0000-0000-00004B2D0000}"/>
    <cellStyle name="Normal 2 4 2 2" xfId="11625" xr:uid="{00000000-0005-0000-0000-00004C2D0000}"/>
    <cellStyle name="Normal 2 4 2 2 2" xfId="11626" xr:uid="{00000000-0005-0000-0000-00004D2D0000}"/>
    <cellStyle name="Normal 2 4 2 2 2 2" xfId="11627" xr:uid="{00000000-0005-0000-0000-00004E2D0000}"/>
    <cellStyle name="Normal 2 4 2 2 2 2 2" xfId="11628" xr:uid="{00000000-0005-0000-0000-00004F2D0000}"/>
    <cellStyle name="Normal 2 4 2 2 2 3" xfId="11629" xr:uid="{00000000-0005-0000-0000-0000502D0000}"/>
    <cellStyle name="Normal 2 4 2 2 3" xfId="11630" xr:uid="{00000000-0005-0000-0000-0000512D0000}"/>
    <cellStyle name="Normal 2 4 2 2 3 2" xfId="11631" xr:uid="{00000000-0005-0000-0000-0000522D0000}"/>
    <cellStyle name="Normal 2 4 2 2 4" xfId="11632" xr:uid="{00000000-0005-0000-0000-0000532D0000}"/>
    <cellStyle name="Normal 2 4 2 3" xfId="11633" xr:uid="{00000000-0005-0000-0000-0000542D0000}"/>
    <cellStyle name="Normal 2 4 2 3 2" xfId="11634" xr:uid="{00000000-0005-0000-0000-0000552D0000}"/>
    <cellStyle name="Normal 2 4 2 3 2 2" xfId="11635" xr:uid="{00000000-0005-0000-0000-0000562D0000}"/>
    <cellStyle name="Normal 2 4 2 3 3" xfId="11636" xr:uid="{00000000-0005-0000-0000-0000572D0000}"/>
    <cellStyle name="Normal 2 4 2 4" xfId="11637" xr:uid="{00000000-0005-0000-0000-0000582D0000}"/>
    <cellStyle name="Normal 2 4 2 4 2" xfId="11638" xr:uid="{00000000-0005-0000-0000-0000592D0000}"/>
    <cellStyle name="Normal 2 4 2 5" xfId="11639" xr:uid="{00000000-0005-0000-0000-00005A2D0000}"/>
    <cellStyle name="Normal 2 4 3" xfId="11640" xr:uid="{00000000-0005-0000-0000-00005B2D0000}"/>
    <cellStyle name="Normal 2 4 3 2" xfId="11641" xr:uid="{00000000-0005-0000-0000-00005C2D0000}"/>
    <cellStyle name="Normal 2 4 3 2 2" xfId="11642" xr:uid="{00000000-0005-0000-0000-00005D2D0000}"/>
    <cellStyle name="Normal 2 4 3 2 2 2" xfId="11643" xr:uid="{00000000-0005-0000-0000-00005E2D0000}"/>
    <cellStyle name="Normal 2 4 3 2 3" xfId="11644" xr:uid="{00000000-0005-0000-0000-00005F2D0000}"/>
    <cellStyle name="Normal 2 4 3 3" xfId="11645" xr:uid="{00000000-0005-0000-0000-0000602D0000}"/>
    <cellStyle name="Normal 2 4 3 3 2" xfId="11646" xr:uid="{00000000-0005-0000-0000-0000612D0000}"/>
    <cellStyle name="Normal 2 4 3 4" xfId="11647" xr:uid="{00000000-0005-0000-0000-0000622D0000}"/>
    <cellStyle name="Normal 2 4 4" xfId="11648" xr:uid="{00000000-0005-0000-0000-0000632D0000}"/>
    <cellStyle name="Normal 2 4 4 2" xfId="11649" xr:uid="{00000000-0005-0000-0000-0000642D0000}"/>
    <cellStyle name="Normal 2 4 4 2 2" xfId="11650" xr:uid="{00000000-0005-0000-0000-0000652D0000}"/>
    <cellStyle name="Normal 2 4 4 3" xfId="11651" xr:uid="{00000000-0005-0000-0000-0000662D0000}"/>
    <cellStyle name="Normal 2 4 5" xfId="11652" xr:uid="{00000000-0005-0000-0000-0000672D0000}"/>
    <cellStyle name="Normal 2 4 5 2" xfId="11653" xr:uid="{00000000-0005-0000-0000-0000682D0000}"/>
    <cellStyle name="Normal 2 4 6" xfId="11654" xr:uid="{00000000-0005-0000-0000-0000692D0000}"/>
    <cellStyle name="Normal 2 4 7" xfId="11655" xr:uid="{00000000-0005-0000-0000-00006A2D0000}"/>
    <cellStyle name="Normal 2 4_T-straight with PEDs adjustor" xfId="11656" xr:uid="{00000000-0005-0000-0000-00006B2D0000}"/>
    <cellStyle name="Normal 2 5" xfId="11657" xr:uid="{00000000-0005-0000-0000-00006C2D0000}"/>
    <cellStyle name="Normal 2 5 2" xfId="11658" xr:uid="{00000000-0005-0000-0000-00006D2D0000}"/>
    <cellStyle name="Normal 2 5 2 2" xfId="11659" xr:uid="{00000000-0005-0000-0000-00006E2D0000}"/>
    <cellStyle name="Normal 2 5 2 2 2" xfId="11660" xr:uid="{00000000-0005-0000-0000-00006F2D0000}"/>
    <cellStyle name="Normal 2 5 2 2 3" xfId="11661" xr:uid="{00000000-0005-0000-0000-0000702D0000}"/>
    <cellStyle name="Normal 2 5 2 3" xfId="11662" xr:uid="{00000000-0005-0000-0000-0000712D0000}"/>
    <cellStyle name="Normal 2 5 2 4" xfId="11663" xr:uid="{00000000-0005-0000-0000-0000722D0000}"/>
    <cellStyle name="Normal 2 5 3" xfId="11664" xr:uid="{00000000-0005-0000-0000-0000732D0000}"/>
    <cellStyle name="Normal 2 5 3 2" xfId="11665" xr:uid="{00000000-0005-0000-0000-0000742D0000}"/>
    <cellStyle name="Normal 2 5 3 2 2" xfId="11666" xr:uid="{00000000-0005-0000-0000-0000752D0000}"/>
    <cellStyle name="Normal 2 5 3 3" xfId="11667" xr:uid="{00000000-0005-0000-0000-0000762D0000}"/>
    <cellStyle name="Normal 2 5 3 4" xfId="11668" xr:uid="{00000000-0005-0000-0000-0000772D0000}"/>
    <cellStyle name="Normal 2 5 4" xfId="11669" xr:uid="{00000000-0005-0000-0000-0000782D0000}"/>
    <cellStyle name="Normal 2 5 4 2" xfId="11670" xr:uid="{00000000-0005-0000-0000-0000792D0000}"/>
    <cellStyle name="Normal 2 5 5" xfId="11671" xr:uid="{00000000-0005-0000-0000-00007A2D0000}"/>
    <cellStyle name="Normal 2 5 6" xfId="11672" xr:uid="{00000000-0005-0000-0000-00007B2D0000}"/>
    <cellStyle name="Normal 2 5_T-straight with PEDs adjustor" xfId="11673" xr:uid="{00000000-0005-0000-0000-00007C2D0000}"/>
    <cellStyle name="Normal 2 6" xfId="11674" xr:uid="{00000000-0005-0000-0000-00007D2D0000}"/>
    <cellStyle name="Normal 2 6 2" xfId="11675" xr:uid="{00000000-0005-0000-0000-00007E2D0000}"/>
    <cellStyle name="Normal 2 6 2 2" xfId="11676" xr:uid="{00000000-0005-0000-0000-00007F2D0000}"/>
    <cellStyle name="Normal 2 6 3" xfId="11677" xr:uid="{00000000-0005-0000-0000-0000802D0000}"/>
    <cellStyle name="Normal 2 6 4" xfId="11678" xr:uid="{00000000-0005-0000-0000-0000812D0000}"/>
    <cellStyle name="Normal 2 7" xfId="11679" xr:uid="{00000000-0005-0000-0000-0000822D0000}"/>
    <cellStyle name="Normal 2 8" xfId="11680" xr:uid="{00000000-0005-0000-0000-0000832D0000}"/>
    <cellStyle name="Normal 2 9" xfId="11681" xr:uid="{00000000-0005-0000-0000-0000842D0000}"/>
    <cellStyle name="Normal 2_SC IP analytical dataset summary part 1 2011-01-29" xfId="11682" xr:uid="{00000000-0005-0000-0000-0000852D0000}"/>
    <cellStyle name="Normal 20" xfId="11683" xr:uid="{00000000-0005-0000-0000-0000862D0000}"/>
    <cellStyle name="Normal 20 10" xfId="11684" xr:uid="{00000000-0005-0000-0000-0000872D0000}"/>
    <cellStyle name="Normal 20 10 2" xfId="11685" xr:uid="{00000000-0005-0000-0000-0000882D0000}"/>
    <cellStyle name="Normal 20 11" xfId="11686" xr:uid="{00000000-0005-0000-0000-0000892D0000}"/>
    <cellStyle name="Normal 20 12" xfId="11687" xr:uid="{00000000-0005-0000-0000-00008A2D0000}"/>
    <cellStyle name="Normal 20 2" xfId="11688" xr:uid="{00000000-0005-0000-0000-00008B2D0000}"/>
    <cellStyle name="Normal 20 2 2" xfId="11689" xr:uid="{00000000-0005-0000-0000-00008C2D0000}"/>
    <cellStyle name="Normal 20 2 2 2" xfId="11690" xr:uid="{00000000-0005-0000-0000-00008D2D0000}"/>
    <cellStyle name="Normal 20 2 2 2 2" xfId="11691" xr:uid="{00000000-0005-0000-0000-00008E2D0000}"/>
    <cellStyle name="Normal 20 2 2 2 2 2" xfId="11692" xr:uid="{00000000-0005-0000-0000-00008F2D0000}"/>
    <cellStyle name="Normal 20 2 2 2 2 2 2" xfId="11693" xr:uid="{00000000-0005-0000-0000-0000902D0000}"/>
    <cellStyle name="Normal 20 2 2 2 2 3" xfId="11694" xr:uid="{00000000-0005-0000-0000-0000912D0000}"/>
    <cellStyle name="Normal 20 2 2 2 3" xfId="11695" xr:uid="{00000000-0005-0000-0000-0000922D0000}"/>
    <cellStyle name="Normal 20 2 2 2 3 2" xfId="11696" xr:uid="{00000000-0005-0000-0000-0000932D0000}"/>
    <cellStyle name="Normal 20 2 2 2 4" xfId="11697" xr:uid="{00000000-0005-0000-0000-0000942D0000}"/>
    <cellStyle name="Normal 20 2 2 3" xfId="11698" xr:uid="{00000000-0005-0000-0000-0000952D0000}"/>
    <cellStyle name="Normal 20 2 2 3 2" xfId="11699" xr:uid="{00000000-0005-0000-0000-0000962D0000}"/>
    <cellStyle name="Normal 20 2 2 3 2 2" xfId="11700" xr:uid="{00000000-0005-0000-0000-0000972D0000}"/>
    <cellStyle name="Normal 20 2 2 3 3" xfId="11701" xr:uid="{00000000-0005-0000-0000-0000982D0000}"/>
    <cellStyle name="Normal 20 2 2 4" xfId="11702" xr:uid="{00000000-0005-0000-0000-0000992D0000}"/>
    <cellStyle name="Normal 20 2 2 4 2" xfId="11703" xr:uid="{00000000-0005-0000-0000-00009A2D0000}"/>
    <cellStyle name="Normal 20 2 2 5" xfId="11704" xr:uid="{00000000-0005-0000-0000-00009B2D0000}"/>
    <cellStyle name="Normal 20 2 3" xfId="11705" xr:uid="{00000000-0005-0000-0000-00009C2D0000}"/>
    <cellStyle name="Normal 20 2 3 2" xfId="11706" xr:uid="{00000000-0005-0000-0000-00009D2D0000}"/>
    <cellStyle name="Normal 20 2 3 2 2" xfId="11707" xr:uid="{00000000-0005-0000-0000-00009E2D0000}"/>
    <cellStyle name="Normal 20 2 3 2 2 2" xfId="11708" xr:uid="{00000000-0005-0000-0000-00009F2D0000}"/>
    <cellStyle name="Normal 20 2 3 2 3" xfId="11709" xr:uid="{00000000-0005-0000-0000-0000A02D0000}"/>
    <cellStyle name="Normal 20 2 3 3" xfId="11710" xr:uid="{00000000-0005-0000-0000-0000A12D0000}"/>
    <cellStyle name="Normal 20 2 3 3 2" xfId="11711" xr:uid="{00000000-0005-0000-0000-0000A22D0000}"/>
    <cellStyle name="Normal 20 2 3 4" xfId="11712" xr:uid="{00000000-0005-0000-0000-0000A32D0000}"/>
    <cellStyle name="Normal 20 2 4" xfId="11713" xr:uid="{00000000-0005-0000-0000-0000A42D0000}"/>
    <cellStyle name="Normal 20 2 4 2" xfId="11714" xr:uid="{00000000-0005-0000-0000-0000A52D0000}"/>
    <cellStyle name="Normal 20 2 4 2 2" xfId="11715" xr:uid="{00000000-0005-0000-0000-0000A62D0000}"/>
    <cellStyle name="Normal 20 2 4 2 2 2" xfId="11716" xr:uid="{00000000-0005-0000-0000-0000A72D0000}"/>
    <cellStyle name="Normal 20 2 4 2 3" xfId="11717" xr:uid="{00000000-0005-0000-0000-0000A82D0000}"/>
    <cellStyle name="Normal 20 2 4 3" xfId="11718" xr:uid="{00000000-0005-0000-0000-0000A92D0000}"/>
    <cellStyle name="Normal 20 2 4 3 2" xfId="11719" xr:uid="{00000000-0005-0000-0000-0000AA2D0000}"/>
    <cellStyle name="Normal 20 2 4 4" xfId="11720" xr:uid="{00000000-0005-0000-0000-0000AB2D0000}"/>
    <cellStyle name="Normal 20 2 5" xfId="11721" xr:uid="{00000000-0005-0000-0000-0000AC2D0000}"/>
    <cellStyle name="Normal 20 2 5 2" xfId="11722" xr:uid="{00000000-0005-0000-0000-0000AD2D0000}"/>
    <cellStyle name="Normal 20 2 5 2 2" xfId="11723" xr:uid="{00000000-0005-0000-0000-0000AE2D0000}"/>
    <cellStyle name="Normal 20 2 5 3" xfId="11724" xr:uid="{00000000-0005-0000-0000-0000AF2D0000}"/>
    <cellStyle name="Normal 20 2 6" xfId="11725" xr:uid="{00000000-0005-0000-0000-0000B02D0000}"/>
    <cellStyle name="Normal 20 2 6 2" xfId="11726" xr:uid="{00000000-0005-0000-0000-0000B12D0000}"/>
    <cellStyle name="Normal 20 2 7" xfId="11727" xr:uid="{00000000-0005-0000-0000-0000B22D0000}"/>
    <cellStyle name="Normal 20 2 7 2" xfId="11728" xr:uid="{00000000-0005-0000-0000-0000B32D0000}"/>
    <cellStyle name="Normal 20 2 8" xfId="11729" xr:uid="{00000000-0005-0000-0000-0000B42D0000}"/>
    <cellStyle name="Normal 20 2 9" xfId="11730" xr:uid="{00000000-0005-0000-0000-0000B52D0000}"/>
    <cellStyle name="Normal 20 3" xfId="11731" xr:uid="{00000000-0005-0000-0000-0000B62D0000}"/>
    <cellStyle name="Normal 20 3 2" xfId="11732" xr:uid="{00000000-0005-0000-0000-0000B72D0000}"/>
    <cellStyle name="Normal 20 3 2 2" xfId="11733" xr:uid="{00000000-0005-0000-0000-0000B82D0000}"/>
    <cellStyle name="Normal 20 3 2 2 2" xfId="11734" xr:uid="{00000000-0005-0000-0000-0000B92D0000}"/>
    <cellStyle name="Normal 20 3 2 2 2 2" xfId="11735" xr:uid="{00000000-0005-0000-0000-0000BA2D0000}"/>
    <cellStyle name="Normal 20 3 2 2 2 2 2" xfId="11736" xr:uid="{00000000-0005-0000-0000-0000BB2D0000}"/>
    <cellStyle name="Normal 20 3 2 2 2 3" xfId="11737" xr:uid="{00000000-0005-0000-0000-0000BC2D0000}"/>
    <cellStyle name="Normal 20 3 2 2 3" xfId="11738" xr:uid="{00000000-0005-0000-0000-0000BD2D0000}"/>
    <cellStyle name="Normal 20 3 2 2 3 2" xfId="11739" xr:uid="{00000000-0005-0000-0000-0000BE2D0000}"/>
    <cellStyle name="Normal 20 3 2 2 4" xfId="11740" xr:uid="{00000000-0005-0000-0000-0000BF2D0000}"/>
    <cellStyle name="Normal 20 3 2 3" xfId="11741" xr:uid="{00000000-0005-0000-0000-0000C02D0000}"/>
    <cellStyle name="Normal 20 3 2 3 2" xfId="11742" xr:uid="{00000000-0005-0000-0000-0000C12D0000}"/>
    <cellStyle name="Normal 20 3 2 3 2 2" xfId="11743" xr:uid="{00000000-0005-0000-0000-0000C22D0000}"/>
    <cellStyle name="Normal 20 3 2 3 3" xfId="11744" xr:uid="{00000000-0005-0000-0000-0000C32D0000}"/>
    <cellStyle name="Normal 20 3 2 4" xfId="11745" xr:uid="{00000000-0005-0000-0000-0000C42D0000}"/>
    <cellStyle name="Normal 20 3 2 4 2" xfId="11746" xr:uid="{00000000-0005-0000-0000-0000C52D0000}"/>
    <cellStyle name="Normal 20 3 2 5" xfId="11747" xr:uid="{00000000-0005-0000-0000-0000C62D0000}"/>
    <cellStyle name="Normal 20 3 3" xfId="11748" xr:uid="{00000000-0005-0000-0000-0000C72D0000}"/>
    <cellStyle name="Normal 20 3 3 2" xfId="11749" xr:uid="{00000000-0005-0000-0000-0000C82D0000}"/>
    <cellStyle name="Normal 20 3 3 2 2" xfId="11750" xr:uid="{00000000-0005-0000-0000-0000C92D0000}"/>
    <cellStyle name="Normal 20 3 3 2 2 2" xfId="11751" xr:uid="{00000000-0005-0000-0000-0000CA2D0000}"/>
    <cellStyle name="Normal 20 3 3 2 3" xfId="11752" xr:uid="{00000000-0005-0000-0000-0000CB2D0000}"/>
    <cellStyle name="Normal 20 3 3 3" xfId="11753" xr:uid="{00000000-0005-0000-0000-0000CC2D0000}"/>
    <cellStyle name="Normal 20 3 3 3 2" xfId="11754" xr:uid="{00000000-0005-0000-0000-0000CD2D0000}"/>
    <cellStyle name="Normal 20 3 3 4" xfId="11755" xr:uid="{00000000-0005-0000-0000-0000CE2D0000}"/>
    <cellStyle name="Normal 20 3 4" xfId="11756" xr:uid="{00000000-0005-0000-0000-0000CF2D0000}"/>
    <cellStyle name="Normal 20 3 4 2" xfId="11757" xr:uid="{00000000-0005-0000-0000-0000D02D0000}"/>
    <cellStyle name="Normal 20 3 4 2 2" xfId="11758" xr:uid="{00000000-0005-0000-0000-0000D12D0000}"/>
    <cellStyle name="Normal 20 3 4 3" xfId="11759" xr:uid="{00000000-0005-0000-0000-0000D22D0000}"/>
    <cellStyle name="Normal 20 3 5" xfId="11760" xr:uid="{00000000-0005-0000-0000-0000D32D0000}"/>
    <cellStyle name="Normal 20 3 5 2" xfId="11761" xr:uid="{00000000-0005-0000-0000-0000D42D0000}"/>
    <cellStyle name="Normal 20 3 6" xfId="11762" xr:uid="{00000000-0005-0000-0000-0000D52D0000}"/>
    <cellStyle name="Normal 20 4" xfId="11763" xr:uid="{00000000-0005-0000-0000-0000D62D0000}"/>
    <cellStyle name="Normal 20 4 2" xfId="11764" xr:uid="{00000000-0005-0000-0000-0000D72D0000}"/>
    <cellStyle name="Normal 20 4 2 2" xfId="11765" xr:uid="{00000000-0005-0000-0000-0000D82D0000}"/>
    <cellStyle name="Normal 20 4 2 2 2" xfId="11766" xr:uid="{00000000-0005-0000-0000-0000D92D0000}"/>
    <cellStyle name="Normal 20 4 2 2 2 2" xfId="11767" xr:uid="{00000000-0005-0000-0000-0000DA2D0000}"/>
    <cellStyle name="Normal 20 4 2 2 3" xfId="11768" xr:uid="{00000000-0005-0000-0000-0000DB2D0000}"/>
    <cellStyle name="Normal 20 4 2 3" xfId="11769" xr:uid="{00000000-0005-0000-0000-0000DC2D0000}"/>
    <cellStyle name="Normal 20 4 2 3 2" xfId="11770" xr:uid="{00000000-0005-0000-0000-0000DD2D0000}"/>
    <cellStyle name="Normal 20 4 2 4" xfId="11771" xr:uid="{00000000-0005-0000-0000-0000DE2D0000}"/>
    <cellStyle name="Normal 20 4 3" xfId="11772" xr:uid="{00000000-0005-0000-0000-0000DF2D0000}"/>
    <cellStyle name="Normal 20 4 3 2" xfId="11773" xr:uid="{00000000-0005-0000-0000-0000E02D0000}"/>
    <cellStyle name="Normal 20 4 3 2 2" xfId="11774" xr:uid="{00000000-0005-0000-0000-0000E12D0000}"/>
    <cellStyle name="Normal 20 4 3 3" xfId="11775" xr:uid="{00000000-0005-0000-0000-0000E22D0000}"/>
    <cellStyle name="Normal 20 4 4" xfId="11776" xr:uid="{00000000-0005-0000-0000-0000E32D0000}"/>
    <cellStyle name="Normal 20 4 4 2" xfId="11777" xr:uid="{00000000-0005-0000-0000-0000E42D0000}"/>
    <cellStyle name="Normal 20 4 5" xfId="11778" xr:uid="{00000000-0005-0000-0000-0000E52D0000}"/>
    <cellStyle name="Normal 20 5" xfId="11779" xr:uid="{00000000-0005-0000-0000-0000E62D0000}"/>
    <cellStyle name="Normal 20 5 2" xfId="11780" xr:uid="{00000000-0005-0000-0000-0000E72D0000}"/>
    <cellStyle name="Normal 20 5 2 2" xfId="11781" xr:uid="{00000000-0005-0000-0000-0000E82D0000}"/>
    <cellStyle name="Normal 20 5 2 2 2" xfId="11782" xr:uid="{00000000-0005-0000-0000-0000E92D0000}"/>
    <cellStyle name="Normal 20 5 2 3" xfId="11783" xr:uid="{00000000-0005-0000-0000-0000EA2D0000}"/>
    <cellStyle name="Normal 20 5 3" xfId="11784" xr:uid="{00000000-0005-0000-0000-0000EB2D0000}"/>
    <cellStyle name="Normal 20 5 3 2" xfId="11785" xr:uid="{00000000-0005-0000-0000-0000EC2D0000}"/>
    <cellStyle name="Normal 20 5 4" xfId="11786" xr:uid="{00000000-0005-0000-0000-0000ED2D0000}"/>
    <cellStyle name="Normal 20 6" xfId="11787" xr:uid="{00000000-0005-0000-0000-0000EE2D0000}"/>
    <cellStyle name="Normal 20 6 2" xfId="11788" xr:uid="{00000000-0005-0000-0000-0000EF2D0000}"/>
    <cellStyle name="Normal 20 6 2 2" xfId="11789" xr:uid="{00000000-0005-0000-0000-0000F02D0000}"/>
    <cellStyle name="Normal 20 6 2 2 2" xfId="11790" xr:uid="{00000000-0005-0000-0000-0000F12D0000}"/>
    <cellStyle name="Normal 20 6 2 3" xfId="11791" xr:uid="{00000000-0005-0000-0000-0000F22D0000}"/>
    <cellStyle name="Normal 20 6 3" xfId="11792" xr:uid="{00000000-0005-0000-0000-0000F32D0000}"/>
    <cellStyle name="Normal 20 6 3 2" xfId="11793" xr:uid="{00000000-0005-0000-0000-0000F42D0000}"/>
    <cellStyle name="Normal 20 6 4" xfId="11794" xr:uid="{00000000-0005-0000-0000-0000F52D0000}"/>
    <cellStyle name="Normal 20 7" xfId="11795" xr:uid="{00000000-0005-0000-0000-0000F62D0000}"/>
    <cellStyle name="Normal 20 7 2" xfId="11796" xr:uid="{00000000-0005-0000-0000-0000F72D0000}"/>
    <cellStyle name="Normal 20 7 2 2" xfId="11797" xr:uid="{00000000-0005-0000-0000-0000F82D0000}"/>
    <cellStyle name="Normal 20 7 2 2 2" xfId="11798" xr:uid="{00000000-0005-0000-0000-0000F92D0000}"/>
    <cellStyle name="Normal 20 7 2 3" xfId="11799" xr:uid="{00000000-0005-0000-0000-0000FA2D0000}"/>
    <cellStyle name="Normal 20 7 3" xfId="11800" xr:uid="{00000000-0005-0000-0000-0000FB2D0000}"/>
    <cellStyle name="Normal 20 7 3 2" xfId="11801" xr:uid="{00000000-0005-0000-0000-0000FC2D0000}"/>
    <cellStyle name="Normal 20 7 4" xfId="11802" xr:uid="{00000000-0005-0000-0000-0000FD2D0000}"/>
    <cellStyle name="Normal 20 8" xfId="11803" xr:uid="{00000000-0005-0000-0000-0000FE2D0000}"/>
    <cellStyle name="Normal 20 8 2" xfId="11804" xr:uid="{00000000-0005-0000-0000-0000FF2D0000}"/>
    <cellStyle name="Normal 20 8 2 2" xfId="11805" xr:uid="{00000000-0005-0000-0000-0000002E0000}"/>
    <cellStyle name="Normal 20 8 3" xfId="11806" xr:uid="{00000000-0005-0000-0000-0000012E0000}"/>
    <cellStyle name="Normal 20 9" xfId="11807" xr:uid="{00000000-0005-0000-0000-0000022E0000}"/>
    <cellStyle name="Normal 20 9 2" xfId="11808" xr:uid="{00000000-0005-0000-0000-0000032E0000}"/>
    <cellStyle name="Normal 21" xfId="11809" xr:uid="{00000000-0005-0000-0000-0000042E0000}"/>
    <cellStyle name="Normal 21 2" xfId="11810" xr:uid="{00000000-0005-0000-0000-0000052E0000}"/>
    <cellStyle name="Normal 21 2 2" xfId="11811" xr:uid="{00000000-0005-0000-0000-0000062E0000}"/>
    <cellStyle name="Normal 21 2 2 2" xfId="11812" xr:uid="{00000000-0005-0000-0000-0000072E0000}"/>
    <cellStyle name="Normal 21 2 2 2 2" xfId="11813" xr:uid="{00000000-0005-0000-0000-0000082E0000}"/>
    <cellStyle name="Normal 21 2 2 2 2 2" xfId="11814" xr:uid="{00000000-0005-0000-0000-0000092E0000}"/>
    <cellStyle name="Normal 21 2 2 2 2 2 2" xfId="11815" xr:uid="{00000000-0005-0000-0000-00000A2E0000}"/>
    <cellStyle name="Normal 21 2 2 2 2 3" xfId="11816" xr:uid="{00000000-0005-0000-0000-00000B2E0000}"/>
    <cellStyle name="Normal 21 2 2 2 3" xfId="11817" xr:uid="{00000000-0005-0000-0000-00000C2E0000}"/>
    <cellStyle name="Normal 21 2 2 2 3 2" xfId="11818" xr:uid="{00000000-0005-0000-0000-00000D2E0000}"/>
    <cellStyle name="Normal 21 2 2 2 4" xfId="11819" xr:uid="{00000000-0005-0000-0000-00000E2E0000}"/>
    <cellStyle name="Normal 21 2 2 3" xfId="11820" xr:uid="{00000000-0005-0000-0000-00000F2E0000}"/>
    <cellStyle name="Normal 21 2 2 3 2" xfId="11821" xr:uid="{00000000-0005-0000-0000-0000102E0000}"/>
    <cellStyle name="Normal 21 2 2 3 2 2" xfId="11822" xr:uid="{00000000-0005-0000-0000-0000112E0000}"/>
    <cellStyle name="Normal 21 2 2 3 3" xfId="11823" xr:uid="{00000000-0005-0000-0000-0000122E0000}"/>
    <cellStyle name="Normal 21 2 2 4" xfId="11824" xr:uid="{00000000-0005-0000-0000-0000132E0000}"/>
    <cellStyle name="Normal 21 2 2 4 2" xfId="11825" xr:uid="{00000000-0005-0000-0000-0000142E0000}"/>
    <cellStyle name="Normal 21 2 2 5" xfId="11826" xr:uid="{00000000-0005-0000-0000-0000152E0000}"/>
    <cellStyle name="Normal 21 2 3" xfId="11827" xr:uid="{00000000-0005-0000-0000-0000162E0000}"/>
    <cellStyle name="Normal 21 2 3 2" xfId="11828" xr:uid="{00000000-0005-0000-0000-0000172E0000}"/>
    <cellStyle name="Normal 21 2 3 2 2" xfId="11829" xr:uid="{00000000-0005-0000-0000-0000182E0000}"/>
    <cellStyle name="Normal 21 2 3 2 2 2" xfId="11830" xr:uid="{00000000-0005-0000-0000-0000192E0000}"/>
    <cellStyle name="Normal 21 2 3 2 3" xfId="11831" xr:uid="{00000000-0005-0000-0000-00001A2E0000}"/>
    <cellStyle name="Normal 21 2 3 3" xfId="11832" xr:uid="{00000000-0005-0000-0000-00001B2E0000}"/>
    <cellStyle name="Normal 21 2 3 3 2" xfId="11833" xr:uid="{00000000-0005-0000-0000-00001C2E0000}"/>
    <cellStyle name="Normal 21 2 3 4" xfId="11834" xr:uid="{00000000-0005-0000-0000-00001D2E0000}"/>
    <cellStyle name="Normal 21 2 4" xfId="11835" xr:uid="{00000000-0005-0000-0000-00001E2E0000}"/>
    <cellStyle name="Normal 21 2 4 2" xfId="11836" xr:uid="{00000000-0005-0000-0000-00001F2E0000}"/>
    <cellStyle name="Normal 21 2 4 2 2" xfId="11837" xr:uid="{00000000-0005-0000-0000-0000202E0000}"/>
    <cellStyle name="Normal 21 2 4 2 2 2" xfId="11838" xr:uid="{00000000-0005-0000-0000-0000212E0000}"/>
    <cellStyle name="Normal 21 2 4 2 3" xfId="11839" xr:uid="{00000000-0005-0000-0000-0000222E0000}"/>
    <cellStyle name="Normal 21 2 4 3" xfId="11840" xr:uid="{00000000-0005-0000-0000-0000232E0000}"/>
    <cellStyle name="Normal 21 2 4 3 2" xfId="11841" xr:uid="{00000000-0005-0000-0000-0000242E0000}"/>
    <cellStyle name="Normal 21 2 4 4" xfId="11842" xr:uid="{00000000-0005-0000-0000-0000252E0000}"/>
    <cellStyle name="Normal 21 2 5" xfId="11843" xr:uid="{00000000-0005-0000-0000-0000262E0000}"/>
    <cellStyle name="Normal 21 2 5 2" xfId="11844" xr:uid="{00000000-0005-0000-0000-0000272E0000}"/>
    <cellStyle name="Normal 21 2 5 2 2" xfId="11845" xr:uid="{00000000-0005-0000-0000-0000282E0000}"/>
    <cellStyle name="Normal 21 2 5 3" xfId="11846" xr:uid="{00000000-0005-0000-0000-0000292E0000}"/>
    <cellStyle name="Normal 21 2 6" xfId="11847" xr:uid="{00000000-0005-0000-0000-00002A2E0000}"/>
    <cellStyle name="Normal 21 2 6 2" xfId="11848" xr:uid="{00000000-0005-0000-0000-00002B2E0000}"/>
    <cellStyle name="Normal 21 2 7" xfId="11849" xr:uid="{00000000-0005-0000-0000-00002C2E0000}"/>
    <cellStyle name="Normal 21 3" xfId="11850" xr:uid="{00000000-0005-0000-0000-00002D2E0000}"/>
    <cellStyle name="Normal 21 3 2" xfId="11851" xr:uid="{00000000-0005-0000-0000-00002E2E0000}"/>
    <cellStyle name="Normal 21 3 2 2" xfId="11852" xr:uid="{00000000-0005-0000-0000-00002F2E0000}"/>
    <cellStyle name="Normal 21 3 3" xfId="11853" xr:uid="{00000000-0005-0000-0000-0000302E0000}"/>
    <cellStyle name="Normal 21 3 3 2" xfId="11854" xr:uid="{00000000-0005-0000-0000-0000312E0000}"/>
    <cellStyle name="Normal 21 3 3 2 2" xfId="11855" xr:uid="{00000000-0005-0000-0000-0000322E0000}"/>
    <cellStyle name="Normal 21 3 3 3" xfId="11856" xr:uid="{00000000-0005-0000-0000-0000332E0000}"/>
    <cellStyle name="Normal 21 3 4" xfId="11857" xr:uid="{00000000-0005-0000-0000-0000342E0000}"/>
    <cellStyle name="Normal 21 3 4 2" xfId="11858" xr:uid="{00000000-0005-0000-0000-0000352E0000}"/>
    <cellStyle name="Normal 21 3 4 2 2" xfId="11859" xr:uid="{00000000-0005-0000-0000-0000362E0000}"/>
    <cellStyle name="Normal 21 3 4 3" xfId="11860" xr:uid="{00000000-0005-0000-0000-0000372E0000}"/>
    <cellStyle name="Normal 21 3 5" xfId="11861" xr:uid="{00000000-0005-0000-0000-0000382E0000}"/>
    <cellStyle name="Normal 21 4" xfId="11862" xr:uid="{00000000-0005-0000-0000-0000392E0000}"/>
    <cellStyle name="Normal 21 4 2" xfId="11863" xr:uid="{00000000-0005-0000-0000-00003A2E0000}"/>
    <cellStyle name="Normal 21 5" xfId="11864" xr:uid="{00000000-0005-0000-0000-00003B2E0000}"/>
    <cellStyle name="Normal 21 5 2" xfId="11865" xr:uid="{00000000-0005-0000-0000-00003C2E0000}"/>
    <cellStyle name="Normal 21 5 2 2" xfId="11866" xr:uid="{00000000-0005-0000-0000-00003D2E0000}"/>
    <cellStyle name="Normal 21 5 3" xfId="11867" xr:uid="{00000000-0005-0000-0000-00003E2E0000}"/>
    <cellStyle name="Normal 21 6" xfId="11868" xr:uid="{00000000-0005-0000-0000-00003F2E0000}"/>
    <cellStyle name="Normal 21 6 2" xfId="11869" xr:uid="{00000000-0005-0000-0000-0000402E0000}"/>
    <cellStyle name="Normal 21 6 2 2" xfId="11870" xr:uid="{00000000-0005-0000-0000-0000412E0000}"/>
    <cellStyle name="Normal 21 6 3" xfId="11871" xr:uid="{00000000-0005-0000-0000-0000422E0000}"/>
    <cellStyle name="Normal 21 7" xfId="11872" xr:uid="{00000000-0005-0000-0000-0000432E0000}"/>
    <cellStyle name="Normal 22" xfId="11873" xr:uid="{00000000-0005-0000-0000-0000442E0000}"/>
    <cellStyle name="Normal 22 2" xfId="11874" xr:uid="{00000000-0005-0000-0000-0000452E0000}"/>
    <cellStyle name="Normal 22 2 2" xfId="11875" xr:uid="{00000000-0005-0000-0000-0000462E0000}"/>
    <cellStyle name="Normal 22 2 2 2" xfId="11876" xr:uid="{00000000-0005-0000-0000-0000472E0000}"/>
    <cellStyle name="Normal 22 2 2 2 2" xfId="11877" xr:uid="{00000000-0005-0000-0000-0000482E0000}"/>
    <cellStyle name="Normal 22 2 2 2 2 2" xfId="11878" xr:uid="{00000000-0005-0000-0000-0000492E0000}"/>
    <cellStyle name="Normal 22 2 2 2 2 2 2" xfId="11879" xr:uid="{00000000-0005-0000-0000-00004A2E0000}"/>
    <cellStyle name="Normal 22 2 2 2 2 3" xfId="11880" xr:uid="{00000000-0005-0000-0000-00004B2E0000}"/>
    <cellStyle name="Normal 22 2 2 2 3" xfId="11881" xr:uid="{00000000-0005-0000-0000-00004C2E0000}"/>
    <cellStyle name="Normal 22 2 2 2 3 2" xfId="11882" xr:uid="{00000000-0005-0000-0000-00004D2E0000}"/>
    <cellStyle name="Normal 22 2 2 2 4" xfId="11883" xr:uid="{00000000-0005-0000-0000-00004E2E0000}"/>
    <cellStyle name="Normal 22 2 2 3" xfId="11884" xr:uid="{00000000-0005-0000-0000-00004F2E0000}"/>
    <cellStyle name="Normal 22 2 2 3 2" xfId="11885" xr:uid="{00000000-0005-0000-0000-0000502E0000}"/>
    <cellStyle name="Normal 22 2 2 3 2 2" xfId="11886" xr:uid="{00000000-0005-0000-0000-0000512E0000}"/>
    <cellStyle name="Normal 22 2 2 3 3" xfId="11887" xr:uid="{00000000-0005-0000-0000-0000522E0000}"/>
    <cellStyle name="Normal 22 2 2 4" xfId="11888" xr:uid="{00000000-0005-0000-0000-0000532E0000}"/>
    <cellStyle name="Normal 22 2 2 4 2" xfId="11889" xr:uid="{00000000-0005-0000-0000-0000542E0000}"/>
    <cellStyle name="Normal 22 2 2 5" xfId="11890" xr:uid="{00000000-0005-0000-0000-0000552E0000}"/>
    <cellStyle name="Normal 22 2 3" xfId="11891" xr:uid="{00000000-0005-0000-0000-0000562E0000}"/>
    <cellStyle name="Normal 22 2 3 2" xfId="11892" xr:uid="{00000000-0005-0000-0000-0000572E0000}"/>
    <cellStyle name="Normal 22 2 3 2 2" xfId="11893" xr:uid="{00000000-0005-0000-0000-0000582E0000}"/>
    <cellStyle name="Normal 22 2 3 2 2 2" xfId="11894" xr:uid="{00000000-0005-0000-0000-0000592E0000}"/>
    <cellStyle name="Normal 22 2 3 2 3" xfId="11895" xr:uid="{00000000-0005-0000-0000-00005A2E0000}"/>
    <cellStyle name="Normal 22 2 3 3" xfId="11896" xr:uid="{00000000-0005-0000-0000-00005B2E0000}"/>
    <cellStyle name="Normal 22 2 3 3 2" xfId="11897" xr:uid="{00000000-0005-0000-0000-00005C2E0000}"/>
    <cellStyle name="Normal 22 2 3 4" xfId="11898" xr:uid="{00000000-0005-0000-0000-00005D2E0000}"/>
    <cellStyle name="Normal 22 2 4" xfId="11899" xr:uid="{00000000-0005-0000-0000-00005E2E0000}"/>
    <cellStyle name="Normal 22 2 4 2" xfId="11900" xr:uid="{00000000-0005-0000-0000-00005F2E0000}"/>
    <cellStyle name="Normal 22 2 4 2 2" xfId="11901" xr:uid="{00000000-0005-0000-0000-0000602E0000}"/>
    <cellStyle name="Normal 22 2 4 3" xfId="11902" xr:uid="{00000000-0005-0000-0000-0000612E0000}"/>
    <cellStyle name="Normal 22 2 5" xfId="11903" xr:uid="{00000000-0005-0000-0000-0000622E0000}"/>
    <cellStyle name="Normal 22 2 5 2" xfId="11904" xr:uid="{00000000-0005-0000-0000-0000632E0000}"/>
    <cellStyle name="Normal 22 2 6" xfId="11905" xr:uid="{00000000-0005-0000-0000-0000642E0000}"/>
    <cellStyle name="Normal 22 3" xfId="11906" xr:uid="{00000000-0005-0000-0000-0000652E0000}"/>
    <cellStyle name="Normal 22 4" xfId="11907" xr:uid="{00000000-0005-0000-0000-0000662E0000}"/>
    <cellStyle name="Normal 22 4 2" xfId="11908" xr:uid="{00000000-0005-0000-0000-0000672E0000}"/>
    <cellStyle name="Normal 22 4 2 2" xfId="11909" xr:uid="{00000000-0005-0000-0000-0000682E0000}"/>
    <cellStyle name="Normal 22 4 2 2 2" xfId="11910" xr:uid="{00000000-0005-0000-0000-0000692E0000}"/>
    <cellStyle name="Normal 22 4 2 2 2 2" xfId="11911" xr:uid="{00000000-0005-0000-0000-00006A2E0000}"/>
    <cellStyle name="Normal 22 4 2 2 3" xfId="11912" xr:uid="{00000000-0005-0000-0000-00006B2E0000}"/>
    <cellStyle name="Normal 22 4 2 3" xfId="11913" xr:uid="{00000000-0005-0000-0000-00006C2E0000}"/>
    <cellStyle name="Normal 22 4 2 3 2" xfId="11914" xr:uid="{00000000-0005-0000-0000-00006D2E0000}"/>
    <cellStyle name="Normal 22 4 2 4" xfId="11915" xr:uid="{00000000-0005-0000-0000-00006E2E0000}"/>
    <cellStyle name="Normal 22 4 3" xfId="11916" xr:uid="{00000000-0005-0000-0000-00006F2E0000}"/>
    <cellStyle name="Normal 22 4 3 2" xfId="11917" xr:uid="{00000000-0005-0000-0000-0000702E0000}"/>
    <cellStyle name="Normal 22 4 3 2 2" xfId="11918" xr:uid="{00000000-0005-0000-0000-0000712E0000}"/>
    <cellStyle name="Normal 22 4 3 3" xfId="11919" xr:uid="{00000000-0005-0000-0000-0000722E0000}"/>
    <cellStyle name="Normal 22 4 4" xfId="11920" xr:uid="{00000000-0005-0000-0000-0000732E0000}"/>
    <cellStyle name="Normal 22 4 4 2" xfId="11921" xr:uid="{00000000-0005-0000-0000-0000742E0000}"/>
    <cellStyle name="Normal 22 4 5" xfId="11922" xr:uid="{00000000-0005-0000-0000-0000752E0000}"/>
    <cellStyle name="Normal 22 5" xfId="11923" xr:uid="{00000000-0005-0000-0000-0000762E0000}"/>
    <cellStyle name="Normal 22 5 2" xfId="11924" xr:uid="{00000000-0005-0000-0000-0000772E0000}"/>
    <cellStyle name="Normal 22 5 2 2" xfId="11925" xr:uid="{00000000-0005-0000-0000-0000782E0000}"/>
    <cellStyle name="Normal 22 5 2 2 2" xfId="11926" xr:uid="{00000000-0005-0000-0000-0000792E0000}"/>
    <cellStyle name="Normal 22 5 2 3" xfId="11927" xr:uid="{00000000-0005-0000-0000-00007A2E0000}"/>
    <cellStyle name="Normal 22 5 3" xfId="11928" xr:uid="{00000000-0005-0000-0000-00007B2E0000}"/>
    <cellStyle name="Normal 22 5 3 2" xfId="11929" xr:uid="{00000000-0005-0000-0000-00007C2E0000}"/>
    <cellStyle name="Normal 22 5 4" xfId="11930" xr:uid="{00000000-0005-0000-0000-00007D2E0000}"/>
    <cellStyle name="Normal 22 6" xfId="11931" xr:uid="{00000000-0005-0000-0000-00007E2E0000}"/>
    <cellStyle name="Normal 22 7" xfId="11932" xr:uid="{00000000-0005-0000-0000-00007F2E0000}"/>
    <cellStyle name="Normal 22 7 2" xfId="11933" xr:uid="{00000000-0005-0000-0000-0000802E0000}"/>
    <cellStyle name="Normal 22 7 2 2" xfId="11934" xr:uid="{00000000-0005-0000-0000-0000812E0000}"/>
    <cellStyle name="Normal 22 7 3" xfId="11935" xr:uid="{00000000-0005-0000-0000-0000822E0000}"/>
    <cellStyle name="Normal 22 8" xfId="11936" xr:uid="{00000000-0005-0000-0000-0000832E0000}"/>
    <cellStyle name="Normal 22 8 2" xfId="11937" xr:uid="{00000000-0005-0000-0000-0000842E0000}"/>
    <cellStyle name="Normal 22 9" xfId="11938" xr:uid="{00000000-0005-0000-0000-0000852E0000}"/>
    <cellStyle name="Normal 23" xfId="11939" xr:uid="{00000000-0005-0000-0000-0000862E0000}"/>
    <cellStyle name="Normal 23 2" xfId="11940" xr:uid="{00000000-0005-0000-0000-0000872E0000}"/>
    <cellStyle name="Normal 23 2 2" xfId="11941" xr:uid="{00000000-0005-0000-0000-0000882E0000}"/>
    <cellStyle name="Normal 23 2 2 2" xfId="11942" xr:uid="{00000000-0005-0000-0000-0000892E0000}"/>
    <cellStyle name="Normal 23 2 2 2 2" xfId="11943" xr:uid="{00000000-0005-0000-0000-00008A2E0000}"/>
    <cellStyle name="Normal 23 2 2 2 2 2" xfId="11944" xr:uid="{00000000-0005-0000-0000-00008B2E0000}"/>
    <cellStyle name="Normal 23 2 2 2 2 2 2" xfId="11945" xr:uid="{00000000-0005-0000-0000-00008C2E0000}"/>
    <cellStyle name="Normal 23 2 2 2 2 3" xfId="11946" xr:uid="{00000000-0005-0000-0000-00008D2E0000}"/>
    <cellStyle name="Normal 23 2 2 2 3" xfId="11947" xr:uid="{00000000-0005-0000-0000-00008E2E0000}"/>
    <cellStyle name="Normal 23 2 2 2 3 2" xfId="11948" xr:uid="{00000000-0005-0000-0000-00008F2E0000}"/>
    <cellStyle name="Normal 23 2 2 2 4" xfId="11949" xr:uid="{00000000-0005-0000-0000-0000902E0000}"/>
    <cellStyle name="Normal 23 2 2 3" xfId="11950" xr:uid="{00000000-0005-0000-0000-0000912E0000}"/>
    <cellStyle name="Normal 23 2 2 3 2" xfId="11951" xr:uid="{00000000-0005-0000-0000-0000922E0000}"/>
    <cellStyle name="Normal 23 2 2 3 2 2" xfId="11952" xr:uid="{00000000-0005-0000-0000-0000932E0000}"/>
    <cellStyle name="Normal 23 2 2 3 3" xfId="11953" xr:uid="{00000000-0005-0000-0000-0000942E0000}"/>
    <cellStyle name="Normal 23 2 2 4" xfId="11954" xr:uid="{00000000-0005-0000-0000-0000952E0000}"/>
    <cellStyle name="Normal 23 2 2 4 2" xfId="11955" xr:uid="{00000000-0005-0000-0000-0000962E0000}"/>
    <cellStyle name="Normal 23 2 2 5" xfId="11956" xr:uid="{00000000-0005-0000-0000-0000972E0000}"/>
    <cellStyle name="Normal 23 2 3" xfId="11957" xr:uid="{00000000-0005-0000-0000-0000982E0000}"/>
    <cellStyle name="Normal 23 2 3 2" xfId="11958" xr:uid="{00000000-0005-0000-0000-0000992E0000}"/>
    <cellStyle name="Normal 23 2 3 2 2" xfId="11959" xr:uid="{00000000-0005-0000-0000-00009A2E0000}"/>
    <cellStyle name="Normal 23 2 3 2 2 2" xfId="11960" xr:uid="{00000000-0005-0000-0000-00009B2E0000}"/>
    <cellStyle name="Normal 23 2 3 2 3" xfId="11961" xr:uid="{00000000-0005-0000-0000-00009C2E0000}"/>
    <cellStyle name="Normal 23 2 3 3" xfId="11962" xr:uid="{00000000-0005-0000-0000-00009D2E0000}"/>
    <cellStyle name="Normal 23 2 3 3 2" xfId="11963" xr:uid="{00000000-0005-0000-0000-00009E2E0000}"/>
    <cellStyle name="Normal 23 2 3 4" xfId="11964" xr:uid="{00000000-0005-0000-0000-00009F2E0000}"/>
    <cellStyle name="Normal 23 2 4" xfId="11965" xr:uid="{00000000-0005-0000-0000-0000A02E0000}"/>
    <cellStyle name="Normal 23 2 4 2" xfId="11966" xr:uid="{00000000-0005-0000-0000-0000A12E0000}"/>
    <cellStyle name="Normal 23 2 4 2 2" xfId="11967" xr:uid="{00000000-0005-0000-0000-0000A22E0000}"/>
    <cellStyle name="Normal 23 2 4 3" xfId="11968" xr:uid="{00000000-0005-0000-0000-0000A32E0000}"/>
    <cellStyle name="Normal 23 2 5" xfId="11969" xr:uid="{00000000-0005-0000-0000-0000A42E0000}"/>
    <cellStyle name="Normal 23 2 5 2" xfId="11970" xr:uid="{00000000-0005-0000-0000-0000A52E0000}"/>
    <cellStyle name="Normal 23 2 6" xfId="11971" xr:uid="{00000000-0005-0000-0000-0000A62E0000}"/>
    <cellStyle name="Normal 23 3" xfId="11972" xr:uid="{00000000-0005-0000-0000-0000A72E0000}"/>
    <cellStyle name="Normal 23 4" xfId="11973" xr:uid="{00000000-0005-0000-0000-0000A82E0000}"/>
    <cellStyle name="Normal 23 4 2" xfId="11974" xr:uid="{00000000-0005-0000-0000-0000A92E0000}"/>
    <cellStyle name="Normal 23 4 2 2" xfId="11975" xr:uid="{00000000-0005-0000-0000-0000AA2E0000}"/>
    <cellStyle name="Normal 23 4 2 2 2" xfId="11976" xr:uid="{00000000-0005-0000-0000-0000AB2E0000}"/>
    <cellStyle name="Normal 23 4 2 2 2 2" xfId="11977" xr:uid="{00000000-0005-0000-0000-0000AC2E0000}"/>
    <cellStyle name="Normal 23 4 2 2 3" xfId="11978" xr:uid="{00000000-0005-0000-0000-0000AD2E0000}"/>
    <cellStyle name="Normal 23 4 2 3" xfId="11979" xr:uid="{00000000-0005-0000-0000-0000AE2E0000}"/>
    <cellStyle name="Normal 23 4 2 3 2" xfId="11980" xr:uid="{00000000-0005-0000-0000-0000AF2E0000}"/>
    <cellStyle name="Normal 23 4 2 4" xfId="11981" xr:uid="{00000000-0005-0000-0000-0000B02E0000}"/>
    <cellStyle name="Normal 23 4 3" xfId="11982" xr:uid="{00000000-0005-0000-0000-0000B12E0000}"/>
    <cellStyle name="Normal 23 4 3 2" xfId="11983" xr:uid="{00000000-0005-0000-0000-0000B22E0000}"/>
    <cellStyle name="Normal 23 4 3 2 2" xfId="11984" xr:uid="{00000000-0005-0000-0000-0000B32E0000}"/>
    <cellStyle name="Normal 23 4 3 3" xfId="11985" xr:uid="{00000000-0005-0000-0000-0000B42E0000}"/>
    <cellStyle name="Normal 23 4 4" xfId="11986" xr:uid="{00000000-0005-0000-0000-0000B52E0000}"/>
    <cellStyle name="Normal 23 4 4 2" xfId="11987" xr:uid="{00000000-0005-0000-0000-0000B62E0000}"/>
    <cellStyle name="Normal 23 4 5" xfId="11988" xr:uid="{00000000-0005-0000-0000-0000B72E0000}"/>
    <cellStyle name="Normal 23 5" xfId="11989" xr:uid="{00000000-0005-0000-0000-0000B82E0000}"/>
    <cellStyle name="Normal 23 5 2" xfId="11990" xr:uid="{00000000-0005-0000-0000-0000B92E0000}"/>
    <cellStyle name="Normal 23 5 2 2" xfId="11991" xr:uid="{00000000-0005-0000-0000-0000BA2E0000}"/>
    <cellStyle name="Normal 23 5 2 2 2" xfId="11992" xr:uid="{00000000-0005-0000-0000-0000BB2E0000}"/>
    <cellStyle name="Normal 23 5 2 3" xfId="11993" xr:uid="{00000000-0005-0000-0000-0000BC2E0000}"/>
    <cellStyle name="Normal 23 5 3" xfId="11994" xr:uid="{00000000-0005-0000-0000-0000BD2E0000}"/>
    <cellStyle name="Normal 23 5 3 2" xfId="11995" xr:uid="{00000000-0005-0000-0000-0000BE2E0000}"/>
    <cellStyle name="Normal 23 5 4" xfId="11996" xr:uid="{00000000-0005-0000-0000-0000BF2E0000}"/>
    <cellStyle name="Normal 23 6" xfId="11997" xr:uid="{00000000-0005-0000-0000-0000C02E0000}"/>
    <cellStyle name="Normal 23 7" xfId="11998" xr:uid="{00000000-0005-0000-0000-0000C12E0000}"/>
    <cellStyle name="Normal 23 7 2" xfId="11999" xr:uid="{00000000-0005-0000-0000-0000C22E0000}"/>
    <cellStyle name="Normal 23 7 2 2" xfId="12000" xr:uid="{00000000-0005-0000-0000-0000C32E0000}"/>
    <cellStyle name="Normal 23 7 3" xfId="12001" xr:uid="{00000000-0005-0000-0000-0000C42E0000}"/>
    <cellStyle name="Normal 23 8" xfId="12002" xr:uid="{00000000-0005-0000-0000-0000C52E0000}"/>
    <cellStyle name="Normal 23 8 2" xfId="12003" xr:uid="{00000000-0005-0000-0000-0000C62E0000}"/>
    <cellStyle name="Normal 23 9" xfId="12004" xr:uid="{00000000-0005-0000-0000-0000C72E0000}"/>
    <cellStyle name="Normal 24" xfId="12005" xr:uid="{00000000-0005-0000-0000-0000C82E0000}"/>
    <cellStyle name="Normal 24 2" xfId="12006" xr:uid="{00000000-0005-0000-0000-0000C92E0000}"/>
    <cellStyle name="Normal 24 2 2" xfId="12007" xr:uid="{00000000-0005-0000-0000-0000CA2E0000}"/>
    <cellStyle name="Normal 24 2 2 2" xfId="12008" xr:uid="{00000000-0005-0000-0000-0000CB2E0000}"/>
    <cellStyle name="Normal 24 2 2 2 2" xfId="12009" xr:uid="{00000000-0005-0000-0000-0000CC2E0000}"/>
    <cellStyle name="Normal 24 2 2 2 2 2" xfId="12010" xr:uid="{00000000-0005-0000-0000-0000CD2E0000}"/>
    <cellStyle name="Normal 24 2 2 2 2 2 2" xfId="12011" xr:uid="{00000000-0005-0000-0000-0000CE2E0000}"/>
    <cellStyle name="Normal 24 2 2 2 2 3" xfId="12012" xr:uid="{00000000-0005-0000-0000-0000CF2E0000}"/>
    <cellStyle name="Normal 24 2 2 2 3" xfId="12013" xr:uid="{00000000-0005-0000-0000-0000D02E0000}"/>
    <cellStyle name="Normal 24 2 2 2 3 2" xfId="12014" xr:uid="{00000000-0005-0000-0000-0000D12E0000}"/>
    <cellStyle name="Normal 24 2 2 2 4" xfId="12015" xr:uid="{00000000-0005-0000-0000-0000D22E0000}"/>
    <cellStyle name="Normal 24 2 2 3" xfId="12016" xr:uid="{00000000-0005-0000-0000-0000D32E0000}"/>
    <cellStyle name="Normal 24 2 2 3 2" xfId="12017" xr:uid="{00000000-0005-0000-0000-0000D42E0000}"/>
    <cellStyle name="Normal 24 2 2 3 2 2" xfId="12018" xr:uid="{00000000-0005-0000-0000-0000D52E0000}"/>
    <cellStyle name="Normal 24 2 2 3 3" xfId="12019" xr:uid="{00000000-0005-0000-0000-0000D62E0000}"/>
    <cellStyle name="Normal 24 2 2 4" xfId="12020" xr:uid="{00000000-0005-0000-0000-0000D72E0000}"/>
    <cellStyle name="Normal 24 2 2 4 2" xfId="12021" xr:uid="{00000000-0005-0000-0000-0000D82E0000}"/>
    <cellStyle name="Normal 24 2 2 5" xfId="12022" xr:uid="{00000000-0005-0000-0000-0000D92E0000}"/>
    <cellStyle name="Normal 24 2 3" xfId="12023" xr:uid="{00000000-0005-0000-0000-0000DA2E0000}"/>
    <cellStyle name="Normal 24 2 3 2" xfId="12024" xr:uid="{00000000-0005-0000-0000-0000DB2E0000}"/>
    <cellStyle name="Normal 24 2 3 2 2" xfId="12025" xr:uid="{00000000-0005-0000-0000-0000DC2E0000}"/>
    <cellStyle name="Normal 24 2 3 2 2 2" xfId="12026" xr:uid="{00000000-0005-0000-0000-0000DD2E0000}"/>
    <cellStyle name="Normal 24 2 3 2 3" xfId="12027" xr:uid="{00000000-0005-0000-0000-0000DE2E0000}"/>
    <cellStyle name="Normal 24 2 3 3" xfId="12028" xr:uid="{00000000-0005-0000-0000-0000DF2E0000}"/>
    <cellStyle name="Normal 24 2 3 3 2" xfId="12029" xr:uid="{00000000-0005-0000-0000-0000E02E0000}"/>
    <cellStyle name="Normal 24 2 3 4" xfId="12030" xr:uid="{00000000-0005-0000-0000-0000E12E0000}"/>
    <cellStyle name="Normal 24 2 4" xfId="12031" xr:uid="{00000000-0005-0000-0000-0000E22E0000}"/>
    <cellStyle name="Normal 24 2 4 2" xfId="12032" xr:uid="{00000000-0005-0000-0000-0000E32E0000}"/>
    <cellStyle name="Normal 24 2 4 2 2" xfId="12033" xr:uid="{00000000-0005-0000-0000-0000E42E0000}"/>
    <cellStyle name="Normal 24 2 4 3" xfId="12034" xr:uid="{00000000-0005-0000-0000-0000E52E0000}"/>
    <cellStyle name="Normal 24 2 5" xfId="12035" xr:uid="{00000000-0005-0000-0000-0000E62E0000}"/>
    <cellStyle name="Normal 24 2 5 2" xfId="12036" xr:uid="{00000000-0005-0000-0000-0000E72E0000}"/>
    <cellStyle name="Normal 24 2 6" xfId="12037" xr:uid="{00000000-0005-0000-0000-0000E82E0000}"/>
    <cellStyle name="Normal 24 3" xfId="12038" xr:uid="{00000000-0005-0000-0000-0000E92E0000}"/>
    <cellStyle name="Normal 24 4" xfId="12039" xr:uid="{00000000-0005-0000-0000-0000EA2E0000}"/>
    <cellStyle name="Normal 24 4 2" xfId="12040" xr:uid="{00000000-0005-0000-0000-0000EB2E0000}"/>
    <cellStyle name="Normal 24 4 2 2" xfId="12041" xr:uid="{00000000-0005-0000-0000-0000EC2E0000}"/>
    <cellStyle name="Normal 24 4 2 2 2" xfId="12042" xr:uid="{00000000-0005-0000-0000-0000ED2E0000}"/>
    <cellStyle name="Normal 24 4 2 2 2 2" xfId="12043" xr:uid="{00000000-0005-0000-0000-0000EE2E0000}"/>
    <cellStyle name="Normal 24 4 2 2 3" xfId="12044" xr:uid="{00000000-0005-0000-0000-0000EF2E0000}"/>
    <cellStyle name="Normal 24 4 2 3" xfId="12045" xr:uid="{00000000-0005-0000-0000-0000F02E0000}"/>
    <cellStyle name="Normal 24 4 2 3 2" xfId="12046" xr:uid="{00000000-0005-0000-0000-0000F12E0000}"/>
    <cellStyle name="Normal 24 4 2 4" xfId="12047" xr:uid="{00000000-0005-0000-0000-0000F22E0000}"/>
    <cellStyle name="Normal 24 4 3" xfId="12048" xr:uid="{00000000-0005-0000-0000-0000F32E0000}"/>
    <cellStyle name="Normal 24 4 3 2" xfId="12049" xr:uid="{00000000-0005-0000-0000-0000F42E0000}"/>
    <cellStyle name="Normal 24 4 3 2 2" xfId="12050" xr:uid="{00000000-0005-0000-0000-0000F52E0000}"/>
    <cellStyle name="Normal 24 4 3 3" xfId="12051" xr:uid="{00000000-0005-0000-0000-0000F62E0000}"/>
    <cellStyle name="Normal 24 4 4" xfId="12052" xr:uid="{00000000-0005-0000-0000-0000F72E0000}"/>
    <cellStyle name="Normal 24 4 4 2" xfId="12053" xr:uid="{00000000-0005-0000-0000-0000F82E0000}"/>
    <cellStyle name="Normal 24 4 5" xfId="12054" xr:uid="{00000000-0005-0000-0000-0000F92E0000}"/>
    <cellStyle name="Normal 24 5" xfId="12055" xr:uid="{00000000-0005-0000-0000-0000FA2E0000}"/>
    <cellStyle name="Normal 24 5 2" xfId="12056" xr:uid="{00000000-0005-0000-0000-0000FB2E0000}"/>
    <cellStyle name="Normal 24 5 2 2" xfId="12057" xr:uid="{00000000-0005-0000-0000-0000FC2E0000}"/>
    <cellStyle name="Normal 24 5 2 2 2" xfId="12058" xr:uid="{00000000-0005-0000-0000-0000FD2E0000}"/>
    <cellStyle name="Normal 24 5 2 3" xfId="12059" xr:uid="{00000000-0005-0000-0000-0000FE2E0000}"/>
    <cellStyle name="Normal 24 5 3" xfId="12060" xr:uid="{00000000-0005-0000-0000-0000FF2E0000}"/>
    <cellStyle name="Normal 24 5 3 2" xfId="12061" xr:uid="{00000000-0005-0000-0000-0000002F0000}"/>
    <cellStyle name="Normal 24 5 4" xfId="12062" xr:uid="{00000000-0005-0000-0000-0000012F0000}"/>
    <cellStyle name="Normal 24 6" xfId="12063" xr:uid="{00000000-0005-0000-0000-0000022F0000}"/>
    <cellStyle name="Normal 24 7" xfId="12064" xr:uid="{00000000-0005-0000-0000-0000032F0000}"/>
    <cellStyle name="Normal 24 7 2" xfId="12065" xr:uid="{00000000-0005-0000-0000-0000042F0000}"/>
    <cellStyle name="Normal 24 7 2 2" xfId="12066" xr:uid="{00000000-0005-0000-0000-0000052F0000}"/>
    <cellStyle name="Normal 24 7 3" xfId="12067" xr:uid="{00000000-0005-0000-0000-0000062F0000}"/>
    <cellStyle name="Normal 24 8" xfId="12068" xr:uid="{00000000-0005-0000-0000-0000072F0000}"/>
    <cellStyle name="Normal 24 8 2" xfId="12069" xr:uid="{00000000-0005-0000-0000-0000082F0000}"/>
    <cellStyle name="Normal 24 9" xfId="12070" xr:uid="{00000000-0005-0000-0000-0000092F0000}"/>
    <cellStyle name="Normal 25" xfId="12071" xr:uid="{00000000-0005-0000-0000-00000A2F0000}"/>
    <cellStyle name="Normal 25 2" xfId="12072" xr:uid="{00000000-0005-0000-0000-00000B2F0000}"/>
    <cellStyle name="Normal 25 2 2" xfId="12073" xr:uid="{00000000-0005-0000-0000-00000C2F0000}"/>
    <cellStyle name="Normal 25 2 2 2" xfId="12074" xr:uid="{00000000-0005-0000-0000-00000D2F0000}"/>
    <cellStyle name="Normal 25 2 2 2 2" xfId="12075" xr:uid="{00000000-0005-0000-0000-00000E2F0000}"/>
    <cellStyle name="Normal 25 2 2 2 2 2" xfId="12076" xr:uid="{00000000-0005-0000-0000-00000F2F0000}"/>
    <cellStyle name="Normal 25 2 2 2 3" xfId="12077" xr:uid="{00000000-0005-0000-0000-0000102F0000}"/>
    <cellStyle name="Normal 25 2 2 3" xfId="12078" xr:uid="{00000000-0005-0000-0000-0000112F0000}"/>
    <cellStyle name="Normal 25 2 2 3 2" xfId="12079" xr:uid="{00000000-0005-0000-0000-0000122F0000}"/>
    <cellStyle name="Normal 25 2 2 4" xfId="12080" xr:uid="{00000000-0005-0000-0000-0000132F0000}"/>
    <cellStyle name="Normal 25 2 3" xfId="12081" xr:uid="{00000000-0005-0000-0000-0000142F0000}"/>
    <cellStyle name="Normal 25 2 3 2" xfId="12082" xr:uid="{00000000-0005-0000-0000-0000152F0000}"/>
    <cellStyle name="Normal 25 2 3 2 2" xfId="12083" xr:uid="{00000000-0005-0000-0000-0000162F0000}"/>
    <cellStyle name="Normal 25 2 3 3" xfId="12084" xr:uid="{00000000-0005-0000-0000-0000172F0000}"/>
    <cellStyle name="Normal 25 2 4" xfId="12085" xr:uid="{00000000-0005-0000-0000-0000182F0000}"/>
    <cellStyle name="Normal 25 2 4 2" xfId="12086" xr:uid="{00000000-0005-0000-0000-0000192F0000}"/>
    <cellStyle name="Normal 25 2 5" xfId="12087" xr:uid="{00000000-0005-0000-0000-00001A2F0000}"/>
    <cellStyle name="Normal 25 3" xfId="12088" xr:uid="{00000000-0005-0000-0000-00001B2F0000}"/>
    <cellStyle name="Normal 25 3 2" xfId="12089" xr:uid="{00000000-0005-0000-0000-00001C2F0000}"/>
    <cellStyle name="Normal 25 3 2 2" xfId="12090" xr:uid="{00000000-0005-0000-0000-00001D2F0000}"/>
    <cellStyle name="Normal 25 3 2 2 2" xfId="12091" xr:uid="{00000000-0005-0000-0000-00001E2F0000}"/>
    <cellStyle name="Normal 25 3 2 3" xfId="12092" xr:uid="{00000000-0005-0000-0000-00001F2F0000}"/>
    <cellStyle name="Normal 25 3 3" xfId="12093" xr:uid="{00000000-0005-0000-0000-0000202F0000}"/>
    <cellStyle name="Normal 25 3 3 2" xfId="12094" xr:uid="{00000000-0005-0000-0000-0000212F0000}"/>
    <cellStyle name="Normal 25 3 4" xfId="12095" xr:uid="{00000000-0005-0000-0000-0000222F0000}"/>
    <cellStyle name="Normal 25 4" xfId="12096" xr:uid="{00000000-0005-0000-0000-0000232F0000}"/>
    <cellStyle name="Normal 25 4 2" xfId="12097" xr:uid="{00000000-0005-0000-0000-0000242F0000}"/>
    <cellStyle name="Normal 25 4 2 2" xfId="12098" xr:uid="{00000000-0005-0000-0000-0000252F0000}"/>
    <cellStyle name="Normal 25 4 2 2 2" xfId="12099" xr:uid="{00000000-0005-0000-0000-0000262F0000}"/>
    <cellStyle name="Normal 25 4 2 3" xfId="12100" xr:uid="{00000000-0005-0000-0000-0000272F0000}"/>
    <cellStyle name="Normal 25 4 3" xfId="12101" xr:uid="{00000000-0005-0000-0000-0000282F0000}"/>
    <cellStyle name="Normal 25 4 3 2" xfId="12102" xr:uid="{00000000-0005-0000-0000-0000292F0000}"/>
    <cellStyle name="Normal 25 4 4" xfId="12103" xr:uid="{00000000-0005-0000-0000-00002A2F0000}"/>
    <cellStyle name="Normal 25 5" xfId="12104" xr:uid="{00000000-0005-0000-0000-00002B2F0000}"/>
    <cellStyle name="Normal 25 5 2" xfId="12105" xr:uid="{00000000-0005-0000-0000-00002C2F0000}"/>
    <cellStyle name="Normal 25 6" xfId="12106" xr:uid="{00000000-0005-0000-0000-00002D2F0000}"/>
    <cellStyle name="Normal 25 6 2" xfId="12107" xr:uid="{00000000-0005-0000-0000-00002E2F0000}"/>
    <cellStyle name="Normal 25 6 2 2" xfId="12108" xr:uid="{00000000-0005-0000-0000-00002F2F0000}"/>
    <cellStyle name="Normal 25 6 3" xfId="12109" xr:uid="{00000000-0005-0000-0000-0000302F0000}"/>
    <cellStyle name="Normal 25 7" xfId="12110" xr:uid="{00000000-0005-0000-0000-0000312F0000}"/>
    <cellStyle name="Normal 25 7 2" xfId="12111" xr:uid="{00000000-0005-0000-0000-0000322F0000}"/>
    <cellStyle name="Normal 25 8" xfId="12112" xr:uid="{00000000-0005-0000-0000-0000332F0000}"/>
    <cellStyle name="Normal 26" xfId="12113" xr:uid="{00000000-0005-0000-0000-0000342F0000}"/>
    <cellStyle name="Normal 26 2" xfId="12114" xr:uid="{00000000-0005-0000-0000-0000352F0000}"/>
    <cellStyle name="Normal 26 2 2" xfId="12115" xr:uid="{00000000-0005-0000-0000-0000362F0000}"/>
    <cellStyle name="Normal 26 2 2 2" xfId="12116" xr:uid="{00000000-0005-0000-0000-0000372F0000}"/>
    <cellStyle name="Normal 26 2 2 2 2" xfId="12117" xr:uid="{00000000-0005-0000-0000-0000382F0000}"/>
    <cellStyle name="Normal 26 2 2 3" xfId="12118" xr:uid="{00000000-0005-0000-0000-0000392F0000}"/>
    <cellStyle name="Normal 26 2 3" xfId="12119" xr:uid="{00000000-0005-0000-0000-00003A2F0000}"/>
    <cellStyle name="Normal 26 2 3 2" xfId="12120" xr:uid="{00000000-0005-0000-0000-00003B2F0000}"/>
    <cellStyle name="Normal 26 2 4" xfId="12121" xr:uid="{00000000-0005-0000-0000-00003C2F0000}"/>
    <cellStyle name="Normal 26 3" xfId="12122" xr:uid="{00000000-0005-0000-0000-00003D2F0000}"/>
    <cellStyle name="Normal 26 3 2" xfId="12123" xr:uid="{00000000-0005-0000-0000-00003E2F0000}"/>
    <cellStyle name="Normal 26 3 2 2" xfId="12124" xr:uid="{00000000-0005-0000-0000-00003F2F0000}"/>
    <cellStyle name="Normal 26 3 2 2 2" xfId="12125" xr:uid="{00000000-0005-0000-0000-0000402F0000}"/>
    <cellStyle name="Normal 26 3 2 3" xfId="12126" xr:uid="{00000000-0005-0000-0000-0000412F0000}"/>
    <cellStyle name="Normal 26 3 3" xfId="12127" xr:uid="{00000000-0005-0000-0000-0000422F0000}"/>
    <cellStyle name="Normal 26 3 3 2" xfId="12128" xr:uid="{00000000-0005-0000-0000-0000432F0000}"/>
    <cellStyle name="Normal 26 3 4" xfId="12129" xr:uid="{00000000-0005-0000-0000-0000442F0000}"/>
    <cellStyle name="Normal 26 4" xfId="12130" xr:uid="{00000000-0005-0000-0000-0000452F0000}"/>
    <cellStyle name="Normal 26 4 2" xfId="12131" xr:uid="{00000000-0005-0000-0000-0000462F0000}"/>
    <cellStyle name="Normal 26 4 2 2" xfId="12132" xr:uid="{00000000-0005-0000-0000-0000472F0000}"/>
    <cellStyle name="Normal 26 4 3" xfId="12133" xr:uid="{00000000-0005-0000-0000-0000482F0000}"/>
    <cellStyle name="Normal 26 5" xfId="12134" xr:uid="{00000000-0005-0000-0000-0000492F0000}"/>
    <cellStyle name="Normal 26 5 2" xfId="12135" xr:uid="{00000000-0005-0000-0000-00004A2F0000}"/>
    <cellStyle name="Normal 26 6" xfId="12136" xr:uid="{00000000-0005-0000-0000-00004B2F0000}"/>
    <cellStyle name="Normal 27" xfId="12137" xr:uid="{00000000-0005-0000-0000-00004C2F0000}"/>
    <cellStyle name="Normal 27 2" xfId="12138" xr:uid="{00000000-0005-0000-0000-00004D2F0000}"/>
    <cellStyle name="Normal 27 2 2" xfId="12139" xr:uid="{00000000-0005-0000-0000-00004E2F0000}"/>
    <cellStyle name="Normal 27 2 2 2" xfId="12140" xr:uid="{00000000-0005-0000-0000-00004F2F0000}"/>
    <cellStyle name="Normal 27 2 3" xfId="12141" xr:uid="{00000000-0005-0000-0000-0000502F0000}"/>
    <cellStyle name="Normal 27 3" xfId="12142" xr:uid="{00000000-0005-0000-0000-0000512F0000}"/>
    <cellStyle name="Normal 27 3 2" xfId="12143" xr:uid="{00000000-0005-0000-0000-0000522F0000}"/>
    <cellStyle name="Normal 27 4" xfId="12144" xr:uid="{00000000-0005-0000-0000-0000532F0000}"/>
    <cellStyle name="Normal 28" xfId="12145" xr:uid="{00000000-0005-0000-0000-0000542F0000}"/>
    <cellStyle name="Normal 28 2" xfId="12146" xr:uid="{00000000-0005-0000-0000-0000552F0000}"/>
    <cellStyle name="Normal 28 2 2" xfId="12147" xr:uid="{00000000-0005-0000-0000-0000562F0000}"/>
    <cellStyle name="Normal 28 2 2 2" xfId="12148" xr:uid="{00000000-0005-0000-0000-0000572F0000}"/>
    <cellStyle name="Normal 28 2 3" xfId="12149" xr:uid="{00000000-0005-0000-0000-0000582F0000}"/>
    <cellStyle name="Normal 28 3" xfId="12150" xr:uid="{00000000-0005-0000-0000-0000592F0000}"/>
    <cellStyle name="Normal 28 3 2" xfId="12151" xr:uid="{00000000-0005-0000-0000-00005A2F0000}"/>
    <cellStyle name="Normal 28 4" xfId="12152" xr:uid="{00000000-0005-0000-0000-00005B2F0000}"/>
    <cellStyle name="Normal 29" xfId="12153" xr:uid="{00000000-0005-0000-0000-00005C2F0000}"/>
    <cellStyle name="Normal 29 2" xfId="12154" xr:uid="{00000000-0005-0000-0000-00005D2F0000}"/>
    <cellStyle name="Normal 29 2 2" xfId="12155" xr:uid="{00000000-0005-0000-0000-00005E2F0000}"/>
    <cellStyle name="Normal 29 2 2 2" xfId="12156" xr:uid="{00000000-0005-0000-0000-00005F2F0000}"/>
    <cellStyle name="Normal 29 2 3" xfId="12157" xr:uid="{00000000-0005-0000-0000-0000602F0000}"/>
    <cellStyle name="Normal 29 3" xfId="12158" xr:uid="{00000000-0005-0000-0000-0000612F0000}"/>
    <cellStyle name="Normal 29 3 2" xfId="12159" xr:uid="{00000000-0005-0000-0000-0000622F0000}"/>
    <cellStyle name="Normal 29 4" xfId="12160" xr:uid="{00000000-0005-0000-0000-0000632F0000}"/>
    <cellStyle name="Normal 3" xfId="16" xr:uid="{00000000-0005-0000-0000-0000642F0000}"/>
    <cellStyle name="Normal 3 10" xfId="12161" xr:uid="{00000000-0005-0000-0000-0000652F0000}"/>
    <cellStyle name="Normal 3 10 2" xfId="12162" xr:uid="{00000000-0005-0000-0000-0000662F0000}"/>
    <cellStyle name="Normal 3 10 2 2" xfId="12163" xr:uid="{00000000-0005-0000-0000-0000672F0000}"/>
    <cellStyle name="Normal 3 10 2 2 2" xfId="12164" xr:uid="{00000000-0005-0000-0000-0000682F0000}"/>
    <cellStyle name="Normal 3 10 2 2 2 2" xfId="12165" xr:uid="{00000000-0005-0000-0000-0000692F0000}"/>
    <cellStyle name="Normal 3 10 2 2 2 2 2" xfId="12166" xr:uid="{00000000-0005-0000-0000-00006A2F0000}"/>
    <cellStyle name="Normal 3 10 2 2 2 2 2 2" xfId="12167" xr:uid="{00000000-0005-0000-0000-00006B2F0000}"/>
    <cellStyle name="Normal 3 10 2 2 2 2 3" xfId="12168" xr:uid="{00000000-0005-0000-0000-00006C2F0000}"/>
    <cellStyle name="Normal 3 10 2 2 2 3" xfId="12169" xr:uid="{00000000-0005-0000-0000-00006D2F0000}"/>
    <cellStyle name="Normal 3 10 2 2 2 3 2" xfId="12170" xr:uid="{00000000-0005-0000-0000-00006E2F0000}"/>
    <cellStyle name="Normal 3 10 2 2 2 4" xfId="12171" xr:uid="{00000000-0005-0000-0000-00006F2F0000}"/>
    <cellStyle name="Normal 3 10 2 2 3" xfId="12172" xr:uid="{00000000-0005-0000-0000-0000702F0000}"/>
    <cellStyle name="Normal 3 10 2 2 3 2" xfId="12173" xr:uid="{00000000-0005-0000-0000-0000712F0000}"/>
    <cellStyle name="Normal 3 10 2 2 3 2 2" xfId="12174" xr:uid="{00000000-0005-0000-0000-0000722F0000}"/>
    <cellStyle name="Normal 3 10 2 2 3 3" xfId="12175" xr:uid="{00000000-0005-0000-0000-0000732F0000}"/>
    <cellStyle name="Normal 3 10 2 2 4" xfId="12176" xr:uid="{00000000-0005-0000-0000-0000742F0000}"/>
    <cellStyle name="Normal 3 10 2 2 4 2" xfId="12177" xr:uid="{00000000-0005-0000-0000-0000752F0000}"/>
    <cellStyle name="Normal 3 10 2 2 5" xfId="12178" xr:uid="{00000000-0005-0000-0000-0000762F0000}"/>
    <cellStyle name="Normal 3 10 2 3" xfId="12179" xr:uid="{00000000-0005-0000-0000-0000772F0000}"/>
    <cellStyle name="Normal 3 10 2 3 2" xfId="12180" xr:uid="{00000000-0005-0000-0000-0000782F0000}"/>
    <cellStyle name="Normal 3 10 2 3 2 2" xfId="12181" xr:uid="{00000000-0005-0000-0000-0000792F0000}"/>
    <cellStyle name="Normal 3 10 2 3 2 2 2" xfId="12182" xr:uid="{00000000-0005-0000-0000-00007A2F0000}"/>
    <cellStyle name="Normal 3 10 2 3 2 3" xfId="12183" xr:uid="{00000000-0005-0000-0000-00007B2F0000}"/>
    <cellStyle name="Normal 3 10 2 3 3" xfId="12184" xr:uid="{00000000-0005-0000-0000-00007C2F0000}"/>
    <cellStyle name="Normal 3 10 2 3 3 2" xfId="12185" xr:uid="{00000000-0005-0000-0000-00007D2F0000}"/>
    <cellStyle name="Normal 3 10 2 3 4" xfId="12186" xr:uid="{00000000-0005-0000-0000-00007E2F0000}"/>
    <cellStyle name="Normal 3 10 2 4" xfId="12187" xr:uid="{00000000-0005-0000-0000-00007F2F0000}"/>
    <cellStyle name="Normal 3 10 2 4 2" xfId="12188" xr:uid="{00000000-0005-0000-0000-0000802F0000}"/>
    <cellStyle name="Normal 3 10 2 4 2 2" xfId="12189" xr:uid="{00000000-0005-0000-0000-0000812F0000}"/>
    <cellStyle name="Normal 3 10 2 4 2 2 2" xfId="12190" xr:uid="{00000000-0005-0000-0000-0000822F0000}"/>
    <cellStyle name="Normal 3 10 2 4 2 3" xfId="12191" xr:uid="{00000000-0005-0000-0000-0000832F0000}"/>
    <cellStyle name="Normal 3 10 2 4 3" xfId="12192" xr:uid="{00000000-0005-0000-0000-0000842F0000}"/>
    <cellStyle name="Normal 3 10 2 4 3 2" xfId="12193" xr:uid="{00000000-0005-0000-0000-0000852F0000}"/>
    <cellStyle name="Normal 3 10 2 4 4" xfId="12194" xr:uid="{00000000-0005-0000-0000-0000862F0000}"/>
    <cellStyle name="Normal 3 10 2 5" xfId="12195" xr:uid="{00000000-0005-0000-0000-0000872F0000}"/>
    <cellStyle name="Normal 3 10 2 5 2" xfId="12196" xr:uid="{00000000-0005-0000-0000-0000882F0000}"/>
    <cellStyle name="Normal 3 10 2 5 2 2" xfId="12197" xr:uid="{00000000-0005-0000-0000-0000892F0000}"/>
    <cellStyle name="Normal 3 10 2 5 3" xfId="12198" xr:uid="{00000000-0005-0000-0000-00008A2F0000}"/>
    <cellStyle name="Normal 3 10 2 6" xfId="12199" xr:uid="{00000000-0005-0000-0000-00008B2F0000}"/>
    <cellStyle name="Normal 3 10 2 6 2" xfId="12200" xr:uid="{00000000-0005-0000-0000-00008C2F0000}"/>
    <cellStyle name="Normal 3 10 2 7" xfId="12201" xr:uid="{00000000-0005-0000-0000-00008D2F0000}"/>
    <cellStyle name="Normal 3 10 2 7 2" xfId="12202" xr:uid="{00000000-0005-0000-0000-00008E2F0000}"/>
    <cellStyle name="Normal 3 10 2 8" xfId="12203" xr:uid="{00000000-0005-0000-0000-00008F2F0000}"/>
    <cellStyle name="Normal 3 10 3" xfId="12204" xr:uid="{00000000-0005-0000-0000-0000902F0000}"/>
    <cellStyle name="Normal 3 10 3 2" xfId="12205" xr:uid="{00000000-0005-0000-0000-0000912F0000}"/>
    <cellStyle name="Normal 3 10 3 2 2" xfId="12206" xr:uid="{00000000-0005-0000-0000-0000922F0000}"/>
    <cellStyle name="Normal 3 10 3 2 2 2" xfId="12207" xr:uid="{00000000-0005-0000-0000-0000932F0000}"/>
    <cellStyle name="Normal 3 10 3 2 2 2 2" xfId="12208" xr:uid="{00000000-0005-0000-0000-0000942F0000}"/>
    <cellStyle name="Normal 3 10 3 2 2 3" xfId="12209" xr:uid="{00000000-0005-0000-0000-0000952F0000}"/>
    <cellStyle name="Normal 3 10 3 2 3" xfId="12210" xr:uid="{00000000-0005-0000-0000-0000962F0000}"/>
    <cellStyle name="Normal 3 10 3 2 3 2" xfId="12211" xr:uid="{00000000-0005-0000-0000-0000972F0000}"/>
    <cellStyle name="Normal 3 10 3 2 4" xfId="12212" xr:uid="{00000000-0005-0000-0000-0000982F0000}"/>
    <cellStyle name="Normal 3 10 3 3" xfId="12213" xr:uid="{00000000-0005-0000-0000-0000992F0000}"/>
    <cellStyle name="Normal 3 10 3 3 2" xfId="12214" xr:uid="{00000000-0005-0000-0000-00009A2F0000}"/>
    <cellStyle name="Normal 3 10 3 3 2 2" xfId="12215" xr:uid="{00000000-0005-0000-0000-00009B2F0000}"/>
    <cellStyle name="Normal 3 10 3 3 3" xfId="12216" xr:uid="{00000000-0005-0000-0000-00009C2F0000}"/>
    <cellStyle name="Normal 3 10 3 4" xfId="12217" xr:uid="{00000000-0005-0000-0000-00009D2F0000}"/>
    <cellStyle name="Normal 3 10 3 4 2" xfId="12218" xr:uid="{00000000-0005-0000-0000-00009E2F0000}"/>
    <cellStyle name="Normal 3 10 3 5" xfId="12219" xr:uid="{00000000-0005-0000-0000-00009F2F0000}"/>
    <cellStyle name="Normal 3 10 4" xfId="12220" xr:uid="{00000000-0005-0000-0000-0000A02F0000}"/>
    <cellStyle name="Normal 3 10 4 2" xfId="12221" xr:uid="{00000000-0005-0000-0000-0000A12F0000}"/>
    <cellStyle name="Normal 3 10 4 2 2" xfId="12222" xr:uid="{00000000-0005-0000-0000-0000A22F0000}"/>
    <cellStyle name="Normal 3 10 4 2 2 2" xfId="12223" xr:uid="{00000000-0005-0000-0000-0000A32F0000}"/>
    <cellStyle name="Normal 3 10 4 2 3" xfId="12224" xr:uid="{00000000-0005-0000-0000-0000A42F0000}"/>
    <cellStyle name="Normal 3 10 4 3" xfId="12225" xr:uid="{00000000-0005-0000-0000-0000A52F0000}"/>
    <cellStyle name="Normal 3 10 4 3 2" xfId="12226" xr:uid="{00000000-0005-0000-0000-0000A62F0000}"/>
    <cellStyle name="Normal 3 10 4 4" xfId="12227" xr:uid="{00000000-0005-0000-0000-0000A72F0000}"/>
    <cellStyle name="Normal 3 10 5" xfId="12228" xr:uid="{00000000-0005-0000-0000-0000A82F0000}"/>
    <cellStyle name="Normal 3 10 5 2" xfId="12229" xr:uid="{00000000-0005-0000-0000-0000A92F0000}"/>
    <cellStyle name="Normal 3 10 5 2 2" xfId="12230" xr:uid="{00000000-0005-0000-0000-0000AA2F0000}"/>
    <cellStyle name="Normal 3 10 5 2 2 2" xfId="12231" xr:uid="{00000000-0005-0000-0000-0000AB2F0000}"/>
    <cellStyle name="Normal 3 10 5 2 3" xfId="12232" xr:uid="{00000000-0005-0000-0000-0000AC2F0000}"/>
    <cellStyle name="Normal 3 10 5 3" xfId="12233" xr:uid="{00000000-0005-0000-0000-0000AD2F0000}"/>
    <cellStyle name="Normal 3 10 5 3 2" xfId="12234" xr:uid="{00000000-0005-0000-0000-0000AE2F0000}"/>
    <cellStyle name="Normal 3 10 5 4" xfId="12235" xr:uid="{00000000-0005-0000-0000-0000AF2F0000}"/>
    <cellStyle name="Normal 3 10 6" xfId="12236" xr:uid="{00000000-0005-0000-0000-0000B02F0000}"/>
    <cellStyle name="Normal 3 10 6 2" xfId="12237" xr:uid="{00000000-0005-0000-0000-0000B12F0000}"/>
    <cellStyle name="Normal 3 10 6 2 2" xfId="12238" xr:uid="{00000000-0005-0000-0000-0000B22F0000}"/>
    <cellStyle name="Normal 3 10 6 3" xfId="12239" xr:uid="{00000000-0005-0000-0000-0000B32F0000}"/>
    <cellStyle name="Normal 3 10 7" xfId="12240" xr:uid="{00000000-0005-0000-0000-0000B42F0000}"/>
    <cellStyle name="Normal 3 10 7 2" xfId="12241" xr:uid="{00000000-0005-0000-0000-0000B52F0000}"/>
    <cellStyle name="Normal 3 10 8" xfId="12242" xr:uid="{00000000-0005-0000-0000-0000B62F0000}"/>
    <cellStyle name="Normal 3 10 8 2" xfId="12243" xr:uid="{00000000-0005-0000-0000-0000B72F0000}"/>
    <cellStyle name="Normal 3 10 9" xfId="12244" xr:uid="{00000000-0005-0000-0000-0000B82F0000}"/>
    <cellStyle name="Normal 3 10_T-straight with PEDs adjustor" xfId="12245" xr:uid="{00000000-0005-0000-0000-0000B92F0000}"/>
    <cellStyle name="Normal 3 11" xfId="12246" xr:uid="{00000000-0005-0000-0000-0000BA2F0000}"/>
    <cellStyle name="Normal 3 11 2" xfId="12247" xr:uid="{00000000-0005-0000-0000-0000BB2F0000}"/>
    <cellStyle name="Normal 3 11 2 2" xfId="12248" xr:uid="{00000000-0005-0000-0000-0000BC2F0000}"/>
    <cellStyle name="Normal 3 11 2 2 2" xfId="12249" xr:uid="{00000000-0005-0000-0000-0000BD2F0000}"/>
    <cellStyle name="Normal 3 11 2 2 2 2" xfId="12250" xr:uid="{00000000-0005-0000-0000-0000BE2F0000}"/>
    <cellStyle name="Normal 3 11 2 2 2 2 2" xfId="12251" xr:uid="{00000000-0005-0000-0000-0000BF2F0000}"/>
    <cellStyle name="Normal 3 11 2 2 2 3" xfId="12252" xr:uid="{00000000-0005-0000-0000-0000C02F0000}"/>
    <cellStyle name="Normal 3 11 2 2 3" xfId="12253" xr:uid="{00000000-0005-0000-0000-0000C12F0000}"/>
    <cellStyle name="Normal 3 11 2 2 3 2" xfId="12254" xr:uid="{00000000-0005-0000-0000-0000C22F0000}"/>
    <cellStyle name="Normal 3 11 2 2 4" xfId="12255" xr:uid="{00000000-0005-0000-0000-0000C32F0000}"/>
    <cellStyle name="Normal 3 11 2 3" xfId="12256" xr:uid="{00000000-0005-0000-0000-0000C42F0000}"/>
    <cellStyle name="Normal 3 11 2 3 2" xfId="12257" xr:uid="{00000000-0005-0000-0000-0000C52F0000}"/>
    <cellStyle name="Normal 3 11 2 3 2 2" xfId="12258" xr:uid="{00000000-0005-0000-0000-0000C62F0000}"/>
    <cellStyle name="Normal 3 11 2 3 3" xfId="12259" xr:uid="{00000000-0005-0000-0000-0000C72F0000}"/>
    <cellStyle name="Normal 3 11 2 4" xfId="12260" xr:uid="{00000000-0005-0000-0000-0000C82F0000}"/>
    <cellStyle name="Normal 3 11 2 4 2" xfId="12261" xr:uid="{00000000-0005-0000-0000-0000C92F0000}"/>
    <cellStyle name="Normal 3 11 2 5" xfId="12262" xr:uid="{00000000-0005-0000-0000-0000CA2F0000}"/>
    <cellStyle name="Normal 3 11 3" xfId="12263" xr:uid="{00000000-0005-0000-0000-0000CB2F0000}"/>
    <cellStyle name="Normal 3 11 3 2" xfId="12264" xr:uid="{00000000-0005-0000-0000-0000CC2F0000}"/>
    <cellStyle name="Normal 3 11 3 2 2" xfId="12265" xr:uid="{00000000-0005-0000-0000-0000CD2F0000}"/>
    <cellStyle name="Normal 3 11 3 2 2 2" xfId="12266" xr:uid="{00000000-0005-0000-0000-0000CE2F0000}"/>
    <cellStyle name="Normal 3 11 3 2 3" xfId="12267" xr:uid="{00000000-0005-0000-0000-0000CF2F0000}"/>
    <cellStyle name="Normal 3 11 3 3" xfId="12268" xr:uid="{00000000-0005-0000-0000-0000D02F0000}"/>
    <cellStyle name="Normal 3 11 3 3 2" xfId="12269" xr:uid="{00000000-0005-0000-0000-0000D12F0000}"/>
    <cellStyle name="Normal 3 11 3 4" xfId="12270" xr:uid="{00000000-0005-0000-0000-0000D22F0000}"/>
    <cellStyle name="Normal 3 11 4" xfId="12271" xr:uid="{00000000-0005-0000-0000-0000D32F0000}"/>
    <cellStyle name="Normal 3 11 4 2" xfId="12272" xr:uid="{00000000-0005-0000-0000-0000D42F0000}"/>
    <cellStyle name="Normal 3 11 4 2 2" xfId="12273" xr:uid="{00000000-0005-0000-0000-0000D52F0000}"/>
    <cellStyle name="Normal 3 11 4 2 2 2" xfId="12274" xr:uid="{00000000-0005-0000-0000-0000D62F0000}"/>
    <cellStyle name="Normal 3 11 4 2 3" xfId="12275" xr:uid="{00000000-0005-0000-0000-0000D72F0000}"/>
    <cellStyle name="Normal 3 11 4 3" xfId="12276" xr:uid="{00000000-0005-0000-0000-0000D82F0000}"/>
    <cellStyle name="Normal 3 11 4 3 2" xfId="12277" xr:uid="{00000000-0005-0000-0000-0000D92F0000}"/>
    <cellStyle name="Normal 3 11 4 4" xfId="12278" xr:uid="{00000000-0005-0000-0000-0000DA2F0000}"/>
    <cellStyle name="Normal 3 11 5" xfId="12279" xr:uid="{00000000-0005-0000-0000-0000DB2F0000}"/>
    <cellStyle name="Normal 3 11 5 2" xfId="12280" xr:uid="{00000000-0005-0000-0000-0000DC2F0000}"/>
    <cellStyle name="Normal 3 11 5 2 2" xfId="12281" xr:uid="{00000000-0005-0000-0000-0000DD2F0000}"/>
    <cellStyle name="Normal 3 11 5 3" xfId="12282" xr:uid="{00000000-0005-0000-0000-0000DE2F0000}"/>
    <cellStyle name="Normal 3 11 6" xfId="12283" xr:uid="{00000000-0005-0000-0000-0000DF2F0000}"/>
    <cellStyle name="Normal 3 11 6 2" xfId="12284" xr:uid="{00000000-0005-0000-0000-0000E02F0000}"/>
    <cellStyle name="Normal 3 11 7" xfId="12285" xr:uid="{00000000-0005-0000-0000-0000E12F0000}"/>
    <cellStyle name="Normal 3 11 7 2" xfId="12286" xr:uid="{00000000-0005-0000-0000-0000E22F0000}"/>
    <cellStyle name="Normal 3 11 8" xfId="12287" xr:uid="{00000000-0005-0000-0000-0000E32F0000}"/>
    <cellStyle name="Normal 3 12" xfId="12288" xr:uid="{00000000-0005-0000-0000-0000E42F0000}"/>
    <cellStyle name="Normal 3 12 2" xfId="12289" xr:uid="{00000000-0005-0000-0000-0000E52F0000}"/>
    <cellStyle name="Normal 3 12 2 2" xfId="12290" xr:uid="{00000000-0005-0000-0000-0000E62F0000}"/>
    <cellStyle name="Normal 3 12 2 2 2" xfId="12291" xr:uid="{00000000-0005-0000-0000-0000E72F0000}"/>
    <cellStyle name="Normal 3 12 2 2 2 2" xfId="12292" xr:uid="{00000000-0005-0000-0000-0000E82F0000}"/>
    <cellStyle name="Normal 3 12 2 2 2 2 2" xfId="12293" xr:uid="{00000000-0005-0000-0000-0000E92F0000}"/>
    <cellStyle name="Normal 3 12 2 2 2 3" xfId="12294" xr:uid="{00000000-0005-0000-0000-0000EA2F0000}"/>
    <cellStyle name="Normal 3 12 2 2 3" xfId="12295" xr:uid="{00000000-0005-0000-0000-0000EB2F0000}"/>
    <cellStyle name="Normal 3 12 2 2 3 2" xfId="12296" xr:uid="{00000000-0005-0000-0000-0000EC2F0000}"/>
    <cellStyle name="Normal 3 12 2 2 4" xfId="12297" xr:uid="{00000000-0005-0000-0000-0000ED2F0000}"/>
    <cellStyle name="Normal 3 12 2 3" xfId="12298" xr:uid="{00000000-0005-0000-0000-0000EE2F0000}"/>
    <cellStyle name="Normal 3 12 2 3 2" xfId="12299" xr:uid="{00000000-0005-0000-0000-0000EF2F0000}"/>
    <cellStyle name="Normal 3 12 2 3 2 2" xfId="12300" xr:uid="{00000000-0005-0000-0000-0000F02F0000}"/>
    <cellStyle name="Normal 3 12 2 3 3" xfId="12301" xr:uid="{00000000-0005-0000-0000-0000F12F0000}"/>
    <cellStyle name="Normal 3 12 2 4" xfId="12302" xr:uid="{00000000-0005-0000-0000-0000F22F0000}"/>
    <cellStyle name="Normal 3 12 2 4 2" xfId="12303" xr:uid="{00000000-0005-0000-0000-0000F32F0000}"/>
    <cellStyle name="Normal 3 12 2 5" xfId="12304" xr:uid="{00000000-0005-0000-0000-0000F42F0000}"/>
    <cellStyle name="Normal 3 12 2 6" xfId="12305" xr:uid="{00000000-0005-0000-0000-0000F52F0000}"/>
    <cellStyle name="Normal 3 12 3" xfId="12306" xr:uid="{00000000-0005-0000-0000-0000F62F0000}"/>
    <cellStyle name="Normal 3 12 3 2" xfId="12307" xr:uid="{00000000-0005-0000-0000-0000F72F0000}"/>
    <cellStyle name="Normal 3 12 3 2 2" xfId="12308" xr:uid="{00000000-0005-0000-0000-0000F82F0000}"/>
    <cellStyle name="Normal 3 12 3 2 2 2" xfId="12309" xr:uid="{00000000-0005-0000-0000-0000F92F0000}"/>
    <cellStyle name="Normal 3 12 3 2 3" xfId="12310" xr:uid="{00000000-0005-0000-0000-0000FA2F0000}"/>
    <cellStyle name="Normal 3 12 3 3" xfId="12311" xr:uid="{00000000-0005-0000-0000-0000FB2F0000}"/>
    <cellStyle name="Normal 3 12 3 3 2" xfId="12312" xr:uid="{00000000-0005-0000-0000-0000FC2F0000}"/>
    <cellStyle name="Normal 3 12 3 4" xfId="12313" xr:uid="{00000000-0005-0000-0000-0000FD2F0000}"/>
    <cellStyle name="Normal 3 12 4" xfId="12314" xr:uid="{00000000-0005-0000-0000-0000FE2F0000}"/>
    <cellStyle name="Normal 3 12 4 2" xfId="12315" xr:uid="{00000000-0005-0000-0000-0000FF2F0000}"/>
    <cellStyle name="Normal 3 12 4 2 2" xfId="12316" xr:uid="{00000000-0005-0000-0000-000000300000}"/>
    <cellStyle name="Normal 3 12 4 2 2 2" xfId="12317" xr:uid="{00000000-0005-0000-0000-000001300000}"/>
    <cellStyle name="Normal 3 12 4 2 3" xfId="12318" xr:uid="{00000000-0005-0000-0000-000002300000}"/>
    <cellStyle name="Normal 3 12 4 3" xfId="12319" xr:uid="{00000000-0005-0000-0000-000003300000}"/>
    <cellStyle name="Normal 3 12 4 3 2" xfId="12320" xr:uid="{00000000-0005-0000-0000-000004300000}"/>
    <cellStyle name="Normal 3 12 4 4" xfId="12321" xr:uid="{00000000-0005-0000-0000-000005300000}"/>
    <cellStyle name="Normal 3 12 5" xfId="12322" xr:uid="{00000000-0005-0000-0000-000006300000}"/>
    <cellStyle name="Normal 3 12 5 2" xfId="12323" xr:uid="{00000000-0005-0000-0000-000007300000}"/>
    <cellStyle name="Normal 3 12 5 2 2" xfId="12324" xr:uid="{00000000-0005-0000-0000-000008300000}"/>
    <cellStyle name="Normal 3 12 5 3" xfId="12325" xr:uid="{00000000-0005-0000-0000-000009300000}"/>
    <cellStyle name="Normal 3 12 6" xfId="12326" xr:uid="{00000000-0005-0000-0000-00000A300000}"/>
    <cellStyle name="Normal 3 12 6 2" xfId="12327" xr:uid="{00000000-0005-0000-0000-00000B300000}"/>
    <cellStyle name="Normal 3 12 7" xfId="12328" xr:uid="{00000000-0005-0000-0000-00000C300000}"/>
    <cellStyle name="Normal 3 12 7 2" xfId="12329" xr:uid="{00000000-0005-0000-0000-00000D300000}"/>
    <cellStyle name="Normal 3 12 8" xfId="12330" xr:uid="{00000000-0005-0000-0000-00000E300000}"/>
    <cellStyle name="Normal 3 12 9" xfId="12331" xr:uid="{00000000-0005-0000-0000-00000F300000}"/>
    <cellStyle name="Normal 3 13" xfId="12332" xr:uid="{00000000-0005-0000-0000-000010300000}"/>
    <cellStyle name="Normal 3 13 2" xfId="12333" xr:uid="{00000000-0005-0000-0000-000011300000}"/>
    <cellStyle name="Normal 3 13 2 2" xfId="12334" xr:uid="{00000000-0005-0000-0000-000012300000}"/>
    <cellStyle name="Normal 3 13 2 2 2" xfId="12335" xr:uid="{00000000-0005-0000-0000-000013300000}"/>
    <cellStyle name="Normal 3 13 2 2 2 2" xfId="12336" xr:uid="{00000000-0005-0000-0000-000014300000}"/>
    <cellStyle name="Normal 3 13 2 2 2 2 2" xfId="12337" xr:uid="{00000000-0005-0000-0000-000015300000}"/>
    <cellStyle name="Normal 3 13 2 2 2 3" xfId="12338" xr:uid="{00000000-0005-0000-0000-000016300000}"/>
    <cellStyle name="Normal 3 13 2 2 3" xfId="12339" xr:uid="{00000000-0005-0000-0000-000017300000}"/>
    <cellStyle name="Normal 3 13 2 2 3 2" xfId="12340" xr:uid="{00000000-0005-0000-0000-000018300000}"/>
    <cellStyle name="Normal 3 13 2 2 4" xfId="12341" xr:uid="{00000000-0005-0000-0000-000019300000}"/>
    <cellStyle name="Normal 3 13 2 3" xfId="12342" xr:uid="{00000000-0005-0000-0000-00001A300000}"/>
    <cellStyle name="Normal 3 13 2 3 2" xfId="12343" xr:uid="{00000000-0005-0000-0000-00001B300000}"/>
    <cellStyle name="Normal 3 13 2 3 2 2" xfId="12344" xr:uid="{00000000-0005-0000-0000-00001C300000}"/>
    <cellStyle name="Normal 3 13 2 3 3" xfId="12345" xr:uid="{00000000-0005-0000-0000-00001D300000}"/>
    <cellStyle name="Normal 3 13 2 4" xfId="12346" xr:uid="{00000000-0005-0000-0000-00001E300000}"/>
    <cellStyle name="Normal 3 13 2 4 2" xfId="12347" xr:uid="{00000000-0005-0000-0000-00001F300000}"/>
    <cellStyle name="Normal 3 13 2 5" xfId="12348" xr:uid="{00000000-0005-0000-0000-000020300000}"/>
    <cellStyle name="Normal 3 13 2 6" xfId="12349" xr:uid="{00000000-0005-0000-0000-000021300000}"/>
    <cellStyle name="Normal 3 13 3" xfId="12350" xr:uid="{00000000-0005-0000-0000-000022300000}"/>
    <cellStyle name="Normal 3 13 3 2" xfId="12351" xr:uid="{00000000-0005-0000-0000-000023300000}"/>
    <cellStyle name="Normal 3 13 3 2 2" xfId="12352" xr:uid="{00000000-0005-0000-0000-000024300000}"/>
    <cellStyle name="Normal 3 13 3 2 2 2" xfId="12353" xr:uid="{00000000-0005-0000-0000-000025300000}"/>
    <cellStyle name="Normal 3 13 3 2 3" xfId="12354" xr:uid="{00000000-0005-0000-0000-000026300000}"/>
    <cellStyle name="Normal 3 13 3 3" xfId="12355" xr:uid="{00000000-0005-0000-0000-000027300000}"/>
    <cellStyle name="Normal 3 13 3 3 2" xfId="12356" xr:uid="{00000000-0005-0000-0000-000028300000}"/>
    <cellStyle name="Normal 3 13 3 4" xfId="12357" xr:uid="{00000000-0005-0000-0000-000029300000}"/>
    <cellStyle name="Normal 3 13 4" xfId="12358" xr:uid="{00000000-0005-0000-0000-00002A300000}"/>
    <cellStyle name="Normal 3 13 4 2" xfId="12359" xr:uid="{00000000-0005-0000-0000-00002B300000}"/>
    <cellStyle name="Normal 3 13 4 2 2" xfId="12360" xr:uid="{00000000-0005-0000-0000-00002C300000}"/>
    <cellStyle name="Normal 3 13 4 3" xfId="12361" xr:uid="{00000000-0005-0000-0000-00002D300000}"/>
    <cellStyle name="Normal 3 13 5" xfId="12362" xr:uid="{00000000-0005-0000-0000-00002E300000}"/>
    <cellStyle name="Normal 3 13 5 2" xfId="12363" xr:uid="{00000000-0005-0000-0000-00002F300000}"/>
    <cellStyle name="Normal 3 13 6" xfId="12364" xr:uid="{00000000-0005-0000-0000-000030300000}"/>
    <cellStyle name="Normal 3 13 7" xfId="12365" xr:uid="{00000000-0005-0000-0000-000031300000}"/>
    <cellStyle name="Normal 3 14" xfId="12366" xr:uid="{00000000-0005-0000-0000-000032300000}"/>
    <cellStyle name="Normal 3 14 2" xfId="12367" xr:uid="{00000000-0005-0000-0000-000033300000}"/>
    <cellStyle name="Normal 3 14 2 2" xfId="12368" xr:uid="{00000000-0005-0000-0000-000034300000}"/>
    <cellStyle name="Normal 3 14 2 2 2" xfId="12369" xr:uid="{00000000-0005-0000-0000-000035300000}"/>
    <cellStyle name="Normal 3 14 2 2 2 2" xfId="12370" xr:uid="{00000000-0005-0000-0000-000036300000}"/>
    <cellStyle name="Normal 3 14 2 2 2 2 2" xfId="12371" xr:uid="{00000000-0005-0000-0000-000037300000}"/>
    <cellStyle name="Normal 3 14 2 2 2 3" xfId="12372" xr:uid="{00000000-0005-0000-0000-000038300000}"/>
    <cellStyle name="Normal 3 14 2 2 3" xfId="12373" xr:uid="{00000000-0005-0000-0000-000039300000}"/>
    <cellStyle name="Normal 3 14 2 2 3 2" xfId="12374" xr:uid="{00000000-0005-0000-0000-00003A300000}"/>
    <cellStyle name="Normal 3 14 2 2 4" xfId="12375" xr:uid="{00000000-0005-0000-0000-00003B300000}"/>
    <cellStyle name="Normal 3 14 2 3" xfId="12376" xr:uid="{00000000-0005-0000-0000-00003C300000}"/>
    <cellStyle name="Normal 3 14 2 3 2" xfId="12377" xr:uid="{00000000-0005-0000-0000-00003D300000}"/>
    <cellStyle name="Normal 3 14 2 3 2 2" xfId="12378" xr:uid="{00000000-0005-0000-0000-00003E300000}"/>
    <cellStyle name="Normal 3 14 2 3 3" xfId="12379" xr:uid="{00000000-0005-0000-0000-00003F300000}"/>
    <cellStyle name="Normal 3 14 2 4" xfId="12380" xr:uid="{00000000-0005-0000-0000-000040300000}"/>
    <cellStyle name="Normal 3 14 2 4 2" xfId="12381" xr:uid="{00000000-0005-0000-0000-000041300000}"/>
    <cellStyle name="Normal 3 14 2 5" xfId="12382" xr:uid="{00000000-0005-0000-0000-000042300000}"/>
    <cellStyle name="Normal 3 14 3" xfId="12383" xr:uid="{00000000-0005-0000-0000-000043300000}"/>
    <cellStyle name="Normal 3 14 3 2" xfId="12384" xr:uid="{00000000-0005-0000-0000-000044300000}"/>
    <cellStyle name="Normal 3 14 3 2 2" xfId="12385" xr:uid="{00000000-0005-0000-0000-000045300000}"/>
    <cellStyle name="Normal 3 14 3 2 2 2" xfId="12386" xr:uid="{00000000-0005-0000-0000-000046300000}"/>
    <cellStyle name="Normal 3 14 3 2 3" xfId="12387" xr:uid="{00000000-0005-0000-0000-000047300000}"/>
    <cellStyle name="Normal 3 14 3 3" xfId="12388" xr:uid="{00000000-0005-0000-0000-000048300000}"/>
    <cellStyle name="Normal 3 14 3 3 2" xfId="12389" xr:uid="{00000000-0005-0000-0000-000049300000}"/>
    <cellStyle name="Normal 3 14 3 4" xfId="12390" xr:uid="{00000000-0005-0000-0000-00004A300000}"/>
    <cellStyle name="Normal 3 14 4" xfId="12391" xr:uid="{00000000-0005-0000-0000-00004B300000}"/>
    <cellStyle name="Normal 3 14 4 2" xfId="12392" xr:uid="{00000000-0005-0000-0000-00004C300000}"/>
    <cellStyle name="Normal 3 14 4 2 2" xfId="12393" xr:uid="{00000000-0005-0000-0000-00004D300000}"/>
    <cellStyle name="Normal 3 14 4 3" xfId="12394" xr:uid="{00000000-0005-0000-0000-00004E300000}"/>
    <cellStyle name="Normal 3 14 5" xfId="12395" xr:uid="{00000000-0005-0000-0000-00004F300000}"/>
    <cellStyle name="Normal 3 14 5 2" xfId="12396" xr:uid="{00000000-0005-0000-0000-000050300000}"/>
    <cellStyle name="Normal 3 14 6" xfId="12397" xr:uid="{00000000-0005-0000-0000-000051300000}"/>
    <cellStyle name="Normal 3 14 7" xfId="12398" xr:uid="{00000000-0005-0000-0000-000052300000}"/>
    <cellStyle name="Normal 3 15" xfId="12399" xr:uid="{00000000-0005-0000-0000-000053300000}"/>
    <cellStyle name="Normal 3 15 2" xfId="12400" xr:uid="{00000000-0005-0000-0000-000054300000}"/>
    <cellStyle name="Normal 3 15 2 2" xfId="12401" xr:uid="{00000000-0005-0000-0000-000055300000}"/>
    <cellStyle name="Normal 3 15 2 2 2" xfId="12402" xr:uid="{00000000-0005-0000-0000-000056300000}"/>
    <cellStyle name="Normal 3 15 2 2 2 2" xfId="12403" xr:uid="{00000000-0005-0000-0000-000057300000}"/>
    <cellStyle name="Normal 3 15 2 2 3" xfId="12404" xr:uid="{00000000-0005-0000-0000-000058300000}"/>
    <cellStyle name="Normal 3 15 2 3" xfId="12405" xr:uid="{00000000-0005-0000-0000-000059300000}"/>
    <cellStyle name="Normal 3 15 2 3 2" xfId="12406" xr:uid="{00000000-0005-0000-0000-00005A300000}"/>
    <cellStyle name="Normal 3 15 2 4" xfId="12407" xr:uid="{00000000-0005-0000-0000-00005B300000}"/>
    <cellStyle name="Normal 3 15 3" xfId="12408" xr:uid="{00000000-0005-0000-0000-00005C300000}"/>
    <cellStyle name="Normal 3 15 3 2" xfId="12409" xr:uid="{00000000-0005-0000-0000-00005D300000}"/>
    <cellStyle name="Normal 3 15 3 2 2" xfId="12410" xr:uid="{00000000-0005-0000-0000-00005E300000}"/>
    <cellStyle name="Normal 3 15 3 3" xfId="12411" xr:uid="{00000000-0005-0000-0000-00005F300000}"/>
    <cellStyle name="Normal 3 15 4" xfId="12412" xr:uid="{00000000-0005-0000-0000-000060300000}"/>
    <cellStyle name="Normal 3 15 4 2" xfId="12413" xr:uid="{00000000-0005-0000-0000-000061300000}"/>
    <cellStyle name="Normal 3 15 5" xfId="12414" xr:uid="{00000000-0005-0000-0000-000062300000}"/>
    <cellStyle name="Normal 3 16" xfId="12415" xr:uid="{00000000-0005-0000-0000-000063300000}"/>
    <cellStyle name="Normal 3 16 2" xfId="12416" xr:uid="{00000000-0005-0000-0000-000064300000}"/>
    <cellStyle name="Normal 3 16 2 2" xfId="12417" xr:uid="{00000000-0005-0000-0000-000065300000}"/>
    <cellStyle name="Normal 3 16 2 2 2" xfId="12418" xr:uid="{00000000-0005-0000-0000-000066300000}"/>
    <cellStyle name="Normal 3 16 2 3" xfId="12419" xr:uid="{00000000-0005-0000-0000-000067300000}"/>
    <cellStyle name="Normal 3 16 3" xfId="12420" xr:uid="{00000000-0005-0000-0000-000068300000}"/>
    <cellStyle name="Normal 3 16 3 2" xfId="12421" xr:uid="{00000000-0005-0000-0000-000069300000}"/>
    <cellStyle name="Normal 3 16 4" xfId="12422" xr:uid="{00000000-0005-0000-0000-00006A300000}"/>
    <cellStyle name="Normal 3 17" xfId="12423" xr:uid="{00000000-0005-0000-0000-00006B300000}"/>
    <cellStyle name="Normal 3 17 2" xfId="12424" xr:uid="{00000000-0005-0000-0000-00006C300000}"/>
    <cellStyle name="Normal 3 17 2 2" xfId="12425" xr:uid="{00000000-0005-0000-0000-00006D300000}"/>
    <cellStyle name="Normal 3 17 2 2 2" xfId="12426" xr:uid="{00000000-0005-0000-0000-00006E300000}"/>
    <cellStyle name="Normal 3 17 2 3" xfId="12427" xr:uid="{00000000-0005-0000-0000-00006F300000}"/>
    <cellStyle name="Normal 3 17 3" xfId="12428" xr:uid="{00000000-0005-0000-0000-000070300000}"/>
    <cellStyle name="Normal 3 17 3 2" xfId="12429" xr:uid="{00000000-0005-0000-0000-000071300000}"/>
    <cellStyle name="Normal 3 17 4" xfId="12430" xr:uid="{00000000-0005-0000-0000-000072300000}"/>
    <cellStyle name="Normal 3 18" xfId="12431" xr:uid="{00000000-0005-0000-0000-000073300000}"/>
    <cellStyle name="Normal 3 18 2" xfId="12432" xr:uid="{00000000-0005-0000-0000-000074300000}"/>
    <cellStyle name="Normal 3 18 2 2" xfId="12433" xr:uid="{00000000-0005-0000-0000-000075300000}"/>
    <cellStyle name="Normal 3 18 2 2 2" xfId="12434" xr:uid="{00000000-0005-0000-0000-000076300000}"/>
    <cellStyle name="Normal 3 18 2 3" xfId="12435" xr:uid="{00000000-0005-0000-0000-000077300000}"/>
    <cellStyle name="Normal 3 18 3" xfId="12436" xr:uid="{00000000-0005-0000-0000-000078300000}"/>
    <cellStyle name="Normal 3 18 3 2" xfId="12437" xr:uid="{00000000-0005-0000-0000-000079300000}"/>
    <cellStyle name="Normal 3 18 4" xfId="12438" xr:uid="{00000000-0005-0000-0000-00007A300000}"/>
    <cellStyle name="Normal 3 19" xfId="12439" xr:uid="{00000000-0005-0000-0000-00007B300000}"/>
    <cellStyle name="Normal 3 19 2" xfId="12440" xr:uid="{00000000-0005-0000-0000-00007C300000}"/>
    <cellStyle name="Normal 3 19 2 2" xfId="12441" xr:uid="{00000000-0005-0000-0000-00007D300000}"/>
    <cellStyle name="Normal 3 19 3" xfId="12442" xr:uid="{00000000-0005-0000-0000-00007E300000}"/>
    <cellStyle name="Normal 3 2" xfId="37" xr:uid="{00000000-0005-0000-0000-00007F300000}"/>
    <cellStyle name="Normal 3 2 10" xfId="12443" xr:uid="{00000000-0005-0000-0000-000080300000}"/>
    <cellStyle name="Normal 3 2 10 2" xfId="12444" xr:uid="{00000000-0005-0000-0000-000081300000}"/>
    <cellStyle name="Normal 3 2 10 2 2" xfId="12445" xr:uid="{00000000-0005-0000-0000-000082300000}"/>
    <cellStyle name="Normal 3 2 10 2 2 2" xfId="12446" xr:uid="{00000000-0005-0000-0000-000083300000}"/>
    <cellStyle name="Normal 3 2 10 2 2 2 2" xfId="12447" xr:uid="{00000000-0005-0000-0000-000084300000}"/>
    <cellStyle name="Normal 3 2 10 2 2 2 2 2" xfId="12448" xr:uid="{00000000-0005-0000-0000-000085300000}"/>
    <cellStyle name="Normal 3 2 10 2 2 2 3" xfId="12449" xr:uid="{00000000-0005-0000-0000-000086300000}"/>
    <cellStyle name="Normal 3 2 10 2 2 3" xfId="12450" xr:uid="{00000000-0005-0000-0000-000087300000}"/>
    <cellStyle name="Normal 3 2 10 2 2 3 2" xfId="12451" xr:uid="{00000000-0005-0000-0000-000088300000}"/>
    <cellStyle name="Normal 3 2 10 2 2 4" xfId="12452" xr:uid="{00000000-0005-0000-0000-000089300000}"/>
    <cellStyle name="Normal 3 2 10 2 3" xfId="12453" xr:uid="{00000000-0005-0000-0000-00008A300000}"/>
    <cellStyle name="Normal 3 2 10 2 3 2" xfId="12454" xr:uid="{00000000-0005-0000-0000-00008B300000}"/>
    <cellStyle name="Normal 3 2 10 2 3 2 2" xfId="12455" xr:uid="{00000000-0005-0000-0000-00008C300000}"/>
    <cellStyle name="Normal 3 2 10 2 3 3" xfId="12456" xr:uid="{00000000-0005-0000-0000-00008D300000}"/>
    <cellStyle name="Normal 3 2 10 2 4" xfId="12457" xr:uid="{00000000-0005-0000-0000-00008E300000}"/>
    <cellStyle name="Normal 3 2 10 2 4 2" xfId="12458" xr:uid="{00000000-0005-0000-0000-00008F300000}"/>
    <cellStyle name="Normal 3 2 10 2 5" xfId="12459" xr:uid="{00000000-0005-0000-0000-000090300000}"/>
    <cellStyle name="Normal 3 2 10 3" xfId="12460" xr:uid="{00000000-0005-0000-0000-000091300000}"/>
    <cellStyle name="Normal 3 2 10 3 2" xfId="12461" xr:uid="{00000000-0005-0000-0000-000092300000}"/>
    <cellStyle name="Normal 3 2 10 3 2 2" xfId="12462" xr:uid="{00000000-0005-0000-0000-000093300000}"/>
    <cellStyle name="Normal 3 2 10 3 2 2 2" xfId="12463" xr:uid="{00000000-0005-0000-0000-000094300000}"/>
    <cellStyle name="Normal 3 2 10 3 2 3" xfId="12464" xr:uid="{00000000-0005-0000-0000-000095300000}"/>
    <cellStyle name="Normal 3 2 10 3 3" xfId="12465" xr:uid="{00000000-0005-0000-0000-000096300000}"/>
    <cellStyle name="Normal 3 2 10 3 3 2" xfId="12466" xr:uid="{00000000-0005-0000-0000-000097300000}"/>
    <cellStyle name="Normal 3 2 10 3 4" xfId="12467" xr:uid="{00000000-0005-0000-0000-000098300000}"/>
    <cellStyle name="Normal 3 2 10 4" xfId="12468" xr:uid="{00000000-0005-0000-0000-000099300000}"/>
    <cellStyle name="Normal 3 2 10 4 2" xfId="12469" xr:uid="{00000000-0005-0000-0000-00009A300000}"/>
    <cellStyle name="Normal 3 2 10 4 2 2" xfId="12470" xr:uid="{00000000-0005-0000-0000-00009B300000}"/>
    <cellStyle name="Normal 3 2 10 4 2 2 2" xfId="12471" xr:uid="{00000000-0005-0000-0000-00009C300000}"/>
    <cellStyle name="Normal 3 2 10 4 2 3" xfId="12472" xr:uid="{00000000-0005-0000-0000-00009D300000}"/>
    <cellStyle name="Normal 3 2 10 4 3" xfId="12473" xr:uid="{00000000-0005-0000-0000-00009E300000}"/>
    <cellStyle name="Normal 3 2 10 4 3 2" xfId="12474" xr:uid="{00000000-0005-0000-0000-00009F300000}"/>
    <cellStyle name="Normal 3 2 10 4 4" xfId="12475" xr:uid="{00000000-0005-0000-0000-0000A0300000}"/>
    <cellStyle name="Normal 3 2 10 5" xfId="12476" xr:uid="{00000000-0005-0000-0000-0000A1300000}"/>
    <cellStyle name="Normal 3 2 10 5 2" xfId="12477" xr:uid="{00000000-0005-0000-0000-0000A2300000}"/>
    <cellStyle name="Normal 3 2 10 5 2 2" xfId="12478" xr:uid="{00000000-0005-0000-0000-0000A3300000}"/>
    <cellStyle name="Normal 3 2 10 5 3" xfId="12479" xr:uid="{00000000-0005-0000-0000-0000A4300000}"/>
    <cellStyle name="Normal 3 2 10 6" xfId="12480" xr:uid="{00000000-0005-0000-0000-0000A5300000}"/>
    <cellStyle name="Normal 3 2 10 6 2" xfId="12481" xr:uid="{00000000-0005-0000-0000-0000A6300000}"/>
    <cellStyle name="Normal 3 2 10 7" xfId="12482" xr:uid="{00000000-0005-0000-0000-0000A7300000}"/>
    <cellStyle name="Normal 3 2 10 7 2" xfId="12483" xr:uid="{00000000-0005-0000-0000-0000A8300000}"/>
    <cellStyle name="Normal 3 2 10 8" xfId="12484" xr:uid="{00000000-0005-0000-0000-0000A9300000}"/>
    <cellStyle name="Normal 3 2 11" xfId="12485" xr:uid="{00000000-0005-0000-0000-0000AA300000}"/>
    <cellStyle name="Normal 3 2 11 2" xfId="12486" xr:uid="{00000000-0005-0000-0000-0000AB300000}"/>
    <cellStyle name="Normal 3 2 11 2 2" xfId="12487" xr:uid="{00000000-0005-0000-0000-0000AC300000}"/>
    <cellStyle name="Normal 3 2 11 2 2 2" xfId="12488" xr:uid="{00000000-0005-0000-0000-0000AD300000}"/>
    <cellStyle name="Normal 3 2 11 2 2 2 2" xfId="12489" xr:uid="{00000000-0005-0000-0000-0000AE300000}"/>
    <cellStyle name="Normal 3 2 11 2 2 2 2 2" xfId="12490" xr:uid="{00000000-0005-0000-0000-0000AF300000}"/>
    <cellStyle name="Normal 3 2 11 2 2 2 3" xfId="12491" xr:uid="{00000000-0005-0000-0000-0000B0300000}"/>
    <cellStyle name="Normal 3 2 11 2 2 3" xfId="12492" xr:uid="{00000000-0005-0000-0000-0000B1300000}"/>
    <cellStyle name="Normal 3 2 11 2 2 3 2" xfId="12493" xr:uid="{00000000-0005-0000-0000-0000B2300000}"/>
    <cellStyle name="Normal 3 2 11 2 2 4" xfId="12494" xr:uid="{00000000-0005-0000-0000-0000B3300000}"/>
    <cellStyle name="Normal 3 2 11 2 3" xfId="12495" xr:uid="{00000000-0005-0000-0000-0000B4300000}"/>
    <cellStyle name="Normal 3 2 11 2 3 2" xfId="12496" xr:uid="{00000000-0005-0000-0000-0000B5300000}"/>
    <cellStyle name="Normal 3 2 11 2 3 2 2" xfId="12497" xr:uid="{00000000-0005-0000-0000-0000B6300000}"/>
    <cellStyle name="Normal 3 2 11 2 3 3" xfId="12498" xr:uid="{00000000-0005-0000-0000-0000B7300000}"/>
    <cellStyle name="Normal 3 2 11 2 4" xfId="12499" xr:uid="{00000000-0005-0000-0000-0000B8300000}"/>
    <cellStyle name="Normal 3 2 11 2 4 2" xfId="12500" xr:uid="{00000000-0005-0000-0000-0000B9300000}"/>
    <cellStyle name="Normal 3 2 11 2 5" xfId="12501" xr:uid="{00000000-0005-0000-0000-0000BA300000}"/>
    <cellStyle name="Normal 3 2 11 3" xfId="12502" xr:uid="{00000000-0005-0000-0000-0000BB300000}"/>
    <cellStyle name="Normal 3 2 11 3 2" xfId="12503" xr:uid="{00000000-0005-0000-0000-0000BC300000}"/>
    <cellStyle name="Normal 3 2 11 3 2 2" xfId="12504" xr:uid="{00000000-0005-0000-0000-0000BD300000}"/>
    <cellStyle name="Normal 3 2 11 3 2 2 2" xfId="12505" xr:uid="{00000000-0005-0000-0000-0000BE300000}"/>
    <cellStyle name="Normal 3 2 11 3 2 3" xfId="12506" xr:uid="{00000000-0005-0000-0000-0000BF300000}"/>
    <cellStyle name="Normal 3 2 11 3 3" xfId="12507" xr:uid="{00000000-0005-0000-0000-0000C0300000}"/>
    <cellStyle name="Normal 3 2 11 3 3 2" xfId="12508" xr:uid="{00000000-0005-0000-0000-0000C1300000}"/>
    <cellStyle name="Normal 3 2 11 3 4" xfId="12509" xr:uid="{00000000-0005-0000-0000-0000C2300000}"/>
    <cellStyle name="Normal 3 2 11 4" xfId="12510" xr:uid="{00000000-0005-0000-0000-0000C3300000}"/>
    <cellStyle name="Normal 3 2 11 4 2" xfId="12511" xr:uid="{00000000-0005-0000-0000-0000C4300000}"/>
    <cellStyle name="Normal 3 2 11 4 2 2" xfId="12512" xr:uid="{00000000-0005-0000-0000-0000C5300000}"/>
    <cellStyle name="Normal 3 2 11 4 2 2 2" xfId="12513" xr:uid="{00000000-0005-0000-0000-0000C6300000}"/>
    <cellStyle name="Normal 3 2 11 4 2 3" xfId="12514" xr:uid="{00000000-0005-0000-0000-0000C7300000}"/>
    <cellStyle name="Normal 3 2 11 4 3" xfId="12515" xr:uid="{00000000-0005-0000-0000-0000C8300000}"/>
    <cellStyle name="Normal 3 2 11 4 3 2" xfId="12516" xr:uid="{00000000-0005-0000-0000-0000C9300000}"/>
    <cellStyle name="Normal 3 2 11 4 4" xfId="12517" xr:uid="{00000000-0005-0000-0000-0000CA300000}"/>
    <cellStyle name="Normal 3 2 11 5" xfId="12518" xr:uid="{00000000-0005-0000-0000-0000CB300000}"/>
    <cellStyle name="Normal 3 2 11 5 2" xfId="12519" xr:uid="{00000000-0005-0000-0000-0000CC300000}"/>
    <cellStyle name="Normal 3 2 11 5 2 2" xfId="12520" xr:uid="{00000000-0005-0000-0000-0000CD300000}"/>
    <cellStyle name="Normal 3 2 11 5 3" xfId="12521" xr:uid="{00000000-0005-0000-0000-0000CE300000}"/>
    <cellStyle name="Normal 3 2 11 6" xfId="12522" xr:uid="{00000000-0005-0000-0000-0000CF300000}"/>
    <cellStyle name="Normal 3 2 11 6 2" xfId="12523" xr:uid="{00000000-0005-0000-0000-0000D0300000}"/>
    <cellStyle name="Normal 3 2 11 7" xfId="12524" xr:uid="{00000000-0005-0000-0000-0000D1300000}"/>
    <cellStyle name="Normal 3 2 11 7 2" xfId="12525" xr:uid="{00000000-0005-0000-0000-0000D2300000}"/>
    <cellStyle name="Normal 3 2 11 8" xfId="12526" xr:uid="{00000000-0005-0000-0000-0000D3300000}"/>
    <cellStyle name="Normal 3 2 12" xfId="12527" xr:uid="{00000000-0005-0000-0000-0000D4300000}"/>
    <cellStyle name="Normal 3 2 12 2" xfId="12528" xr:uid="{00000000-0005-0000-0000-0000D5300000}"/>
    <cellStyle name="Normal 3 2 12 2 2" xfId="12529" xr:uid="{00000000-0005-0000-0000-0000D6300000}"/>
    <cellStyle name="Normal 3 2 12 2 2 2" xfId="12530" xr:uid="{00000000-0005-0000-0000-0000D7300000}"/>
    <cellStyle name="Normal 3 2 12 2 2 2 2" xfId="12531" xr:uid="{00000000-0005-0000-0000-0000D8300000}"/>
    <cellStyle name="Normal 3 2 12 2 2 2 2 2" xfId="12532" xr:uid="{00000000-0005-0000-0000-0000D9300000}"/>
    <cellStyle name="Normal 3 2 12 2 2 2 3" xfId="12533" xr:uid="{00000000-0005-0000-0000-0000DA300000}"/>
    <cellStyle name="Normal 3 2 12 2 2 3" xfId="12534" xr:uid="{00000000-0005-0000-0000-0000DB300000}"/>
    <cellStyle name="Normal 3 2 12 2 2 3 2" xfId="12535" xr:uid="{00000000-0005-0000-0000-0000DC300000}"/>
    <cellStyle name="Normal 3 2 12 2 2 4" xfId="12536" xr:uid="{00000000-0005-0000-0000-0000DD300000}"/>
    <cellStyle name="Normal 3 2 12 2 3" xfId="12537" xr:uid="{00000000-0005-0000-0000-0000DE300000}"/>
    <cellStyle name="Normal 3 2 12 2 3 2" xfId="12538" xr:uid="{00000000-0005-0000-0000-0000DF300000}"/>
    <cellStyle name="Normal 3 2 12 2 3 2 2" xfId="12539" xr:uid="{00000000-0005-0000-0000-0000E0300000}"/>
    <cellStyle name="Normal 3 2 12 2 3 3" xfId="12540" xr:uid="{00000000-0005-0000-0000-0000E1300000}"/>
    <cellStyle name="Normal 3 2 12 2 4" xfId="12541" xr:uid="{00000000-0005-0000-0000-0000E2300000}"/>
    <cellStyle name="Normal 3 2 12 2 4 2" xfId="12542" xr:uid="{00000000-0005-0000-0000-0000E3300000}"/>
    <cellStyle name="Normal 3 2 12 2 5" xfId="12543" xr:uid="{00000000-0005-0000-0000-0000E4300000}"/>
    <cellStyle name="Normal 3 2 12 3" xfId="12544" xr:uid="{00000000-0005-0000-0000-0000E5300000}"/>
    <cellStyle name="Normal 3 2 12 3 2" xfId="12545" xr:uid="{00000000-0005-0000-0000-0000E6300000}"/>
    <cellStyle name="Normal 3 2 12 3 2 2" xfId="12546" xr:uid="{00000000-0005-0000-0000-0000E7300000}"/>
    <cellStyle name="Normal 3 2 12 3 2 2 2" xfId="12547" xr:uid="{00000000-0005-0000-0000-0000E8300000}"/>
    <cellStyle name="Normal 3 2 12 3 2 3" xfId="12548" xr:uid="{00000000-0005-0000-0000-0000E9300000}"/>
    <cellStyle name="Normal 3 2 12 3 3" xfId="12549" xr:uid="{00000000-0005-0000-0000-0000EA300000}"/>
    <cellStyle name="Normal 3 2 12 3 3 2" xfId="12550" xr:uid="{00000000-0005-0000-0000-0000EB300000}"/>
    <cellStyle name="Normal 3 2 12 3 4" xfId="12551" xr:uid="{00000000-0005-0000-0000-0000EC300000}"/>
    <cellStyle name="Normal 3 2 12 4" xfId="12552" xr:uid="{00000000-0005-0000-0000-0000ED300000}"/>
    <cellStyle name="Normal 3 2 12 4 2" xfId="12553" xr:uid="{00000000-0005-0000-0000-0000EE300000}"/>
    <cellStyle name="Normal 3 2 12 4 2 2" xfId="12554" xr:uid="{00000000-0005-0000-0000-0000EF300000}"/>
    <cellStyle name="Normal 3 2 12 4 3" xfId="12555" xr:uid="{00000000-0005-0000-0000-0000F0300000}"/>
    <cellStyle name="Normal 3 2 12 5" xfId="12556" xr:uid="{00000000-0005-0000-0000-0000F1300000}"/>
    <cellStyle name="Normal 3 2 12 5 2" xfId="12557" xr:uid="{00000000-0005-0000-0000-0000F2300000}"/>
    <cellStyle name="Normal 3 2 12 6" xfId="12558" xr:uid="{00000000-0005-0000-0000-0000F3300000}"/>
    <cellStyle name="Normal 3 2 13" xfId="12559" xr:uid="{00000000-0005-0000-0000-0000F4300000}"/>
    <cellStyle name="Normal 3 2 13 2" xfId="12560" xr:uid="{00000000-0005-0000-0000-0000F5300000}"/>
    <cellStyle name="Normal 3 2 13 2 2" xfId="12561" xr:uid="{00000000-0005-0000-0000-0000F6300000}"/>
    <cellStyle name="Normal 3 2 13 2 2 2" xfId="12562" xr:uid="{00000000-0005-0000-0000-0000F7300000}"/>
    <cellStyle name="Normal 3 2 13 2 2 2 2" xfId="12563" xr:uid="{00000000-0005-0000-0000-0000F8300000}"/>
    <cellStyle name="Normal 3 2 13 2 2 2 2 2" xfId="12564" xr:uid="{00000000-0005-0000-0000-0000F9300000}"/>
    <cellStyle name="Normal 3 2 13 2 2 2 3" xfId="12565" xr:uid="{00000000-0005-0000-0000-0000FA300000}"/>
    <cellStyle name="Normal 3 2 13 2 2 3" xfId="12566" xr:uid="{00000000-0005-0000-0000-0000FB300000}"/>
    <cellStyle name="Normal 3 2 13 2 2 3 2" xfId="12567" xr:uid="{00000000-0005-0000-0000-0000FC300000}"/>
    <cellStyle name="Normal 3 2 13 2 2 4" xfId="12568" xr:uid="{00000000-0005-0000-0000-0000FD300000}"/>
    <cellStyle name="Normal 3 2 13 2 3" xfId="12569" xr:uid="{00000000-0005-0000-0000-0000FE300000}"/>
    <cellStyle name="Normal 3 2 13 2 3 2" xfId="12570" xr:uid="{00000000-0005-0000-0000-0000FF300000}"/>
    <cellStyle name="Normal 3 2 13 2 3 2 2" xfId="12571" xr:uid="{00000000-0005-0000-0000-000000310000}"/>
    <cellStyle name="Normal 3 2 13 2 3 3" xfId="12572" xr:uid="{00000000-0005-0000-0000-000001310000}"/>
    <cellStyle name="Normal 3 2 13 2 4" xfId="12573" xr:uid="{00000000-0005-0000-0000-000002310000}"/>
    <cellStyle name="Normal 3 2 13 2 4 2" xfId="12574" xr:uid="{00000000-0005-0000-0000-000003310000}"/>
    <cellStyle name="Normal 3 2 13 2 5" xfId="12575" xr:uid="{00000000-0005-0000-0000-000004310000}"/>
    <cellStyle name="Normal 3 2 13 3" xfId="12576" xr:uid="{00000000-0005-0000-0000-000005310000}"/>
    <cellStyle name="Normal 3 2 13 3 2" xfId="12577" xr:uid="{00000000-0005-0000-0000-000006310000}"/>
    <cellStyle name="Normal 3 2 13 3 2 2" xfId="12578" xr:uid="{00000000-0005-0000-0000-000007310000}"/>
    <cellStyle name="Normal 3 2 13 3 2 2 2" xfId="12579" xr:uid="{00000000-0005-0000-0000-000008310000}"/>
    <cellStyle name="Normal 3 2 13 3 2 3" xfId="12580" xr:uid="{00000000-0005-0000-0000-000009310000}"/>
    <cellStyle name="Normal 3 2 13 3 3" xfId="12581" xr:uid="{00000000-0005-0000-0000-00000A310000}"/>
    <cellStyle name="Normal 3 2 13 3 3 2" xfId="12582" xr:uid="{00000000-0005-0000-0000-00000B310000}"/>
    <cellStyle name="Normal 3 2 13 3 4" xfId="12583" xr:uid="{00000000-0005-0000-0000-00000C310000}"/>
    <cellStyle name="Normal 3 2 13 4" xfId="12584" xr:uid="{00000000-0005-0000-0000-00000D310000}"/>
    <cellStyle name="Normal 3 2 13 4 2" xfId="12585" xr:uid="{00000000-0005-0000-0000-00000E310000}"/>
    <cellStyle name="Normal 3 2 13 4 2 2" xfId="12586" xr:uid="{00000000-0005-0000-0000-00000F310000}"/>
    <cellStyle name="Normal 3 2 13 4 3" xfId="12587" xr:uid="{00000000-0005-0000-0000-000010310000}"/>
    <cellStyle name="Normal 3 2 13 5" xfId="12588" xr:uid="{00000000-0005-0000-0000-000011310000}"/>
    <cellStyle name="Normal 3 2 13 5 2" xfId="12589" xr:uid="{00000000-0005-0000-0000-000012310000}"/>
    <cellStyle name="Normal 3 2 13 6" xfId="12590" xr:uid="{00000000-0005-0000-0000-000013310000}"/>
    <cellStyle name="Normal 3 2 14" xfId="12591" xr:uid="{00000000-0005-0000-0000-000014310000}"/>
    <cellStyle name="Normal 3 2 14 2" xfId="12592" xr:uid="{00000000-0005-0000-0000-000015310000}"/>
    <cellStyle name="Normal 3 2 14 2 2" xfId="12593" xr:uid="{00000000-0005-0000-0000-000016310000}"/>
    <cellStyle name="Normal 3 2 14 2 2 2" xfId="12594" xr:uid="{00000000-0005-0000-0000-000017310000}"/>
    <cellStyle name="Normal 3 2 14 2 2 2 2" xfId="12595" xr:uid="{00000000-0005-0000-0000-000018310000}"/>
    <cellStyle name="Normal 3 2 14 2 2 3" xfId="12596" xr:uid="{00000000-0005-0000-0000-000019310000}"/>
    <cellStyle name="Normal 3 2 14 2 3" xfId="12597" xr:uid="{00000000-0005-0000-0000-00001A310000}"/>
    <cellStyle name="Normal 3 2 14 2 3 2" xfId="12598" xr:uid="{00000000-0005-0000-0000-00001B310000}"/>
    <cellStyle name="Normal 3 2 14 2 4" xfId="12599" xr:uid="{00000000-0005-0000-0000-00001C310000}"/>
    <cellStyle name="Normal 3 2 14 3" xfId="12600" xr:uid="{00000000-0005-0000-0000-00001D310000}"/>
    <cellStyle name="Normal 3 2 14 3 2" xfId="12601" xr:uid="{00000000-0005-0000-0000-00001E310000}"/>
    <cellStyle name="Normal 3 2 14 3 2 2" xfId="12602" xr:uid="{00000000-0005-0000-0000-00001F310000}"/>
    <cellStyle name="Normal 3 2 14 3 3" xfId="12603" xr:uid="{00000000-0005-0000-0000-000020310000}"/>
    <cellStyle name="Normal 3 2 14 4" xfId="12604" xr:uid="{00000000-0005-0000-0000-000021310000}"/>
    <cellStyle name="Normal 3 2 14 4 2" xfId="12605" xr:uid="{00000000-0005-0000-0000-000022310000}"/>
    <cellStyle name="Normal 3 2 14 5" xfId="12606" xr:uid="{00000000-0005-0000-0000-000023310000}"/>
    <cellStyle name="Normal 3 2 15" xfId="12607" xr:uid="{00000000-0005-0000-0000-000024310000}"/>
    <cellStyle name="Normal 3 2 15 2" xfId="12608" xr:uid="{00000000-0005-0000-0000-000025310000}"/>
    <cellStyle name="Normal 3 2 15 2 2" xfId="12609" xr:uid="{00000000-0005-0000-0000-000026310000}"/>
    <cellStyle name="Normal 3 2 15 2 2 2" xfId="12610" xr:uid="{00000000-0005-0000-0000-000027310000}"/>
    <cellStyle name="Normal 3 2 15 2 3" xfId="12611" xr:uid="{00000000-0005-0000-0000-000028310000}"/>
    <cellStyle name="Normal 3 2 15 3" xfId="12612" xr:uid="{00000000-0005-0000-0000-000029310000}"/>
    <cellStyle name="Normal 3 2 15 3 2" xfId="12613" xr:uid="{00000000-0005-0000-0000-00002A310000}"/>
    <cellStyle name="Normal 3 2 15 4" xfId="12614" xr:uid="{00000000-0005-0000-0000-00002B310000}"/>
    <cellStyle name="Normal 3 2 16" xfId="12615" xr:uid="{00000000-0005-0000-0000-00002C310000}"/>
    <cellStyle name="Normal 3 2 16 2" xfId="12616" xr:uid="{00000000-0005-0000-0000-00002D310000}"/>
    <cellStyle name="Normal 3 2 16 2 2" xfId="12617" xr:uid="{00000000-0005-0000-0000-00002E310000}"/>
    <cellStyle name="Normal 3 2 16 2 2 2" xfId="12618" xr:uid="{00000000-0005-0000-0000-00002F310000}"/>
    <cellStyle name="Normal 3 2 16 2 3" xfId="12619" xr:uid="{00000000-0005-0000-0000-000030310000}"/>
    <cellStyle name="Normal 3 2 16 3" xfId="12620" xr:uid="{00000000-0005-0000-0000-000031310000}"/>
    <cellStyle name="Normal 3 2 16 3 2" xfId="12621" xr:uid="{00000000-0005-0000-0000-000032310000}"/>
    <cellStyle name="Normal 3 2 16 4" xfId="12622" xr:uid="{00000000-0005-0000-0000-000033310000}"/>
    <cellStyle name="Normal 3 2 17" xfId="12623" xr:uid="{00000000-0005-0000-0000-000034310000}"/>
    <cellStyle name="Normal 3 2 17 2" xfId="12624" xr:uid="{00000000-0005-0000-0000-000035310000}"/>
    <cellStyle name="Normal 3 2 17 2 2" xfId="12625" xr:uid="{00000000-0005-0000-0000-000036310000}"/>
    <cellStyle name="Normal 3 2 17 2 2 2" xfId="12626" xr:uid="{00000000-0005-0000-0000-000037310000}"/>
    <cellStyle name="Normal 3 2 17 2 3" xfId="12627" xr:uid="{00000000-0005-0000-0000-000038310000}"/>
    <cellStyle name="Normal 3 2 17 3" xfId="12628" xr:uid="{00000000-0005-0000-0000-000039310000}"/>
    <cellStyle name="Normal 3 2 17 3 2" xfId="12629" xr:uid="{00000000-0005-0000-0000-00003A310000}"/>
    <cellStyle name="Normal 3 2 17 4" xfId="12630" xr:uid="{00000000-0005-0000-0000-00003B310000}"/>
    <cellStyle name="Normal 3 2 18" xfId="12631" xr:uid="{00000000-0005-0000-0000-00003C310000}"/>
    <cellStyle name="Normal 3 2 18 2" xfId="12632" xr:uid="{00000000-0005-0000-0000-00003D310000}"/>
    <cellStyle name="Normal 3 2 18 2 2" xfId="12633" xr:uid="{00000000-0005-0000-0000-00003E310000}"/>
    <cellStyle name="Normal 3 2 18 3" xfId="12634" xr:uid="{00000000-0005-0000-0000-00003F310000}"/>
    <cellStyle name="Normal 3 2 19" xfId="12635" xr:uid="{00000000-0005-0000-0000-000040310000}"/>
    <cellStyle name="Normal 3 2 19 2" xfId="12636" xr:uid="{00000000-0005-0000-0000-000041310000}"/>
    <cellStyle name="Normal 3 2 2" xfId="12637" xr:uid="{00000000-0005-0000-0000-000042310000}"/>
    <cellStyle name="Normal 3 2 2 10" xfId="12638" xr:uid="{00000000-0005-0000-0000-000043310000}"/>
    <cellStyle name="Normal 3 2 2 10 2" xfId="12639" xr:uid="{00000000-0005-0000-0000-000044310000}"/>
    <cellStyle name="Normal 3 2 2 10 2 2" xfId="12640" xr:uid="{00000000-0005-0000-0000-000045310000}"/>
    <cellStyle name="Normal 3 2 2 10 2 2 2" xfId="12641" xr:uid="{00000000-0005-0000-0000-000046310000}"/>
    <cellStyle name="Normal 3 2 2 10 2 2 2 2" xfId="12642" xr:uid="{00000000-0005-0000-0000-000047310000}"/>
    <cellStyle name="Normal 3 2 2 10 2 2 2 2 2" xfId="12643" xr:uid="{00000000-0005-0000-0000-000048310000}"/>
    <cellStyle name="Normal 3 2 2 10 2 2 2 3" xfId="12644" xr:uid="{00000000-0005-0000-0000-000049310000}"/>
    <cellStyle name="Normal 3 2 2 10 2 2 3" xfId="12645" xr:uid="{00000000-0005-0000-0000-00004A310000}"/>
    <cellStyle name="Normal 3 2 2 10 2 2 3 2" xfId="12646" xr:uid="{00000000-0005-0000-0000-00004B310000}"/>
    <cellStyle name="Normal 3 2 2 10 2 2 4" xfId="12647" xr:uid="{00000000-0005-0000-0000-00004C310000}"/>
    <cellStyle name="Normal 3 2 2 10 2 3" xfId="12648" xr:uid="{00000000-0005-0000-0000-00004D310000}"/>
    <cellStyle name="Normal 3 2 2 10 2 3 2" xfId="12649" xr:uid="{00000000-0005-0000-0000-00004E310000}"/>
    <cellStyle name="Normal 3 2 2 10 2 3 2 2" xfId="12650" xr:uid="{00000000-0005-0000-0000-00004F310000}"/>
    <cellStyle name="Normal 3 2 2 10 2 3 3" xfId="12651" xr:uid="{00000000-0005-0000-0000-000050310000}"/>
    <cellStyle name="Normal 3 2 2 10 2 4" xfId="12652" xr:uid="{00000000-0005-0000-0000-000051310000}"/>
    <cellStyle name="Normal 3 2 2 10 2 4 2" xfId="12653" xr:uid="{00000000-0005-0000-0000-000052310000}"/>
    <cellStyle name="Normal 3 2 2 10 2 5" xfId="12654" xr:uid="{00000000-0005-0000-0000-000053310000}"/>
    <cellStyle name="Normal 3 2 2 10 3" xfId="12655" xr:uid="{00000000-0005-0000-0000-000054310000}"/>
    <cellStyle name="Normal 3 2 2 10 3 2" xfId="12656" xr:uid="{00000000-0005-0000-0000-000055310000}"/>
    <cellStyle name="Normal 3 2 2 10 3 2 2" xfId="12657" xr:uid="{00000000-0005-0000-0000-000056310000}"/>
    <cellStyle name="Normal 3 2 2 10 3 2 2 2" xfId="12658" xr:uid="{00000000-0005-0000-0000-000057310000}"/>
    <cellStyle name="Normal 3 2 2 10 3 2 3" xfId="12659" xr:uid="{00000000-0005-0000-0000-000058310000}"/>
    <cellStyle name="Normal 3 2 2 10 3 3" xfId="12660" xr:uid="{00000000-0005-0000-0000-000059310000}"/>
    <cellStyle name="Normal 3 2 2 10 3 3 2" xfId="12661" xr:uid="{00000000-0005-0000-0000-00005A310000}"/>
    <cellStyle name="Normal 3 2 2 10 3 4" xfId="12662" xr:uid="{00000000-0005-0000-0000-00005B310000}"/>
    <cellStyle name="Normal 3 2 2 10 4" xfId="12663" xr:uid="{00000000-0005-0000-0000-00005C310000}"/>
    <cellStyle name="Normal 3 2 2 10 4 2" xfId="12664" xr:uid="{00000000-0005-0000-0000-00005D310000}"/>
    <cellStyle name="Normal 3 2 2 10 4 2 2" xfId="12665" xr:uid="{00000000-0005-0000-0000-00005E310000}"/>
    <cellStyle name="Normal 3 2 2 10 4 2 2 2" xfId="12666" xr:uid="{00000000-0005-0000-0000-00005F310000}"/>
    <cellStyle name="Normal 3 2 2 10 4 2 3" xfId="12667" xr:uid="{00000000-0005-0000-0000-000060310000}"/>
    <cellStyle name="Normal 3 2 2 10 4 3" xfId="12668" xr:uid="{00000000-0005-0000-0000-000061310000}"/>
    <cellStyle name="Normal 3 2 2 10 4 3 2" xfId="12669" xr:uid="{00000000-0005-0000-0000-000062310000}"/>
    <cellStyle name="Normal 3 2 2 10 4 4" xfId="12670" xr:uid="{00000000-0005-0000-0000-000063310000}"/>
    <cellStyle name="Normal 3 2 2 10 5" xfId="12671" xr:uid="{00000000-0005-0000-0000-000064310000}"/>
    <cellStyle name="Normal 3 2 2 10 5 2" xfId="12672" xr:uid="{00000000-0005-0000-0000-000065310000}"/>
    <cellStyle name="Normal 3 2 2 10 5 2 2" xfId="12673" xr:uid="{00000000-0005-0000-0000-000066310000}"/>
    <cellStyle name="Normal 3 2 2 10 5 3" xfId="12674" xr:uid="{00000000-0005-0000-0000-000067310000}"/>
    <cellStyle name="Normal 3 2 2 10 6" xfId="12675" xr:uid="{00000000-0005-0000-0000-000068310000}"/>
    <cellStyle name="Normal 3 2 2 10 6 2" xfId="12676" xr:uid="{00000000-0005-0000-0000-000069310000}"/>
    <cellStyle name="Normal 3 2 2 10 7" xfId="12677" xr:uid="{00000000-0005-0000-0000-00006A310000}"/>
    <cellStyle name="Normal 3 2 2 10 7 2" xfId="12678" xr:uid="{00000000-0005-0000-0000-00006B310000}"/>
    <cellStyle name="Normal 3 2 2 10 8" xfId="12679" xr:uid="{00000000-0005-0000-0000-00006C310000}"/>
    <cellStyle name="Normal 3 2 2 11" xfId="12680" xr:uid="{00000000-0005-0000-0000-00006D310000}"/>
    <cellStyle name="Normal 3 2 2 11 2" xfId="12681" xr:uid="{00000000-0005-0000-0000-00006E310000}"/>
    <cellStyle name="Normal 3 2 2 11 2 2" xfId="12682" xr:uid="{00000000-0005-0000-0000-00006F310000}"/>
    <cellStyle name="Normal 3 2 2 11 2 2 2" xfId="12683" xr:uid="{00000000-0005-0000-0000-000070310000}"/>
    <cellStyle name="Normal 3 2 2 11 2 2 2 2" xfId="12684" xr:uid="{00000000-0005-0000-0000-000071310000}"/>
    <cellStyle name="Normal 3 2 2 11 2 2 2 2 2" xfId="12685" xr:uid="{00000000-0005-0000-0000-000072310000}"/>
    <cellStyle name="Normal 3 2 2 11 2 2 2 3" xfId="12686" xr:uid="{00000000-0005-0000-0000-000073310000}"/>
    <cellStyle name="Normal 3 2 2 11 2 2 3" xfId="12687" xr:uid="{00000000-0005-0000-0000-000074310000}"/>
    <cellStyle name="Normal 3 2 2 11 2 2 3 2" xfId="12688" xr:uid="{00000000-0005-0000-0000-000075310000}"/>
    <cellStyle name="Normal 3 2 2 11 2 2 4" xfId="12689" xr:uid="{00000000-0005-0000-0000-000076310000}"/>
    <cellStyle name="Normal 3 2 2 11 2 3" xfId="12690" xr:uid="{00000000-0005-0000-0000-000077310000}"/>
    <cellStyle name="Normal 3 2 2 11 2 3 2" xfId="12691" xr:uid="{00000000-0005-0000-0000-000078310000}"/>
    <cellStyle name="Normal 3 2 2 11 2 3 2 2" xfId="12692" xr:uid="{00000000-0005-0000-0000-000079310000}"/>
    <cellStyle name="Normal 3 2 2 11 2 3 3" xfId="12693" xr:uid="{00000000-0005-0000-0000-00007A310000}"/>
    <cellStyle name="Normal 3 2 2 11 2 4" xfId="12694" xr:uid="{00000000-0005-0000-0000-00007B310000}"/>
    <cellStyle name="Normal 3 2 2 11 2 4 2" xfId="12695" xr:uid="{00000000-0005-0000-0000-00007C310000}"/>
    <cellStyle name="Normal 3 2 2 11 2 5" xfId="12696" xr:uid="{00000000-0005-0000-0000-00007D310000}"/>
    <cellStyle name="Normal 3 2 2 11 3" xfId="12697" xr:uid="{00000000-0005-0000-0000-00007E310000}"/>
    <cellStyle name="Normal 3 2 2 11 3 2" xfId="12698" xr:uid="{00000000-0005-0000-0000-00007F310000}"/>
    <cellStyle name="Normal 3 2 2 11 3 2 2" xfId="12699" xr:uid="{00000000-0005-0000-0000-000080310000}"/>
    <cellStyle name="Normal 3 2 2 11 3 2 2 2" xfId="12700" xr:uid="{00000000-0005-0000-0000-000081310000}"/>
    <cellStyle name="Normal 3 2 2 11 3 2 3" xfId="12701" xr:uid="{00000000-0005-0000-0000-000082310000}"/>
    <cellStyle name="Normal 3 2 2 11 3 3" xfId="12702" xr:uid="{00000000-0005-0000-0000-000083310000}"/>
    <cellStyle name="Normal 3 2 2 11 3 3 2" xfId="12703" xr:uid="{00000000-0005-0000-0000-000084310000}"/>
    <cellStyle name="Normal 3 2 2 11 3 4" xfId="12704" xr:uid="{00000000-0005-0000-0000-000085310000}"/>
    <cellStyle name="Normal 3 2 2 11 4" xfId="12705" xr:uid="{00000000-0005-0000-0000-000086310000}"/>
    <cellStyle name="Normal 3 2 2 11 4 2" xfId="12706" xr:uid="{00000000-0005-0000-0000-000087310000}"/>
    <cellStyle name="Normal 3 2 2 11 4 2 2" xfId="12707" xr:uid="{00000000-0005-0000-0000-000088310000}"/>
    <cellStyle name="Normal 3 2 2 11 4 3" xfId="12708" xr:uid="{00000000-0005-0000-0000-000089310000}"/>
    <cellStyle name="Normal 3 2 2 11 5" xfId="12709" xr:uid="{00000000-0005-0000-0000-00008A310000}"/>
    <cellStyle name="Normal 3 2 2 11 5 2" xfId="12710" xr:uid="{00000000-0005-0000-0000-00008B310000}"/>
    <cellStyle name="Normal 3 2 2 11 6" xfId="12711" xr:uid="{00000000-0005-0000-0000-00008C310000}"/>
    <cellStyle name="Normal 3 2 2 12" xfId="12712" xr:uid="{00000000-0005-0000-0000-00008D310000}"/>
    <cellStyle name="Normal 3 2 2 12 2" xfId="12713" xr:uid="{00000000-0005-0000-0000-00008E310000}"/>
    <cellStyle name="Normal 3 2 2 12 2 2" xfId="12714" xr:uid="{00000000-0005-0000-0000-00008F310000}"/>
    <cellStyle name="Normal 3 2 2 12 2 2 2" xfId="12715" xr:uid="{00000000-0005-0000-0000-000090310000}"/>
    <cellStyle name="Normal 3 2 2 12 2 2 2 2" xfId="12716" xr:uid="{00000000-0005-0000-0000-000091310000}"/>
    <cellStyle name="Normal 3 2 2 12 2 2 2 2 2" xfId="12717" xr:uid="{00000000-0005-0000-0000-000092310000}"/>
    <cellStyle name="Normal 3 2 2 12 2 2 2 3" xfId="12718" xr:uid="{00000000-0005-0000-0000-000093310000}"/>
    <cellStyle name="Normal 3 2 2 12 2 2 3" xfId="12719" xr:uid="{00000000-0005-0000-0000-000094310000}"/>
    <cellStyle name="Normal 3 2 2 12 2 2 3 2" xfId="12720" xr:uid="{00000000-0005-0000-0000-000095310000}"/>
    <cellStyle name="Normal 3 2 2 12 2 2 4" xfId="12721" xr:uid="{00000000-0005-0000-0000-000096310000}"/>
    <cellStyle name="Normal 3 2 2 12 2 3" xfId="12722" xr:uid="{00000000-0005-0000-0000-000097310000}"/>
    <cellStyle name="Normal 3 2 2 12 2 3 2" xfId="12723" xr:uid="{00000000-0005-0000-0000-000098310000}"/>
    <cellStyle name="Normal 3 2 2 12 2 3 2 2" xfId="12724" xr:uid="{00000000-0005-0000-0000-000099310000}"/>
    <cellStyle name="Normal 3 2 2 12 2 3 3" xfId="12725" xr:uid="{00000000-0005-0000-0000-00009A310000}"/>
    <cellStyle name="Normal 3 2 2 12 2 4" xfId="12726" xr:uid="{00000000-0005-0000-0000-00009B310000}"/>
    <cellStyle name="Normal 3 2 2 12 2 4 2" xfId="12727" xr:uid="{00000000-0005-0000-0000-00009C310000}"/>
    <cellStyle name="Normal 3 2 2 12 2 5" xfId="12728" xr:uid="{00000000-0005-0000-0000-00009D310000}"/>
    <cellStyle name="Normal 3 2 2 12 3" xfId="12729" xr:uid="{00000000-0005-0000-0000-00009E310000}"/>
    <cellStyle name="Normal 3 2 2 12 3 2" xfId="12730" xr:uid="{00000000-0005-0000-0000-00009F310000}"/>
    <cellStyle name="Normal 3 2 2 12 3 2 2" xfId="12731" xr:uid="{00000000-0005-0000-0000-0000A0310000}"/>
    <cellStyle name="Normal 3 2 2 12 3 2 2 2" xfId="12732" xr:uid="{00000000-0005-0000-0000-0000A1310000}"/>
    <cellStyle name="Normal 3 2 2 12 3 2 3" xfId="12733" xr:uid="{00000000-0005-0000-0000-0000A2310000}"/>
    <cellStyle name="Normal 3 2 2 12 3 3" xfId="12734" xr:uid="{00000000-0005-0000-0000-0000A3310000}"/>
    <cellStyle name="Normal 3 2 2 12 3 3 2" xfId="12735" xr:uid="{00000000-0005-0000-0000-0000A4310000}"/>
    <cellStyle name="Normal 3 2 2 12 3 4" xfId="12736" xr:uid="{00000000-0005-0000-0000-0000A5310000}"/>
    <cellStyle name="Normal 3 2 2 12 4" xfId="12737" xr:uid="{00000000-0005-0000-0000-0000A6310000}"/>
    <cellStyle name="Normal 3 2 2 12 4 2" xfId="12738" xr:uid="{00000000-0005-0000-0000-0000A7310000}"/>
    <cellStyle name="Normal 3 2 2 12 4 2 2" xfId="12739" xr:uid="{00000000-0005-0000-0000-0000A8310000}"/>
    <cellStyle name="Normal 3 2 2 12 4 3" xfId="12740" xr:uid="{00000000-0005-0000-0000-0000A9310000}"/>
    <cellStyle name="Normal 3 2 2 12 5" xfId="12741" xr:uid="{00000000-0005-0000-0000-0000AA310000}"/>
    <cellStyle name="Normal 3 2 2 12 5 2" xfId="12742" xr:uid="{00000000-0005-0000-0000-0000AB310000}"/>
    <cellStyle name="Normal 3 2 2 12 6" xfId="12743" xr:uid="{00000000-0005-0000-0000-0000AC310000}"/>
    <cellStyle name="Normal 3 2 2 13" xfId="12744" xr:uid="{00000000-0005-0000-0000-0000AD310000}"/>
    <cellStyle name="Normal 3 2 2 13 2" xfId="12745" xr:uid="{00000000-0005-0000-0000-0000AE310000}"/>
    <cellStyle name="Normal 3 2 2 13 2 2" xfId="12746" xr:uid="{00000000-0005-0000-0000-0000AF310000}"/>
    <cellStyle name="Normal 3 2 2 13 2 2 2" xfId="12747" xr:uid="{00000000-0005-0000-0000-0000B0310000}"/>
    <cellStyle name="Normal 3 2 2 13 2 2 2 2" xfId="12748" xr:uid="{00000000-0005-0000-0000-0000B1310000}"/>
    <cellStyle name="Normal 3 2 2 13 2 2 3" xfId="12749" xr:uid="{00000000-0005-0000-0000-0000B2310000}"/>
    <cellStyle name="Normal 3 2 2 13 2 3" xfId="12750" xr:uid="{00000000-0005-0000-0000-0000B3310000}"/>
    <cellStyle name="Normal 3 2 2 13 2 3 2" xfId="12751" xr:uid="{00000000-0005-0000-0000-0000B4310000}"/>
    <cellStyle name="Normal 3 2 2 13 2 4" xfId="12752" xr:uid="{00000000-0005-0000-0000-0000B5310000}"/>
    <cellStyle name="Normal 3 2 2 13 3" xfId="12753" xr:uid="{00000000-0005-0000-0000-0000B6310000}"/>
    <cellStyle name="Normal 3 2 2 13 3 2" xfId="12754" xr:uid="{00000000-0005-0000-0000-0000B7310000}"/>
    <cellStyle name="Normal 3 2 2 13 3 2 2" xfId="12755" xr:uid="{00000000-0005-0000-0000-0000B8310000}"/>
    <cellStyle name="Normal 3 2 2 13 3 3" xfId="12756" xr:uid="{00000000-0005-0000-0000-0000B9310000}"/>
    <cellStyle name="Normal 3 2 2 13 4" xfId="12757" xr:uid="{00000000-0005-0000-0000-0000BA310000}"/>
    <cellStyle name="Normal 3 2 2 13 4 2" xfId="12758" xr:uid="{00000000-0005-0000-0000-0000BB310000}"/>
    <cellStyle name="Normal 3 2 2 13 5" xfId="12759" xr:uid="{00000000-0005-0000-0000-0000BC310000}"/>
    <cellStyle name="Normal 3 2 2 14" xfId="12760" xr:uid="{00000000-0005-0000-0000-0000BD310000}"/>
    <cellStyle name="Normal 3 2 2 14 2" xfId="12761" xr:uid="{00000000-0005-0000-0000-0000BE310000}"/>
    <cellStyle name="Normal 3 2 2 14 2 2" xfId="12762" xr:uid="{00000000-0005-0000-0000-0000BF310000}"/>
    <cellStyle name="Normal 3 2 2 14 2 2 2" xfId="12763" xr:uid="{00000000-0005-0000-0000-0000C0310000}"/>
    <cellStyle name="Normal 3 2 2 14 2 3" xfId="12764" xr:uid="{00000000-0005-0000-0000-0000C1310000}"/>
    <cellStyle name="Normal 3 2 2 14 3" xfId="12765" xr:uid="{00000000-0005-0000-0000-0000C2310000}"/>
    <cellStyle name="Normal 3 2 2 14 3 2" xfId="12766" xr:uid="{00000000-0005-0000-0000-0000C3310000}"/>
    <cellStyle name="Normal 3 2 2 14 4" xfId="12767" xr:uid="{00000000-0005-0000-0000-0000C4310000}"/>
    <cellStyle name="Normal 3 2 2 15" xfId="12768" xr:uid="{00000000-0005-0000-0000-0000C5310000}"/>
    <cellStyle name="Normal 3 2 2 15 2" xfId="12769" xr:uid="{00000000-0005-0000-0000-0000C6310000}"/>
    <cellStyle name="Normal 3 2 2 15 2 2" xfId="12770" xr:uid="{00000000-0005-0000-0000-0000C7310000}"/>
    <cellStyle name="Normal 3 2 2 15 2 2 2" xfId="12771" xr:uid="{00000000-0005-0000-0000-0000C8310000}"/>
    <cellStyle name="Normal 3 2 2 15 2 3" xfId="12772" xr:uid="{00000000-0005-0000-0000-0000C9310000}"/>
    <cellStyle name="Normal 3 2 2 15 3" xfId="12773" xr:uid="{00000000-0005-0000-0000-0000CA310000}"/>
    <cellStyle name="Normal 3 2 2 15 3 2" xfId="12774" xr:uid="{00000000-0005-0000-0000-0000CB310000}"/>
    <cellStyle name="Normal 3 2 2 15 4" xfId="12775" xr:uid="{00000000-0005-0000-0000-0000CC310000}"/>
    <cellStyle name="Normal 3 2 2 16" xfId="12776" xr:uid="{00000000-0005-0000-0000-0000CD310000}"/>
    <cellStyle name="Normal 3 2 2 16 2" xfId="12777" xr:uid="{00000000-0005-0000-0000-0000CE310000}"/>
    <cellStyle name="Normal 3 2 2 16 2 2" xfId="12778" xr:uid="{00000000-0005-0000-0000-0000CF310000}"/>
    <cellStyle name="Normal 3 2 2 16 2 2 2" xfId="12779" xr:uid="{00000000-0005-0000-0000-0000D0310000}"/>
    <cellStyle name="Normal 3 2 2 16 2 3" xfId="12780" xr:uid="{00000000-0005-0000-0000-0000D1310000}"/>
    <cellStyle name="Normal 3 2 2 16 3" xfId="12781" xr:uid="{00000000-0005-0000-0000-0000D2310000}"/>
    <cellStyle name="Normal 3 2 2 16 3 2" xfId="12782" xr:uid="{00000000-0005-0000-0000-0000D3310000}"/>
    <cellStyle name="Normal 3 2 2 16 4" xfId="12783" xr:uid="{00000000-0005-0000-0000-0000D4310000}"/>
    <cellStyle name="Normal 3 2 2 17" xfId="12784" xr:uid="{00000000-0005-0000-0000-0000D5310000}"/>
    <cellStyle name="Normal 3 2 2 17 2" xfId="12785" xr:uid="{00000000-0005-0000-0000-0000D6310000}"/>
    <cellStyle name="Normal 3 2 2 17 2 2" xfId="12786" xr:uid="{00000000-0005-0000-0000-0000D7310000}"/>
    <cellStyle name="Normal 3 2 2 17 3" xfId="12787" xr:uid="{00000000-0005-0000-0000-0000D8310000}"/>
    <cellStyle name="Normal 3 2 2 18" xfId="12788" xr:uid="{00000000-0005-0000-0000-0000D9310000}"/>
    <cellStyle name="Normal 3 2 2 18 2" xfId="12789" xr:uid="{00000000-0005-0000-0000-0000DA310000}"/>
    <cellStyle name="Normal 3 2 2 19" xfId="12790" xr:uid="{00000000-0005-0000-0000-0000DB310000}"/>
    <cellStyle name="Normal 3 2 2 19 2" xfId="12791" xr:uid="{00000000-0005-0000-0000-0000DC310000}"/>
    <cellStyle name="Normal 3 2 2 2" xfId="12792" xr:uid="{00000000-0005-0000-0000-0000DD310000}"/>
    <cellStyle name="Normal 3 2 2 2 10" xfId="12793" xr:uid="{00000000-0005-0000-0000-0000DE310000}"/>
    <cellStyle name="Normal 3 2 2 2 10 2" xfId="12794" xr:uid="{00000000-0005-0000-0000-0000DF310000}"/>
    <cellStyle name="Normal 3 2 2 2 10 2 2" xfId="12795" xr:uid="{00000000-0005-0000-0000-0000E0310000}"/>
    <cellStyle name="Normal 3 2 2 2 10 2 2 2" xfId="12796" xr:uid="{00000000-0005-0000-0000-0000E1310000}"/>
    <cellStyle name="Normal 3 2 2 2 10 2 2 2 2" xfId="12797" xr:uid="{00000000-0005-0000-0000-0000E2310000}"/>
    <cellStyle name="Normal 3 2 2 2 10 2 2 2 2 2" xfId="12798" xr:uid="{00000000-0005-0000-0000-0000E3310000}"/>
    <cellStyle name="Normal 3 2 2 2 10 2 2 2 3" xfId="12799" xr:uid="{00000000-0005-0000-0000-0000E4310000}"/>
    <cellStyle name="Normal 3 2 2 2 10 2 2 3" xfId="12800" xr:uid="{00000000-0005-0000-0000-0000E5310000}"/>
    <cellStyle name="Normal 3 2 2 2 10 2 2 3 2" xfId="12801" xr:uid="{00000000-0005-0000-0000-0000E6310000}"/>
    <cellStyle name="Normal 3 2 2 2 10 2 2 4" xfId="12802" xr:uid="{00000000-0005-0000-0000-0000E7310000}"/>
    <cellStyle name="Normal 3 2 2 2 10 2 3" xfId="12803" xr:uid="{00000000-0005-0000-0000-0000E8310000}"/>
    <cellStyle name="Normal 3 2 2 2 10 2 3 2" xfId="12804" xr:uid="{00000000-0005-0000-0000-0000E9310000}"/>
    <cellStyle name="Normal 3 2 2 2 10 2 3 2 2" xfId="12805" xr:uid="{00000000-0005-0000-0000-0000EA310000}"/>
    <cellStyle name="Normal 3 2 2 2 10 2 3 3" xfId="12806" xr:uid="{00000000-0005-0000-0000-0000EB310000}"/>
    <cellStyle name="Normal 3 2 2 2 10 2 4" xfId="12807" xr:uid="{00000000-0005-0000-0000-0000EC310000}"/>
    <cellStyle name="Normal 3 2 2 2 10 2 4 2" xfId="12808" xr:uid="{00000000-0005-0000-0000-0000ED310000}"/>
    <cellStyle name="Normal 3 2 2 2 10 2 5" xfId="12809" xr:uid="{00000000-0005-0000-0000-0000EE310000}"/>
    <cellStyle name="Normal 3 2 2 2 10 3" xfId="12810" xr:uid="{00000000-0005-0000-0000-0000EF310000}"/>
    <cellStyle name="Normal 3 2 2 2 10 3 2" xfId="12811" xr:uid="{00000000-0005-0000-0000-0000F0310000}"/>
    <cellStyle name="Normal 3 2 2 2 10 3 2 2" xfId="12812" xr:uid="{00000000-0005-0000-0000-0000F1310000}"/>
    <cellStyle name="Normal 3 2 2 2 10 3 2 2 2" xfId="12813" xr:uid="{00000000-0005-0000-0000-0000F2310000}"/>
    <cellStyle name="Normal 3 2 2 2 10 3 2 3" xfId="12814" xr:uid="{00000000-0005-0000-0000-0000F3310000}"/>
    <cellStyle name="Normal 3 2 2 2 10 3 3" xfId="12815" xr:uid="{00000000-0005-0000-0000-0000F4310000}"/>
    <cellStyle name="Normal 3 2 2 2 10 3 3 2" xfId="12816" xr:uid="{00000000-0005-0000-0000-0000F5310000}"/>
    <cellStyle name="Normal 3 2 2 2 10 3 4" xfId="12817" xr:uid="{00000000-0005-0000-0000-0000F6310000}"/>
    <cellStyle name="Normal 3 2 2 2 10 4" xfId="12818" xr:uid="{00000000-0005-0000-0000-0000F7310000}"/>
    <cellStyle name="Normal 3 2 2 2 10 4 2" xfId="12819" xr:uid="{00000000-0005-0000-0000-0000F8310000}"/>
    <cellStyle name="Normal 3 2 2 2 10 4 2 2" xfId="12820" xr:uid="{00000000-0005-0000-0000-0000F9310000}"/>
    <cellStyle name="Normal 3 2 2 2 10 4 3" xfId="12821" xr:uid="{00000000-0005-0000-0000-0000FA310000}"/>
    <cellStyle name="Normal 3 2 2 2 10 5" xfId="12822" xr:uid="{00000000-0005-0000-0000-0000FB310000}"/>
    <cellStyle name="Normal 3 2 2 2 10 5 2" xfId="12823" xr:uid="{00000000-0005-0000-0000-0000FC310000}"/>
    <cellStyle name="Normal 3 2 2 2 10 6" xfId="12824" xr:uid="{00000000-0005-0000-0000-0000FD310000}"/>
    <cellStyle name="Normal 3 2 2 2 11" xfId="12825" xr:uid="{00000000-0005-0000-0000-0000FE310000}"/>
    <cellStyle name="Normal 3 2 2 2 11 2" xfId="12826" xr:uid="{00000000-0005-0000-0000-0000FF310000}"/>
    <cellStyle name="Normal 3 2 2 2 11 2 2" xfId="12827" xr:uid="{00000000-0005-0000-0000-000000320000}"/>
    <cellStyle name="Normal 3 2 2 2 11 2 2 2" xfId="12828" xr:uid="{00000000-0005-0000-0000-000001320000}"/>
    <cellStyle name="Normal 3 2 2 2 11 2 2 2 2" xfId="12829" xr:uid="{00000000-0005-0000-0000-000002320000}"/>
    <cellStyle name="Normal 3 2 2 2 11 2 2 2 2 2" xfId="12830" xr:uid="{00000000-0005-0000-0000-000003320000}"/>
    <cellStyle name="Normal 3 2 2 2 11 2 2 2 3" xfId="12831" xr:uid="{00000000-0005-0000-0000-000004320000}"/>
    <cellStyle name="Normal 3 2 2 2 11 2 2 3" xfId="12832" xr:uid="{00000000-0005-0000-0000-000005320000}"/>
    <cellStyle name="Normal 3 2 2 2 11 2 2 3 2" xfId="12833" xr:uid="{00000000-0005-0000-0000-000006320000}"/>
    <cellStyle name="Normal 3 2 2 2 11 2 2 4" xfId="12834" xr:uid="{00000000-0005-0000-0000-000007320000}"/>
    <cellStyle name="Normal 3 2 2 2 11 2 3" xfId="12835" xr:uid="{00000000-0005-0000-0000-000008320000}"/>
    <cellStyle name="Normal 3 2 2 2 11 2 3 2" xfId="12836" xr:uid="{00000000-0005-0000-0000-000009320000}"/>
    <cellStyle name="Normal 3 2 2 2 11 2 3 2 2" xfId="12837" xr:uid="{00000000-0005-0000-0000-00000A320000}"/>
    <cellStyle name="Normal 3 2 2 2 11 2 3 3" xfId="12838" xr:uid="{00000000-0005-0000-0000-00000B320000}"/>
    <cellStyle name="Normal 3 2 2 2 11 2 4" xfId="12839" xr:uid="{00000000-0005-0000-0000-00000C320000}"/>
    <cellStyle name="Normal 3 2 2 2 11 2 4 2" xfId="12840" xr:uid="{00000000-0005-0000-0000-00000D320000}"/>
    <cellStyle name="Normal 3 2 2 2 11 2 5" xfId="12841" xr:uid="{00000000-0005-0000-0000-00000E320000}"/>
    <cellStyle name="Normal 3 2 2 2 11 3" xfId="12842" xr:uid="{00000000-0005-0000-0000-00000F320000}"/>
    <cellStyle name="Normal 3 2 2 2 11 3 2" xfId="12843" xr:uid="{00000000-0005-0000-0000-000010320000}"/>
    <cellStyle name="Normal 3 2 2 2 11 3 2 2" xfId="12844" xr:uid="{00000000-0005-0000-0000-000011320000}"/>
    <cellStyle name="Normal 3 2 2 2 11 3 2 2 2" xfId="12845" xr:uid="{00000000-0005-0000-0000-000012320000}"/>
    <cellStyle name="Normal 3 2 2 2 11 3 2 3" xfId="12846" xr:uid="{00000000-0005-0000-0000-000013320000}"/>
    <cellStyle name="Normal 3 2 2 2 11 3 3" xfId="12847" xr:uid="{00000000-0005-0000-0000-000014320000}"/>
    <cellStyle name="Normal 3 2 2 2 11 3 3 2" xfId="12848" xr:uid="{00000000-0005-0000-0000-000015320000}"/>
    <cellStyle name="Normal 3 2 2 2 11 3 4" xfId="12849" xr:uid="{00000000-0005-0000-0000-000016320000}"/>
    <cellStyle name="Normal 3 2 2 2 11 4" xfId="12850" xr:uid="{00000000-0005-0000-0000-000017320000}"/>
    <cellStyle name="Normal 3 2 2 2 11 4 2" xfId="12851" xr:uid="{00000000-0005-0000-0000-000018320000}"/>
    <cellStyle name="Normal 3 2 2 2 11 4 2 2" xfId="12852" xr:uid="{00000000-0005-0000-0000-000019320000}"/>
    <cellStyle name="Normal 3 2 2 2 11 4 3" xfId="12853" xr:uid="{00000000-0005-0000-0000-00001A320000}"/>
    <cellStyle name="Normal 3 2 2 2 11 5" xfId="12854" xr:uid="{00000000-0005-0000-0000-00001B320000}"/>
    <cellStyle name="Normal 3 2 2 2 11 5 2" xfId="12855" xr:uid="{00000000-0005-0000-0000-00001C320000}"/>
    <cellStyle name="Normal 3 2 2 2 11 6" xfId="12856" xr:uid="{00000000-0005-0000-0000-00001D320000}"/>
    <cellStyle name="Normal 3 2 2 2 12" xfId="12857" xr:uid="{00000000-0005-0000-0000-00001E320000}"/>
    <cellStyle name="Normal 3 2 2 2 12 2" xfId="12858" xr:uid="{00000000-0005-0000-0000-00001F320000}"/>
    <cellStyle name="Normal 3 2 2 2 12 2 2" xfId="12859" xr:uid="{00000000-0005-0000-0000-000020320000}"/>
    <cellStyle name="Normal 3 2 2 2 12 2 2 2" xfId="12860" xr:uid="{00000000-0005-0000-0000-000021320000}"/>
    <cellStyle name="Normal 3 2 2 2 12 2 2 2 2" xfId="12861" xr:uid="{00000000-0005-0000-0000-000022320000}"/>
    <cellStyle name="Normal 3 2 2 2 12 2 2 3" xfId="12862" xr:uid="{00000000-0005-0000-0000-000023320000}"/>
    <cellStyle name="Normal 3 2 2 2 12 2 3" xfId="12863" xr:uid="{00000000-0005-0000-0000-000024320000}"/>
    <cellStyle name="Normal 3 2 2 2 12 2 3 2" xfId="12864" xr:uid="{00000000-0005-0000-0000-000025320000}"/>
    <cellStyle name="Normal 3 2 2 2 12 2 4" xfId="12865" xr:uid="{00000000-0005-0000-0000-000026320000}"/>
    <cellStyle name="Normal 3 2 2 2 12 3" xfId="12866" xr:uid="{00000000-0005-0000-0000-000027320000}"/>
    <cellStyle name="Normal 3 2 2 2 12 3 2" xfId="12867" xr:uid="{00000000-0005-0000-0000-000028320000}"/>
    <cellStyle name="Normal 3 2 2 2 12 3 2 2" xfId="12868" xr:uid="{00000000-0005-0000-0000-000029320000}"/>
    <cellStyle name="Normal 3 2 2 2 12 3 3" xfId="12869" xr:uid="{00000000-0005-0000-0000-00002A320000}"/>
    <cellStyle name="Normal 3 2 2 2 12 4" xfId="12870" xr:uid="{00000000-0005-0000-0000-00002B320000}"/>
    <cellStyle name="Normal 3 2 2 2 12 4 2" xfId="12871" xr:uid="{00000000-0005-0000-0000-00002C320000}"/>
    <cellStyle name="Normal 3 2 2 2 12 5" xfId="12872" xr:uid="{00000000-0005-0000-0000-00002D320000}"/>
    <cellStyle name="Normal 3 2 2 2 13" xfId="12873" xr:uid="{00000000-0005-0000-0000-00002E320000}"/>
    <cellStyle name="Normal 3 2 2 2 13 2" xfId="12874" xr:uid="{00000000-0005-0000-0000-00002F320000}"/>
    <cellStyle name="Normal 3 2 2 2 13 2 2" xfId="12875" xr:uid="{00000000-0005-0000-0000-000030320000}"/>
    <cellStyle name="Normal 3 2 2 2 13 2 2 2" xfId="12876" xr:uid="{00000000-0005-0000-0000-000031320000}"/>
    <cellStyle name="Normal 3 2 2 2 13 2 3" xfId="12877" xr:uid="{00000000-0005-0000-0000-000032320000}"/>
    <cellStyle name="Normal 3 2 2 2 13 3" xfId="12878" xr:uid="{00000000-0005-0000-0000-000033320000}"/>
    <cellStyle name="Normal 3 2 2 2 13 3 2" xfId="12879" xr:uid="{00000000-0005-0000-0000-000034320000}"/>
    <cellStyle name="Normal 3 2 2 2 13 4" xfId="12880" xr:uid="{00000000-0005-0000-0000-000035320000}"/>
    <cellStyle name="Normal 3 2 2 2 14" xfId="12881" xr:uid="{00000000-0005-0000-0000-000036320000}"/>
    <cellStyle name="Normal 3 2 2 2 14 2" xfId="12882" xr:uid="{00000000-0005-0000-0000-000037320000}"/>
    <cellStyle name="Normal 3 2 2 2 14 2 2" xfId="12883" xr:uid="{00000000-0005-0000-0000-000038320000}"/>
    <cellStyle name="Normal 3 2 2 2 14 2 2 2" xfId="12884" xr:uid="{00000000-0005-0000-0000-000039320000}"/>
    <cellStyle name="Normal 3 2 2 2 14 2 3" xfId="12885" xr:uid="{00000000-0005-0000-0000-00003A320000}"/>
    <cellStyle name="Normal 3 2 2 2 14 3" xfId="12886" xr:uid="{00000000-0005-0000-0000-00003B320000}"/>
    <cellStyle name="Normal 3 2 2 2 14 3 2" xfId="12887" xr:uid="{00000000-0005-0000-0000-00003C320000}"/>
    <cellStyle name="Normal 3 2 2 2 14 4" xfId="12888" xr:uid="{00000000-0005-0000-0000-00003D320000}"/>
    <cellStyle name="Normal 3 2 2 2 15" xfId="12889" xr:uid="{00000000-0005-0000-0000-00003E320000}"/>
    <cellStyle name="Normal 3 2 2 2 15 2" xfId="12890" xr:uid="{00000000-0005-0000-0000-00003F320000}"/>
    <cellStyle name="Normal 3 2 2 2 15 2 2" xfId="12891" xr:uid="{00000000-0005-0000-0000-000040320000}"/>
    <cellStyle name="Normal 3 2 2 2 15 2 2 2" xfId="12892" xr:uid="{00000000-0005-0000-0000-000041320000}"/>
    <cellStyle name="Normal 3 2 2 2 15 2 3" xfId="12893" xr:uid="{00000000-0005-0000-0000-000042320000}"/>
    <cellStyle name="Normal 3 2 2 2 15 3" xfId="12894" xr:uid="{00000000-0005-0000-0000-000043320000}"/>
    <cellStyle name="Normal 3 2 2 2 15 3 2" xfId="12895" xr:uid="{00000000-0005-0000-0000-000044320000}"/>
    <cellStyle name="Normal 3 2 2 2 15 4" xfId="12896" xr:uid="{00000000-0005-0000-0000-000045320000}"/>
    <cellStyle name="Normal 3 2 2 2 16" xfId="12897" xr:uid="{00000000-0005-0000-0000-000046320000}"/>
    <cellStyle name="Normal 3 2 2 2 16 2" xfId="12898" xr:uid="{00000000-0005-0000-0000-000047320000}"/>
    <cellStyle name="Normal 3 2 2 2 16 2 2" xfId="12899" xr:uid="{00000000-0005-0000-0000-000048320000}"/>
    <cellStyle name="Normal 3 2 2 2 16 3" xfId="12900" xr:uid="{00000000-0005-0000-0000-000049320000}"/>
    <cellStyle name="Normal 3 2 2 2 17" xfId="12901" xr:uid="{00000000-0005-0000-0000-00004A320000}"/>
    <cellStyle name="Normal 3 2 2 2 17 2" xfId="12902" xr:uid="{00000000-0005-0000-0000-00004B320000}"/>
    <cellStyle name="Normal 3 2 2 2 18" xfId="12903" xr:uid="{00000000-0005-0000-0000-00004C320000}"/>
    <cellStyle name="Normal 3 2 2 2 18 2" xfId="12904" xr:uid="{00000000-0005-0000-0000-00004D320000}"/>
    <cellStyle name="Normal 3 2 2 2 19" xfId="12905" xr:uid="{00000000-0005-0000-0000-00004E320000}"/>
    <cellStyle name="Normal 3 2 2 2 2" xfId="12906" xr:uid="{00000000-0005-0000-0000-00004F320000}"/>
    <cellStyle name="Normal 3 2 2 2 2 10" xfId="12907" xr:uid="{00000000-0005-0000-0000-000050320000}"/>
    <cellStyle name="Normal 3 2 2 2 2 10 2" xfId="12908" xr:uid="{00000000-0005-0000-0000-000051320000}"/>
    <cellStyle name="Normal 3 2 2 2 2 10 2 2" xfId="12909" xr:uid="{00000000-0005-0000-0000-000052320000}"/>
    <cellStyle name="Normal 3 2 2 2 2 10 2 2 2" xfId="12910" xr:uid="{00000000-0005-0000-0000-000053320000}"/>
    <cellStyle name="Normal 3 2 2 2 2 10 2 2 2 2" xfId="12911" xr:uid="{00000000-0005-0000-0000-000054320000}"/>
    <cellStyle name="Normal 3 2 2 2 2 10 2 2 2 2 2" xfId="12912" xr:uid="{00000000-0005-0000-0000-000055320000}"/>
    <cellStyle name="Normal 3 2 2 2 2 10 2 2 2 3" xfId="12913" xr:uid="{00000000-0005-0000-0000-000056320000}"/>
    <cellStyle name="Normal 3 2 2 2 2 10 2 2 3" xfId="12914" xr:uid="{00000000-0005-0000-0000-000057320000}"/>
    <cellStyle name="Normal 3 2 2 2 2 10 2 2 3 2" xfId="12915" xr:uid="{00000000-0005-0000-0000-000058320000}"/>
    <cellStyle name="Normal 3 2 2 2 2 10 2 2 4" xfId="12916" xr:uid="{00000000-0005-0000-0000-000059320000}"/>
    <cellStyle name="Normal 3 2 2 2 2 10 2 3" xfId="12917" xr:uid="{00000000-0005-0000-0000-00005A320000}"/>
    <cellStyle name="Normal 3 2 2 2 2 10 2 3 2" xfId="12918" xr:uid="{00000000-0005-0000-0000-00005B320000}"/>
    <cellStyle name="Normal 3 2 2 2 2 10 2 3 2 2" xfId="12919" xr:uid="{00000000-0005-0000-0000-00005C320000}"/>
    <cellStyle name="Normal 3 2 2 2 2 10 2 3 3" xfId="12920" xr:uid="{00000000-0005-0000-0000-00005D320000}"/>
    <cellStyle name="Normal 3 2 2 2 2 10 2 4" xfId="12921" xr:uid="{00000000-0005-0000-0000-00005E320000}"/>
    <cellStyle name="Normal 3 2 2 2 2 10 2 4 2" xfId="12922" xr:uid="{00000000-0005-0000-0000-00005F320000}"/>
    <cellStyle name="Normal 3 2 2 2 2 10 2 5" xfId="12923" xr:uid="{00000000-0005-0000-0000-000060320000}"/>
    <cellStyle name="Normal 3 2 2 2 2 10 3" xfId="12924" xr:uid="{00000000-0005-0000-0000-000061320000}"/>
    <cellStyle name="Normal 3 2 2 2 2 10 3 2" xfId="12925" xr:uid="{00000000-0005-0000-0000-000062320000}"/>
    <cellStyle name="Normal 3 2 2 2 2 10 3 2 2" xfId="12926" xr:uid="{00000000-0005-0000-0000-000063320000}"/>
    <cellStyle name="Normal 3 2 2 2 2 10 3 2 2 2" xfId="12927" xr:uid="{00000000-0005-0000-0000-000064320000}"/>
    <cellStyle name="Normal 3 2 2 2 2 10 3 2 3" xfId="12928" xr:uid="{00000000-0005-0000-0000-000065320000}"/>
    <cellStyle name="Normal 3 2 2 2 2 10 3 3" xfId="12929" xr:uid="{00000000-0005-0000-0000-000066320000}"/>
    <cellStyle name="Normal 3 2 2 2 2 10 3 3 2" xfId="12930" xr:uid="{00000000-0005-0000-0000-000067320000}"/>
    <cellStyle name="Normal 3 2 2 2 2 10 3 4" xfId="12931" xr:uid="{00000000-0005-0000-0000-000068320000}"/>
    <cellStyle name="Normal 3 2 2 2 2 10 4" xfId="12932" xr:uid="{00000000-0005-0000-0000-000069320000}"/>
    <cellStyle name="Normal 3 2 2 2 2 10 4 2" xfId="12933" xr:uid="{00000000-0005-0000-0000-00006A320000}"/>
    <cellStyle name="Normal 3 2 2 2 2 10 4 2 2" xfId="12934" xr:uid="{00000000-0005-0000-0000-00006B320000}"/>
    <cellStyle name="Normal 3 2 2 2 2 10 4 3" xfId="12935" xr:uid="{00000000-0005-0000-0000-00006C320000}"/>
    <cellStyle name="Normal 3 2 2 2 2 10 5" xfId="12936" xr:uid="{00000000-0005-0000-0000-00006D320000}"/>
    <cellStyle name="Normal 3 2 2 2 2 10 5 2" xfId="12937" xr:uid="{00000000-0005-0000-0000-00006E320000}"/>
    <cellStyle name="Normal 3 2 2 2 2 10 6" xfId="12938" xr:uid="{00000000-0005-0000-0000-00006F320000}"/>
    <cellStyle name="Normal 3 2 2 2 2 11" xfId="12939" xr:uid="{00000000-0005-0000-0000-000070320000}"/>
    <cellStyle name="Normal 3 2 2 2 2 11 2" xfId="12940" xr:uid="{00000000-0005-0000-0000-000071320000}"/>
    <cellStyle name="Normal 3 2 2 2 2 11 2 2" xfId="12941" xr:uid="{00000000-0005-0000-0000-000072320000}"/>
    <cellStyle name="Normal 3 2 2 2 2 11 2 2 2" xfId="12942" xr:uid="{00000000-0005-0000-0000-000073320000}"/>
    <cellStyle name="Normal 3 2 2 2 2 11 2 2 2 2" xfId="12943" xr:uid="{00000000-0005-0000-0000-000074320000}"/>
    <cellStyle name="Normal 3 2 2 2 2 11 2 2 3" xfId="12944" xr:uid="{00000000-0005-0000-0000-000075320000}"/>
    <cellStyle name="Normal 3 2 2 2 2 11 2 3" xfId="12945" xr:uid="{00000000-0005-0000-0000-000076320000}"/>
    <cellStyle name="Normal 3 2 2 2 2 11 2 3 2" xfId="12946" xr:uid="{00000000-0005-0000-0000-000077320000}"/>
    <cellStyle name="Normal 3 2 2 2 2 11 2 4" xfId="12947" xr:uid="{00000000-0005-0000-0000-000078320000}"/>
    <cellStyle name="Normal 3 2 2 2 2 11 3" xfId="12948" xr:uid="{00000000-0005-0000-0000-000079320000}"/>
    <cellStyle name="Normal 3 2 2 2 2 11 3 2" xfId="12949" xr:uid="{00000000-0005-0000-0000-00007A320000}"/>
    <cellStyle name="Normal 3 2 2 2 2 11 3 2 2" xfId="12950" xr:uid="{00000000-0005-0000-0000-00007B320000}"/>
    <cellStyle name="Normal 3 2 2 2 2 11 3 3" xfId="12951" xr:uid="{00000000-0005-0000-0000-00007C320000}"/>
    <cellStyle name="Normal 3 2 2 2 2 11 4" xfId="12952" xr:uid="{00000000-0005-0000-0000-00007D320000}"/>
    <cellStyle name="Normal 3 2 2 2 2 11 4 2" xfId="12953" xr:uid="{00000000-0005-0000-0000-00007E320000}"/>
    <cellStyle name="Normal 3 2 2 2 2 11 5" xfId="12954" xr:uid="{00000000-0005-0000-0000-00007F320000}"/>
    <cellStyle name="Normal 3 2 2 2 2 12" xfId="12955" xr:uid="{00000000-0005-0000-0000-000080320000}"/>
    <cellStyle name="Normal 3 2 2 2 2 12 2" xfId="12956" xr:uid="{00000000-0005-0000-0000-000081320000}"/>
    <cellStyle name="Normal 3 2 2 2 2 12 2 2" xfId="12957" xr:uid="{00000000-0005-0000-0000-000082320000}"/>
    <cellStyle name="Normal 3 2 2 2 2 12 2 2 2" xfId="12958" xr:uid="{00000000-0005-0000-0000-000083320000}"/>
    <cellStyle name="Normal 3 2 2 2 2 12 2 3" xfId="12959" xr:uid="{00000000-0005-0000-0000-000084320000}"/>
    <cellStyle name="Normal 3 2 2 2 2 12 3" xfId="12960" xr:uid="{00000000-0005-0000-0000-000085320000}"/>
    <cellStyle name="Normal 3 2 2 2 2 12 3 2" xfId="12961" xr:uid="{00000000-0005-0000-0000-000086320000}"/>
    <cellStyle name="Normal 3 2 2 2 2 12 4" xfId="12962" xr:uid="{00000000-0005-0000-0000-000087320000}"/>
    <cellStyle name="Normal 3 2 2 2 2 13" xfId="12963" xr:uid="{00000000-0005-0000-0000-000088320000}"/>
    <cellStyle name="Normal 3 2 2 2 2 13 2" xfId="12964" xr:uid="{00000000-0005-0000-0000-000089320000}"/>
    <cellStyle name="Normal 3 2 2 2 2 13 2 2" xfId="12965" xr:uid="{00000000-0005-0000-0000-00008A320000}"/>
    <cellStyle name="Normal 3 2 2 2 2 13 2 2 2" xfId="12966" xr:uid="{00000000-0005-0000-0000-00008B320000}"/>
    <cellStyle name="Normal 3 2 2 2 2 13 2 3" xfId="12967" xr:uid="{00000000-0005-0000-0000-00008C320000}"/>
    <cellStyle name="Normal 3 2 2 2 2 13 3" xfId="12968" xr:uid="{00000000-0005-0000-0000-00008D320000}"/>
    <cellStyle name="Normal 3 2 2 2 2 13 3 2" xfId="12969" xr:uid="{00000000-0005-0000-0000-00008E320000}"/>
    <cellStyle name="Normal 3 2 2 2 2 13 4" xfId="12970" xr:uid="{00000000-0005-0000-0000-00008F320000}"/>
    <cellStyle name="Normal 3 2 2 2 2 14" xfId="12971" xr:uid="{00000000-0005-0000-0000-000090320000}"/>
    <cellStyle name="Normal 3 2 2 2 2 14 2" xfId="12972" xr:uid="{00000000-0005-0000-0000-000091320000}"/>
    <cellStyle name="Normal 3 2 2 2 2 14 2 2" xfId="12973" xr:uid="{00000000-0005-0000-0000-000092320000}"/>
    <cellStyle name="Normal 3 2 2 2 2 14 2 2 2" xfId="12974" xr:uid="{00000000-0005-0000-0000-000093320000}"/>
    <cellStyle name="Normal 3 2 2 2 2 14 2 3" xfId="12975" xr:uid="{00000000-0005-0000-0000-000094320000}"/>
    <cellStyle name="Normal 3 2 2 2 2 14 3" xfId="12976" xr:uid="{00000000-0005-0000-0000-000095320000}"/>
    <cellStyle name="Normal 3 2 2 2 2 14 3 2" xfId="12977" xr:uid="{00000000-0005-0000-0000-000096320000}"/>
    <cellStyle name="Normal 3 2 2 2 2 14 4" xfId="12978" xr:uid="{00000000-0005-0000-0000-000097320000}"/>
    <cellStyle name="Normal 3 2 2 2 2 15" xfId="12979" xr:uid="{00000000-0005-0000-0000-000098320000}"/>
    <cellStyle name="Normal 3 2 2 2 2 15 2" xfId="12980" xr:uid="{00000000-0005-0000-0000-000099320000}"/>
    <cellStyle name="Normal 3 2 2 2 2 15 2 2" xfId="12981" xr:uid="{00000000-0005-0000-0000-00009A320000}"/>
    <cellStyle name="Normal 3 2 2 2 2 15 3" xfId="12982" xr:uid="{00000000-0005-0000-0000-00009B320000}"/>
    <cellStyle name="Normal 3 2 2 2 2 16" xfId="12983" xr:uid="{00000000-0005-0000-0000-00009C320000}"/>
    <cellStyle name="Normal 3 2 2 2 2 16 2" xfId="12984" xr:uid="{00000000-0005-0000-0000-00009D320000}"/>
    <cellStyle name="Normal 3 2 2 2 2 17" xfId="12985" xr:uid="{00000000-0005-0000-0000-00009E320000}"/>
    <cellStyle name="Normal 3 2 2 2 2 17 2" xfId="12986" xr:uid="{00000000-0005-0000-0000-00009F320000}"/>
    <cellStyle name="Normal 3 2 2 2 2 18" xfId="12987" xr:uid="{00000000-0005-0000-0000-0000A0320000}"/>
    <cellStyle name="Normal 3 2 2 2 2 2" xfId="12988" xr:uid="{00000000-0005-0000-0000-0000A1320000}"/>
    <cellStyle name="Normal 3 2 2 2 2 2 10" xfId="12989" xr:uid="{00000000-0005-0000-0000-0000A2320000}"/>
    <cellStyle name="Normal 3 2 2 2 2 2 10 2" xfId="12990" xr:uid="{00000000-0005-0000-0000-0000A3320000}"/>
    <cellStyle name="Normal 3 2 2 2 2 2 10 2 2" xfId="12991" xr:uid="{00000000-0005-0000-0000-0000A4320000}"/>
    <cellStyle name="Normal 3 2 2 2 2 2 10 2 2 2" xfId="12992" xr:uid="{00000000-0005-0000-0000-0000A5320000}"/>
    <cellStyle name="Normal 3 2 2 2 2 2 10 2 3" xfId="12993" xr:uid="{00000000-0005-0000-0000-0000A6320000}"/>
    <cellStyle name="Normal 3 2 2 2 2 2 10 3" xfId="12994" xr:uid="{00000000-0005-0000-0000-0000A7320000}"/>
    <cellStyle name="Normal 3 2 2 2 2 2 10 3 2" xfId="12995" xr:uid="{00000000-0005-0000-0000-0000A8320000}"/>
    <cellStyle name="Normal 3 2 2 2 2 2 10 4" xfId="12996" xr:uid="{00000000-0005-0000-0000-0000A9320000}"/>
    <cellStyle name="Normal 3 2 2 2 2 2 11" xfId="12997" xr:uid="{00000000-0005-0000-0000-0000AA320000}"/>
    <cellStyle name="Normal 3 2 2 2 2 2 11 2" xfId="12998" xr:uid="{00000000-0005-0000-0000-0000AB320000}"/>
    <cellStyle name="Normal 3 2 2 2 2 2 11 2 2" xfId="12999" xr:uid="{00000000-0005-0000-0000-0000AC320000}"/>
    <cellStyle name="Normal 3 2 2 2 2 2 11 2 2 2" xfId="13000" xr:uid="{00000000-0005-0000-0000-0000AD320000}"/>
    <cellStyle name="Normal 3 2 2 2 2 2 11 2 3" xfId="13001" xr:uid="{00000000-0005-0000-0000-0000AE320000}"/>
    <cellStyle name="Normal 3 2 2 2 2 2 11 3" xfId="13002" xr:uid="{00000000-0005-0000-0000-0000AF320000}"/>
    <cellStyle name="Normal 3 2 2 2 2 2 11 3 2" xfId="13003" xr:uid="{00000000-0005-0000-0000-0000B0320000}"/>
    <cellStyle name="Normal 3 2 2 2 2 2 11 4" xfId="13004" xr:uid="{00000000-0005-0000-0000-0000B1320000}"/>
    <cellStyle name="Normal 3 2 2 2 2 2 12" xfId="13005" xr:uid="{00000000-0005-0000-0000-0000B2320000}"/>
    <cellStyle name="Normal 3 2 2 2 2 2 12 2" xfId="13006" xr:uid="{00000000-0005-0000-0000-0000B3320000}"/>
    <cellStyle name="Normal 3 2 2 2 2 2 12 2 2" xfId="13007" xr:uid="{00000000-0005-0000-0000-0000B4320000}"/>
    <cellStyle name="Normal 3 2 2 2 2 2 12 2 2 2" xfId="13008" xr:uid="{00000000-0005-0000-0000-0000B5320000}"/>
    <cellStyle name="Normal 3 2 2 2 2 2 12 2 3" xfId="13009" xr:uid="{00000000-0005-0000-0000-0000B6320000}"/>
    <cellStyle name="Normal 3 2 2 2 2 2 12 3" xfId="13010" xr:uid="{00000000-0005-0000-0000-0000B7320000}"/>
    <cellStyle name="Normal 3 2 2 2 2 2 12 3 2" xfId="13011" xr:uid="{00000000-0005-0000-0000-0000B8320000}"/>
    <cellStyle name="Normal 3 2 2 2 2 2 12 4" xfId="13012" xr:uid="{00000000-0005-0000-0000-0000B9320000}"/>
    <cellStyle name="Normal 3 2 2 2 2 2 13" xfId="13013" xr:uid="{00000000-0005-0000-0000-0000BA320000}"/>
    <cellStyle name="Normal 3 2 2 2 2 2 13 2" xfId="13014" xr:uid="{00000000-0005-0000-0000-0000BB320000}"/>
    <cellStyle name="Normal 3 2 2 2 2 2 13 2 2" xfId="13015" xr:uid="{00000000-0005-0000-0000-0000BC320000}"/>
    <cellStyle name="Normal 3 2 2 2 2 2 13 3" xfId="13016" xr:uid="{00000000-0005-0000-0000-0000BD320000}"/>
    <cellStyle name="Normal 3 2 2 2 2 2 14" xfId="13017" xr:uid="{00000000-0005-0000-0000-0000BE320000}"/>
    <cellStyle name="Normal 3 2 2 2 2 2 14 2" xfId="13018" xr:uid="{00000000-0005-0000-0000-0000BF320000}"/>
    <cellStyle name="Normal 3 2 2 2 2 2 15" xfId="13019" xr:uid="{00000000-0005-0000-0000-0000C0320000}"/>
    <cellStyle name="Normal 3 2 2 2 2 2 15 2" xfId="13020" xr:uid="{00000000-0005-0000-0000-0000C1320000}"/>
    <cellStyle name="Normal 3 2 2 2 2 2 16" xfId="13021" xr:uid="{00000000-0005-0000-0000-0000C2320000}"/>
    <cellStyle name="Normal 3 2 2 2 2 2 2" xfId="13022" xr:uid="{00000000-0005-0000-0000-0000C3320000}"/>
    <cellStyle name="Normal 3 2 2 2 2 2 2 10" xfId="13023" xr:uid="{00000000-0005-0000-0000-0000C4320000}"/>
    <cellStyle name="Normal 3 2 2 2 2 2 2 2" xfId="13024" xr:uid="{00000000-0005-0000-0000-0000C5320000}"/>
    <cellStyle name="Normal 3 2 2 2 2 2 2 2 2" xfId="13025" xr:uid="{00000000-0005-0000-0000-0000C6320000}"/>
    <cellStyle name="Normal 3 2 2 2 2 2 2 2 2 2" xfId="13026" xr:uid="{00000000-0005-0000-0000-0000C7320000}"/>
    <cellStyle name="Normal 3 2 2 2 2 2 2 2 2 2 2" xfId="13027" xr:uid="{00000000-0005-0000-0000-0000C8320000}"/>
    <cellStyle name="Normal 3 2 2 2 2 2 2 2 2 2 2 2" xfId="13028" xr:uid="{00000000-0005-0000-0000-0000C9320000}"/>
    <cellStyle name="Normal 3 2 2 2 2 2 2 2 2 2 2 2 2" xfId="13029" xr:uid="{00000000-0005-0000-0000-0000CA320000}"/>
    <cellStyle name="Normal 3 2 2 2 2 2 2 2 2 2 2 2 2 2" xfId="13030" xr:uid="{00000000-0005-0000-0000-0000CB320000}"/>
    <cellStyle name="Normal 3 2 2 2 2 2 2 2 2 2 2 2 3" xfId="13031" xr:uid="{00000000-0005-0000-0000-0000CC320000}"/>
    <cellStyle name="Normal 3 2 2 2 2 2 2 2 2 2 2 3" xfId="13032" xr:uid="{00000000-0005-0000-0000-0000CD320000}"/>
    <cellStyle name="Normal 3 2 2 2 2 2 2 2 2 2 2 3 2" xfId="13033" xr:uid="{00000000-0005-0000-0000-0000CE320000}"/>
    <cellStyle name="Normal 3 2 2 2 2 2 2 2 2 2 2 4" xfId="13034" xr:uid="{00000000-0005-0000-0000-0000CF320000}"/>
    <cellStyle name="Normal 3 2 2 2 2 2 2 2 2 2 3" xfId="13035" xr:uid="{00000000-0005-0000-0000-0000D0320000}"/>
    <cellStyle name="Normal 3 2 2 2 2 2 2 2 2 2 3 2" xfId="13036" xr:uid="{00000000-0005-0000-0000-0000D1320000}"/>
    <cellStyle name="Normal 3 2 2 2 2 2 2 2 2 2 3 2 2" xfId="13037" xr:uid="{00000000-0005-0000-0000-0000D2320000}"/>
    <cellStyle name="Normal 3 2 2 2 2 2 2 2 2 2 3 3" xfId="13038" xr:uid="{00000000-0005-0000-0000-0000D3320000}"/>
    <cellStyle name="Normal 3 2 2 2 2 2 2 2 2 2 4" xfId="13039" xr:uid="{00000000-0005-0000-0000-0000D4320000}"/>
    <cellStyle name="Normal 3 2 2 2 2 2 2 2 2 2 4 2" xfId="13040" xr:uid="{00000000-0005-0000-0000-0000D5320000}"/>
    <cellStyle name="Normal 3 2 2 2 2 2 2 2 2 2 5" xfId="13041" xr:uid="{00000000-0005-0000-0000-0000D6320000}"/>
    <cellStyle name="Normal 3 2 2 2 2 2 2 2 2 3" xfId="13042" xr:uid="{00000000-0005-0000-0000-0000D7320000}"/>
    <cellStyle name="Normal 3 2 2 2 2 2 2 2 2 3 2" xfId="13043" xr:uid="{00000000-0005-0000-0000-0000D8320000}"/>
    <cellStyle name="Normal 3 2 2 2 2 2 2 2 2 3 2 2" xfId="13044" xr:uid="{00000000-0005-0000-0000-0000D9320000}"/>
    <cellStyle name="Normal 3 2 2 2 2 2 2 2 2 3 2 2 2" xfId="13045" xr:uid="{00000000-0005-0000-0000-0000DA320000}"/>
    <cellStyle name="Normal 3 2 2 2 2 2 2 2 2 3 2 3" xfId="13046" xr:uid="{00000000-0005-0000-0000-0000DB320000}"/>
    <cellStyle name="Normal 3 2 2 2 2 2 2 2 2 3 3" xfId="13047" xr:uid="{00000000-0005-0000-0000-0000DC320000}"/>
    <cellStyle name="Normal 3 2 2 2 2 2 2 2 2 3 3 2" xfId="13048" xr:uid="{00000000-0005-0000-0000-0000DD320000}"/>
    <cellStyle name="Normal 3 2 2 2 2 2 2 2 2 3 4" xfId="13049" xr:uid="{00000000-0005-0000-0000-0000DE320000}"/>
    <cellStyle name="Normal 3 2 2 2 2 2 2 2 2 4" xfId="13050" xr:uid="{00000000-0005-0000-0000-0000DF320000}"/>
    <cellStyle name="Normal 3 2 2 2 2 2 2 2 2 4 2" xfId="13051" xr:uid="{00000000-0005-0000-0000-0000E0320000}"/>
    <cellStyle name="Normal 3 2 2 2 2 2 2 2 2 4 2 2" xfId="13052" xr:uid="{00000000-0005-0000-0000-0000E1320000}"/>
    <cellStyle name="Normal 3 2 2 2 2 2 2 2 2 4 2 2 2" xfId="13053" xr:uid="{00000000-0005-0000-0000-0000E2320000}"/>
    <cellStyle name="Normal 3 2 2 2 2 2 2 2 2 4 2 3" xfId="13054" xr:uid="{00000000-0005-0000-0000-0000E3320000}"/>
    <cellStyle name="Normal 3 2 2 2 2 2 2 2 2 4 3" xfId="13055" xr:uid="{00000000-0005-0000-0000-0000E4320000}"/>
    <cellStyle name="Normal 3 2 2 2 2 2 2 2 2 4 3 2" xfId="13056" xr:uid="{00000000-0005-0000-0000-0000E5320000}"/>
    <cellStyle name="Normal 3 2 2 2 2 2 2 2 2 4 4" xfId="13057" xr:uid="{00000000-0005-0000-0000-0000E6320000}"/>
    <cellStyle name="Normal 3 2 2 2 2 2 2 2 2 5" xfId="13058" xr:uid="{00000000-0005-0000-0000-0000E7320000}"/>
    <cellStyle name="Normal 3 2 2 2 2 2 2 2 2 5 2" xfId="13059" xr:uid="{00000000-0005-0000-0000-0000E8320000}"/>
    <cellStyle name="Normal 3 2 2 2 2 2 2 2 2 5 2 2" xfId="13060" xr:uid="{00000000-0005-0000-0000-0000E9320000}"/>
    <cellStyle name="Normal 3 2 2 2 2 2 2 2 2 5 3" xfId="13061" xr:uid="{00000000-0005-0000-0000-0000EA320000}"/>
    <cellStyle name="Normal 3 2 2 2 2 2 2 2 2 6" xfId="13062" xr:uid="{00000000-0005-0000-0000-0000EB320000}"/>
    <cellStyle name="Normal 3 2 2 2 2 2 2 2 2 6 2" xfId="13063" xr:uid="{00000000-0005-0000-0000-0000EC320000}"/>
    <cellStyle name="Normal 3 2 2 2 2 2 2 2 2 7" xfId="13064" xr:uid="{00000000-0005-0000-0000-0000ED320000}"/>
    <cellStyle name="Normal 3 2 2 2 2 2 2 2 2 7 2" xfId="13065" xr:uid="{00000000-0005-0000-0000-0000EE320000}"/>
    <cellStyle name="Normal 3 2 2 2 2 2 2 2 2 8" xfId="13066" xr:uid="{00000000-0005-0000-0000-0000EF320000}"/>
    <cellStyle name="Normal 3 2 2 2 2 2 2 2 3" xfId="13067" xr:uid="{00000000-0005-0000-0000-0000F0320000}"/>
    <cellStyle name="Normal 3 2 2 2 2 2 2 2 3 2" xfId="13068" xr:uid="{00000000-0005-0000-0000-0000F1320000}"/>
    <cellStyle name="Normal 3 2 2 2 2 2 2 2 3 2 2" xfId="13069" xr:uid="{00000000-0005-0000-0000-0000F2320000}"/>
    <cellStyle name="Normal 3 2 2 2 2 2 2 2 3 2 2 2" xfId="13070" xr:uid="{00000000-0005-0000-0000-0000F3320000}"/>
    <cellStyle name="Normal 3 2 2 2 2 2 2 2 3 2 2 2 2" xfId="13071" xr:uid="{00000000-0005-0000-0000-0000F4320000}"/>
    <cellStyle name="Normal 3 2 2 2 2 2 2 2 3 2 2 3" xfId="13072" xr:uid="{00000000-0005-0000-0000-0000F5320000}"/>
    <cellStyle name="Normal 3 2 2 2 2 2 2 2 3 2 3" xfId="13073" xr:uid="{00000000-0005-0000-0000-0000F6320000}"/>
    <cellStyle name="Normal 3 2 2 2 2 2 2 2 3 2 3 2" xfId="13074" xr:uid="{00000000-0005-0000-0000-0000F7320000}"/>
    <cellStyle name="Normal 3 2 2 2 2 2 2 2 3 2 4" xfId="13075" xr:uid="{00000000-0005-0000-0000-0000F8320000}"/>
    <cellStyle name="Normal 3 2 2 2 2 2 2 2 3 3" xfId="13076" xr:uid="{00000000-0005-0000-0000-0000F9320000}"/>
    <cellStyle name="Normal 3 2 2 2 2 2 2 2 3 3 2" xfId="13077" xr:uid="{00000000-0005-0000-0000-0000FA320000}"/>
    <cellStyle name="Normal 3 2 2 2 2 2 2 2 3 3 2 2" xfId="13078" xr:uid="{00000000-0005-0000-0000-0000FB320000}"/>
    <cellStyle name="Normal 3 2 2 2 2 2 2 2 3 3 3" xfId="13079" xr:uid="{00000000-0005-0000-0000-0000FC320000}"/>
    <cellStyle name="Normal 3 2 2 2 2 2 2 2 3 4" xfId="13080" xr:uid="{00000000-0005-0000-0000-0000FD320000}"/>
    <cellStyle name="Normal 3 2 2 2 2 2 2 2 3 4 2" xfId="13081" xr:uid="{00000000-0005-0000-0000-0000FE320000}"/>
    <cellStyle name="Normal 3 2 2 2 2 2 2 2 3 5" xfId="13082" xr:uid="{00000000-0005-0000-0000-0000FF320000}"/>
    <cellStyle name="Normal 3 2 2 2 2 2 2 2 4" xfId="13083" xr:uid="{00000000-0005-0000-0000-000000330000}"/>
    <cellStyle name="Normal 3 2 2 2 2 2 2 2 4 2" xfId="13084" xr:uid="{00000000-0005-0000-0000-000001330000}"/>
    <cellStyle name="Normal 3 2 2 2 2 2 2 2 4 2 2" xfId="13085" xr:uid="{00000000-0005-0000-0000-000002330000}"/>
    <cellStyle name="Normal 3 2 2 2 2 2 2 2 4 2 2 2" xfId="13086" xr:uid="{00000000-0005-0000-0000-000003330000}"/>
    <cellStyle name="Normal 3 2 2 2 2 2 2 2 4 2 3" xfId="13087" xr:uid="{00000000-0005-0000-0000-000004330000}"/>
    <cellStyle name="Normal 3 2 2 2 2 2 2 2 4 3" xfId="13088" xr:uid="{00000000-0005-0000-0000-000005330000}"/>
    <cellStyle name="Normal 3 2 2 2 2 2 2 2 4 3 2" xfId="13089" xr:uid="{00000000-0005-0000-0000-000006330000}"/>
    <cellStyle name="Normal 3 2 2 2 2 2 2 2 4 4" xfId="13090" xr:uid="{00000000-0005-0000-0000-000007330000}"/>
    <cellStyle name="Normal 3 2 2 2 2 2 2 2 5" xfId="13091" xr:uid="{00000000-0005-0000-0000-000008330000}"/>
    <cellStyle name="Normal 3 2 2 2 2 2 2 2 5 2" xfId="13092" xr:uid="{00000000-0005-0000-0000-000009330000}"/>
    <cellStyle name="Normal 3 2 2 2 2 2 2 2 5 2 2" xfId="13093" xr:uid="{00000000-0005-0000-0000-00000A330000}"/>
    <cellStyle name="Normal 3 2 2 2 2 2 2 2 5 2 2 2" xfId="13094" xr:uid="{00000000-0005-0000-0000-00000B330000}"/>
    <cellStyle name="Normal 3 2 2 2 2 2 2 2 5 2 3" xfId="13095" xr:uid="{00000000-0005-0000-0000-00000C330000}"/>
    <cellStyle name="Normal 3 2 2 2 2 2 2 2 5 3" xfId="13096" xr:uid="{00000000-0005-0000-0000-00000D330000}"/>
    <cellStyle name="Normal 3 2 2 2 2 2 2 2 5 3 2" xfId="13097" xr:uid="{00000000-0005-0000-0000-00000E330000}"/>
    <cellStyle name="Normal 3 2 2 2 2 2 2 2 5 4" xfId="13098" xr:uid="{00000000-0005-0000-0000-00000F330000}"/>
    <cellStyle name="Normal 3 2 2 2 2 2 2 2 6" xfId="13099" xr:uid="{00000000-0005-0000-0000-000010330000}"/>
    <cellStyle name="Normal 3 2 2 2 2 2 2 2 6 2" xfId="13100" xr:uid="{00000000-0005-0000-0000-000011330000}"/>
    <cellStyle name="Normal 3 2 2 2 2 2 2 2 6 2 2" xfId="13101" xr:uid="{00000000-0005-0000-0000-000012330000}"/>
    <cellStyle name="Normal 3 2 2 2 2 2 2 2 6 3" xfId="13102" xr:uid="{00000000-0005-0000-0000-000013330000}"/>
    <cellStyle name="Normal 3 2 2 2 2 2 2 2 7" xfId="13103" xr:uid="{00000000-0005-0000-0000-000014330000}"/>
    <cellStyle name="Normal 3 2 2 2 2 2 2 2 7 2" xfId="13104" xr:uid="{00000000-0005-0000-0000-000015330000}"/>
    <cellStyle name="Normal 3 2 2 2 2 2 2 2 8" xfId="13105" xr:uid="{00000000-0005-0000-0000-000016330000}"/>
    <cellStyle name="Normal 3 2 2 2 2 2 2 2 8 2" xfId="13106" xr:uid="{00000000-0005-0000-0000-000017330000}"/>
    <cellStyle name="Normal 3 2 2 2 2 2 2 2 9" xfId="13107" xr:uid="{00000000-0005-0000-0000-000018330000}"/>
    <cellStyle name="Normal 3 2 2 2 2 2 2 3" xfId="13108" xr:uid="{00000000-0005-0000-0000-000019330000}"/>
    <cellStyle name="Normal 3 2 2 2 2 2 2 3 2" xfId="13109" xr:uid="{00000000-0005-0000-0000-00001A330000}"/>
    <cellStyle name="Normal 3 2 2 2 2 2 2 3 2 2" xfId="13110" xr:uid="{00000000-0005-0000-0000-00001B330000}"/>
    <cellStyle name="Normal 3 2 2 2 2 2 2 3 2 2 2" xfId="13111" xr:uid="{00000000-0005-0000-0000-00001C330000}"/>
    <cellStyle name="Normal 3 2 2 2 2 2 2 3 2 2 2 2" xfId="13112" xr:uid="{00000000-0005-0000-0000-00001D330000}"/>
    <cellStyle name="Normal 3 2 2 2 2 2 2 3 2 2 2 2 2" xfId="13113" xr:uid="{00000000-0005-0000-0000-00001E330000}"/>
    <cellStyle name="Normal 3 2 2 2 2 2 2 3 2 2 2 3" xfId="13114" xr:uid="{00000000-0005-0000-0000-00001F330000}"/>
    <cellStyle name="Normal 3 2 2 2 2 2 2 3 2 2 3" xfId="13115" xr:uid="{00000000-0005-0000-0000-000020330000}"/>
    <cellStyle name="Normal 3 2 2 2 2 2 2 3 2 2 3 2" xfId="13116" xr:uid="{00000000-0005-0000-0000-000021330000}"/>
    <cellStyle name="Normal 3 2 2 2 2 2 2 3 2 2 4" xfId="13117" xr:uid="{00000000-0005-0000-0000-000022330000}"/>
    <cellStyle name="Normal 3 2 2 2 2 2 2 3 2 3" xfId="13118" xr:uid="{00000000-0005-0000-0000-000023330000}"/>
    <cellStyle name="Normal 3 2 2 2 2 2 2 3 2 3 2" xfId="13119" xr:uid="{00000000-0005-0000-0000-000024330000}"/>
    <cellStyle name="Normal 3 2 2 2 2 2 2 3 2 3 2 2" xfId="13120" xr:uid="{00000000-0005-0000-0000-000025330000}"/>
    <cellStyle name="Normal 3 2 2 2 2 2 2 3 2 3 3" xfId="13121" xr:uid="{00000000-0005-0000-0000-000026330000}"/>
    <cellStyle name="Normal 3 2 2 2 2 2 2 3 2 4" xfId="13122" xr:uid="{00000000-0005-0000-0000-000027330000}"/>
    <cellStyle name="Normal 3 2 2 2 2 2 2 3 2 4 2" xfId="13123" xr:uid="{00000000-0005-0000-0000-000028330000}"/>
    <cellStyle name="Normal 3 2 2 2 2 2 2 3 2 5" xfId="13124" xr:uid="{00000000-0005-0000-0000-000029330000}"/>
    <cellStyle name="Normal 3 2 2 2 2 2 2 3 3" xfId="13125" xr:uid="{00000000-0005-0000-0000-00002A330000}"/>
    <cellStyle name="Normal 3 2 2 2 2 2 2 3 3 2" xfId="13126" xr:uid="{00000000-0005-0000-0000-00002B330000}"/>
    <cellStyle name="Normal 3 2 2 2 2 2 2 3 3 2 2" xfId="13127" xr:uid="{00000000-0005-0000-0000-00002C330000}"/>
    <cellStyle name="Normal 3 2 2 2 2 2 2 3 3 2 2 2" xfId="13128" xr:uid="{00000000-0005-0000-0000-00002D330000}"/>
    <cellStyle name="Normal 3 2 2 2 2 2 2 3 3 2 3" xfId="13129" xr:uid="{00000000-0005-0000-0000-00002E330000}"/>
    <cellStyle name="Normal 3 2 2 2 2 2 2 3 3 3" xfId="13130" xr:uid="{00000000-0005-0000-0000-00002F330000}"/>
    <cellStyle name="Normal 3 2 2 2 2 2 2 3 3 3 2" xfId="13131" xr:uid="{00000000-0005-0000-0000-000030330000}"/>
    <cellStyle name="Normal 3 2 2 2 2 2 2 3 3 4" xfId="13132" xr:uid="{00000000-0005-0000-0000-000031330000}"/>
    <cellStyle name="Normal 3 2 2 2 2 2 2 3 4" xfId="13133" xr:uid="{00000000-0005-0000-0000-000032330000}"/>
    <cellStyle name="Normal 3 2 2 2 2 2 2 3 4 2" xfId="13134" xr:uid="{00000000-0005-0000-0000-000033330000}"/>
    <cellStyle name="Normal 3 2 2 2 2 2 2 3 4 2 2" xfId="13135" xr:uid="{00000000-0005-0000-0000-000034330000}"/>
    <cellStyle name="Normal 3 2 2 2 2 2 2 3 4 2 2 2" xfId="13136" xr:uid="{00000000-0005-0000-0000-000035330000}"/>
    <cellStyle name="Normal 3 2 2 2 2 2 2 3 4 2 3" xfId="13137" xr:uid="{00000000-0005-0000-0000-000036330000}"/>
    <cellStyle name="Normal 3 2 2 2 2 2 2 3 4 3" xfId="13138" xr:uid="{00000000-0005-0000-0000-000037330000}"/>
    <cellStyle name="Normal 3 2 2 2 2 2 2 3 4 3 2" xfId="13139" xr:uid="{00000000-0005-0000-0000-000038330000}"/>
    <cellStyle name="Normal 3 2 2 2 2 2 2 3 4 4" xfId="13140" xr:uid="{00000000-0005-0000-0000-000039330000}"/>
    <cellStyle name="Normal 3 2 2 2 2 2 2 3 5" xfId="13141" xr:uid="{00000000-0005-0000-0000-00003A330000}"/>
    <cellStyle name="Normal 3 2 2 2 2 2 2 3 5 2" xfId="13142" xr:uid="{00000000-0005-0000-0000-00003B330000}"/>
    <cellStyle name="Normal 3 2 2 2 2 2 2 3 5 2 2" xfId="13143" xr:uid="{00000000-0005-0000-0000-00003C330000}"/>
    <cellStyle name="Normal 3 2 2 2 2 2 2 3 5 3" xfId="13144" xr:uid="{00000000-0005-0000-0000-00003D330000}"/>
    <cellStyle name="Normal 3 2 2 2 2 2 2 3 6" xfId="13145" xr:uid="{00000000-0005-0000-0000-00003E330000}"/>
    <cellStyle name="Normal 3 2 2 2 2 2 2 3 6 2" xfId="13146" xr:uid="{00000000-0005-0000-0000-00003F330000}"/>
    <cellStyle name="Normal 3 2 2 2 2 2 2 3 7" xfId="13147" xr:uid="{00000000-0005-0000-0000-000040330000}"/>
    <cellStyle name="Normal 3 2 2 2 2 2 2 3 7 2" xfId="13148" xr:uid="{00000000-0005-0000-0000-000041330000}"/>
    <cellStyle name="Normal 3 2 2 2 2 2 2 3 8" xfId="13149" xr:uid="{00000000-0005-0000-0000-000042330000}"/>
    <cellStyle name="Normal 3 2 2 2 2 2 2 4" xfId="13150" xr:uid="{00000000-0005-0000-0000-000043330000}"/>
    <cellStyle name="Normal 3 2 2 2 2 2 2 4 2" xfId="13151" xr:uid="{00000000-0005-0000-0000-000044330000}"/>
    <cellStyle name="Normal 3 2 2 2 2 2 2 4 2 2" xfId="13152" xr:uid="{00000000-0005-0000-0000-000045330000}"/>
    <cellStyle name="Normal 3 2 2 2 2 2 2 4 2 2 2" xfId="13153" xr:uid="{00000000-0005-0000-0000-000046330000}"/>
    <cellStyle name="Normal 3 2 2 2 2 2 2 4 2 2 2 2" xfId="13154" xr:uid="{00000000-0005-0000-0000-000047330000}"/>
    <cellStyle name="Normal 3 2 2 2 2 2 2 4 2 2 3" xfId="13155" xr:uid="{00000000-0005-0000-0000-000048330000}"/>
    <cellStyle name="Normal 3 2 2 2 2 2 2 4 2 3" xfId="13156" xr:uid="{00000000-0005-0000-0000-000049330000}"/>
    <cellStyle name="Normal 3 2 2 2 2 2 2 4 2 3 2" xfId="13157" xr:uid="{00000000-0005-0000-0000-00004A330000}"/>
    <cellStyle name="Normal 3 2 2 2 2 2 2 4 2 4" xfId="13158" xr:uid="{00000000-0005-0000-0000-00004B330000}"/>
    <cellStyle name="Normal 3 2 2 2 2 2 2 4 3" xfId="13159" xr:uid="{00000000-0005-0000-0000-00004C330000}"/>
    <cellStyle name="Normal 3 2 2 2 2 2 2 4 3 2" xfId="13160" xr:uid="{00000000-0005-0000-0000-00004D330000}"/>
    <cellStyle name="Normal 3 2 2 2 2 2 2 4 3 2 2" xfId="13161" xr:uid="{00000000-0005-0000-0000-00004E330000}"/>
    <cellStyle name="Normal 3 2 2 2 2 2 2 4 3 3" xfId="13162" xr:uid="{00000000-0005-0000-0000-00004F330000}"/>
    <cellStyle name="Normal 3 2 2 2 2 2 2 4 4" xfId="13163" xr:uid="{00000000-0005-0000-0000-000050330000}"/>
    <cellStyle name="Normal 3 2 2 2 2 2 2 4 4 2" xfId="13164" xr:uid="{00000000-0005-0000-0000-000051330000}"/>
    <cellStyle name="Normal 3 2 2 2 2 2 2 4 5" xfId="13165" xr:uid="{00000000-0005-0000-0000-000052330000}"/>
    <cellStyle name="Normal 3 2 2 2 2 2 2 5" xfId="13166" xr:uid="{00000000-0005-0000-0000-000053330000}"/>
    <cellStyle name="Normal 3 2 2 2 2 2 2 5 2" xfId="13167" xr:uid="{00000000-0005-0000-0000-000054330000}"/>
    <cellStyle name="Normal 3 2 2 2 2 2 2 5 2 2" xfId="13168" xr:uid="{00000000-0005-0000-0000-000055330000}"/>
    <cellStyle name="Normal 3 2 2 2 2 2 2 5 2 2 2" xfId="13169" xr:uid="{00000000-0005-0000-0000-000056330000}"/>
    <cellStyle name="Normal 3 2 2 2 2 2 2 5 2 3" xfId="13170" xr:uid="{00000000-0005-0000-0000-000057330000}"/>
    <cellStyle name="Normal 3 2 2 2 2 2 2 5 3" xfId="13171" xr:uid="{00000000-0005-0000-0000-000058330000}"/>
    <cellStyle name="Normal 3 2 2 2 2 2 2 5 3 2" xfId="13172" xr:uid="{00000000-0005-0000-0000-000059330000}"/>
    <cellStyle name="Normal 3 2 2 2 2 2 2 5 4" xfId="13173" xr:uid="{00000000-0005-0000-0000-00005A330000}"/>
    <cellStyle name="Normal 3 2 2 2 2 2 2 6" xfId="13174" xr:uid="{00000000-0005-0000-0000-00005B330000}"/>
    <cellStyle name="Normal 3 2 2 2 2 2 2 6 2" xfId="13175" xr:uid="{00000000-0005-0000-0000-00005C330000}"/>
    <cellStyle name="Normal 3 2 2 2 2 2 2 6 2 2" xfId="13176" xr:uid="{00000000-0005-0000-0000-00005D330000}"/>
    <cellStyle name="Normal 3 2 2 2 2 2 2 6 2 2 2" xfId="13177" xr:uid="{00000000-0005-0000-0000-00005E330000}"/>
    <cellStyle name="Normal 3 2 2 2 2 2 2 6 2 3" xfId="13178" xr:uid="{00000000-0005-0000-0000-00005F330000}"/>
    <cellStyle name="Normal 3 2 2 2 2 2 2 6 3" xfId="13179" xr:uid="{00000000-0005-0000-0000-000060330000}"/>
    <cellStyle name="Normal 3 2 2 2 2 2 2 6 3 2" xfId="13180" xr:uid="{00000000-0005-0000-0000-000061330000}"/>
    <cellStyle name="Normal 3 2 2 2 2 2 2 6 4" xfId="13181" xr:uid="{00000000-0005-0000-0000-000062330000}"/>
    <cellStyle name="Normal 3 2 2 2 2 2 2 7" xfId="13182" xr:uid="{00000000-0005-0000-0000-000063330000}"/>
    <cellStyle name="Normal 3 2 2 2 2 2 2 7 2" xfId="13183" xr:uid="{00000000-0005-0000-0000-000064330000}"/>
    <cellStyle name="Normal 3 2 2 2 2 2 2 7 2 2" xfId="13184" xr:uid="{00000000-0005-0000-0000-000065330000}"/>
    <cellStyle name="Normal 3 2 2 2 2 2 2 7 3" xfId="13185" xr:uid="{00000000-0005-0000-0000-000066330000}"/>
    <cellStyle name="Normal 3 2 2 2 2 2 2 8" xfId="13186" xr:uid="{00000000-0005-0000-0000-000067330000}"/>
    <cellStyle name="Normal 3 2 2 2 2 2 2 8 2" xfId="13187" xr:uid="{00000000-0005-0000-0000-000068330000}"/>
    <cellStyle name="Normal 3 2 2 2 2 2 2 9" xfId="13188" xr:uid="{00000000-0005-0000-0000-000069330000}"/>
    <cellStyle name="Normal 3 2 2 2 2 2 2 9 2" xfId="13189" xr:uid="{00000000-0005-0000-0000-00006A330000}"/>
    <cellStyle name="Normal 3 2 2 2 2 2 3" xfId="13190" xr:uid="{00000000-0005-0000-0000-00006B330000}"/>
    <cellStyle name="Normal 3 2 2 2 2 2 3 10" xfId="13191" xr:uid="{00000000-0005-0000-0000-00006C330000}"/>
    <cellStyle name="Normal 3 2 2 2 2 2 3 2" xfId="13192" xr:uid="{00000000-0005-0000-0000-00006D330000}"/>
    <cellStyle name="Normal 3 2 2 2 2 2 3 2 2" xfId="13193" xr:uid="{00000000-0005-0000-0000-00006E330000}"/>
    <cellStyle name="Normal 3 2 2 2 2 2 3 2 2 2" xfId="13194" xr:uid="{00000000-0005-0000-0000-00006F330000}"/>
    <cellStyle name="Normal 3 2 2 2 2 2 3 2 2 2 2" xfId="13195" xr:uid="{00000000-0005-0000-0000-000070330000}"/>
    <cellStyle name="Normal 3 2 2 2 2 2 3 2 2 2 2 2" xfId="13196" xr:uid="{00000000-0005-0000-0000-000071330000}"/>
    <cellStyle name="Normal 3 2 2 2 2 2 3 2 2 2 2 2 2" xfId="13197" xr:uid="{00000000-0005-0000-0000-000072330000}"/>
    <cellStyle name="Normal 3 2 2 2 2 2 3 2 2 2 2 2 2 2" xfId="13198" xr:uid="{00000000-0005-0000-0000-000073330000}"/>
    <cellStyle name="Normal 3 2 2 2 2 2 3 2 2 2 2 2 3" xfId="13199" xr:uid="{00000000-0005-0000-0000-000074330000}"/>
    <cellStyle name="Normal 3 2 2 2 2 2 3 2 2 2 2 3" xfId="13200" xr:uid="{00000000-0005-0000-0000-000075330000}"/>
    <cellStyle name="Normal 3 2 2 2 2 2 3 2 2 2 2 3 2" xfId="13201" xr:uid="{00000000-0005-0000-0000-000076330000}"/>
    <cellStyle name="Normal 3 2 2 2 2 2 3 2 2 2 2 4" xfId="13202" xr:uid="{00000000-0005-0000-0000-000077330000}"/>
    <cellStyle name="Normal 3 2 2 2 2 2 3 2 2 2 3" xfId="13203" xr:uid="{00000000-0005-0000-0000-000078330000}"/>
    <cellStyle name="Normal 3 2 2 2 2 2 3 2 2 2 3 2" xfId="13204" xr:uid="{00000000-0005-0000-0000-000079330000}"/>
    <cellStyle name="Normal 3 2 2 2 2 2 3 2 2 2 3 2 2" xfId="13205" xr:uid="{00000000-0005-0000-0000-00007A330000}"/>
    <cellStyle name="Normal 3 2 2 2 2 2 3 2 2 2 3 3" xfId="13206" xr:uid="{00000000-0005-0000-0000-00007B330000}"/>
    <cellStyle name="Normal 3 2 2 2 2 2 3 2 2 2 4" xfId="13207" xr:uid="{00000000-0005-0000-0000-00007C330000}"/>
    <cellStyle name="Normal 3 2 2 2 2 2 3 2 2 2 4 2" xfId="13208" xr:uid="{00000000-0005-0000-0000-00007D330000}"/>
    <cellStyle name="Normal 3 2 2 2 2 2 3 2 2 2 5" xfId="13209" xr:uid="{00000000-0005-0000-0000-00007E330000}"/>
    <cellStyle name="Normal 3 2 2 2 2 2 3 2 2 3" xfId="13210" xr:uid="{00000000-0005-0000-0000-00007F330000}"/>
    <cellStyle name="Normal 3 2 2 2 2 2 3 2 2 3 2" xfId="13211" xr:uid="{00000000-0005-0000-0000-000080330000}"/>
    <cellStyle name="Normal 3 2 2 2 2 2 3 2 2 3 2 2" xfId="13212" xr:uid="{00000000-0005-0000-0000-000081330000}"/>
    <cellStyle name="Normal 3 2 2 2 2 2 3 2 2 3 2 2 2" xfId="13213" xr:uid="{00000000-0005-0000-0000-000082330000}"/>
    <cellStyle name="Normal 3 2 2 2 2 2 3 2 2 3 2 3" xfId="13214" xr:uid="{00000000-0005-0000-0000-000083330000}"/>
    <cellStyle name="Normal 3 2 2 2 2 2 3 2 2 3 3" xfId="13215" xr:uid="{00000000-0005-0000-0000-000084330000}"/>
    <cellStyle name="Normal 3 2 2 2 2 2 3 2 2 3 3 2" xfId="13216" xr:uid="{00000000-0005-0000-0000-000085330000}"/>
    <cellStyle name="Normal 3 2 2 2 2 2 3 2 2 3 4" xfId="13217" xr:uid="{00000000-0005-0000-0000-000086330000}"/>
    <cellStyle name="Normal 3 2 2 2 2 2 3 2 2 4" xfId="13218" xr:uid="{00000000-0005-0000-0000-000087330000}"/>
    <cellStyle name="Normal 3 2 2 2 2 2 3 2 2 4 2" xfId="13219" xr:uid="{00000000-0005-0000-0000-000088330000}"/>
    <cellStyle name="Normal 3 2 2 2 2 2 3 2 2 4 2 2" xfId="13220" xr:uid="{00000000-0005-0000-0000-000089330000}"/>
    <cellStyle name="Normal 3 2 2 2 2 2 3 2 2 4 2 2 2" xfId="13221" xr:uid="{00000000-0005-0000-0000-00008A330000}"/>
    <cellStyle name="Normal 3 2 2 2 2 2 3 2 2 4 2 3" xfId="13222" xr:uid="{00000000-0005-0000-0000-00008B330000}"/>
    <cellStyle name="Normal 3 2 2 2 2 2 3 2 2 4 3" xfId="13223" xr:uid="{00000000-0005-0000-0000-00008C330000}"/>
    <cellStyle name="Normal 3 2 2 2 2 2 3 2 2 4 3 2" xfId="13224" xr:uid="{00000000-0005-0000-0000-00008D330000}"/>
    <cellStyle name="Normal 3 2 2 2 2 2 3 2 2 4 4" xfId="13225" xr:uid="{00000000-0005-0000-0000-00008E330000}"/>
    <cellStyle name="Normal 3 2 2 2 2 2 3 2 2 5" xfId="13226" xr:uid="{00000000-0005-0000-0000-00008F330000}"/>
    <cellStyle name="Normal 3 2 2 2 2 2 3 2 2 5 2" xfId="13227" xr:uid="{00000000-0005-0000-0000-000090330000}"/>
    <cellStyle name="Normal 3 2 2 2 2 2 3 2 2 5 2 2" xfId="13228" xr:uid="{00000000-0005-0000-0000-000091330000}"/>
    <cellStyle name="Normal 3 2 2 2 2 2 3 2 2 5 3" xfId="13229" xr:uid="{00000000-0005-0000-0000-000092330000}"/>
    <cellStyle name="Normal 3 2 2 2 2 2 3 2 2 6" xfId="13230" xr:uid="{00000000-0005-0000-0000-000093330000}"/>
    <cellStyle name="Normal 3 2 2 2 2 2 3 2 2 6 2" xfId="13231" xr:uid="{00000000-0005-0000-0000-000094330000}"/>
    <cellStyle name="Normal 3 2 2 2 2 2 3 2 2 7" xfId="13232" xr:uid="{00000000-0005-0000-0000-000095330000}"/>
    <cellStyle name="Normal 3 2 2 2 2 2 3 2 2 7 2" xfId="13233" xr:uid="{00000000-0005-0000-0000-000096330000}"/>
    <cellStyle name="Normal 3 2 2 2 2 2 3 2 2 8" xfId="13234" xr:uid="{00000000-0005-0000-0000-000097330000}"/>
    <cellStyle name="Normal 3 2 2 2 2 2 3 2 3" xfId="13235" xr:uid="{00000000-0005-0000-0000-000098330000}"/>
    <cellStyle name="Normal 3 2 2 2 2 2 3 2 3 2" xfId="13236" xr:uid="{00000000-0005-0000-0000-000099330000}"/>
    <cellStyle name="Normal 3 2 2 2 2 2 3 2 3 2 2" xfId="13237" xr:uid="{00000000-0005-0000-0000-00009A330000}"/>
    <cellStyle name="Normal 3 2 2 2 2 2 3 2 3 2 2 2" xfId="13238" xr:uid="{00000000-0005-0000-0000-00009B330000}"/>
    <cellStyle name="Normal 3 2 2 2 2 2 3 2 3 2 2 2 2" xfId="13239" xr:uid="{00000000-0005-0000-0000-00009C330000}"/>
    <cellStyle name="Normal 3 2 2 2 2 2 3 2 3 2 2 3" xfId="13240" xr:uid="{00000000-0005-0000-0000-00009D330000}"/>
    <cellStyle name="Normal 3 2 2 2 2 2 3 2 3 2 3" xfId="13241" xr:uid="{00000000-0005-0000-0000-00009E330000}"/>
    <cellStyle name="Normal 3 2 2 2 2 2 3 2 3 2 3 2" xfId="13242" xr:uid="{00000000-0005-0000-0000-00009F330000}"/>
    <cellStyle name="Normal 3 2 2 2 2 2 3 2 3 2 4" xfId="13243" xr:uid="{00000000-0005-0000-0000-0000A0330000}"/>
    <cellStyle name="Normal 3 2 2 2 2 2 3 2 3 3" xfId="13244" xr:uid="{00000000-0005-0000-0000-0000A1330000}"/>
    <cellStyle name="Normal 3 2 2 2 2 2 3 2 3 3 2" xfId="13245" xr:uid="{00000000-0005-0000-0000-0000A2330000}"/>
    <cellStyle name="Normal 3 2 2 2 2 2 3 2 3 3 2 2" xfId="13246" xr:uid="{00000000-0005-0000-0000-0000A3330000}"/>
    <cellStyle name="Normal 3 2 2 2 2 2 3 2 3 3 3" xfId="13247" xr:uid="{00000000-0005-0000-0000-0000A4330000}"/>
    <cellStyle name="Normal 3 2 2 2 2 2 3 2 3 4" xfId="13248" xr:uid="{00000000-0005-0000-0000-0000A5330000}"/>
    <cellStyle name="Normal 3 2 2 2 2 2 3 2 3 4 2" xfId="13249" xr:uid="{00000000-0005-0000-0000-0000A6330000}"/>
    <cellStyle name="Normal 3 2 2 2 2 2 3 2 3 5" xfId="13250" xr:uid="{00000000-0005-0000-0000-0000A7330000}"/>
    <cellStyle name="Normal 3 2 2 2 2 2 3 2 4" xfId="13251" xr:uid="{00000000-0005-0000-0000-0000A8330000}"/>
    <cellStyle name="Normal 3 2 2 2 2 2 3 2 4 2" xfId="13252" xr:uid="{00000000-0005-0000-0000-0000A9330000}"/>
    <cellStyle name="Normal 3 2 2 2 2 2 3 2 4 2 2" xfId="13253" xr:uid="{00000000-0005-0000-0000-0000AA330000}"/>
    <cellStyle name="Normal 3 2 2 2 2 2 3 2 4 2 2 2" xfId="13254" xr:uid="{00000000-0005-0000-0000-0000AB330000}"/>
    <cellStyle name="Normal 3 2 2 2 2 2 3 2 4 2 3" xfId="13255" xr:uid="{00000000-0005-0000-0000-0000AC330000}"/>
    <cellStyle name="Normal 3 2 2 2 2 2 3 2 4 3" xfId="13256" xr:uid="{00000000-0005-0000-0000-0000AD330000}"/>
    <cellStyle name="Normal 3 2 2 2 2 2 3 2 4 3 2" xfId="13257" xr:uid="{00000000-0005-0000-0000-0000AE330000}"/>
    <cellStyle name="Normal 3 2 2 2 2 2 3 2 4 4" xfId="13258" xr:uid="{00000000-0005-0000-0000-0000AF330000}"/>
    <cellStyle name="Normal 3 2 2 2 2 2 3 2 5" xfId="13259" xr:uid="{00000000-0005-0000-0000-0000B0330000}"/>
    <cellStyle name="Normal 3 2 2 2 2 2 3 2 5 2" xfId="13260" xr:uid="{00000000-0005-0000-0000-0000B1330000}"/>
    <cellStyle name="Normal 3 2 2 2 2 2 3 2 5 2 2" xfId="13261" xr:uid="{00000000-0005-0000-0000-0000B2330000}"/>
    <cellStyle name="Normal 3 2 2 2 2 2 3 2 5 2 2 2" xfId="13262" xr:uid="{00000000-0005-0000-0000-0000B3330000}"/>
    <cellStyle name="Normal 3 2 2 2 2 2 3 2 5 2 3" xfId="13263" xr:uid="{00000000-0005-0000-0000-0000B4330000}"/>
    <cellStyle name="Normal 3 2 2 2 2 2 3 2 5 3" xfId="13264" xr:uid="{00000000-0005-0000-0000-0000B5330000}"/>
    <cellStyle name="Normal 3 2 2 2 2 2 3 2 5 3 2" xfId="13265" xr:uid="{00000000-0005-0000-0000-0000B6330000}"/>
    <cellStyle name="Normal 3 2 2 2 2 2 3 2 5 4" xfId="13266" xr:uid="{00000000-0005-0000-0000-0000B7330000}"/>
    <cellStyle name="Normal 3 2 2 2 2 2 3 2 6" xfId="13267" xr:uid="{00000000-0005-0000-0000-0000B8330000}"/>
    <cellStyle name="Normal 3 2 2 2 2 2 3 2 6 2" xfId="13268" xr:uid="{00000000-0005-0000-0000-0000B9330000}"/>
    <cellStyle name="Normal 3 2 2 2 2 2 3 2 6 2 2" xfId="13269" xr:uid="{00000000-0005-0000-0000-0000BA330000}"/>
    <cellStyle name="Normal 3 2 2 2 2 2 3 2 6 3" xfId="13270" xr:uid="{00000000-0005-0000-0000-0000BB330000}"/>
    <cellStyle name="Normal 3 2 2 2 2 2 3 2 7" xfId="13271" xr:uid="{00000000-0005-0000-0000-0000BC330000}"/>
    <cellStyle name="Normal 3 2 2 2 2 2 3 2 7 2" xfId="13272" xr:uid="{00000000-0005-0000-0000-0000BD330000}"/>
    <cellStyle name="Normal 3 2 2 2 2 2 3 2 8" xfId="13273" xr:uid="{00000000-0005-0000-0000-0000BE330000}"/>
    <cellStyle name="Normal 3 2 2 2 2 2 3 2 8 2" xfId="13274" xr:uid="{00000000-0005-0000-0000-0000BF330000}"/>
    <cellStyle name="Normal 3 2 2 2 2 2 3 2 9" xfId="13275" xr:uid="{00000000-0005-0000-0000-0000C0330000}"/>
    <cellStyle name="Normal 3 2 2 2 2 2 3 3" xfId="13276" xr:uid="{00000000-0005-0000-0000-0000C1330000}"/>
    <cellStyle name="Normal 3 2 2 2 2 2 3 3 2" xfId="13277" xr:uid="{00000000-0005-0000-0000-0000C2330000}"/>
    <cellStyle name="Normal 3 2 2 2 2 2 3 3 2 2" xfId="13278" xr:uid="{00000000-0005-0000-0000-0000C3330000}"/>
    <cellStyle name="Normal 3 2 2 2 2 2 3 3 2 2 2" xfId="13279" xr:uid="{00000000-0005-0000-0000-0000C4330000}"/>
    <cellStyle name="Normal 3 2 2 2 2 2 3 3 2 2 2 2" xfId="13280" xr:uid="{00000000-0005-0000-0000-0000C5330000}"/>
    <cellStyle name="Normal 3 2 2 2 2 2 3 3 2 2 2 2 2" xfId="13281" xr:uid="{00000000-0005-0000-0000-0000C6330000}"/>
    <cellStyle name="Normal 3 2 2 2 2 2 3 3 2 2 2 3" xfId="13282" xr:uid="{00000000-0005-0000-0000-0000C7330000}"/>
    <cellStyle name="Normal 3 2 2 2 2 2 3 3 2 2 3" xfId="13283" xr:uid="{00000000-0005-0000-0000-0000C8330000}"/>
    <cellStyle name="Normal 3 2 2 2 2 2 3 3 2 2 3 2" xfId="13284" xr:uid="{00000000-0005-0000-0000-0000C9330000}"/>
    <cellStyle name="Normal 3 2 2 2 2 2 3 3 2 2 4" xfId="13285" xr:uid="{00000000-0005-0000-0000-0000CA330000}"/>
    <cellStyle name="Normal 3 2 2 2 2 2 3 3 2 3" xfId="13286" xr:uid="{00000000-0005-0000-0000-0000CB330000}"/>
    <cellStyle name="Normal 3 2 2 2 2 2 3 3 2 3 2" xfId="13287" xr:uid="{00000000-0005-0000-0000-0000CC330000}"/>
    <cellStyle name="Normal 3 2 2 2 2 2 3 3 2 3 2 2" xfId="13288" xr:uid="{00000000-0005-0000-0000-0000CD330000}"/>
    <cellStyle name="Normal 3 2 2 2 2 2 3 3 2 3 3" xfId="13289" xr:uid="{00000000-0005-0000-0000-0000CE330000}"/>
    <cellStyle name="Normal 3 2 2 2 2 2 3 3 2 4" xfId="13290" xr:uid="{00000000-0005-0000-0000-0000CF330000}"/>
    <cellStyle name="Normal 3 2 2 2 2 2 3 3 2 4 2" xfId="13291" xr:uid="{00000000-0005-0000-0000-0000D0330000}"/>
    <cellStyle name="Normal 3 2 2 2 2 2 3 3 2 5" xfId="13292" xr:uid="{00000000-0005-0000-0000-0000D1330000}"/>
    <cellStyle name="Normal 3 2 2 2 2 2 3 3 3" xfId="13293" xr:uid="{00000000-0005-0000-0000-0000D2330000}"/>
    <cellStyle name="Normal 3 2 2 2 2 2 3 3 3 2" xfId="13294" xr:uid="{00000000-0005-0000-0000-0000D3330000}"/>
    <cellStyle name="Normal 3 2 2 2 2 2 3 3 3 2 2" xfId="13295" xr:uid="{00000000-0005-0000-0000-0000D4330000}"/>
    <cellStyle name="Normal 3 2 2 2 2 2 3 3 3 2 2 2" xfId="13296" xr:uid="{00000000-0005-0000-0000-0000D5330000}"/>
    <cellStyle name="Normal 3 2 2 2 2 2 3 3 3 2 3" xfId="13297" xr:uid="{00000000-0005-0000-0000-0000D6330000}"/>
    <cellStyle name="Normal 3 2 2 2 2 2 3 3 3 3" xfId="13298" xr:uid="{00000000-0005-0000-0000-0000D7330000}"/>
    <cellStyle name="Normal 3 2 2 2 2 2 3 3 3 3 2" xfId="13299" xr:uid="{00000000-0005-0000-0000-0000D8330000}"/>
    <cellStyle name="Normal 3 2 2 2 2 2 3 3 3 4" xfId="13300" xr:uid="{00000000-0005-0000-0000-0000D9330000}"/>
    <cellStyle name="Normal 3 2 2 2 2 2 3 3 4" xfId="13301" xr:uid="{00000000-0005-0000-0000-0000DA330000}"/>
    <cellStyle name="Normal 3 2 2 2 2 2 3 3 4 2" xfId="13302" xr:uid="{00000000-0005-0000-0000-0000DB330000}"/>
    <cellStyle name="Normal 3 2 2 2 2 2 3 3 4 2 2" xfId="13303" xr:uid="{00000000-0005-0000-0000-0000DC330000}"/>
    <cellStyle name="Normal 3 2 2 2 2 2 3 3 4 2 2 2" xfId="13304" xr:uid="{00000000-0005-0000-0000-0000DD330000}"/>
    <cellStyle name="Normal 3 2 2 2 2 2 3 3 4 2 3" xfId="13305" xr:uid="{00000000-0005-0000-0000-0000DE330000}"/>
    <cellStyle name="Normal 3 2 2 2 2 2 3 3 4 3" xfId="13306" xr:uid="{00000000-0005-0000-0000-0000DF330000}"/>
    <cellStyle name="Normal 3 2 2 2 2 2 3 3 4 3 2" xfId="13307" xr:uid="{00000000-0005-0000-0000-0000E0330000}"/>
    <cellStyle name="Normal 3 2 2 2 2 2 3 3 4 4" xfId="13308" xr:uid="{00000000-0005-0000-0000-0000E1330000}"/>
    <cellStyle name="Normal 3 2 2 2 2 2 3 3 5" xfId="13309" xr:uid="{00000000-0005-0000-0000-0000E2330000}"/>
    <cellStyle name="Normal 3 2 2 2 2 2 3 3 5 2" xfId="13310" xr:uid="{00000000-0005-0000-0000-0000E3330000}"/>
    <cellStyle name="Normal 3 2 2 2 2 2 3 3 5 2 2" xfId="13311" xr:uid="{00000000-0005-0000-0000-0000E4330000}"/>
    <cellStyle name="Normal 3 2 2 2 2 2 3 3 5 3" xfId="13312" xr:uid="{00000000-0005-0000-0000-0000E5330000}"/>
    <cellStyle name="Normal 3 2 2 2 2 2 3 3 6" xfId="13313" xr:uid="{00000000-0005-0000-0000-0000E6330000}"/>
    <cellStyle name="Normal 3 2 2 2 2 2 3 3 6 2" xfId="13314" xr:uid="{00000000-0005-0000-0000-0000E7330000}"/>
    <cellStyle name="Normal 3 2 2 2 2 2 3 3 7" xfId="13315" xr:uid="{00000000-0005-0000-0000-0000E8330000}"/>
    <cellStyle name="Normal 3 2 2 2 2 2 3 3 7 2" xfId="13316" xr:uid="{00000000-0005-0000-0000-0000E9330000}"/>
    <cellStyle name="Normal 3 2 2 2 2 2 3 3 8" xfId="13317" xr:uid="{00000000-0005-0000-0000-0000EA330000}"/>
    <cellStyle name="Normal 3 2 2 2 2 2 3 4" xfId="13318" xr:uid="{00000000-0005-0000-0000-0000EB330000}"/>
    <cellStyle name="Normal 3 2 2 2 2 2 3 4 2" xfId="13319" xr:uid="{00000000-0005-0000-0000-0000EC330000}"/>
    <cellStyle name="Normal 3 2 2 2 2 2 3 4 2 2" xfId="13320" xr:uid="{00000000-0005-0000-0000-0000ED330000}"/>
    <cellStyle name="Normal 3 2 2 2 2 2 3 4 2 2 2" xfId="13321" xr:uid="{00000000-0005-0000-0000-0000EE330000}"/>
    <cellStyle name="Normal 3 2 2 2 2 2 3 4 2 2 2 2" xfId="13322" xr:uid="{00000000-0005-0000-0000-0000EF330000}"/>
    <cellStyle name="Normal 3 2 2 2 2 2 3 4 2 2 3" xfId="13323" xr:uid="{00000000-0005-0000-0000-0000F0330000}"/>
    <cellStyle name="Normal 3 2 2 2 2 2 3 4 2 3" xfId="13324" xr:uid="{00000000-0005-0000-0000-0000F1330000}"/>
    <cellStyle name="Normal 3 2 2 2 2 2 3 4 2 3 2" xfId="13325" xr:uid="{00000000-0005-0000-0000-0000F2330000}"/>
    <cellStyle name="Normal 3 2 2 2 2 2 3 4 2 4" xfId="13326" xr:uid="{00000000-0005-0000-0000-0000F3330000}"/>
    <cellStyle name="Normal 3 2 2 2 2 2 3 4 3" xfId="13327" xr:uid="{00000000-0005-0000-0000-0000F4330000}"/>
    <cellStyle name="Normal 3 2 2 2 2 2 3 4 3 2" xfId="13328" xr:uid="{00000000-0005-0000-0000-0000F5330000}"/>
    <cellStyle name="Normal 3 2 2 2 2 2 3 4 3 2 2" xfId="13329" xr:uid="{00000000-0005-0000-0000-0000F6330000}"/>
    <cellStyle name="Normal 3 2 2 2 2 2 3 4 3 3" xfId="13330" xr:uid="{00000000-0005-0000-0000-0000F7330000}"/>
    <cellStyle name="Normal 3 2 2 2 2 2 3 4 4" xfId="13331" xr:uid="{00000000-0005-0000-0000-0000F8330000}"/>
    <cellStyle name="Normal 3 2 2 2 2 2 3 4 4 2" xfId="13332" xr:uid="{00000000-0005-0000-0000-0000F9330000}"/>
    <cellStyle name="Normal 3 2 2 2 2 2 3 4 5" xfId="13333" xr:uid="{00000000-0005-0000-0000-0000FA330000}"/>
    <cellStyle name="Normal 3 2 2 2 2 2 3 5" xfId="13334" xr:uid="{00000000-0005-0000-0000-0000FB330000}"/>
    <cellStyle name="Normal 3 2 2 2 2 2 3 5 2" xfId="13335" xr:uid="{00000000-0005-0000-0000-0000FC330000}"/>
    <cellStyle name="Normal 3 2 2 2 2 2 3 5 2 2" xfId="13336" xr:uid="{00000000-0005-0000-0000-0000FD330000}"/>
    <cellStyle name="Normal 3 2 2 2 2 2 3 5 2 2 2" xfId="13337" xr:uid="{00000000-0005-0000-0000-0000FE330000}"/>
    <cellStyle name="Normal 3 2 2 2 2 2 3 5 2 3" xfId="13338" xr:uid="{00000000-0005-0000-0000-0000FF330000}"/>
    <cellStyle name="Normal 3 2 2 2 2 2 3 5 3" xfId="13339" xr:uid="{00000000-0005-0000-0000-000000340000}"/>
    <cellStyle name="Normal 3 2 2 2 2 2 3 5 3 2" xfId="13340" xr:uid="{00000000-0005-0000-0000-000001340000}"/>
    <cellStyle name="Normal 3 2 2 2 2 2 3 5 4" xfId="13341" xr:uid="{00000000-0005-0000-0000-000002340000}"/>
    <cellStyle name="Normal 3 2 2 2 2 2 3 6" xfId="13342" xr:uid="{00000000-0005-0000-0000-000003340000}"/>
    <cellStyle name="Normal 3 2 2 2 2 2 3 6 2" xfId="13343" xr:uid="{00000000-0005-0000-0000-000004340000}"/>
    <cellStyle name="Normal 3 2 2 2 2 2 3 6 2 2" xfId="13344" xr:uid="{00000000-0005-0000-0000-000005340000}"/>
    <cellStyle name="Normal 3 2 2 2 2 2 3 6 2 2 2" xfId="13345" xr:uid="{00000000-0005-0000-0000-000006340000}"/>
    <cellStyle name="Normal 3 2 2 2 2 2 3 6 2 3" xfId="13346" xr:uid="{00000000-0005-0000-0000-000007340000}"/>
    <cellStyle name="Normal 3 2 2 2 2 2 3 6 3" xfId="13347" xr:uid="{00000000-0005-0000-0000-000008340000}"/>
    <cellStyle name="Normal 3 2 2 2 2 2 3 6 3 2" xfId="13348" xr:uid="{00000000-0005-0000-0000-000009340000}"/>
    <cellStyle name="Normal 3 2 2 2 2 2 3 6 4" xfId="13349" xr:uid="{00000000-0005-0000-0000-00000A340000}"/>
    <cellStyle name="Normal 3 2 2 2 2 2 3 7" xfId="13350" xr:uid="{00000000-0005-0000-0000-00000B340000}"/>
    <cellStyle name="Normal 3 2 2 2 2 2 3 7 2" xfId="13351" xr:uid="{00000000-0005-0000-0000-00000C340000}"/>
    <cellStyle name="Normal 3 2 2 2 2 2 3 7 2 2" xfId="13352" xr:uid="{00000000-0005-0000-0000-00000D340000}"/>
    <cellStyle name="Normal 3 2 2 2 2 2 3 7 3" xfId="13353" xr:uid="{00000000-0005-0000-0000-00000E340000}"/>
    <cellStyle name="Normal 3 2 2 2 2 2 3 8" xfId="13354" xr:uid="{00000000-0005-0000-0000-00000F340000}"/>
    <cellStyle name="Normal 3 2 2 2 2 2 3 8 2" xfId="13355" xr:uid="{00000000-0005-0000-0000-000010340000}"/>
    <cellStyle name="Normal 3 2 2 2 2 2 3 9" xfId="13356" xr:uid="{00000000-0005-0000-0000-000011340000}"/>
    <cellStyle name="Normal 3 2 2 2 2 2 3 9 2" xfId="13357" xr:uid="{00000000-0005-0000-0000-000012340000}"/>
    <cellStyle name="Normal 3 2 2 2 2 2 4" xfId="13358" xr:uid="{00000000-0005-0000-0000-000013340000}"/>
    <cellStyle name="Normal 3 2 2 2 2 2 4 10" xfId="13359" xr:uid="{00000000-0005-0000-0000-000014340000}"/>
    <cellStyle name="Normal 3 2 2 2 2 2 4 2" xfId="13360" xr:uid="{00000000-0005-0000-0000-000015340000}"/>
    <cellStyle name="Normal 3 2 2 2 2 2 4 2 2" xfId="13361" xr:uid="{00000000-0005-0000-0000-000016340000}"/>
    <cellStyle name="Normal 3 2 2 2 2 2 4 2 2 2" xfId="13362" xr:uid="{00000000-0005-0000-0000-000017340000}"/>
    <cellStyle name="Normal 3 2 2 2 2 2 4 2 2 2 2" xfId="13363" xr:uid="{00000000-0005-0000-0000-000018340000}"/>
    <cellStyle name="Normal 3 2 2 2 2 2 4 2 2 2 2 2" xfId="13364" xr:uid="{00000000-0005-0000-0000-000019340000}"/>
    <cellStyle name="Normal 3 2 2 2 2 2 4 2 2 2 2 2 2" xfId="13365" xr:uid="{00000000-0005-0000-0000-00001A340000}"/>
    <cellStyle name="Normal 3 2 2 2 2 2 4 2 2 2 2 2 2 2" xfId="13366" xr:uid="{00000000-0005-0000-0000-00001B340000}"/>
    <cellStyle name="Normal 3 2 2 2 2 2 4 2 2 2 2 2 3" xfId="13367" xr:uid="{00000000-0005-0000-0000-00001C340000}"/>
    <cellStyle name="Normal 3 2 2 2 2 2 4 2 2 2 2 3" xfId="13368" xr:uid="{00000000-0005-0000-0000-00001D340000}"/>
    <cellStyle name="Normal 3 2 2 2 2 2 4 2 2 2 2 3 2" xfId="13369" xr:uid="{00000000-0005-0000-0000-00001E340000}"/>
    <cellStyle name="Normal 3 2 2 2 2 2 4 2 2 2 2 4" xfId="13370" xr:uid="{00000000-0005-0000-0000-00001F340000}"/>
    <cellStyle name="Normal 3 2 2 2 2 2 4 2 2 2 3" xfId="13371" xr:uid="{00000000-0005-0000-0000-000020340000}"/>
    <cellStyle name="Normal 3 2 2 2 2 2 4 2 2 2 3 2" xfId="13372" xr:uid="{00000000-0005-0000-0000-000021340000}"/>
    <cellStyle name="Normal 3 2 2 2 2 2 4 2 2 2 3 2 2" xfId="13373" xr:uid="{00000000-0005-0000-0000-000022340000}"/>
    <cellStyle name="Normal 3 2 2 2 2 2 4 2 2 2 3 3" xfId="13374" xr:uid="{00000000-0005-0000-0000-000023340000}"/>
    <cellStyle name="Normal 3 2 2 2 2 2 4 2 2 2 4" xfId="13375" xr:uid="{00000000-0005-0000-0000-000024340000}"/>
    <cellStyle name="Normal 3 2 2 2 2 2 4 2 2 2 4 2" xfId="13376" xr:uid="{00000000-0005-0000-0000-000025340000}"/>
    <cellStyle name="Normal 3 2 2 2 2 2 4 2 2 2 5" xfId="13377" xr:uid="{00000000-0005-0000-0000-000026340000}"/>
    <cellStyle name="Normal 3 2 2 2 2 2 4 2 2 3" xfId="13378" xr:uid="{00000000-0005-0000-0000-000027340000}"/>
    <cellStyle name="Normal 3 2 2 2 2 2 4 2 2 3 2" xfId="13379" xr:uid="{00000000-0005-0000-0000-000028340000}"/>
    <cellStyle name="Normal 3 2 2 2 2 2 4 2 2 3 2 2" xfId="13380" xr:uid="{00000000-0005-0000-0000-000029340000}"/>
    <cellStyle name="Normal 3 2 2 2 2 2 4 2 2 3 2 2 2" xfId="13381" xr:uid="{00000000-0005-0000-0000-00002A340000}"/>
    <cellStyle name="Normal 3 2 2 2 2 2 4 2 2 3 2 3" xfId="13382" xr:uid="{00000000-0005-0000-0000-00002B340000}"/>
    <cellStyle name="Normal 3 2 2 2 2 2 4 2 2 3 3" xfId="13383" xr:uid="{00000000-0005-0000-0000-00002C340000}"/>
    <cellStyle name="Normal 3 2 2 2 2 2 4 2 2 3 3 2" xfId="13384" xr:uid="{00000000-0005-0000-0000-00002D340000}"/>
    <cellStyle name="Normal 3 2 2 2 2 2 4 2 2 3 4" xfId="13385" xr:uid="{00000000-0005-0000-0000-00002E340000}"/>
    <cellStyle name="Normal 3 2 2 2 2 2 4 2 2 4" xfId="13386" xr:uid="{00000000-0005-0000-0000-00002F340000}"/>
    <cellStyle name="Normal 3 2 2 2 2 2 4 2 2 4 2" xfId="13387" xr:uid="{00000000-0005-0000-0000-000030340000}"/>
    <cellStyle name="Normal 3 2 2 2 2 2 4 2 2 4 2 2" xfId="13388" xr:uid="{00000000-0005-0000-0000-000031340000}"/>
    <cellStyle name="Normal 3 2 2 2 2 2 4 2 2 4 2 2 2" xfId="13389" xr:uid="{00000000-0005-0000-0000-000032340000}"/>
    <cellStyle name="Normal 3 2 2 2 2 2 4 2 2 4 2 3" xfId="13390" xr:uid="{00000000-0005-0000-0000-000033340000}"/>
    <cellStyle name="Normal 3 2 2 2 2 2 4 2 2 4 3" xfId="13391" xr:uid="{00000000-0005-0000-0000-000034340000}"/>
    <cellStyle name="Normal 3 2 2 2 2 2 4 2 2 4 3 2" xfId="13392" xr:uid="{00000000-0005-0000-0000-000035340000}"/>
    <cellStyle name="Normal 3 2 2 2 2 2 4 2 2 4 4" xfId="13393" xr:uid="{00000000-0005-0000-0000-000036340000}"/>
    <cellStyle name="Normal 3 2 2 2 2 2 4 2 2 5" xfId="13394" xr:uid="{00000000-0005-0000-0000-000037340000}"/>
    <cellStyle name="Normal 3 2 2 2 2 2 4 2 2 5 2" xfId="13395" xr:uid="{00000000-0005-0000-0000-000038340000}"/>
    <cellStyle name="Normal 3 2 2 2 2 2 4 2 2 5 2 2" xfId="13396" xr:uid="{00000000-0005-0000-0000-000039340000}"/>
    <cellStyle name="Normal 3 2 2 2 2 2 4 2 2 5 3" xfId="13397" xr:uid="{00000000-0005-0000-0000-00003A340000}"/>
    <cellStyle name="Normal 3 2 2 2 2 2 4 2 2 6" xfId="13398" xr:uid="{00000000-0005-0000-0000-00003B340000}"/>
    <cellStyle name="Normal 3 2 2 2 2 2 4 2 2 6 2" xfId="13399" xr:uid="{00000000-0005-0000-0000-00003C340000}"/>
    <cellStyle name="Normal 3 2 2 2 2 2 4 2 2 7" xfId="13400" xr:uid="{00000000-0005-0000-0000-00003D340000}"/>
    <cellStyle name="Normal 3 2 2 2 2 2 4 2 2 7 2" xfId="13401" xr:uid="{00000000-0005-0000-0000-00003E340000}"/>
    <cellStyle name="Normal 3 2 2 2 2 2 4 2 2 8" xfId="13402" xr:uid="{00000000-0005-0000-0000-00003F340000}"/>
    <cellStyle name="Normal 3 2 2 2 2 2 4 2 3" xfId="13403" xr:uid="{00000000-0005-0000-0000-000040340000}"/>
    <cellStyle name="Normal 3 2 2 2 2 2 4 2 3 2" xfId="13404" xr:uid="{00000000-0005-0000-0000-000041340000}"/>
    <cellStyle name="Normal 3 2 2 2 2 2 4 2 3 2 2" xfId="13405" xr:uid="{00000000-0005-0000-0000-000042340000}"/>
    <cellStyle name="Normal 3 2 2 2 2 2 4 2 3 2 2 2" xfId="13406" xr:uid="{00000000-0005-0000-0000-000043340000}"/>
    <cellStyle name="Normal 3 2 2 2 2 2 4 2 3 2 2 2 2" xfId="13407" xr:uid="{00000000-0005-0000-0000-000044340000}"/>
    <cellStyle name="Normal 3 2 2 2 2 2 4 2 3 2 2 3" xfId="13408" xr:uid="{00000000-0005-0000-0000-000045340000}"/>
    <cellStyle name="Normal 3 2 2 2 2 2 4 2 3 2 3" xfId="13409" xr:uid="{00000000-0005-0000-0000-000046340000}"/>
    <cellStyle name="Normal 3 2 2 2 2 2 4 2 3 2 3 2" xfId="13410" xr:uid="{00000000-0005-0000-0000-000047340000}"/>
    <cellStyle name="Normal 3 2 2 2 2 2 4 2 3 2 4" xfId="13411" xr:uid="{00000000-0005-0000-0000-000048340000}"/>
    <cellStyle name="Normal 3 2 2 2 2 2 4 2 3 3" xfId="13412" xr:uid="{00000000-0005-0000-0000-000049340000}"/>
    <cellStyle name="Normal 3 2 2 2 2 2 4 2 3 3 2" xfId="13413" xr:uid="{00000000-0005-0000-0000-00004A340000}"/>
    <cellStyle name="Normal 3 2 2 2 2 2 4 2 3 3 2 2" xfId="13414" xr:uid="{00000000-0005-0000-0000-00004B340000}"/>
    <cellStyle name="Normal 3 2 2 2 2 2 4 2 3 3 3" xfId="13415" xr:uid="{00000000-0005-0000-0000-00004C340000}"/>
    <cellStyle name="Normal 3 2 2 2 2 2 4 2 3 4" xfId="13416" xr:uid="{00000000-0005-0000-0000-00004D340000}"/>
    <cellStyle name="Normal 3 2 2 2 2 2 4 2 3 4 2" xfId="13417" xr:uid="{00000000-0005-0000-0000-00004E340000}"/>
    <cellStyle name="Normal 3 2 2 2 2 2 4 2 3 5" xfId="13418" xr:uid="{00000000-0005-0000-0000-00004F340000}"/>
    <cellStyle name="Normal 3 2 2 2 2 2 4 2 4" xfId="13419" xr:uid="{00000000-0005-0000-0000-000050340000}"/>
    <cellStyle name="Normal 3 2 2 2 2 2 4 2 4 2" xfId="13420" xr:uid="{00000000-0005-0000-0000-000051340000}"/>
    <cellStyle name="Normal 3 2 2 2 2 2 4 2 4 2 2" xfId="13421" xr:uid="{00000000-0005-0000-0000-000052340000}"/>
    <cellStyle name="Normal 3 2 2 2 2 2 4 2 4 2 2 2" xfId="13422" xr:uid="{00000000-0005-0000-0000-000053340000}"/>
    <cellStyle name="Normal 3 2 2 2 2 2 4 2 4 2 3" xfId="13423" xr:uid="{00000000-0005-0000-0000-000054340000}"/>
    <cellStyle name="Normal 3 2 2 2 2 2 4 2 4 3" xfId="13424" xr:uid="{00000000-0005-0000-0000-000055340000}"/>
    <cellStyle name="Normal 3 2 2 2 2 2 4 2 4 3 2" xfId="13425" xr:uid="{00000000-0005-0000-0000-000056340000}"/>
    <cellStyle name="Normal 3 2 2 2 2 2 4 2 4 4" xfId="13426" xr:uid="{00000000-0005-0000-0000-000057340000}"/>
    <cellStyle name="Normal 3 2 2 2 2 2 4 2 5" xfId="13427" xr:uid="{00000000-0005-0000-0000-000058340000}"/>
    <cellStyle name="Normal 3 2 2 2 2 2 4 2 5 2" xfId="13428" xr:uid="{00000000-0005-0000-0000-000059340000}"/>
    <cellStyle name="Normal 3 2 2 2 2 2 4 2 5 2 2" xfId="13429" xr:uid="{00000000-0005-0000-0000-00005A340000}"/>
    <cellStyle name="Normal 3 2 2 2 2 2 4 2 5 2 2 2" xfId="13430" xr:uid="{00000000-0005-0000-0000-00005B340000}"/>
    <cellStyle name="Normal 3 2 2 2 2 2 4 2 5 2 3" xfId="13431" xr:uid="{00000000-0005-0000-0000-00005C340000}"/>
    <cellStyle name="Normal 3 2 2 2 2 2 4 2 5 3" xfId="13432" xr:uid="{00000000-0005-0000-0000-00005D340000}"/>
    <cellStyle name="Normal 3 2 2 2 2 2 4 2 5 3 2" xfId="13433" xr:uid="{00000000-0005-0000-0000-00005E340000}"/>
    <cellStyle name="Normal 3 2 2 2 2 2 4 2 5 4" xfId="13434" xr:uid="{00000000-0005-0000-0000-00005F340000}"/>
    <cellStyle name="Normal 3 2 2 2 2 2 4 2 6" xfId="13435" xr:uid="{00000000-0005-0000-0000-000060340000}"/>
    <cellStyle name="Normal 3 2 2 2 2 2 4 2 6 2" xfId="13436" xr:uid="{00000000-0005-0000-0000-000061340000}"/>
    <cellStyle name="Normal 3 2 2 2 2 2 4 2 6 2 2" xfId="13437" xr:uid="{00000000-0005-0000-0000-000062340000}"/>
    <cellStyle name="Normal 3 2 2 2 2 2 4 2 6 3" xfId="13438" xr:uid="{00000000-0005-0000-0000-000063340000}"/>
    <cellStyle name="Normal 3 2 2 2 2 2 4 2 7" xfId="13439" xr:uid="{00000000-0005-0000-0000-000064340000}"/>
    <cellStyle name="Normal 3 2 2 2 2 2 4 2 7 2" xfId="13440" xr:uid="{00000000-0005-0000-0000-000065340000}"/>
    <cellStyle name="Normal 3 2 2 2 2 2 4 2 8" xfId="13441" xr:uid="{00000000-0005-0000-0000-000066340000}"/>
    <cellStyle name="Normal 3 2 2 2 2 2 4 2 8 2" xfId="13442" xr:uid="{00000000-0005-0000-0000-000067340000}"/>
    <cellStyle name="Normal 3 2 2 2 2 2 4 2 9" xfId="13443" xr:uid="{00000000-0005-0000-0000-000068340000}"/>
    <cellStyle name="Normal 3 2 2 2 2 2 4 3" xfId="13444" xr:uid="{00000000-0005-0000-0000-000069340000}"/>
    <cellStyle name="Normal 3 2 2 2 2 2 4 3 2" xfId="13445" xr:uid="{00000000-0005-0000-0000-00006A340000}"/>
    <cellStyle name="Normal 3 2 2 2 2 2 4 3 2 2" xfId="13446" xr:uid="{00000000-0005-0000-0000-00006B340000}"/>
    <cellStyle name="Normal 3 2 2 2 2 2 4 3 2 2 2" xfId="13447" xr:uid="{00000000-0005-0000-0000-00006C340000}"/>
    <cellStyle name="Normal 3 2 2 2 2 2 4 3 2 2 2 2" xfId="13448" xr:uid="{00000000-0005-0000-0000-00006D340000}"/>
    <cellStyle name="Normal 3 2 2 2 2 2 4 3 2 2 2 2 2" xfId="13449" xr:uid="{00000000-0005-0000-0000-00006E340000}"/>
    <cellStyle name="Normal 3 2 2 2 2 2 4 3 2 2 2 3" xfId="13450" xr:uid="{00000000-0005-0000-0000-00006F340000}"/>
    <cellStyle name="Normal 3 2 2 2 2 2 4 3 2 2 3" xfId="13451" xr:uid="{00000000-0005-0000-0000-000070340000}"/>
    <cellStyle name="Normal 3 2 2 2 2 2 4 3 2 2 3 2" xfId="13452" xr:uid="{00000000-0005-0000-0000-000071340000}"/>
    <cellStyle name="Normal 3 2 2 2 2 2 4 3 2 2 4" xfId="13453" xr:uid="{00000000-0005-0000-0000-000072340000}"/>
    <cellStyle name="Normal 3 2 2 2 2 2 4 3 2 3" xfId="13454" xr:uid="{00000000-0005-0000-0000-000073340000}"/>
    <cellStyle name="Normal 3 2 2 2 2 2 4 3 2 3 2" xfId="13455" xr:uid="{00000000-0005-0000-0000-000074340000}"/>
    <cellStyle name="Normal 3 2 2 2 2 2 4 3 2 3 2 2" xfId="13456" xr:uid="{00000000-0005-0000-0000-000075340000}"/>
    <cellStyle name="Normal 3 2 2 2 2 2 4 3 2 3 3" xfId="13457" xr:uid="{00000000-0005-0000-0000-000076340000}"/>
    <cellStyle name="Normal 3 2 2 2 2 2 4 3 2 4" xfId="13458" xr:uid="{00000000-0005-0000-0000-000077340000}"/>
    <cellStyle name="Normal 3 2 2 2 2 2 4 3 2 4 2" xfId="13459" xr:uid="{00000000-0005-0000-0000-000078340000}"/>
    <cellStyle name="Normal 3 2 2 2 2 2 4 3 2 5" xfId="13460" xr:uid="{00000000-0005-0000-0000-000079340000}"/>
    <cellStyle name="Normal 3 2 2 2 2 2 4 3 3" xfId="13461" xr:uid="{00000000-0005-0000-0000-00007A340000}"/>
    <cellStyle name="Normal 3 2 2 2 2 2 4 3 3 2" xfId="13462" xr:uid="{00000000-0005-0000-0000-00007B340000}"/>
    <cellStyle name="Normal 3 2 2 2 2 2 4 3 3 2 2" xfId="13463" xr:uid="{00000000-0005-0000-0000-00007C340000}"/>
    <cellStyle name="Normal 3 2 2 2 2 2 4 3 3 2 2 2" xfId="13464" xr:uid="{00000000-0005-0000-0000-00007D340000}"/>
    <cellStyle name="Normal 3 2 2 2 2 2 4 3 3 2 3" xfId="13465" xr:uid="{00000000-0005-0000-0000-00007E340000}"/>
    <cellStyle name="Normal 3 2 2 2 2 2 4 3 3 3" xfId="13466" xr:uid="{00000000-0005-0000-0000-00007F340000}"/>
    <cellStyle name="Normal 3 2 2 2 2 2 4 3 3 3 2" xfId="13467" xr:uid="{00000000-0005-0000-0000-000080340000}"/>
    <cellStyle name="Normal 3 2 2 2 2 2 4 3 3 4" xfId="13468" xr:uid="{00000000-0005-0000-0000-000081340000}"/>
    <cellStyle name="Normal 3 2 2 2 2 2 4 3 4" xfId="13469" xr:uid="{00000000-0005-0000-0000-000082340000}"/>
    <cellStyle name="Normal 3 2 2 2 2 2 4 3 4 2" xfId="13470" xr:uid="{00000000-0005-0000-0000-000083340000}"/>
    <cellStyle name="Normal 3 2 2 2 2 2 4 3 4 2 2" xfId="13471" xr:uid="{00000000-0005-0000-0000-000084340000}"/>
    <cellStyle name="Normal 3 2 2 2 2 2 4 3 4 2 2 2" xfId="13472" xr:uid="{00000000-0005-0000-0000-000085340000}"/>
    <cellStyle name="Normal 3 2 2 2 2 2 4 3 4 2 3" xfId="13473" xr:uid="{00000000-0005-0000-0000-000086340000}"/>
    <cellStyle name="Normal 3 2 2 2 2 2 4 3 4 3" xfId="13474" xr:uid="{00000000-0005-0000-0000-000087340000}"/>
    <cellStyle name="Normal 3 2 2 2 2 2 4 3 4 3 2" xfId="13475" xr:uid="{00000000-0005-0000-0000-000088340000}"/>
    <cellStyle name="Normal 3 2 2 2 2 2 4 3 4 4" xfId="13476" xr:uid="{00000000-0005-0000-0000-000089340000}"/>
    <cellStyle name="Normal 3 2 2 2 2 2 4 3 5" xfId="13477" xr:uid="{00000000-0005-0000-0000-00008A340000}"/>
    <cellStyle name="Normal 3 2 2 2 2 2 4 3 5 2" xfId="13478" xr:uid="{00000000-0005-0000-0000-00008B340000}"/>
    <cellStyle name="Normal 3 2 2 2 2 2 4 3 5 2 2" xfId="13479" xr:uid="{00000000-0005-0000-0000-00008C340000}"/>
    <cellStyle name="Normal 3 2 2 2 2 2 4 3 5 3" xfId="13480" xr:uid="{00000000-0005-0000-0000-00008D340000}"/>
    <cellStyle name="Normal 3 2 2 2 2 2 4 3 6" xfId="13481" xr:uid="{00000000-0005-0000-0000-00008E340000}"/>
    <cellStyle name="Normal 3 2 2 2 2 2 4 3 6 2" xfId="13482" xr:uid="{00000000-0005-0000-0000-00008F340000}"/>
    <cellStyle name="Normal 3 2 2 2 2 2 4 3 7" xfId="13483" xr:uid="{00000000-0005-0000-0000-000090340000}"/>
    <cellStyle name="Normal 3 2 2 2 2 2 4 3 7 2" xfId="13484" xr:uid="{00000000-0005-0000-0000-000091340000}"/>
    <cellStyle name="Normal 3 2 2 2 2 2 4 3 8" xfId="13485" xr:uid="{00000000-0005-0000-0000-000092340000}"/>
    <cellStyle name="Normal 3 2 2 2 2 2 4 4" xfId="13486" xr:uid="{00000000-0005-0000-0000-000093340000}"/>
    <cellStyle name="Normal 3 2 2 2 2 2 4 4 2" xfId="13487" xr:uid="{00000000-0005-0000-0000-000094340000}"/>
    <cellStyle name="Normal 3 2 2 2 2 2 4 4 2 2" xfId="13488" xr:uid="{00000000-0005-0000-0000-000095340000}"/>
    <cellStyle name="Normal 3 2 2 2 2 2 4 4 2 2 2" xfId="13489" xr:uid="{00000000-0005-0000-0000-000096340000}"/>
    <cellStyle name="Normal 3 2 2 2 2 2 4 4 2 2 2 2" xfId="13490" xr:uid="{00000000-0005-0000-0000-000097340000}"/>
    <cellStyle name="Normal 3 2 2 2 2 2 4 4 2 2 3" xfId="13491" xr:uid="{00000000-0005-0000-0000-000098340000}"/>
    <cellStyle name="Normal 3 2 2 2 2 2 4 4 2 3" xfId="13492" xr:uid="{00000000-0005-0000-0000-000099340000}"/>
    <cellStyle name="Normal 3 2 2 2 2 2 4 4 2 3 2" xfId="13493" xr:uid="{00000000-0005-0000-0000-00009A340000}"/>
    <cellStyle name="Normal 3 2 2 2 2 2 4 4 2 4" xfId="13494" xr:uid="{00000000-0005-0000-0000-00009B340000}"/>
    <cellStyle name="Normal 3 2 2 2 2 2 4 4 3" xfId="13495" xr:uid="{00000000-0005-0000-0000-00009C340000}"/>
    <cellStyle name="Normal 3 2 2 2 2 2 4 4 3 2" xfId="13496" xr:uid="{00000000-0005-0000-0000-00009D340000}"/>
    <cellStyle name="Normal 3 2 2 2 2 2 4 4 3 2 2" xfId="13497" xr:uid="{00000000-0005-0000-0000-00009E340000}"/>
    <cellStyle name="Normal 3 2 2 2 2 2 4 4 3 3" xfId="13498" xr:uid="{00000000-0005-0000-0000-00009F340000}"/>
    <cellStyle name="Normal 3 2 2 2 2 2 4 4 4" xfId="13499" xr:uid="{00000000-0005-0000-0000-0000A0340000}"/>
    <cellStyle name="Normal 3 2 2 2 2 2 4 4 4 2" xfId="13500" xr:uid="{00000000-0005-0000-0000-0000A1340000}"/>
    <cellStyle name="Normal 3 2 2 2 2 2 4 4 5" xfId="13501" xr:uid="{00000000-0005-0000-0000-0000A2340000}"/>
    <cellStyle name="Normal 3 2 2 2 2 2 4 5" xfId="13502" xr:uid="{00000000-0005-0000-0000-0000A3340000}"/>
    <cellStyle name="Normal 3 2 2 2 2 2 4 5 2" xfId="13503" xr:uid="{00000000-0005-0000-0000-0000A4340000}"/>
    <cellStyle name="Normal 3 2 2 2 2 2 4 5 2 2" xfId="13504" xr:uid="{00000000-0005-0000-0000-0000A5340000}"/>
    <cellStyle name="Normal 3 2 2 2 2 2 4 5 2 2 2" xfId="13505" xr:uid="{00000000-0005-0000-0000-0000A6340000}"/>
    <cellStyle name="Normal 3 2 2 2 2 2 4 5 2 3" xfId="13506" xr:uid="{00000000-0005-0000-0000-0000A7340000}"/>
    <cellStyle name="Normal 3 2 2 2 2 2 4 5 3" xfId="13507" xr:uid="{00000000-0005-0000-0000-0000A8340000}"/>
    <cellStyle name="Normal 3 2 2 2 2 2 4 5 3 2" xfId="13508" xr:uid="{00000000-0005-0000-0000-0000A9340000}"/>
    <cellStyle name="Normal 3 2 2 2 2 2 4 5 4" xfId="13509" xr:uid="{00000000-0005-0000-0000-0000AA340000}"/>
    <cellStyle name="Normal 3 2 2 2 2 2 4 6" xfId="13510" xr:uid="{00000000-0005-0000-0000-0000AB340000}"/>
    <cellStyle name="Normal 3 2 2 2 2 2 4 6 2" xfId="13511" xr:uid="{00000000-0005-0000-0000-0000AC340000}"/>
    <cellStyle name="Normal 3 2 2 2 2 2 4 6 2 2" xfId="13512" xr:uid="{00000000-0005-0000-0000-0000AD340000}"/>
    <cellStyle name="Normal 3 2 2 2 2 2 4 6 2 2 2" xfId="13513" xr:uid="{00000000-0005-0000-0000-0000AE340000}"/>
    <cellStyle name="Normal 3 2 2 2 2 2 4 6 2 3" xfId="13514" xr:uid="{00000000-0005-0000-0000-0000AF340000}"/>
    <cellStyle name="Normal 3 2 2 2 2 2 4 6 3" xfId="13515" xr:uid="{00000000-0005-0000-0000-0000B0340000}"/>
    <cellStyle name="Normal 3 2 2 2 2 2 4 6 3 2" xfId="13516" xr:uid="{00000000-0005-0000-0000-0000B1340000}"/>
    <cellStyle name="Normal 3 2 2 2 2 2 4 6 4" xfId="13517" xr:uid="{00000000-0005-0000-0000-0000B2340000}"/>
    <cellStyle name="Normal 3 2 2 2 2 2 4 7" xfId="13518" xr:uid="{00000000-0005-0000-0000-0000B3340000}"/>
    <cellStyle name="Normal 3 2 2 2 2 2 4 7 2" xfId="13519" xr:uid="{00000000-0005-0000-0000-0000B4340000}"/>
    <cellStyle name="Normal 3 2 2 2 2 2 4 7 2 2" xfId="13520" xr:uid="{00000000-0005-0000-0000-0000B5340000}"/>
    <cellStyle name="Normal 3 2 2 2 2 2 4 7 3" xfId="13521" xr:uid="{00000000-0005-0000-0000-0000B6340000}"/>
    <cellStyle name="Normal 3 2 2 2 2 2 4 8" xfId="13522" xr:uid="{00000000-0005-0000-0000-0000B7340000}"/>
    <cellStyle name="Normal 3 2 2 2 2 2 4 8 2" xfId="13523" xr:uid="{00000000-0005-0000-0000-0000B8340000}"/>
    <cellStyle name="Normal 3 2 2 2 2 2 4 9" xfId="13524" xr:uid="{00000000-0005-0000-0000-0000B9340000}"/>
    <cellStyle name="Normal 3 2 2 2 2 2 4 9 2" xfId="13525" xr:uid="{00000000-0005-0000-0000-0000BA340000}"/>
    <cellStyle name="Normal 3 2 2 2 2 2 5" xfId="13526" xr:uid="{00000000-0005-0000-0000-0000BB340000}"/>
    <cellStyle name="Normal 3 2 2 2 2 2 5 2" xfId="13527" xr:uid="{00000000-0005-0000-0000-0000BC340000}"/>
    <cellStyle name="Normal 3 2 2 2 2 2 5 2 2" xfId="13528" xr:uid="{00000000-0005-0000-0000-0000BD340000}"/>
    <cellStyle name="Normal 3 2 2 2 2 2 5 2 2 2" xfId="13529" xr:uid="{00000000-0005-0000-0000-0000BE340000}"/>
    <cellStyle name="Normal 3 2 2 2 2 2 5 2 2 2 2" xfId="13530" xr:uid="{00000000-0005-0000-0000-0000BF340000}"/>
    <cellStyle name="Normal 3 2 2 2 2 2 5 2 2 2 2 2" xfId="13531" xr:uid="{00000000-0005-0000-0000-0000C0340000}"/>
    <cellStyle name="Normal 3 2 2 2 2 2 5 2 2 2 2 2 2" xfId="13532" xr:uid="{00000000-0005-0000-0000-0000C1340000}"/>
    <cellStyle name="Normal 3 2 2 2 2 2 5 2 2 2 2 3" xfId="13533" xr:uid="{00000000-0005-0000-0000-0000C2340000}"/>
    <cellStyle name="Normal 3 2 2 2 2 2 5 2 2 2 3" xfId="13534" xr:uid="{00000000-0005-0000-0000-0000C3340000}"/>
    <cellStyle name="Normal 3 2 2 2 2 2 5 2 2 2 3 2" xfId="13535" xr:uid="{00000000-0005-0000-0000-0000C4340000}"/>
    <cellStyle name="Normal 3 2 2 2 2 2 5 2 2 2 4" xfId="13536" xr:uid="{00000000-0005-0000-0000-0000C5340000}"/>
    <cellStyle name="Normal 3 2 2 2 2 2 5 2 2 3" xfId="13537" xr:uid="{00000000-0005-0000-0000-0000C6340000}"/>
    <cellStyle name="Normal 3 2 2 2 2 2 5 2 2 3 2" xfId="13538" xr:uid="{00000000-0005-0000-0000-0000C7340000}"/>
    <cellStyle name="Normal 3 2 2 2 2 2 5 2 2 3 2 2" xfId="13539" xr:uid="{00000000-0005-0000-0000-0000C8340000}"/>
    <cellStyle name="Normal 3 2 2 2 2 2 5 2 2 3 3" xfId="13540" xr:uid="{00000000-0005-0000-0000-0000C9340000}"/>
    <cellStyle name="Normal 3 2 2 2 2 2 5 2 2 4" xfId="13541" xr:uid="{00000000-0005-0000-0000-0000CA340000}"/>
    <cellStyle name="Normal 3 2 2 2 2 2 5 2 2 4 2" xfId="13542" xr:uid="{00000000-0005-0000-0000-0000CB340000}"/>
    <cellStyle name="Normal 3 2 2 2 2 2 5 2 2 5" xfId="13543" xr:uid="{00000000-0005-0000-0000-0000CC340000}"/>
    <cellStyle name="Normal 3 2 2 2 2 2 5 2 3" xfId="13544" xr:uid="{00000000-0005-0000-0000-0000CD340000}"/>
    <cellStyle name="Normal 3 2 2 2 2 2 5 2 3 2" xfId="13545" xr:uid="{00000000-0005-0000-0000-0000CE340000}"/>
    <cellStyle name="Normal 3 2 2 2 2 2 5 2 3 2 2" xfId="13546" xr:uid="{00000000-0005-0000-0000-0000CF340000}"/>
    <cellStyle name="Normal 3 2 2 2 2 2 5 2 3 2 2 2" xfId="13547" xr:uid="{00000000-0005-0000-0000-0000D0340000}"/>
    <cellStyle name="Normal 3 2 2 2 2 2 5 2 3 2 3" xfId="13548" xr:uid="{00000000-0005-0000-0000-0000D1340000}"/>
    <cellStyle name="Normal 3 2 2 2 2 2 5 2 3 3" xfId="13549" xr:uid="{00000000-0005-0000-0000-0000D2340000}"/>
    <cellStyle name="Normal 3 2 2 2 2 2 5 2 3 3 2" xfId="13550" xr:uid="{00000000-0005-0000-0000-0000D3340000}"/>
    <cellStyle name="Normal 3 2 2 2 2 2 5 2 3 4" xfId="13551" xr:uid="{00000000-0005-0000-0000-0000D4340000}"/>
    <cellStyle name="Normal 3 2 2 2 2 2 5 2 4" xfId="13552" xr:uid="{00000000-0005-0000-0000-0000D5340000}"/>
    <cellStyle name="Normal 3 2 2 2 2 2 5 2 4 2" xfId="13553" xr:uid="{00000000-0005-0000-0000-0000D6340000}"/>
    <cellStyle name="Normal 3 2 2 2 2 2 5 2 4 2 2" xfId="13554" xr:uid="{00000000-0005-0000-0000-0000D7340000}"/>
    <cellStyle name="Normal 3 2 2 2 2 2 5 2 4 2 2 2" xfId="13555" xr:uid="{00000000-0005-0000-0000-0000D8340000}"/>
    <cellStyle name="Normal 3 2 2 2 2 2 5 2 4 2 3" xfId="13556" xr:uid="{00000000-0005-0000-0000-0000D9340000}"/>
    <cellStyle name="Normal 3 2 2 2 2 2 5 2 4 3" xfId="13557" xr:uid="{00000000-0005-0000-0000-0000DA340000}"/>
    <cellStyle name="Normal 3 2 2 2 2 2 5 2 4 3 2" xfId="13558" xr:uid="{00000000-0005-0000-0000-0000DB340000}"/>
    <cellStyle name="Normal 3 2 2 2 2 2 5 2 4 4" xfId="13559" xr:uid="{00000000-0005-0000-0000-0000DC340000}"/>
    <cellStyle name="Normal 3 2 2 2 2 2 5 2 5" xfId="13560" xr:uid="{00000000-0005-0000-0000-0000DD340000}"/>
    <cellStyle name="Normal 3 2 2 2 2 2 5 2 5 2" xfId="13561" xr:uid="{00000000-0005-0000-0000-0000DE340000}"/>
    <cellStyle name="Normal 3 2 2 2 2 2 5 2 5 2 2" xfId="13562" xr:uid="{00000000-0005-0000-0000-0000DF340000}"/>
    <cellStyle name="Normal 3 2 2 2 2 2 5 2 5 3" xfId="13563" xr:uid="{00000000-0005-0000-0000-0000E0340000}"/>
    <cellStyle name="Normal 3 2 2 2 2 2 5 2 6" xfId="13564" xr:uid="{00000000-0005-0000-0000-0000E1340000}"/>
    <cellStyle name="Normal 3 2 2 2 2 2 5 2 6 2" xfId="13565" xr:uid="{00000000-0005-0000-0000-0000E2340000}"/>
    <cellStyle name="Normal 3 2 2 2 2 2 5 2 7" xfId="13566" xr:uid="{00000000-0005-0000-0000-0000E3340000}"/>
    <cellStyle name="Normal 3 2 2 2 2 2 5 2 7 2" xfId="13567" xr:uid="{00000000-0005-0000-0000-0000E4340000}"/>
    <cellStyle name="Normal 3 2 2 2 2 2 5 2 8" xfId="13568" xr:uid="{00000000-0005-0000-0000-0000E5340000}"/>
    <cellStyle name="Normal 3 2 2 2 2 2 5 3" xfId="13569" xr:uid="{00000000-0005-0000-0000-0000E6340000}"/>
    <cellStyle name="Normal 3 2 2 2 2 2 5 3 2" xfId="13570" xr:uid="{00000000-0005-0000-0000-0000E7340000}"/>
    <cellStyle name="Normal 3 2 2 2 2 2 5 3 2 2" xfId="13571" xr:uid="{00000000-0005-0000-0000-0000E8340000}"/>
    <cellStyle name="Normal 3 2 2 2 2 2 5 3 2 2 2" xfId="13572" xr:uid="{00000000-0005-0000-0000-0000E9340000}"/>
    <cellStyle name="Normal 3 2 2 2 2 2 5 3 2 2 2 2" xfId="13573" xr:uid="{00000000-0005-0000-0000-0000EA340000}"/>
    <cellStyle name="Normal 3 2 2 2 2 2 5 3 2 2 3" xfId="13574" xr:uid="{00000000-0005-0000-0000-0000EB340000}"/>
    <cellStyle name="Normal 3 2 2 2 2 2 5 3 2 3" xfId="13575" xr:uid="{00000000-0005-0000-0000-0000EC340000}"/>
    <cellStyle name="Normal 3 2 2 2 2 2 5 3 2 3 2" xfId="13576" xr:uid="{00000000-0005-0000-0000-0000ED340000}"/>
    <cellStyle name="Normal 3 2 2 2 2 2 5 3 2 4" xfId="13577" xr:uid="{00000000-0005-0000-0000-0000EE340000}"/>
    <cellStyle name="Normal 3 2 2 2 2 2 5 3 3" xfId="13578" xr:uid="{00000000-0005-0000-0000-0000EF340000}"/>
    <cellStyle name="Normal 3 2 2 2 2 2 5 3 3 2" xfId="13579" xr:uid="{00000000-0005-0000-0000-0000F0340000}"/>
    <cellStyle name="Normal 3 2 2 2 2 2 5 3 3 2 2" xfId="13580" xr:uid="{00000000-0005-0000-0000-0000F1340000}"/>
    <cellStyle name="Normal 3 2 2 2 2 2 5 3 3 3" xfId="13581" xr:uid="{00000000-0005-0000-0000-0000F2340000}"/>
    <cellStyle name="Normal 3 2 2 2 2 2 5 3 4" xfId="13582" xr:uid="{00000000-0005-0000-0000-0000F3340000}"/>
    <cellStyle name="Normal 3 2 2 2 2 2 5 3 4 2" xfId="13583" xr:uid="{00000000-0005-0000-0000-0000F4340000}"/>
    <cellStyle name="Normal 3 2 2 2 2 2 5 3 5" xfId="13584" xr:uid="{00000000-0005-0000-0000-0000F5340000}"/>
    <cellStyle name="Normal 3 2 2 2 2 2 5 4" xfId="13585" xr:uid="{00000000-0005-0000-0000-0000F6340000}"/>
    <cellStyle name="Normal 3 2 2 2 2 2 5 4 2" xfId="13586" xr:uid="{00000000-0005-0000-0000-0000F7340000}"/>
    <cellStyle name="Normal 3 2 2 2 2 2 5 4 2 2" xfId="13587" xr:uid="{00000000-0005-0000-0000-0000F8340000}"/>
    <cellStyle name="Normal 3 2 2 2 2 2 5 4 2 2 2" xfId="13588" xr:uid="{00000000-0005-0000-0000-0000F9340000}"/>
    <cellStyle name="Normal 3 2 2 2 2 2 5 4 2 3" xfId="13589" xr:uid="{00000000-0005-0000-0000-0000FA340000}"/>
    <cellStyle name="Normal 3 2 2 2 2 2 5 4 3" xfId="13590" xr:uid="{00000000-0005-0000-0000-0000FB340000}"/>
    <cellStyle name="Normal 3 2 2 2 2 2 5 4 3 2" xfId="13591" xr:uid="{00000000-0005-0000-0000-0000FC340000}"/>
    <cellStyle name="Normal 3 2 2 2 2 2 5 4 4" xfId="13592" xr:uid="{00000000-0005-0000-0000-0000FD340000}"/>
    <cellStyle name="Normal 3 2 2 2 2 2 5 5" xfId="13593" xr:uid="{00000000-0005-0000-0000-0000FE340000}"/>
    <cellStyle name="Normal 3 2 2 2 2 2 5 5 2" xfId="13594" xr:uid="{00000000-0005-0000-0000-0000FF340000}"/>
    <cellStyle name="Normal 3 2 2 2 2 2 5 5 2 2" xfId="13595" xr:uid="{00000000-0005-0000-0000-000000350000}"/>
    <cellStyle name="Normal 3 2 2 2 2 2 5 5 2 2 2" xfId="13596" xr:uid="{00000000-0005-0000-0000-000001350000}"/>
    <cellStyle name="Normal 3 2 2 2 2 2 5 5 2 3" xfId="13597" xr:uid="{00000000-0005-0000-0000-000002350000}"/>
    <cellStyle name="Normal 3 2 2 2 2 2 5 5 3" xfId="13598" xr:uid="{00000000-0005-0000-0000-000003350000}"/>
    <cellStyle name="Normal 3 2 2 2 2 2 5 5 3 2" xfId="13599" xr:uid="{00000000-0005-0000-0000-000004350000}"/>
    <cellStyle name="Normal 3 2 2 2 2 2 5 5 4" xfId="13600" xr:uid="{00000000-0005-0000-0000-000005350000}"/>
    <cellStyle name="Normal 3 2 2 2 2 2 5 6" xfId="13601" xr:uid="{00000000-0005-0000-0000-000006350000}"/>
    <cellStyle name="Normal 3 2 2 2 2 2 5 6 2" xfId="13602" xr:uid="{00000000-0005-0000-0000-000007350000}"/>
    <cellStyle name="Normal 3 2 2 2 2 2 5 6 2 2" xfId="13603" xr:uid="{00000000-0005-0000-0000-000008350000}"/>
    <cellStyle name="Normal 3 2 2 2 2 2 5 6 3" xfId="13604" xr:uid="{00000000-0005-0000-0000-000009350000}"/>
    <cellStyle name="Normal 3 2 2 2 2 2 5 7" xfId="13605" xr:uid="{00000000-0005-0000-0000-00000A350000}"/>
    <cellStyle name="Normal 3 2 2 2 2 2 5 7 2" xfId="13606" xr:uid="{00000000-0005-0000-0000-00000B350000}"/>
    <cellStyle name="Normal 3 2 2 2 2 2 5 8" xfId="13607" xr:uid="{00000000-0005-0000-0000-00000C350000}"/>
    <cellStyle name="Normal 3 2 2 2 2 2 5 8 2" xfId="13608" xr:uid="{00000000-0005-0000-0000-00000D350000}"/>
    <cellStyle name="Normal 3 2 2 2 2 2 5 9" xfId="13609" xr:uid="{00000000-0005-0000-0000-00000E350000}"/>
    <cellStyle name="Normal 3 2 2 2 2 2 6" xfId="13610" xr:uid="{00000000-0005-0000-0000-00000F350000}"/>
    <cellStyle name="Normal 3 2 2 2 2 2 6 2" xfId="13611" xr:uid="{00000000-0005-0000-0000-000010350000}"/>
    <cellStyle name="Normal 3 2 2 2 2 2 6 2 2" xfId="13612" xr:uid="{00000000-0005-0000-0000-000011350000}"/>
    <cellStyle name="Normal 3 2 2 2 2 2 6 2 2 2" xfId="13613" xr:uid="{00000000-0005-0000-0000-000012350000}"/>
    <cellStyle name="Normal 3 2 2 2 2 2 6 2 2 2 2" xfId="13614" xr:uid="{00000000-0005-0000-0000-000013350000}"/>
    <cellStyle name="Normal 3 2 2 2 2 2 6 2 2 2 2 2" xfId="13615" xr:uid="{00000000-0005-0000-0000-000014350000}"/>
    <cellStyle name="Normal 3 2 2 2 2 2 6 2 2 2 3" xfId="13616" xr:uid="{00000000-0005-0000-0000-000015350000}"/>
    <cellStyle name="Normal 3 2 2 2 2 2 6 2 2 3" xfId="13617" xr:uid="{00000000-0005-0000-0000-000016350000}"/>
    <cellStyle name="Normal 3 2 2 2 2 2 6 2 2 3 2" xfId="13618" xr:uid="{00000000-0005-0000-0000-000017350000}"/>
    <cellStyle name="Normal 3 2 2 2 2 2 6 2 2 4" xfId="13619" xr:uid="{00000000-0005-0000-0000-000018350000}"/>
    <cellStyle name="Normal 3 2 2 2 2 2 6 2 3" xfId="13620" xr:uid="{00000000-0005-0000-0000-000019350000}"/>
    <cellStyle name="Normal 3 2 2 2 2 2 6 2 3 2" xfId="13621" xr:uid="{00000000-0005-0000-0000-00001A350000}"/>
    <cellStyle name="Normal 3 2 2 2 2 2 6 2 3 2 2" xfId="13622" xr:uid="{00000000-0005-0000-0000-00001B350000}"/>
    <cellStyle name="Normal 3 2 2 2 2 2 6 2 3 3" xfId="13623" xr:uid="{00000000-0005-0000-0000-00001C350000}"/>
    <cellStyle name="Normal 3 2 2 2 2 2 6 2 4" xfId="13624" xr:uid="{00000000-0005-0000-0000-00001D350000}"/>
    <cellStyle name="Normal 3 2 2 2 2 2 6 2 4 2" xfId="13625" xr:uid="{00000000-0005-0000-0000-00001E350000}"/>
    <cellStyle name="Normal 3 2 2 2 2 2 6 2 5" xfId="13626" xr:uid="{00000000-0005-0000-0000-00001F350000}"/>
    <cellStyle name="Normal 3 2 2 2 2 2 6 3" xfId="13627" xr:uid="{00000000-0005-0000-0000-000020350000}"/>
    <cellStyle name="Normal 3 2 2 2 2 2 6 3 2" xfId="13628" xr:uid="{00000000-0005-0000-0000-000021350000}"/>
    <cellStyle name="Normal 3 2 2 2 2 2 6 3 2 2" xfId="13629" xr:uid="{00000000-0005-0000-0000-000022350000}"/>
    <cellStyle name="Normal 3 2 2 2 2 2 6 3 2 2 2" xfId="13630" xr:uid="{00000000-0005-0000-0000-000023350000}"/>
    <cellStyle name="Normal 3 2 2 2 2 2 6 3 2 3" xfId="13631" xr:uid="{00000000-0005-0000-0000-000024350000}"/>
    <cellStyle name="Normal 3 2 2 2 2 2 6 3 3" xfId="13632" xr:uid="{00000000-0005-0000-0000-000025350000}"/>
    <cellStyle name="Normal 3 2 2 2 2 2 6 3 3 2" xfId="13633" xr:uid="{00000000-0005-0000-0000-000026350000}"/>
    <cellStyle name="Normal 3 2 2 2 2 2 6 3 4" xfId="13634" xr:uid="{00000000-0005-0000-0000-000027350000}"/>
    <cellStyle name="Normal 3 2 2 2 2 2 6 4" xfId="13635" xr:uid="{00000000-0005-0000-0000-000028350000}"/>
    <cellStyle name="Normal 3 2 2 2 2 2 6 4 2" xfId="13636" xr:uid="{00000000-0005-0000-0000-000029350000}"/>
    <cellStyle name="Normal 3 2 2 2 2 2 6 4 2 2" xfId="13637" xr:uid="{00000000-0005-0000-0000-00002A350000}"/>
    <cellStyle name="Normal 3 2 2 2 2 2 6 4 2 2 2" xfId="13638" xr:uid="{00000000-0005-0000-0000-00002B350000}"/>
    <cellStyle name="Normal 3 2 2 2 2 2 6 4 2 3" xfId="13639" xr:uid="{00000000-0005-0000-0000-00002C350000}"/>
    <cellStyle name="Normal 3 2 2 2 2 2 6 4 3" xfId="13640" xr:uid="{00000000-0005-0000-0000-00002D350000}"/>
    <cellStyle name="Normal 3 2 2 2 2 2 6 4 3 2" xfId="13641" xr:uid="{00000000-0005-0000-0000-00002E350000}"/>
    <cellStyle name="Normal 3 2 2 2 2 2 6 4 4" xfId="13642" xr:uid="{00000000-0005-0000-0000-00002F350000}"/>
    <cellStyle name="Normal 3 2 2 2 2 2 6 5" xfId="13643" xr:uid="{00000000-0005-0000-0000-000030350000}"/>
    <cellStyle name="Normal 3 2 2 2 2 2 6 5 2" xfId="13644" xr:uid="{00000000-0005-0000-0000-000031350000}"/>
    <cellStyle name="Normal 3 2 2 2 2 2 6 5 2 2" xfId="13645" xr:uid="{00000000-0005-0000-0000-000032350000}"/>
    <cellStyle name="Normal 3 2 2 2 2 2 6 5 3" xfId="13646" xr:uid="{00000000-0005-0000-0000-000033350000}"/>
    <cellStyle name="Normal 3 2 2 2 2 2 6 6" xfId="13647" xr:uid="{00000000-0005-0000-0000-000034350000}"/>
    <cellStyle name="Normal 3 2 2 2 2 2 6 6 2" xfId="13648" xr:uid="{00000000-0005-0000-0000-000035350000}"/>
    <cellStyle name="Normal 3 2 2 2 2 2 6 7" xfId="13649" xr:uid="{00000000-0005-0000-0000-000036350000}"/>
    <cellStyle name="Normal 3 2 2 2 2 2 6 7 2" xfId="13650" xr:uid="{00000000-0005-0000-0000-000037350000}"/>
    <cellStyle name="Normal 3 2 2 2 2 2 6 8" xfId="13651" xr:uid="{00000000-0005-0000-0000-000038350000}"/>
    <cellStyle name="Normal 3 2 2 2 2 2 7" xfId="13652" xr:uid="{00000000-0005-0000-0000-000039350000}"/>
    <cellStyle name="Normal 3 2 2 2 2 2 7 2" xfId="13653" xr:uid="{00000000-0005-0000-0000-00003A350000}"/>
    <cellStyle name="Normal 3 2 2 2 2 2 7 2 2" xfId="13654" xr:uid="{00000000-0005-0000-0000-00003B350000}"/>
    <cellStyle name="Normal 3 2 2 2 2 2 7 2 2 2" xfId="13655" xr:uid="{00000000-0005-0000-0000-00003C350000}"/>
    <cellStyle name="Normal 3 2 2 2 2 2 7 2 2 2 2" xfId="13656" xr:uid="{00000000-0005-0000-0000-00003D350000}"/>
    <cellStyle name="Normal 3 2 2 2 2 2 7 2 2 2 2 2" xfId="13657" xr:uid="{00000000-0005-0000-0000-00003E350000}"/>
    <cellStyle name="Normal 3 2 2 2 2 2 7 2 2 2 3" xfId="13658" xr:uid="{00000000-0005-0000-0000-00003F350000}"/>
    <cellStyle name="Normal 3 2 2 2 2 2 7 2 2 3" xfId="13659" xr:uid="{00000000-0005-0000-0000-000040350000}"/>
    <cellStyle name="Normal 3 2 2 2 2 2 7 2 2 3 2" xfId="13660" xr:uid="{00000000-0005-0000-0000-000041350000}"/>
    <cellStyle name="Normal 3 2 2 2 2 2 7 2 2 4" xfId="13661" xr:uid="{00000000-0005-0000-0000-000042350000}"/>
    <cellStyle name="Normal 3 2 2 2 2 2 7 2 3" xfId="13662" xr:uid="{00000000-0005-0000-0000-000043350000}"/>
    <cellStyle name="Normal 3 2 2 2 2 2 7 2 3 2" xfId="13663" xr:uid="{00000000-0005-0000-0000-000044350000}"/>
    <cellStyle name="Normal 3 2 2 2 2 2 7 2 3 2 2" xfId="13664" xr:uid="{00000000-0005-0000-0000-000045350000}"/>
    <cellStyle name="Normal 3 2 2 2 2 2 7 2 3 3" xfId="13665" xr:uid="{00000000-0005-0000-0000-000046350000}"/>
    <cellStyle name="Normal 3 2 2 2 2 2 7 2 4" xfId="13666" xr:uid="{00000000-0005-0000-0000-000047350000}"/>
    <cellStyle name="Normal 3 2 2 2 2 2 7 2 4 2" xfId="13667" xr:uid="{00000000-0005-0000-0000-000048350000}"/>
    <cellStyle name="Normal 3 2 2 2 2 2 7 2 5" xfId="13668" xr:uid="{00000000-0005-0000-0000-000049350000}"/>
    <cellStyle name="Normal 3 2 2 2 2 2 7 3" xfId="13669" xr:uid="{00000000-0005-0000-0000-00004A350000}"/>
    <cellStyle name="Normal 3 2 2 2 2 2 7 3 2" xfId="13670" xr:uid="{00000000-0005-0000-0000-00004B350000}"/>
    <cellStyle name="Normal 3 2 2 2 2 2 7 3 2 2" xfId="13671" xr:uid="{00000000-0005-0000-0000-00004C350000}"/>
    <cellStyle name="Normal 3 2 2 2 2 2 7 3 2 2 2" xfId="13672" xr:uid="{00000000-0005-0000-0000-00004D350000}"/>
    <cellStyle name="Normal 3 2 2 2 2 2 7 3 2 3" xfId="13673" xr:uid="{00000000-0005-0000-0000-00004E350000}"/>
    <cellStyle name="Normal 3 2 2 2 2 2 7 3 3" xfId="13674" xr:uid="{00000000-0005-0000-0000-00004F350000}"/>
    <cellStyle name="Normal 3 2 2 2 2 2 7 3 3 2" xfId="13675" xr:uid="{00000000-0005-0000-0000-000050350000}"/>
    <cellStyle name="Normal 3 2 2 2 2 2 7 3 4" xfId="13676" xr:uid="{00000000-0005-0000-0000-000051350000}"/>
    <cellStyle name="Normal 3 2 2 2 2 2 7 4" xfId="13677" xr:uid="{00000000-0005-0000-0000-000052350000}"/>
    <cellStyle name="Normal 3 2 2 2 2 2 7 4 2" xfId="13678" xr:uid="{00000000-0005-0000-0000-000053350000}"/>
    <cellStyle name="Normal 3 2 2 2 2 2 7 4 2 2" xfId="13679" xr:uid="{00000000-0005-0000-0000-000054350000}"/>
    <cellStyle name="Normal 3 2 2 2 2 2 7 4 3" xfId="13680" xr:uid="{00000000-0005-0000-0000-000055350000}"/>
    <cellStyle name="Normal 3 2 2 2 2 2 7 5" xfId="13681" xr:uid="{00000000-0005-0000-0000-000056350000}"/>
    <cellStyle name="Normal 3 2 2 2 2 2 7 5 2" xfId="13682" xr:uid="{00000000-0005-0000-0000-000057350000}"/>
    <cellStyle name="Normal 3 2 2 2 2 2 7 6" xfId="13683" xr:uid="{00000000-0005-0000-0000-000058350000}"/>
    <cellStyle name="Normal 3 2 2 2 2 2 8" xfId="13684" xr:uid="{00000000-0005-0000-0000-000059350000}"/>
    <cellStyle name="Normal 3 2 2 2 2 2 8 2" xfId="13685" xr:uid="{00000000-0005-0000-0000-00005A350000}"/>
    <cellStyle name="Normal 3 2 2 2 2 2 8 2 2" xfId="13686" xr:uid="{00000000-0005-0000-0000-00005B350000}"/>
    <cellStyle name="Normal 3 2 2 2 2 2 8 2 2 2" xfId="13687" xr:uid="{00000000-0005-0000-0000-00005C350000}"/>
    <cellStyle name="Normal 3 2 2 2 2 2 8 2 2 2 2" xfId="13688" xr:uid="{00000000-0005-0000-0000-00005D350000}"/>
    <cellStyle name="Normal 3 2 2 2 2 2 8 2 2 2 2 2" xfId="13689" xr:uid="{00000000-0005-0000-0000-00005E350000}"/>
    <cellStyle name="Normal 3 2 2 2 2 2 8 2 2 2 3" xfId="13690" xr:uid="{00000000-0005-0000-0000-00005F350000}"/>
    <cellStyle name="Normal 3 2 2 2 2 2 8 2 2 3" xfId="13691" xr:uid="{00000000-0005-0000-0000-000060350000}"/>
    <cellStyle name="Normal 3 2 2 2 2 2 8 2 2 3 2" xfId="13692" xr:uid="{00000000-0005-0000-0000-000061350000}"/>
    <cellStyle name="Normal 3 2 2 2 2 2 8 2 2 4" xfId="13693" xr:uid="{00000000-0005-0000-0000-000062350000}"/>
    <cellStyle name="Normal 3 2 2 2 2 2 8 2 3" xfId="13694" xr:uid="{00000000-0005-0000-0000-000063350000}"/>
    <cellStyle name="Normal 3 2 2 2 2 2 8 2 3 2" xfId="13695" xr:uid="{00000000-0005-0000-0000-000064350000}"/>
    <cellStyle name="Normal 3 2 2 2 2 2 8 2 3 2 2" xfId="13696" xr:uid="{00000000-0005-0000-0000-000065350000}"/>
    <cellStyle name="Normal 3 2 2 2 2 2 8 2 3 3" xfId="13697" xr:uid="{00000000-0005-0000-0000-000066350000}"/>
    <cellStyle name="Normal 3 2 2 2 2 2 8 2 4" xfId="13698" xr:uid="{00000000-0005-0000-0000-000067350000}"/>
    <cellStyle name="Normal 3 2 2 2 2 2 8 2 4 2" xfId="13699" xr:uid="{00000000-0005-0000-0000-000068350000}"/>
    <cellStyle name="Normal 3 2 2 2 2 2 8 2 5" xfId="13700" xr:uid="{00000000-0005-0000-0000-000069350000}"/>
    <cellStyle name="Normal 3 2 2 2 2 2 8 3" xfId="13701" xr:uid="{00000000-0005-0000-0000-00006A350000}"/>
    <cellStyle name="Normal 3 2 2 2 2 2 8 3 2" xfId="13702" xr:uid="{00000000-0005-0000-0000-00006B350000}"/>
    <cellStyle name="Normal 3 2 2 2 2 2 8 3 2 2" xfId="13703" xr:uid="{00000000-0005-0000-0000-00006C350000}"/>
    <cellStyle name="Normal 3 2 2 2 2 2 8 3 2 2 2" xfId="13704" xr:uid="{00000000-0005-0000-0000-00006D350000}"/>
    <cellStyle name="Normal 3 2 2 2 2 2 8 3 2 3" xfId="13705" xr:uid="{00000000-0005-0000-0000-00006E350000}"/>
    <cellStyle name="Normal 3 2 2 2 2 2 8 3 3" xfId="13706" xr:uid="{00000000-0005-0000-0000-00006F350000}"/>
    <cellStyle name="Normal 3 2 2 2 2 2 8 3 3 2" xfId="13707" xr:uid="{00000000-0005-0000-0000-000070350000}"/>
    <cellStyle name="Normal 3 2 2 2 2 2 8 3 4" xfId="13708" xr:uid="{00000000-0005-0000-0000-000071350000}"/>
    <cellStyle name="Normal 3 2 2 2 2 2 8 4" xfId="13709" xr:uid="{00000000-0005-0000-0000-000072350000}"/>
    <cellStyle name="Normal 3 2 2 2 2 2 8 4 2" xfId="13710" xr:uid="{00000000-0005-0000-0000-000073350000}"/>
    <cellStyle name="Normal 3 2 2 2 2 2 8 4 2 2" xfId="13711" xr:uid="{00000000-0005-0000-0000-000074350000}"/>
    <cellStyle name="Normal 3 2 2 2 2 2 8 4 3" xfId="13712" xr:uid="{00000000-0005-0000-0000-000075350000}"/>
    <cellStyle name="Normal 3 2 2 2 2 2 8 5" xfId="13713" xr:uid="{00000000-0005-0000-0000-000076350000}"/>
    <cellStyle name="Normal 3 2 2 2 2 2 8 5 2" xfId="13714" xr:uid="{00000000-0005-0000-0000-000077350000}"/>
    <cellStyle name="Normal 3 2 2 2 2 2 8 6" xfId="13715" xr:uid="{00000000-0005-0000-0000-000078350000}"/>
    <cellStyle name="Normal 3 2 2 2 2 2 9" xfId="13716" xr:uid="{00000000-0005-0000-0000-000079350000}"/>
    <cellStyle name="Normal 3 2 2 2 2 2 9 2" xfId="13717" xr:uid="{00000000-0005-0000-0000-00007A350000}"/>
    <cellStyle name="Normal 3 2 2 2 2 2 9 2 2" xfId="13718" xr:uid="{00000000-0005-0000-0000-00007B350000}"/>
    <cellStyle name="Normal 3 2 2 2 2 2 9 2 2 2" xfId="13719" xr:uid="{00000000-0005-0000-0000-00007C350000}"/>
    <cellStyle name="Normal 3 2 2 2 2 2 9 2 2 2 2" xfId="13720" xr:uid="{00000000-0005-0000-0000-00007D350000}"/>
    <cellStyle name="Normal 3 2 2 2 2 2 9 2 2 3" xfId="13721" xr:uid="{00000000-0005-0000-0000-00007E350000}"/>
    <cellStyle name="Normal 3 2 2 2 2 2 9 2 3" xfId="13722" xr:uid="{00000000-0005-0000-0000-00007F350000}"/>
    <cellStyle name="Normal 3 2 2 2 2 2 9 2 3 2" xfId="13723" xr:uid="{00000000-0005-0000-0000-000080350000}"/>
    <cellStyle name="Normal 3 2 2 2 2 2 9 2 4" xfId="13724" xr:uid="{00000000-0005-0000-0000-000081350000}"/>
    <cellStyle name="Normal 3 2 2 2 2 2 9 3" xfId="13725" xr:uid="{00000000-0005-0000-0000-000082350000}"/>
    <cellStyle name="Normal 3 2 2 2 2 2 9 3 2" xfId="13726" xr:uid="{00000000-0005-0000-0000-000083350000}"/>
    <cellStyle name="Normal 3 2 2 2 2 2 9 3 2 2" xfId="13727" xr:uid="{00000000-0005-0000-0000-000084350000}"/>
    <cellStyle name="Normal 3 2 2 2 2 2 9 3 3" xfId="13728" xr:uid="{00000000-0005-0000-0000-000085350000}"/>
    <cellStyle name="Normal 3 2 2 2 2 2 9 4" xfId="13729" xr:uid="{00000000-0005-0000-0000-000086350000}"/>
    <cellStyle name="Normal 3 2 2 2 2 2 9 4 2" xfId="13730" xr:uid="{00000000-0005-0000-0000-000087350000}"/>
    <cellStyle name="Normal 3 2 2 2 2 2 9 5" xfId="13731" xr:uid="{00000000-0005-0000-0000-000088350000}"/>
    <cellStyle name="Normal 3 2 2 2 2 3" xfId="13732" xr:uid="{00000000-0005-0000-0000-000089350000}"/>
    <cellStyle name="Normal 3 2 2 2 2 3 10" xfId="13733" xr:uid="{00000000-0005-0000-0000-00008A350000}"/>
    <cellStyle name="Normal 3 2 2 2 2 3 2" xfId="13734" xr:uid="{00000000-0005-0000-0000-00008B350000}"/>
    <cellStyle name="Normal 3 2 2 2 2 3 2 2" xfId="13735" xr:uid="{00000000-0005-0000-0000-00008C350000}"/>
    <cellStyle name="Normal 3 2 2 2 2 3 2 2 2" xfId="13736" xr:uid="{00000000-0005-0000-0000-00008D350000}"/>
    <cellStyle name="Normal 3 2 2 2 2 3 2 2 2 2" xfId="13737" xr:uid="{00000000-0005-0000-0000-00008E350000}"/>
    <cellStyle name="Normal 3 2 2 2 2 3 2 2 2 2 2" xfId="13738" xr:uid="{00000000-0005-0000-0000-00008F350000}"/>
    <cellStyle name="Normal 3 2 2 2 2 3 2 2 2 2 2 2" xfId="13739" xr:uid="{00000000-0005-0000-0000-000090350000}"/>
    <cellStyle name="Normal 3 2 2 2 2 3 2 2 2 2 2 2 2" xfId="13740" xr:uid="{00000000-0005-0000-0000-000091350000}"/>
    <cellStyle name="Normal 3 2 2 2 2 3 2 2 2 2 2 3" xfId="13741" xr:uid="{00000000-0005-0000-0000-000092350000}"/>
    <cellStyle name="Normal 3 2 2 2 2 3 2 2 2 2 3" xfId="13742" xr:uid="{00000000-0005-0000-0000-000093350000}"/>
    <cellStyle name="Normal 3 2 2 2 2 3 2 2 2 2 3 2" xfId="13743" xr:uid="{00000000-0005-0000-0000-000094350000}"/>
    <cellStyle name="Normal 3 2 2 2 2 3 2 2 2 2 4" xfId="13744" xr:uid="{00000000-0005-0000-0000-000095350000}"/>
    <cellStyle name="Normal 3 2 2 2 2 3 2 2 2 3" xfId="13745" xr:uid="{00000000-0005-0000-0000-000096350000}"/>
    <cellStyle name="Normal 3 2 2 2 2 3 2 2 2 3 2" xfId="13746" xr:uid="{00000000-0005-0000-0000-000097350000}"/>
    <cellStyle name="Normal 3 2 2 2 2 3 2 2 2 3 2 2" xfId="13747" xr:uid="{00000000-0005-0000-0000-000098350000}"/>
    <cellStyle name="Normal 3 2 2 2 2 3 2 2 2 3 3" xfId="13748" xr:uid="{00000000-0005-0000-0000-000099350000}"/>
    <cellStyle name="Normal 3 2 2 2 2 3 2 2 2 4" xfId="13749" xr:uid="{00000000-0005-0000-0000-00009A350000}"/>
    <cellStyle name="Normal 3 2 2 2 2 3 2 2 2 4 2" xfId="13750" xr:uid="{00000000-0005-0000-0000-00009B350000}"/>
    <cellStyle name="Normal 3 2 2 2 2 3 2 2 2 5" xfId="13751" xr:uid="{00000000-0005-0000-0000-00009C350000}"/>
    <cellStyle name="Normal 3 2 2 2 2 3 2 2 3" xfId="13752" xr:uid="{00000000-0005-0000-0000-00009D350000}"/>
    <cellStyle name="Normal 3 2 2 2 2 3 2 2 3 2" xfId="13753" xr:uid="{00000000-0005-0000-0000-00009E350000}"/>
    <cellStyle name="Normal 3 2 2 2 2 3 2 2 3 2 2" xfId="13754" xr:uid="{00000000-0005-0000-0000-00009F350000}"/>
    <cellStyle name="Normal 3 2 2 2 2 3 2 2 3 2 2 2" xfId="13755" xr:uid="{00000000-0005-0000-0000-0000A0350000}"/>
    <cellStyle name="Normal 3 2 2 2 2 3 2 2 3 2 3" xfId="13756" xr:uid="{00000000-0005-0000-0000-0000A1350000}"/>
    <cellStyle name="Normal 3 2 2 2 2 3 2 2 3 3" xfId="13757" xr:uid="{00000000-0005-0000-0000-0000A2350000}"/>
    <cellStyle name="Normal 3 2 2 2 2 3 2 2 3 3 2" xfId="13758" xr:uid="{00000000-0005-0000-0000-0000A3350000}"/>
    <cellStyle name="Normal 3 2 2 2 2 3 2 2 3 4" xfId="13759" xr:uid="{00000000-0005-0000-0000-0000A4350000}"/>
    <cellStyle name="Normal 3 2 2 2 2 3 2 2 4" xfId="13760" xr:uid="{00000000-0005-0000-0000-0000A5350000}"/>
    <cellStyle name="Normal 3 2 2 2 2 3 2 2 4 2" xfId="13761" xr:uid="{00000000-0005-0000-0000-0000A6350000}"/>
    <cellStyle name="Normal 3 2 2 2 2 3 2 2 4 2 2" xfId="13762" xr:uid="{00000000-0005-0000-0000-0000A7350000}"/>
    <cellStyle name="Normal 3 2 2 2 2 3 2 2 4 2 2 2" xfId="13763" xr:uid="{00000000-0005-0000-0000-0000A8350000}"/>
    <cellStyle name="Normal 3 2 2 2 2 3 2 2 4 2 3" xfId="13764" xr:uid="{00000000-0005-0000-0000-0000A9350000}"/>
    <cellStyle name="Normal 3 2 2 2 2 3 2 2 4 3" xfId="13765" xr:uid="{00000000-0005-0000-0000-0000AA350000}"/>
    <cellStyle name="Normal 3 2 2 2 2 3 2 2 4 3 2" xfId="13766" xr:uid="{00000000-0005-0000-0000-0000AB350000}"/>
    <cellStyle name="Normal 3 2 2 2 2 3 2 2 4 4" xfId="13767" xr:uid="{00000000-0005-0000-0000-0000AC350000}"/>
    <cellStyle name="Normal 3 2 2 2 2 3 2 2 5" xfId="13768" xr:uid="{00000000-0005-0000-0000-0000AD350000}"/>
    <cellStyle name="Normal 3 2 2 2 2 3 2 2 5 2" xfId="13769" xr:uid="{00000000-0005-0000-0000-0000AE350000}"/>
    <cellStyle name="Normal 3 2 2 2 2 3 2 2 5 2 2" xfId="13770" xr:uid="{00000000-0005-0000-0000-0000AF350000}"/>
    <cellStyle name="Normal 3 2 2 2 2 3 2 2 5 3" xfId="13771" xr:uid="{00000000-0005-0000-0000-0000B0350000}"/>
    <cellStyle name="Normal 3 2 2 2 2 3 2 2 6" xfId="13772" xr:uid="{00000000-0005-0000-0000-0000B1350000}"/>
    <cellStyle name="Normal 3 2 2 2 2 3 2 2 6 2" xfId="13773" xr:uid="{00000000-0005-0000-0000-0000B2350000}"/>
    <cellStyle name="Normal 3 2 2 2 2 3 2 2 7" xfId="13774" xr:uid="{00000000-0005-0000-0000-0000B3350000}"/>
    <cellStyle name="Normal 3 2 2 2 2 3 2 2 7 2" xfId="13775" xr:uid="{00000000-0005-0000-0000-0000B4350000}"/>
    <cellStyle name="Normal 3 2 2 2 2 3 2 2 8" xfId="13776" xr:uid="{00000000-0005-0000-0000-0000B5350000}"/>
    <cellStyle name="Normal 3 2 2 2 2 3 2 3" xfId="13777" xr:uid="{00000000-0005-0000-0000-0000B6350000}"/>
    <cellStyle name="Normal 3 2 2 2 2 3 2 3 2" xfId="13778" xr:uid="{00000000-0005-0000-0000-0000B7350000}"/>
    <cellStyle name="Normal 3 2 2 2 2 3 2 3 2 2" xfId="13779" xr:uid="{00000000-0005-0000-0000-0000B8350000}"/>
    <cellStyle name="Normal 3 2 2 2 2 3 2 3 2 2 2" xfId="13780" xr:uid="{00000000-0005-0000-0000-0000B9350000}"/>
    <cellStyle name="Normal 3 2 2 2 2 3 2 3 2 2 2 2" xfId="13781" xr:uid="{00000000-0005-0000-0000-0000BA350000}"/>
    <cellStyle name="Normal 3 2 2 2 2 3 2 3 2 2 3" xfId="13782" xr:uid="{00000000-0005-0000-0000-0000BB350000}"/>
    <cellStyle name="Normal 3 2 2 2 2 3 2 3 2 3" xfId="13783" xr:uid="{00000000-0005-0000-0000-0000BC350000}"/>
    <cellStyle name="Normal 3 2 2 2 2 3 2 3 2 3 2" xfId="13784" xr:uid="{00000000-0005-0000-0000-0000BD350000}"/>
    <cellStyle name="Normal 3 2 2 2 2 3 2 3 2 4" xfId="13785" xr:uid="{00000000-0005-0000-0000-0000BE350000}"/>
    <cellStyle name="Normal 3 2 2 2 2 3 2 3 3" xfId="13786" xr:uid="{00000000-0005-0000-0000-0000BF350000}"/>
    <cellStyle name="Normal 3 2 2 2 2 3 2 3 3 2" xfId="13787" xr:uid="{00000000-0005-0000-0000-0000C0350000}"/>
    <cellStyle name="Normal 3 2 2 2 2 3 2 3 3 2 2" xfId="13788" xr:uid="{00000000-0005-0000-0000-0000C1350000}"/>
    <cellStyle name="Normal 3 2 2 2 2 3 2 3 3 3" xfId="13789" xr:uid="{00000000-0005-0000-0000-0000C2350000}"/>
    <cellStyle name="Normal 3 2 2 2 2 3 2 3 4" xfId="13790" xr:uid="{00000000-0005-0000-0000-0000C3350000}"/>
    <cellStyle name="Normal 3 2 2 2 2 3 2 3 4 2" xfId="13791" xr:uid="{00000000-0005-0000-0000-0000C4350000}"/>
    <cellStyle name="Normal 3 2 2 2 2 3 2 3 5" xfId="13792" xr:uid="{00000000-0005-0000-0000-0000C5350000}"/>
    <cellStyle name="Normal 3 2 2 2 2 3 2 4" xfId="13793" xr:uid="{00000000-0005-0000-0000-0000C6350000}"/>
    <cellStyle name="Normal 3 2 2 2 2 3 2 4 2" xfId="13794" xr:uid="{00000000-0005-0000-0000-0000C7350000}"/>
    <cellStyle name="Normal 3 2 2 2 2 3 2 4 2 2" xfId="13795" xr:uid="{00000000-0005-0000-0000-0000C8350000}"/>
    <cellStyle name="Normal 3 2 2 2 2 3 2 4 2 2 2" xfId="13796" xr:uid="{00000000-0005-0000-0000-0000C9350000}"/>
    <cellStyle name="Normal 3 2 2 2 2 3 2 4 2 3" xfId="13797" xr:uid="{00000000-0005-0000-0000-0000CA350000}"/>
    <cellStyle name="Normal 3 2 2 2 2 3 2 4 3" xfId="13798" xr:uid="{00000000-0005-0000-0000-0000CB350000}"/>
    <cellStyle name="Normal 3 2 2 2 2 3 2 4 3 2" xfId="13799" xr:uid="{00000000-0005-0000-0000-0000CC350000}"/>
    <cellStyle name="Normal 3 2 2 2 2 3 2 4 4" xfId="13800" xr:uid="{00000000-0005-0000-0000-0000CD350000}"/>
    <cellStyle name="Normal 3 2 2 2 2 3 2 5" xfId="13801" xr:uid="{00000000-0005-0000-0000-0000CE350000}"/>
    <cellStyle name="Normal 3 2 2 2 2 3 2 5 2" xfId="13802" xr:uid="{00000000-0005-0000-0000-0000CF350000}"/>
    <cellStyle name="Normal 3 2 2 2 2 3 2 5 2 2" xfId="13803" xr:uid="{00000000-0005-0000-0000-0000D0350000}"/>
    <cellStyle name="Normal 3 2 2 2 2 3 2 5 2 2 2" xfId="13804" xr:uid="{00000000-0005-0000-0000-0000D1350000}"/>
    <cellStyle name="Normal 3 2 2 2 2 3 2 5 2 3" xfId="13805" xr:uid="{00000000-0005-0000-0000-0000D2350000}"/>
    <cellStyle name="Normal 3 2 2 2 2 3 2 5 3" xfId="13806" xr:uid="{00000000-0005-0000-0000-0000D3350000}"/>
    <cellStyle name="Normal 3 2 2 2 2 3 2 5 3 2" xfId="13807" xr:uid="{00000000-0005-0000-0000-0000D4350000}"/>
    <cellStyle name="Normal 3 2 2 2 2 3 2 5 4" xfId="13808" xr:uid="{00000000-0005-0000-0000-0000D5350000}"/>
    <cellStyle name="Normal 3 2 2 2 2 3 2 6" xfId="13809" xr:uid="{00000000-0005-0000-0000-0000D6350000}"/>
    <cellStyle name="Normal 3 2 2 2 2 3 2 6 2" xfId="13810" xr:uid="{00000000-0005-0000-0000-0000D7350000}"/>
    <cellStyle name="Normal 3 2 2 2 2 3 2 6 2 2" xfId="13811" xr:uid="{00000000-0005-0000-0000-0000D8350000}"/>
    <cellStyle name="Normal 3 2 2 2 2 3 2 6 3" xfId="13812" xr:uid="{00000000-0005-0000-0000-0000D9350000}"/>
    <cellStyle name="Normal 3 2 2 2 2 3 2 7" xfId="13813" xr:uid="{00000000-0005-0000-0000-0000DA350000}"/>
    <cellStyle name="Normal 3 2 2 2 2 3 2 7 2" xfId="13814" xr:uid="{00000000-0005-0000-0000-0000DB350000}"/>
    <cellStyle name="Normal 3 2 2 2 2 3 2 8" xfId="13815" xr:uid="{00000000-0005-0000-0000-0000DC350000}"/>
    <cellStyle name="Normal 3 2 2 2 2 3 2 8 2" xfId="13816" xr:uid="{00000000-0005-0000-0000-0000DD350000}"/>
    <cellStyle name="Normal 3 2 2 2 2 3 2 9" xfId="13817" xr:uid="{00000000-0005-0000-0000-0000DE350000}"/>
    <cellStyle name="Normal 3 2 2 2 2 3 3" xfId="13818" xr:uid="{00000000-0005-0000-0000-0000DF350000}"/>
    <cellStyle name="Normal 3 2 2 2 2 3 3 2" xfId="13819" xr:uid="{00000000-0005-0000-0000-0000E0350000}"/>
    <cellStyle name="Normal 3 2 2 2 2 3 3 2 2" xfId="13820" xr:uid="{00000000-0005-0000-0000-0000E1350000}"/>
    <cellStyle name="Normal 3 2 2 2 2 3 3 2 2 2" xfId="13821" xr:uid="{00000000-0005-0000-0000-0000E2350000}"/>
    <cellStyle name="Normal 3 2 2 2 2 3 3 2 2 2 2" xfId="13822" xr:uid="{00000000-0005-0000-0000-0000E3350000}"/>
    <cellStyle name="Normal 3 2 2 2 2 3 3 2 2 2 2 2" xfId="13823" xr:uid="{00000000-0005-0000-0000-0000E4350000}"/>
    <cellStyle name="Normal 3 2 2 2 2 3 3 2 2 2 3" xfId="13824" xr:uid="{00000000-0005-0000-0000-0000E5350000}"/>
    <cellStyle name="Normal 3 2 2 2 2 3 3 2 2 3" xfId="13825" xr:uid="{00000000-0005-0000-0000-0000E6350000}"/>
    <cellStyle name="Normal 3 2 2 2 2 3 3 2 2 3 2" xfId="13826" xr:uid="{00000000-0005-0000-0000-0000E7350000}"/>
    <cellStyle name="Normal 3 2 2 2 2 3 3 2 2 4" xfId="13827" xr:uid="{00000000-0005-0000-0000-0000E8350000}"/>
    <cellStyle name="Normal 3 2 2 2 2 3 3 2 3" xfId="13828" xr:uid="{00000000-0005-0000-0000-0000E9350000}"/>
    <cellStyle name="Normal 3 2 2 2 2 3 3 2 3 2" xfId="13829" xr:uid="{00000000-0005-0000-0000-0000EA350000}"/>
    <cellStyle name="Normal 3 2 2 2 2 3 3 2 3 2 2" xfId="13830" xr:uid="{00000000-0005-0000-0000-0000EB350000}"/>
    <cellStyle name="Normal 3 2 2 2 2 3 3 2 3 3" xfId="13831" xr:uid="{00000000-0005-0000-0000-0000EC350000}"/>
    <cellStyle name="Normal 3 2 2 2 2 3 3 2 4" xfId="13832" xr:uid="{00000000-0005-0000-0000-0000ED350000}"/>
    <cellStyle name="Normal 3 2 2 2 2 3 3 2 4 2" xfId="13833" xr:uid="{00000000-0005-0000-0000-0000EE350000}"/>
    <cellStyle name="Normal 3 2 2 2 2 3 3 2 5" xfId="13834" xr:uid="{00000000-0005-0000-0000-0000EF350000}"/>
    <cellStyle name="Normal 3 2 2 2 2 3 3 3" xfId="13835" xr:uid="{00000000-0005-0000-0000-0000F0350000}"/>
    <cellStyle name="Normal 3 2 2 2 2 3 3 3 2" xfId="13836" xr:uid="{00000000-0005-0000-0000-0000F1350000}"/>
    <cellStyle name="Normal 3 2 2 2 2 3 3 3 2 2" xfId="13837" xr:uid="{00000000-0005-0000-0000-0000F2350000}"/>
    <cellStyle name="Normal 3 2 2 2 2 3 3 3 2 2 2" xfId="13838" xr:uid="{00000000-0005-0000-0000-0000F3350000}"/>
    <cellStyle name="Normal 3 2 2 2 2 3 3 3 2 3" xfId="13839" xr:uid="{00000000-0005-0000-0000-0000F4350000}"/>
    <cellStyle name="Normal 3 2 2 2 2 3 3 3 3" xfId="13840" xr:uid="{00000000-0005-0000-0000-0000F5350000}"/>
    <cellStyle name="Normal 3 2 2 2 2 3 3 3 3 2" xfId="13841" xr:uid="{00000000-0005-0000-0000-0000F6350000}"/>
    <cellStyle name="Normal 3 2 2 2 2 3 3 3 4" xfId="13842" xr:uid="{00000000-0005-0000-0000-0000F7350000}"/>
    <cellStyle name="Normal 3 2 2 2 2 3 3 4" xfId="13843" xr:uid="{00000000-0005-0000-0000-0000F8350000}"/>
    <cellStyle name="Normal 3 2 2 2 2 3 3 4 2" xfId="13844" xr:uid="{00000000-0005-0000-0000-0000F9350000}"/>
    <cellStyle name="Normal 3 2 2 2 2 3 3 4 2 2" xfId="13845" xr:uid="{00000000-0005-0000-0000-0000FA350000}"/>
    <cellStyle name="Normal 3 2 2 2 2 3 3 4 2 2 2" xfId="13846" xr:uid="{00000000-0005-0000-0000-0000FB350000}"/>
    <cellStyle name="Normal 3 2 2 2 2 3 3 4 2 3" xfId="13847" xr:uid="{00000000-0005-0000-0000-0000FC350000}"/>
    <cellStyle name="Normal 3 2 2 2 2 3 3 4 3" xfId="13848" xr:uid="{00000000-0005-0000-0000-0000FD350000}"/>
    <cellStyle name="Normal 3 2 2 2 2 3 3 4 3 2" xfId="13849" xr:uid="{00000000-0005-0000-0000-0000FE350000}"/>
    <cellStyle name="Normal 3 2 2 2 2 3 3 4 4" xfId="13850" xr:uid="{00000000-0005-0000-0000-0000FF350000}"/>
    <cellStyle name="Normal 3 2 2 2 2 3 3 5" xfId="13851" xr:uid="{00000000-0005-0000-0000-000000360000}"/>
    <cellStyle name="Normal 3 2 2 2 2 3 3 5 2" xfId="13852" xr:uid="{00000000-0005-0000-0000-000001360000}"/>
    <cellStyle name="Normal 3 2 2 2 2 3 3 5 2 2" xfId="13853" xr:uid="{00000000-0005-0000-0000-000002360000}"/>
    <cellStyle name="Normal 3 2 2 2 2 3 3 5 3" xfId="13854" xr:uid="{00000000-0005-0000-0000-000003360000}"/>
    <cellStyle name="Normal 3 2 2 2 2 3 3 6" xfId="13855" xr:uid="{00000000-0005-0000-0000-000004360000}"/>
    <cellStyle name="Normal 3 2 2 2 2 3 3 6 2" xfId="13856" xr:uid="{00000000-0005-0000-0000-000005360000}"/>
    <cellStyle name="Normal 3 2 2 2 2 3 3 7" xfId="13857" xr:uid="{00000000-0005-0000-0000-000006360000}"/>
    <cellStyle name="Normal 3 2 2 2 2 3 3 7 2" xfId="13858" xr:uid="{00000000-0005-0000-0000-000007360000}"/>
    <cellStyle name="Normal 3 2 2 2 2 3 3 8" xfId="13859" xr:uid="{00000000-0005-0000-0000-000008360000}"/>
    <cellStyle name="Normal 3 2 2 2 2 3 4" xfId="13860" xr:uid="{00000000-0005-0000-0000-000009360000}"/>
    <cellStyle name="Normal 3 2 2 2 2 3 4 2" xfId="13861" xr:uid="{00000000-0005-0000-0000-00000A360000}"/>
    <cellStyle name="Normal 3 2 2 2 2 3 4 2 2" xfId="13862" xr:uid="{00000000-0005-0000-0000-00000B360000}"/>
    <cellStyle name="Normal 3 2 2 2 2 3 4 2 2 2" xfId="13863" xr:uid="{00000000-0005-0000-0000-00000C360000}"/>
    <cellStyle name="Normal 3 2 2 2 2 3 4 2 2 2 2" xfId="13864" xr:uid="{00000000-0005-0000-0000-00000D360000}"/>
    <cellStyle name="Normal 3 2 2 2 2 3 4 2 2 3" xfId="13865" xr:uid="{00000000-0005-0000-0000-00000E360000}"/>
    <cellStyle name="Normal 3 2 2 2 2 3 4 2 3" xfId="13866" xr:uid="{00000000-0005-0000-0000-00000F360000}"/>
    <cellStyle name="Normal 3 2 2 2 2 3 4 2 3 2" xfId="13867" xr:uid="{00000000-0005-0000-0000-000010360000}"/>
    <cellStyle name="Normal 3 2 2 2 2 3 4 2 4" xfId="13868" xr:uid="{00000000-0005-0000-0000-000011360000}"/>
    <cellStyle name="Normal 3 2 2 2 2 3 4 3" xfId="13869" xr:uid="{00000000-0005-0000-0000-000012360000}"/>
    <cellStyle name="Normal 3 2 2 2 2 3 4 3 2" xfId="13870" xr:uid="{00000000-0005-0000-0000-000013360000}"/>
    <cellStyle name="Normal 3 2 2 2 2 3 4 3 2 2" xfId="13871" xr:uid="{00000000-0005-0000-0000-000014360000}"/>
    <cellStyle name="Normal 3 2 2 2 2 3 4 3 3" xfId="13872" xr:uid="{00000000-0005-0000-0000-000015360000}"/>
    <cellStyle name="Normal 3 2 2 2 2 3 4 4" xfId="13873" xr:uid="{00000000-0005-0000-0000-000016360000}"/>
    <cellStyle name="Normal 3 2 2 2 2 3 4 4 2" xfId="13874" xr:uid="{00000000-0005-0000-0000-000017360000}"/>
    <cellStyle name="Normal 3 2 2 2 2 3 4 5" xfId="13875" xr:uid="{00000000-0005-0000-0000-000018360000}"/>
    <cellStyle name="Normal 3 2 2 2 2 3 5" xfId="13876" xr:uid="{00000000-0005-0000-0000-000019360000}"/>
    <cellStyle name="Normal 3 2 2 2 2 3 5 2" xfId="13877" xr:uid="{00000000-0005-0000-0000-00001A360000}"/>
    <cellStyle name="Normal 3 2 2 2 2 3 5 2 2" xfId="13878" xr:uid="{00000000-0005-0000-0000-00001B360000}"/>
    <cellStyle name="Normal 3 2 2 2 2 3 5 2 2 2" xfId="13879" xr:uid="{00000000-0005-0000-0000-00001C360000}"/>
    <cellStyle name="Normal 3 2 2 2 2 3 5 2 3" xfId="13880" xr:uid="{00000000-0005-0000-0000-00001D360000}"/>
    <cellStyle name="Normal 3 2 2 2 2 3 5 3" xfId="13881" xr:uid="{00000000-0005-0000-0000-00001E360000}"/>
    <cellStyle name="Normal 3 2 2 2 2 3 5 3 2" xfId="13882" xr:uid="{00000000-0005-0000-0000-00001F360000}"/>
    <cellStyle name="Normal 3 2 2 2 2 3 5 4" xfId="13883" xr:uid="{00000000-0005-0000-0000-000020360000}"/>
    <cellStyle name="Normal 3 2 2 2 2 3 6" xfId="13884" xr:uid="{00000000-0005-0000-0000-000021360000}"/>
    <cellStyle name="Normal 3 2 2 2 2 3 6 2" xfId="13885" xr:uid="{00000000-0005-0000-0000-000022360000}"/>
    <cellStyle name="Normal 3 2 2 2 2 3 6 2 2" xfId="13886" xr:uid="{00000000-0005-0000-0000-000023360000}"/>
    <cellStyle name="Normal 3 2 2 2 2 3 6 2 2 2" xfId="13887" xr:uid="{00000000-0005-0000-0000-000024360000}"/>
    <cellStyle name="Normal 3 2 2 2 2 3 6 2 3" xfId="13888" xr:uid="{00000000-0005-0000-0000-000025360000}"/>
    <cellStyle name="Normal 3 2 2 2 2 3 6 3" xfId="13889" xr:uid="{00000000-0005-0000-0000-000026360000}"/>
    <cellStyle name="Normal 3 2 2 2 2 3 6 3 2" xfId="13890" xr:uid="{00000000-0005-0000-0000-000027360000}"/>
    <cellStyle name="Normal 3 2 2 2 2 3 6 4" xfId="13891" xr:uid="{00000000-0005-0000-0000-000028360000}"/>
    <cellStyle name="Normal 3 2 2 2 2 3 7" xfId="13892" xr:uid="{00000000-0005-0000-0000-000029360000}"/>
    <cellStyle name="Normal 3 2 2 2 2 3 7 2" xfId="13893" xr:uid="{00000000-0005-0000-0000-00002A360000}"/>
    <cellStyle name="Normal 3 2 2 2 2 3 7 2 2" xfId="13894" xr:uid="{00000000-0005-0000-0000-00002B360000}"/>
    <cellStyle name="Normal 3 2 2 2 2 3 7 3" xfId="13895" xr:uid="{00000000-0005-0000-0000-00002C360000}"/>
    <cellStyle name="Normal 3 2 2 2 2 3 8" xfId="13896" xr:uid="{00000000-0005-0000-0000-00002D360000}"/>
    <cellStyle name="Normal 3 2 2 2 2 3 8 2" xfId="13897" xr:uid="{00000000-0005-0000-0000-00002E360000}"/>
    <cellStyle name="Normal 3 2 2 2 2 3 9" xfId="13898" xr:uid="{00000000-0005-0000-0000-00002F360000}"/>
    <cellStyle name="Normal 3 2 2 2 2 3 9 2" xfId="13899" xr:uid="{00000000-0005-0000-0000-000030360000}"/>
    <cellStyle name="Normal 3 2 2 2 2 4" xfId="13900" xr:uid="{00000000-0005-0000-0000-000031360000}"/>
    <cellStyle name="Normal 3 2 2 2 2 4 10" xfId="13901" xr:uid="{00000000-0005-0000-0000-000032360000}"/>
    <cellStyle name="Normal 3 2 2 2 2 4 2" xfId="13902" xr:uid="{00000000-0005-0000-0000-000033360000}"/>
    <cellStyle name="Normal 3 2 2 2 2 4 2 2" xfId="13903" xr:uid="{00000000-0005-0000-0000-000034360000}"/>
    <cellStyle name="Normal 3 2 2 2 2 4 2 2 2" xfId="13904" xr:uid="{00000000-0005-0000-0000-000035360000}"/>
    <cellStyle name="Normal 3 2 2 2 2 4 2 2 2 2" xfId="13905" xr:uid="{00000000-0005-0000-0000-000036360000}"/>
    <cellStyle name="Normal 3 2 2 2 2 4 2 2 2 2 2" xfId="13906" xr:uid="{00000000-0005-0000-0000-000037360000}"/>
    <cellStyle name="Normal 3 2 2 2 2 4 2 2 2 2 2 2" xfId="13907" xr:uid="{00000000-0005-0000-0000-000038360000}"/>
    <cellStyle name="Normal 3 2 2 2 2 4 2 2 2 2 2 2 2" xfId="13908" xr:uid="{00000000-0005-0000-0000-000039360000}"/>
    <cellStyle name="Normal 3 2 2 2 2 4 2 2 2 2 2 3" xfId="13909" xr:uid="{00000000-0005-0000-0000-00003A360000}"/>
    <cellStyle name="Normal 3 2 2 2 2 4 2 2 2 2 3" xfId="13910" xr:uid="{00000000-0005-0000-0000-00003B360000}"/>
    <cellStyle name="Normal 3 2 2 2 2 4 2 2 2 2 3 2" xfId="13911" xr:uid="{00000000-0005-0000-0000-00003C360000}"/>
    <cellStyle name="Normal 3 2 2 2 2 4 2 2 2 2 4" xfId="13912" xr:uid="{00000000-0005-0000-0000-00003D360000}"/>
    <cellStyle name="Normal 3 2 2 2 2 4 2 2 2 3" xfId="13913" xr:uid="{00000000-0005-0000-0000-00003E360000}"/>
    <cellStyle name="Normal 3 2 2 2 2 4 2 2 2 3 2" xfId="13914" xr:uid="{00000000-0005-0000-0000-00003F360000}"/>
    <cellStyle name="Normal 3 2 2 2 2 4 2 2 2 3 2 2" xfId="13915" xr:uid="{00000000-0005-0000-0000-000040360000}"/>
    <cellStyle name="Normal 3 2 2 2 2 4 2 2 2 3 3" xfId="13916" xr:uid="{00000000-0005-0000-0000-000041360000}"/>
    <cellStyle name="Normal 3 2 2 2 2 4 2 2 2 4" xfId="13917" xr:uid="{00000000-0005-0000-0000-000042360000}"/>
    <cellStyle name="Normal 3 2 2 2 2 4 2 2 2 4 2" xfId="13918" xr:uid="{00000000-0005-0000-0000-000043360000}"/>
    <cellStyle name="Normal 3 2 2 2 2 4 2 2 2 5" xfId="13919" xr:uid="{00000000-0005-0000-0000-000044360000}"/>
    <cellStyle name="Normal 3 2 2 2 2 4 2 2 3" xfId="13920" xr:uid="{00000000-0005-0000-0000-000045360000}"/>
    <cellStyle name="Normal 3 2 2 2 2 4 2 2 3 2" xfId="13921" xr:uid="{00000000-0005-0000-0000-000046360000}"/>
    <cellStyle name="Normal 3 2 2 2 2 4 2 2 3 2 2" xfId="13922" xr:uid="{00000000-0005-0000-0000-000047360000}"/>
    <cellStyle name="Normal 3 2 2 2 2 4 2 2 3 2 2 2" xfId="13923" xr:uid="{00000000-0005-0000-0000-000048360000}"/>
    <cellStyle name="Normal 3 2 2 2 2 4 2 2 3 2 3" xfId="13924" xr:uid="{00000000-0005-0000-0000-000049360000}"/>
    <cellStyle name="Normal 3 2 2 2 2 4 2 2 3 3" xfId="13925" xr:uid="{00000000-0005-0000-0000-00004A360000}"/>
    <cellStyle name="Normal 3 2 2 2 2 4 2 2 3 3 2" xfId="13926" xr:uid="{00000000-0005-0000-0000-00004B360000}"/>
    <cellStyle name="Normal 3 2 2 2 2 4 2 2 3 4" xfId="13927" xr:uid="{00000000-0005-0000-0000-00004C360000}"/>
    <cellStyle name="Normal 3 2 2 2 2 4 2 2 4" xfId="13928" xr:uid="{00000000-0005-0000-0000-00004D360000}"/>
    <cellStyle name="Normal 3 2 2 2 2 4 2 2 4 2" xfId="13929" xr:uid="{00000000-0005-0000-0000-00004E360000}"/>
    <cellStyle name="Normal 3 2 2 2 2 4 2 2 4 2 2" xfId="13930" xr:uid="{00000000-0005-0000-0000-00004F360000}"/>
    <cellStyle name="Normal 3 2 2 2 2 4 2 2 4 2 2 2" xfId="13931" xr:uid="{00000000-0005-0000-0000-000050360000}"/>
    <cellStyle name="Normal 3 2 2 2 2 4 2 2 4 2 3" xfId="13932" xr:uid="{00000000-0005-0000-0000-000051360000}"/>
    <cellStyle name="Normal 3 2 2 2 2 4 2 2 4 3" xfId="13933" xr:uid="{00000000-0005-0000-0000-000052360000}"/>
    <cellStyle name="Normal 3 2 2 2 2 4 2 2 4 3 2" xfId="13934" xr:uid="{00000000-0005-0000-0000-000053360000}"/>
    <cellStyle name="Normal 3 2 2 2 2 4 2 2 4 4" xfId="13935" xr:uid="{00000000-0005-0000-0000-000054360000}"/>
    <cellStyle name="Normal 3 2 2 2 2 4 2 2 5" xfId="13936" xr:uid="{00000000-0005-0000-0000-000055360000}"/>
    <cellStyle name="Normal 3 2 2 2 2 4 2 2 5 2" xfId="13937" xr:uid="{00000000-0005-0000-0000-000056360000}"/>
    <cellStyle name="Normal 3 2 2 2 2 4 2 2 5 2 2" xfId="13938" xr:uid="{00000000-0005-0000-0000-000057360000}"/>
    <cellStyle name="Normal 3 2 2 2 2 4 2 2 5 3" xfId="13939" xr:uid="{00000000-0005-0000-0000-000058360000}"/>
    <cellStyle name="Normal 3 2 2 2 2 4 2 2 6" xfId="13940" xr:uid="{00000000-0005-0000-0000-000059360000}"/>
    <cellStyle name="Normal 3 2 2 2 2 4 2 2 6 2" xfId="13941" xr:uid="{00000000-0005-0000-0000-00005A360000}"/>
    <cellStyle name="Normal 3 2 2 2 2 4 2 2 7" xfId="13942" xr:uid="{00000000-0005-0000-0000-00005B360000}"/>
    <cellStyle name="Normal 3 2 2 2 2 4 2 2 7 2" xfId="13943" xr:uid="{00000000-0005-0000-0000-00005C360000}"/>
    <cellStyle name="Normal 3 2 2 2 2 4 2 2 8" xfId="13944" xr:uid="{00000000-0005-0000-0000-00005D360000}"/>
    <cellStyle name="Normal 3 2 2 2 2 4 2 3" xfId="13945" xr:uid="{00000000-0005-0000-0000-00005E360000}"/>
    <cellStyle name="Normal 3 2 2 2 2 4 2 3 2" xfId="13946" xr:uid="{00000000-0005-0000-0000-00005F360000}"/>
    <cellStyle name="Normal 3 2 2 2 2 4 2 3 2 2" xfId="13947" xr:uid="{00000000-0005-0000-0000-000060360000}"/>
    <cellStyle name="Normal 3 2 2 2 2 4 2 3 2 2 2" xfId="13948" xr:uid="{00000000-0005-0000-0000-000061360000}"/>
    <cellStyle name="Normal 3 2 2 2 2 4 2 3 2 2 2 2" xfId="13949" xr:uid="{00000000-0005-0000-0000-000062360000}"/>
    <cellStyle name="Normal 3 2 2 2 2 4 2 3 2 2 3" xfId="13950" xr:uid="{00000000-0005-0000-0000-000063360000}"/>
    <cellStyle name="Normal 3 2 2 2 2 4 2 3 2 3" xfId="13951" xr:uid="{00000000-0005-0000-0000-000064360000}"/>
    <cellStyle name="Normal 3 2 2 2 2 4 2 3 2 3 2" xfId="13952" xr:uid="{00000000-0005-0000-0000-000065360000}"/>
    <cellStyle name="Normal 3 2 2 2 2 4 2 3 2 4" xfId="13953" xr:uid="{00000000-0005-0000-0000-000066360000}"/>
    <cellStyle name="Normal 3 2 2 2 2 4 2 3 3" xfId="13954" xr:uid="{00000000-0005-0000-0000-000067360000}"/>
    <cellStyle name="Normal 3 2 2 2 2 4 2 3 3 2" xfId="13955" xr:uid="{00000000-0005-0000-0000-000068360000}"/>
    <cellStyle name="Normal 3 2 2 2 2 4 2 3 3 2 2" xfId="13956" xr:uid="{00000000-0005-0000-0000-000069360000}"/>
    <cellStyle name="Normal 3 2 2 2 2 4 2 3 3 3" xfId="13957" xr:uid="{00000000-0005-0000-0000-00006A360000}"/>
    <cellStyle name="Normal 3 2 2 2 2 4 2 3 4" xfId="13958" xr:uid="{00000000-0005-0000-0000-00006B360000}"/>
    <cellStyle name="Normal 3 2 2 2 2 4 2 3 4 2" xfId="13959" xr:uid="{00000000-0005-0000-0000-00006C360000}"/>
    <cellStyle name="Normal 3 2 2 2 2 4 2 3 5" xfId="13960" xr:uid="{00000000-0005-0000-0000-00006D360000}"/>
    <cellStyle name="Normal 3 2 2 2 2 4 2 4" xfId="13961" xr:uid="{00000000-0005-0000-0000-00006E360000}"/>
    <cellStyle name="Normal 3 2 2 2 2 4 2 4 2" xfId="13962" xr:uid="{00000000-0005-0000-0000-00006F360000}"/>
    <cellStyle name="Normal 3 2 2 2 2 4 2 4 2 2" xfId="13963" xr:uid="{00000000-0005-0000-0000-000070360000}"/>
    <cellStyle name="Normal 3 2 2 2 2 4 2 4 2 2 2" xfId="13964" xr:uid="{00000000-0005-0000-0000-000071360000}"/>
    <cellStyle name="Normal 3 2 2 2 2 4 2 4 2 3" xfId="13965" xr:uid="{00000000-0005-0000-0000-000072360000}"/>
    <cellStyle name="Normal 3 2 2 2 2 4 2 4 3" xfId="13966" xr:uid="{00000000-0005-0000-0000-000073360000}"/>
    <cellStyle name="Normal 3 2 2 2 2 4 2 4 3 2" xfId="13967" xr:uid="{00000000-0005-0000-0000-000074360000}"/>
    <cellStyle name="Normal 3 2 2 2 2 4 2 4 4" xfId="13968" xr:uid="{00000000-0005-0000-0000-000075360000}"/>
    <cellStyle name="Normal 3 2 2 2 2 4 2 5" xfId="13969" xr:uid="{00000000-0005-0000-0000-000076360000}"/>
    <cellStyle name="Normal 3 2 2 2 2 4 2 5 2" xfId="13970" xr:uid="{00000000-0005-0000-0000-000077360000}"/>
    <cellStyle name="Normal 3 2 2 2 2 4 2 5 2 2" xfId="13971" xr:uid="{00000000-0005-0000-0000-000078360000}"/>
    <cellStyle name="Normal 3 2 2 2 2 4 2 5 2 2 2" xfId="13972" xr:uid="{00000000-0005-0000-0000-000079360000}"/>
    <cellStyle name="Normal 3 2 2 2 2 4 2 5 2 3" xfId="13973" xr:uid="{00000000-0005-0000-0000-00007A360000}"/>
    <cellStyle name="Normal 3 2 2 2 2 4 2 5 3" xfId="13974" xr:uid="{00000000-0005-0000-0000-00007B360000}"/>
    <cellStyle name="Normal 3 2 2 2 2 4 2 5 3 2" xfId="13975" xr:uid="{00000000-0005-0000-0000-00007C360000}"/>
    <cellStyle name="Normal 3 2 2 2 2 4 2 5 4" xfId="13976" xr:uid="{00000000-0005-0000-0000-00007D360000}"/>
    <cellStyle name="Normal 3 2 2 2 2 4 2 6" xfId="13977" xr:uid="{00000000-0005-0000-0000-00007E360000}"/>
    <cellStyle name="Normal 3 2 2 2 2 4 2 6 2" xfId="13978" xr:uid="{00000000-0005-0000-0000-00007F360000}"/>
    <cellStyle name="Normal 3 2 2 2 2 4 2 6 2 2" xfId="13979" xr:uid="{00000000-0005-0000-0000-000080360000}"/>
    <cellStyle name="Normal 3 2 2 2 2 4 2 6 3" xfId="13980" xr:uid="{00000000-0005-0000-0000-000081360000}"/>
    <cellStyle name="Normal 3 2 2 2 2 4 2 7" xfId="13981" xr:uid="{00000000-0005-0000-0000-000082360000}"/>
    <cellStyle name="Normal 3 2 2 2 2 4 2 7 2" xfId="13982" xr:uid="{00000000-0005-0000-0000-000083360000}"/>
    <cellStyle name="Normal 3 2 2 2 2 4 2 8" xfId="13983" xr:uid="{00000000-0005-0000-0000-000084360000}"/>
    <cellStyle name="Normal 3 2 2 2 2 4 2 8 2" xfId="13984" xr:uid="{00000000-0005-0000-0000-000085360000}"/>
    <cellStyle name="Normal 3 2 2 2 2 4 2 9" xfId="13985" xr:uid="{00000000-0005-0000-0000-000086360000}"/>
    <cellStyle name="Normal 3 2 2 2 2 4 3" xfId="13986" xr:uid="{00000000-0005-0000-0000-000087360000}"/>
    <cellStyle name="Normal 3 2 2 2 2 4 3 2" xfId="13987" xr:uid="{00000000-0005-0000-0000-000088360000}"/>
    <cellStyle name="Normal 3 2 2 2 2 4 3 2 2" xfId="13988" xr:uid="{00000000-0005-0000-0000-000089360000}"/>
    <cellStyle name="Normal 3 2 2 2 2 4 3 2 2 2" xfId="13989" xr:uid="{00000000-0005-0000-0000-00008A360000}"/>
    <cellStyle name="Normal 3 2 2 2 2 4 3 2 2 2 2" xfId="13990" xr:uid="{00000000-0005-0000-0000-00008B360000}"/>
    <cellStyle name="Normal 3 2 2 2 2 4 3 2 2 2 2 2" xfId="13991" xr:uid="{00000000-0005-0000-0000-00008C360000}"/>
    <cellStyle name="Normal 3 2 2 2 2 4 3 2 2 2 3" xfId="13992" xr:uid="{00000000-0005-0000-0000-00008D360000}"/>
    <cellStyle name="Normal 3 2 2 2 2 4 3 2 2 3" xfId="13993" xr:uid="{00000000-0005-0000-0000-00008E360000}"/>
    <cellStyle name="Normal 3 2 2 2 2 4 3 2 2 3 2" xfId="13994" xr:uid="{00000000-0005-0000-0000-00008F360000}"/>
    <cellStyle name="Normal 3 2 2 2 2 4 3 2 2 4" xfId="13995" xr:uid="{00000000-0005-0000-0000-000090360000}"/>
    <cellStyle name="Normal 3 2 2 2 2 4 3 2 3" xfId="13996" xr:uid="{00000000-0005-0000-0000-000091360000}"/>
    <cellStyle name="Normal 3 2 2 2 2 4 3 2 3 2" xfId="13997" xr:uid="{00000000-0005-0000-0000-000092360000}"/>
    <cellStyle name="Normal 3 2 2 2 2 4 3 2 3 2 2" xfId="13998" xr:uid="{00000000-0005-0000-0000-000093360000}"/>
    <cellStyle name="Normal 3 2 2 2 2 4 3 2 3 3" xfId="13999" xr:uid="{00000000-0005-0000-0000-000094360000}"/>
    <cellStyle name="Normal 3 2 2 2 2 4 3 2 4" xfId="14000" xr:uid="{00000000-0005-0000-0000-000095360000}"/>
    <cellStyle name="Normal 3 2 2 2 2 4 3 2 4 2" xfId="14001" xr:uid="{00000000-0005-0000-0000-000096360000}"/>
    <cellStyle name="Normal 3 2 2 2 2 4 3 2 5" xfId="14002" xr:uid="{00000000-0005-0000-0000-000097360000}"/>
    <cellStyle name="Normal 3 2 2 2 2 4 3 3" xfId="14003" xr:uid="{00000000-0005-0000-0000-000098360000}"/>
    <cellStyle name="Normal 3 2 2 2 2 4 3 3 2" xfId="14004" xr:uid="{00000000-0005-0000-0000-000099360000}"/>
    <cellStyle name="Normal 3 2 2 2 2 4 3 3 2 2" xfId="14005" xr:uid="{00000000-0005-0000-0000-00009A360000}"/>
    <cellStyle name="Normal 3 2 2 2 2 4 3 3 2 2 2" xfId="14006" xr:uid="{00000000-0005-0000-0000-00009B360000}"/>
    <cellStyle name="Normal 3 2 2 2 2 4 3 3 2 3" xfId="14007" xr:uid="{00000000-0005-0000-0000-00009C360000}"/>
    <cellStyle name="Normal 3 2 2 2 2 4 3 3 3" xfId="14008" xr:uid="{00000000-0005-0000-0000-00009D360000}"/>
    <cellStyle name="Normal 3 2 2 2 2 4 3 3 3 2" xfId="14009" xr:uid="{00000000-0005-0000-0000-00009E360000}"/>
    <cellStyle name="Normal 3 2 2 2 2 4 3 3 4" xfId="14010" xr:uid="{00000000-0005-0000-0000-00009F360000}"/>
    <cellStyle name="Normal 3 2 2 2 2 4 3 4" xfId="14011" xr:uid="{00000000-0005-0000-0000-0000A0360000}"/>
    <cellStyle name="Normal 3 2 2 2 2 4 3 4 2" xfId="14012" xr:uid="{00000000-0005-0000-0000-0000A1360000}"/>
    <cellStyle name="Normal 3 2 2 2 2 4 3 4 2 2" xfId="14013" xr:uid="{00000000-0005-0000-0000-0000A2360000}"/>
    <cellStyle name="Normal 3 2 2 2 2 4 3 4 2 2 2" xfId="14014" xr:uid="{00000000-0005-0000-0000-0000A3360000}"/>
    <cellStyle name="Normal 3 2 2 2 2 4 3 4 2 3" xfId="14015" xr:uid="{00000000-0005-0000-0000-0000A4360000}"/>
    <cellStyle name="Normal 3 2 2 2 2 4 3 4 3" xfId="14016" xr:uid="{00000000-0005-0000-0000-0000A5360000}"/>
    <cellStyle name="Normal 3 2 2 2 2 4 3 4 3 2" xfId="14017" xr:uid="{00000000-0005-0000-0000-0000A6360000}"/>
    <cellStyle name="Normal 3 2 2 2 2 4 3 4 4" xfId="14018" xr:uid="{00000000-0005-0000-0000-0000A7360000}"/>
    <cellStyle name="Normal 3 2 2 2 2 4 3 5" xfId="14019" xr:uid="{00000000-0005-0000-0000-0000A8360000}"/>
    <cellStyle name="Normal 3 2 2 2 2 4 3 5 2" xfId="14020" xr:uid="{00000000-0005-0000-0000-0000A9360000}"/>
    <cellStyle name="Normal 3 2 2 2 2 4 3 5 2 2" xfId="14021" xr:uid="{00000000-0005-0000-0000-0000AA360000}"/>
    <cellStyle name="Normal 3 2 2 2 2 4 3 5 3" xfId="14022" xr:uid="{00000000-0005-0000-0000-0000AB360000}"/>
    <cellStyle name="Normal 3 2 2 2 2 4 3 6" xfId="14023" xr:uid="{00000000-0005-0000-0000-0000AC360000}"/>
    <cellStyle name="Normal 3 2 2 2 2 4 3 6 2" xfId="14024" xr:uid="{00000000-0005-0000-0000-0000AD360000}"/>
    <cellStyle name="Normal 3 2 2 2 2 4 3 7" xfId="14025" xr:uid="{00000000-0005-0000-0000-0000AE360000}"/>
    <cellStyle name="Normal 3 2 2 2 2 4 3 7 2" xfId="14026" xr:uid="{00000000-0005-0000-0000-0000AF360000}"/>
    <cellStyle name="Normal 3 2 2 2 2 4 3 8" xfId="14027" xr:uid="{00000000-0005-0000-0000-0000B0360000}"/>
    <cellStyle name="Normal 3 2 2 2 2 4 4" xfId="14028" xr:uid="{00000000-0005-0000-0000-0000B1360000}"/>
    <cellStyle name="Normal 3 2 2 2 2 4 4 2" xfId="14029" xr:uid="{00000000-0005-0000-0000-0000B2360000}"/>
    <cellStyle name="Normal 3 2 2 2 2 4 4 2 2" xfId="14030" xr:uid="{00000000-0005-0000-0000-0000B3360000}"/>
    <cellStyle name="Normal 3 2 2 2 2 4 4 2 2 2" xfId="14031" xr:uid="{00000000-0005-0000-0000-0000B4360000}"/>
    <cellStyle name="Normal 3 2 2 2 2 4 4 2 2 2 2" xfId="14032" xr:uid="{00000000-0005-0000-0000-0000B5360000}"/>
    <cellStyle name="Normal 3 2 2 2 2 4 4 2 2 3" xfId="14033" xr:uid="{00000000-0005-0000-0000-0000B6360000}"/>
    <cellStyle name="Normal 3 2 2 2 2 4 4 2 3" xfId="14034" xr:uid="{00000000-0005-0000-0000-0000B7360000}"/>
    <cellStyle name="Normal 3 2 2 2 2 4 4 2 3 2" xfId="14035" xr:uid="{00000000-0005-0000-0000-0000B8360000}"/>
    <cellStyle name="Normal 3 2 2 2 2 4 4 2 4" xfId="14036" xr:uid="{00000000-0005-0000-0000-0000B9360000}"/>
    <cellStyle name="Normal 3 2 2 2 2 4 4 3" xfId="14037" xr:uid="{00000000-0005-0000-0000-0000BA360000}"/>
    <cellStyle name="Normal 3 2 2 2 2 4 4 3 2" xfId="14038" xr:uid="{00000000-0005-0000-0000-0000BB360000}"/>
    <cellStyle name="Normal 3 2 2 2 2 4 4 3 2 2" xfId="14039" xr:uid="{00000000-0005-0000-0000-0000BC360000}"/>
    <cellStyle name="Normal 3 2 2 2 2 4 4 3 3" xfId="14040" xr:uid="{00000000-0005-0000-0000-0000BD360000}"/>
    <cellStyle name="Normal 3 2 2 2 2 4 4 4" xfId="14041" xr:uid="{00000000-0005-0000-0000-0000BE360000}"/>
    <cellStyle name="Normal 3 2 2 2 2 4 4 4 2" xfId="14042" xr:uid="{00000000-0005-0000-0000-0000BF360000}"/>
    <cellStyle name="Normal 3 2 2 2 2 4 4 5" xfId="14043" xr:uid="{00000000-0005-0000-0000-0000C0360000}"/>
    <cellStyle name="Normal 3 2 2 2 2 4 5" xfId="14044" xr:uid="{00000000-0005-0000-0000-0000C1360000}"/>
    <cellStyle name="Normal 3 2 2 2 2 4 5 2" xfId="14045" xr:uid="{00000000-0005-0000-0000-0000C2360000}"/>
    <cellStyle name="Normal 3 2 2 2 2 4 5 2 2" xfId="14046" xr:uid="{00000000-0005-0000-0000-0000C3360000}"/>
    <cellStyle name="Normal 3 2 2 2 2 4 5 2 2 2" xfId="14047" xr:uid="{00000000-0005-0000-0000-0000C4360000}"/>
    <cellStyle name="Normal 3 2 2 2 2 4 5 2 3" xfId="14048" xr:uid="{00000000-0005-0000-0000-0000C5360000}"/>
    <cellStyle name="Normal 3 2 2 2 2 4 5 3" xfId="14049" xr:uid="{00000000-0005-0000-0000-0000C6360000}"/>
    <cellStyle name="Normal 3 2 2 2 2 4 5 3 2" xfId="14050" xr:uid="{00000000-0005-0000-0000-0000C7360000}"/>
    <cellStyle name="Normal 3 2 2 2 2 4 5 4" xfId="14051" xr:uid="{00000000-0005-0000-0000-0000C8360000}"/>
    <cellStyle name="Normal 3 2 2 2 2 4 6" xfId="14052" xr:uid="{00000000-0005-0000-0000-0000C9360000}"/>
    <cellStyle name="Normal 3 2 2 2 2 4 6 2" xfId="14053" xr:uid="{00000000-0005-0000-0000-0000CA360000}"/>
    <cellStyle name="Normal 3 2 2 2 2 4 6 2 2" xfId="14054" xr:uid="{00000000-0005-0000-0000-0000CB360000}"/>
    <cellStyle name="Normal 3 2 2 2 2 4 6 2 2 2" xfId="14055" xr:uid="{00000000-0005-0000-0000-0000CC360000}"/>
    <cellStyle name="Normal 3 2 2 2 2 4 6 2 3" xfId="14056" xr:uid="{00000000-0005-0000-0000-0000CD360000}"/>
    <cellStyle name="Normal 3 2 2 2 2 4 6 3" xfId="14057" xr:uid="{00000000-0005-0000-0000-0000CE360000}"/>
    <cellStyle name="Normal 3 2 2 2 2 4 6 3 2" xfId="14058" xr:uid="{00000000-0005-0000-0000-0000CF360000}"/>
    <cellStyle name="Normal 3 2 2 2 2 4 6 4" xfId="14059" xr:uid="{00000000-0005-0000-0000-0000D0360000}"/>
    <cellStyle name="Normal 3 2 2 2 2 4 7" xfId="14060" xr:uid="{00000000-0005-0000-0000-0000D1360000}"/>
    <cellStyle name="Normal 3 2 2 2 2 4 7 2" xfId="14061" xr:uid="{00000000-0005-0000-0000-0000D2360000}"/>
    <cellStyle name="Normal 3 2 2 2 2 4 7 2 2" xfId="14062" xr:uid="{00000000-0005-0000-0000-0000D3360000}"/>
    <cellStyle name="Normal 3 2 2 2 2 4 7 3" xfId="14063" xr:uid="{00000000-0005-0000-0000-0000D4360000}"/>
    <cellStyle name="Normal 3 2 2 2 2 4 8" xfId="14064" xr:uid="{00000000-0005-0000-0000-0000D5360000}"/>
    <cellStyle name="Normal 3 2 2 2 2 4 8 2" xfId="14065" xr:uid="{00000000-0005-0000-0000-0000D6360000}"/>
    <cellStyle name="Normal 3 2 2 2 2 4 9" xfId="14066" xr:uid="{00000000-0005-0000-0000-0000D7360000}"/>
    <cellStyle name="Normal 3 2 2 2 2 4 9 2" xfId="14067" xr:uid="{00000000-0005-0000-0000-0000D8360000}"/>
    <cellStyle name="Normal 3 2 2 2 2 5" xfId="14068" xr:uid="{00000000-0005-0000-0000-0000D9360000}"/>
    <cellStyle name="Normal 3 2 2 2 2 5 10" xfId="14069" xr:uid="{00000000-0005-0000-0000-0000DA360000}"/>
    <cellStyle name="Normal 3 2 2 2 2 5 2" xfId="14070" xr:uid="{00000000-0005-0000-0000-0000DB360000}"/>
    <cellStyle name="Normal 3 2 2 2 2 5 2 2" xfId="14071" xr:uid="{00000000-0005-0000-0000-0000DC360000}"/>
    <cellStyle name="Normal 3 2 2 2 2 5 2 2 2" xfId="14072" xr:uid="{00000000-0005-0000-0000-0000DD360000}"/>
    <cellStyle name="Normal 3 2 2 2 2 5 2 2 2 2" xfId="14073" xr:uid="{00000000-0005-0000-0000-0000DE360000}"/>
    <cellStyle name="Normal 3 2 2 2 2 5 2 2 2 2 2" xfId="14074" xr:uid="{00000000-0005-0000-0000-0000DF360000}"/>
    <cellStyle name="Normal 3 2 2 2 2 5 2 2 2 2 2 2" xfId="14075" xr:uid="{00000000-0005-0000-0000-0000E0360000}"/>
    <cellStyle name="Normal 3 2 2 2 2 5 2 2 2 2 2 2 2" xfId="14076" xr:uid="{00000000-0005-0000-0000-0000E1360000}"/>
    <cellStyle name="Normal 3 2 2 2 2 5 2 2 2 2 2 3" xfId="14077" xr:uid="{00000000-0005-0000-0000-0000E2360000}"/>
    <cellStyle name="Normal 3 2 2 2 2 5 2 2 2 2 3" xfId="14078" xr:uid="{00000000-0005-0000-0000-0000E3360000}"/>
    <cellStyle name="Normal 3 2 2 2 2 5 2 2 2 2 3 2" xfId="14079" xr:uid="{00000000-0005-0000-0000-0000E4360000}"/>
    <cellStyle name="Normal 3 2 2 2 2 5 2 2 2 2 4" xfId="14080" xr:uid="{00000000-0005-0000-0000-0000E5360000}"/>
    <cellStyle name="Normal 3 2 2 2 2 5 2 2 2 3" xfId="14081" xr:uid="{00000000-0005-0000-0000-0000E6360000}"/>
    <cellStyle name="Normal 3 2 2 2 2 5 2 2 2 3 2" xfId="14082" xr:uid="{00000000-0005-0000-0000-0000E7360000}"/>
    <cellStyle name="Normal 3 2 2 2 2 5 2 2 2 3 2 2" xfId="14083" xr:uid="{00000000-0005-0000-0000-0000E8360000}"/>
    <cellStyle name="Normal 3 2 2 2 2 5 2 2 2 3 3" xfId="14084" xr:uid="{00000000-0005-0000-0000-0000E9360000}"/>
    <cellStyle name="Normal 3 2 2 2 2 5 2 2 2 4" xfId="14085" xr:uid="{00000000-0005-0000-0000-0000EA360000}"/>
    <cellStyle name="Normal 3 2 2 2 2 5 2 2 2 4 2" xfId="14086" xr:uid="{00000000-0005-0000-0000-0000EB360000}"/>
    <cellStyle name="Normal 3 2 2 2 2 5 2 2 2 5" xfId="14087" xr:uid="{00000000-0005-0000-0000-0000EC360000}"/>
    <cellStyle name="Normal 3 2 2 2 2 5 2 2 3" xfId="14088" xr:uid="{00000000-0005-0000-0000-0000ED360000}"/>
    <cellStyle name="Normal 3 2 2 2 2 5 2 2 3 2" xfId="14089" xr:uid="{00000000-0005-0000-0000-0000EE360000}"/>
    <cellStyle name="Normal 3 2 2 2 2 5 2 2 3 2 2" xfId="14090" xr:uid="{00000000-0005-0000-0000-0000EF360000}"/>
    <cellStyle name="Normal 3 2 2 2 2 5 2 2 3 2 2 2" xfId="14091" xr:uid="{00000000-0005-0000-0000-0000F0360000}"/>
    <cellStyle name="Normal 3 2 2 2 2 5 2 2 3 2 3" xfId="14092" xr:uid="{00000000-0005-0000-0000-0000F1360000}"/>
    <cellStyle name="Normal 3 2 2 2 2 5 2 2 3 3" xfId="14093" xr:uid="{00000000-0005-0000-0000-0000F2360000}"/>
    <cellStyle name="Normal 3 2 2 2 2 5 2 2 3 3 2" xfId="14094" xr:uid="{00000000-0005-0000-0000-0000F3360000}"/>
    <cellStyle name="Normal 3 2 2 2 2 5 2 2 3 4" xfId="14095" xr:uid="{00000000-0005-0000-0000-0000F4360000}"/>
    <cellStyle name="Normal 3 2 2 2 2 5 2 2 4" xfId="14096" xr:uid="{00000000-0005-0000-0000-0000F5360000}"/>
    <cellStyle name="Normal 3 2 2 2 2 5 2 2 4 2" xfId="14097" xr:uid="{00000000-0005-0000-0000-0000F6360000}"/>
    <cellStyle name="Normal 3 2 2 2 2 5 2 2 4 2 2" xfId="14098" xr:uid="{00000000-0005-0000-0000-0000F7360000}"/>
    <cellStyle name="Normal 3 2 2 2 2 5 2 2 4 2 2 2" xfId="14099" xr:uid="{00000000-0005-0000-0000-0000F8360000}"/>
    <cellStyle name="Normal 3 2 2 2 2 5 2 2 4 2 3" xfId="14100" xr:uid="{00000000-0005-0000-0000-0000F9360000}"/>
    <cellStyle name="Normal 3 2 2 2 2 5 2 2 4 3" xfId="14101" xr:uid="{00000000-0005-0000-0000-0000FA360000}"/>
    <cellStyle name="Normal 3 2 2 2 2 5 2 2 4 3 2" xfId="14102" xr:uid="{00000000-0005-0000-0000-0000FB360000}"/>
    <cellStyle name="Normal 3 2 2 2 2 5 2 2 4 4" xfId="14103" xr:uid="{00000000-0005-0000-0000-0000FC360000}"/>
    <cellStyle name="Normal 3 2 2 2 2 5 2 2 5" xfId="14104" xr:uid="{00000000-0005-0000-0000-0000FD360000}"/>
    <cellStyle name="Normal 3 2 2 2 2 5 2 2 5 2" xfId="14105" xr:uid="{00000000-0005-0000-0000-0000FE360000}"/>
    <cellStyle name="Normal 3 2 2 2 2 5 2 2 5 2 2" xfId="14106" xr:uid="{00000000-0005-0000-0000-0000FF360000}"/>
    <cellStyle name="Normal 3 2 2 2 2 5 2 2 5 3" xfId="14107" xr:uid="{00000000-0005-0000-0000-000000370000}"/>
    <cellStyle name="Normal 3 2 2 2 2 5 2 2 6" xfId="14108" xr:uid="{00000000-0005-0000-0000-000001370000}"/>
    <cellStyle name="Normal 3 2 2 2 2 5 2 2 6 2" xfId="14109" xr:uid="{00000000-0005-0000-0000-000002370000}"/>
    <cellStyle name="Normal 3 2 2 2 2 5 2 2 7" xfId="14110" xr:uid="{00000000-0005-0000-0000-000003370000}"/>
    <cellStyle name="Normal 3 2 2 2 2 5 2 2 7 2" xfId="14111" xr:uid="{00000000-0005-0000-0000-000004370000}"/>
    <cellStyle name="Normal 3 2 2 2 2 5 2 2 8" xfId="14112" xr:uid="{00000000-0005-0000-0000-000005370000}"/>
    <cellStyle name="Normal 3 2 2 2 2 5 2 3" xfId="14113" xr:uid="{00000000-0005-0000-0000-000006370000}"/>
    <cellStyle name="Normal 3 2 2 2 2 5 2 3 2" xfId="14114" xr:uid="{00000000-0005-0000-0000-000007370000}"/>
    <cellStyle name="Normal 3 2 2 2 2 5 2 3 2 2" xfId="14115" xr:uid="{00000000-0005-0000-0000-000008370000}"/>
    <cellStyle name="Normal 3 2 2 2 2 5 2 3 2 2 2" xfId="14116" xr:uid="{00000000-0005-0000-0000-000009370000}"/>
    <cellStyle name="Normal 3 2 2 2 2 5 2 3 2 2 2 2" xfId="14117" xr:uid="{00000000-0005-0000-0000-00000A370000}"/>
    <cellStyle name="Normal 3 2 2 2 2 5 2 3 2 2 3" xfId="14118" xr:uid="{00000000-0005-0000-0000-00000B370000}"/>
    <cellStyle name="Normal 3 2 2 2 2 5 2 3 2 3" xfId="14119" xr:uid="{00000000-0005-0000-0000-00000C370000}"/>
    <cellStyle name="Normal 3 2 2 2 2 5 2 3 2 3 2" xfId="14120" xr:uid="{00000000-0005-0000-0000-00000D370000}"/>
    <cellStyle name="Normal 3 2 2 2 2 5 2 3 2 4" xfId="14121" xr:uid="{00000000-0005-0000-0000-00000E370000}"/>
    <cellStyle name="Normal 3 2 2 2 2 5 2 3 3" xfId="14122" xr:uid="{00000000-0005-0000-0000-00000F370000}"/>
    <cellStyle name="Normal 3 2 2 2 2 5 2 3 3 2" xfId="14123" xr:uid="{00000000-0005-0000-0000-000010370000}"/>
    <cellStyle name="Normal 3 2 2 2 2 5 2 3 3 2 2" xfId="14124" xr:uid="{00000000-0005-0000-0000-000011370000}"/>
    <cellStyle name="Normal 3 2 2 2 2 5 2 3 3 3" xfId="14125" xr:uid="{00000000-0005-0000-0000-000012370000}"/>
    <cellStyle name="Normal 3 2 2 2 2 5 2 3 4" xfId="14126" xr:uid="{00000000-0005-0000-0000-000013370000}"/>
    <cellStyle name="Normal 3 2 2 2 2 5 2 3 4 2" xfId="14127" xr:uid="{00000000-0005-0000-0000-000014370000}"/>
    <cellStyle name="Normal 3 2 2 2 2 5 2 3 5" xfId="14128" xr:uid="{00000000-0005-0000-0000-000015370000}"/>
    <cellStyle name="Normal 3 2 2 2 2 5 2 4" xfId="14129" xr:uid="{00000000-0005-0000-0000-000016370000}"/>
    <cellStyle name="Normal 3 2 2 2 2 5 2 4 2" xfId="14130" xr:uid="{00000000-0005-0000-0000-000017370000}"/>
    <cellStyle name="Normal 3 2 2 2 2 5 2 4 2 2" xfId="14131" xr:uid="{00000000-0005-0000-0000-000018370000}"/>
    <cellStyle name="Normal 3 2 2 2 2 5 2 4 2 2 2" xfId="14132" xr:uid="{00000000-0005-0000-0000-000019370000}"/>
    <cellStyle name="Normal 3 2 2 2 2 5 2 4 2 3" xfId="14133" xr:uid="{00000000-0005-0000-0000-00001A370000}"/>
    <cellStyle name="Normal 3 2 2 2 2 5 2 4 3" xfId="14134" xr:uid="{00000000-0005-0000-0000-00001B370000}"/>
    <cellStyle name="Normal 3 2 2 2 2 5 2 4 3 2" xfId="14135" xr:uid="{00000000-0005-0000-0000-00001C370000}"/>
    <cellStyle name="Normal 3 2 2 2 2 5 2 4 4" xfId="14136" xr:uid="{00000000-0005-0000-0000-00001D370000}"/>
    <cellStyle name="Normal 3 2 2 2 2 5 2 5" xfId="14137" xr:uid="{00000000-0005-0000-0000-00001E370000}"/>
    <cellStyle name="Normal 3 2 2 2 2 5 2 5 2" xfId="14138" xr:uid="{00000000-0005-0000-0000-00001F370000}"/>
    <cellStyle name="Normal 3 2 2 2 2 5 2 5 2 2" xfId="14139" xr:uid="{00000000-0005-0000-0000-000020370000}"/>
    <cellStyle name="Normal 3 2 2 2 2 5 2 5 2 2 2" xfId="14140" xr:uid="{00000000-0005-0000-0000-000021370000}"/>
    <cellStyle name="Normal 3 2 2 2 2 5 2 5 2 3" xfId="14141" xr:uid="{00000000-0005-0000-0000-000022370000}"/>
    <cellStyle name="Normal 3 2 2 2 2 5 2 5 3" xfId="14142" xr:uid="{00000000-0005-0000-0000-000023370000}"/>
    <cellStyle name="Normal 3 2 2 2 2 5 2 5 3 2" xfId="14143" xr:uid="{00000000-0005-0000-0000-000024370000}"/>
    <cellStyle name="Normal 3 2 2 2 2 5 2 5 4" xfId="14144" xr:uid="{00000000-0005-0000-0000-000025370000}"/>
    <cellStyle name="Normal 3 2 2 2 2 5 2 6" xfId="14145" xr:uid="{00000000-0005-0000-0000-000026370000}"/>
    <cellStyle name="Normal 3 2 2 2 2 5 2 6 2" xfId="14146" xr:uid="{00000000-0005-0000-0000-000027370000}"/>
    <cellStyle name="Normal 3 2 2 2 2 5 2 6 2 2" xfId="14147" xr:uid="{00000000-0005-0000-0000-000028370000}"/>
    <cellStyle name="Normal 3 2 2 2 2 5 2 6 3" xfId="14148" xr:uid="{00000000-0005-0000-0000-000029370000}"/>
    <cellStyle name="Normal 3 2 2 2 2 5 2 7" xfId="14149" xr:uid="{00000000-0005-0000-0000-00002A370000}"/>
    <cellStyle name="Normal 3 2 2 2 2 5 2 7 2" xfId="14150" xr:uid="{00000000-0005-0000-0000-00002B370000}"/>
    <cellStyle name="Normal 3 2 2 2 2 5 2 8" xfId="14151" xr:uid="{00000000-0005-0000-0000-00002C370000}"/>
    <cellStyle name="Normal 3 2 2 2 2 5 2 8 2" xfId="14152" xr:uid="{00000000-0005-0000-0000-00002D370000}"/>
    <cellStyle name="Normal 3 2 2 2 2 5 2 9" xfId="14153" xr:uid="{00000000-0005-0000-0000-00002E370000}"/>
    <cellStyle name="Normal 3 2 2 2 2 5 3" xfId="14154" xr:uid="{00000000-0005-0000-0000-00002F370000}"/>
    <cellStyle name="Normal 3 2 2 2 2 5 3 2" xfId="14155" xr:uid="{00000000-0005-0000-0000-000030370000}"/>
    <cellStyle name="Normal 3 2 2 2 2 5 3 2 2" xfId="14156" xr:uid="{00000000-0005-0000-0000-000031370000}"/>
    <cellStyle name="Normal 3 2 2 2 2 5 3 2 2 2" xfId="14157" xr:uid="{00000000-0005-0000-0000-000032370000}"/>
    <cellStyle name="Normal 3 2 2 2 2 5 3 2 2 2 2" xfId="14158" xr:uid="{00000000-0005-0000-0000-000033370000}"/>
    <cellStyle name="Normal 3 2 2 2 2 5 3 2 2 2 2 2" xfId="14159" xr:uid="{00000000-0005-0000-0000-000034370000}"/>
    <cellStyle name="Normal 3 2 2 2 2 5 3 2 2 2 3" xfId="14160" xr:uid="{00000000-0005-0000-0000-000035370000}"/>
    <cellStyle name="Normal 3 2 2 2 2 5 3 2 2 3" xfId="14161" xr:uid="{00000000-0005-0000-0000-000036370000}"/>
    <cellStyle name="Normal 3 2 2 2 2 5 3 2 2 3 2" xfId="14162" xr:uid="{00000000-0005-0000-0000-000037370000}"/>
    <cellStyle name="Normal 3 2 2 2 2 5 3 2 2 4" xfId="14163" xr:uid="{00000000-0005-0000-0000-000038370000}"/>
    <cellStyle name="Normal 3 2 2 2 2 5 3 2 3" xfId="14164" xr:uid="{00000000-0005-0000-0000-000039370000}"/>
    <cellStyle name="Normal 3 2 2 2 2 5 3 2 3 2" xfId="14165" xr:uid="{00000000-0005-0000-0000-00003A370000}"/>
    <cellStyle name="Normal 3 2 2 2 2 5 3 2 3 2 2" xfId="14166" xr:uid="{00000000-0005-0000-0000-00003B370000}"/>
    <cellStyle name="Normal 3 2 2 2 2 5 3 2 3 3" xfId="14167" xr:uid="{00000000-0005-0000-0000-00003C370000}"/>
    <cellStyle name="Normal 3 2 2 2 2 5 3 2 4" xfId="14168" xr:uid="{00000000-0005-0000-0000-00003D370000}"/>
    <cellStyle name="Normal 3 2 2 2 2 5 3 2 4 2" xfId="14169" xr:uid="{00000000-0005-0000-0000-00003E370000}"/>
    <cellStyle name="Normal 3 2 2 2 2 5 3 2 5" xfId="14170" xr:uid="{00000000-0005-0000-0000-00003F370000}"/>
    <cellStyle name="Normal 3 2 2 2 2 5 3 3" xfId="14171" xr:uid="{00000000-0005-0000-0000-000040370000}"/>
    <cellStyle name="Normal 3 2 2 2 2 5 3 3 2" xfId="14172" xr:uid="{00000000-0005-0000-0000-000041370000}"/>
    <cellStyle name="Normal 3 2 2 2 2 5 3 3 2 2" xfId="14173" xr:uid="{00000000-0005-0000-0000-000042370000}"/>
    <cellStyle name="Normal 3 2 2 2 2 5 3 3 2 2 2" xfId="14174" xr:uid="{00000000-0005-0000-0000-000043370000}"/>
    <cellStyle name="Normal 3 2 2 2 2 5 3 3 2 3" xfId="14175" xr:uid="{00000000-0005-0000-0000-000044370000}"/>
    <cellStyle name="Normal 3 2 2 2 2 5 3 3 3" xfId="14176" xr:uid="{00000000-0005-0000-0000-000045370000}"/>
    <cellStyle name="Normal 3 2 2 2 2 5 3 3 3 2" xfId="14177" xr:uid="{00000000-0005-0000-0000-000046370000}"/>
    <cellStyle name="Normal 3 2 2 2 2 5 3 3 4" xfId="14178" xr:uid="{00000000-0005-0000-0000-000047370000}"/>
    <cellStyle name="Normal 3 2 2 2 2 5 3 4" xfId="14179" xr:uid="{00000000-0005-0000-0000-000048370000}"/>
    <cellStyle name="Normal 3 2 2 2 2 5 3 4 2" xfId="14180" xr:uid="{00000000-0005-0000-0000-000049370000}"/>
    <cellStyle name="Normal 3 2 2 2 2 5 3 4 2 2" xfId="14181" xr:uid="{00000000-0005-0000-0000-00004A370000}"/>
    <cellStyle name="Normal 3 2 2 2 2 5 3 4 2 2 2" xfId="14182" xr:uid="{00000000-0005-0000-0000-00004B370000}"/>
    <cellStyle name="Normal 3 2 2 2 2 5 3 4 2 3" xfId="14183" xr:uid="{00000000-0005-0000-0000-00004C370000}"/>
    <cellStyle name="Normal 3 2 2 2 2 5 3 4 3" xfId="14184" xr:uid="{00000000-0005-0000-0000-00004D370000}"/>
    <cellStyle name="Normal 3 2 2 2 2 5 3 4 3 2" xfId="14185" xr:uid="{00000000-0005-0000-0000-00004E370000}"/>
    <cellStyle name="Normal 3 2 2 2 2 5 3 4 4" xfId="14186" xr:uid="{00000000-0005-0000-0000-00004F370000}"/>
    <cellStyle name="Normal 3 2 2 2 2 5 3 5" xfId="14187" xr:uid="{00000000-0005-0000-0000-000050370000}"/>
    <cellStyle name="Normal 3 2 2 2 2 5 3 5 2" xfId="14188" xr:uid="{00000000-0005-0000-0000-000051370000}"/>
    <cellStyle name="Normal 3 2 2 2 2 5 3 5 2 2" xfId="14189" xr:uid="{00000000-0005-0000-0000-000052370000}"/>
    <cellStyle name="Normal 3 2 2 2 2 5 3 5 3" xfId="14190" xr:uid="{00000000-0005-0000-0000-000053370000}"/>
    <cellStyle name="Normal 3 2 2 2 2 5 3 6" xfId="14191" xr:uid="{00000000-0005-0000-0000-000054370000}"/>
    <cellStyle name="Normal 3 2 2 2 2 5 3 6 2" xfId="14192" xr:uid="{00000000-0005-0000-0000-000055370000}"/>
    <cellStyle name="Normal 3 2 2 2 2 5 3 7" xfId="14193" xr:uid="{00000000-0005-0000-0000-000056370000}"/>
    <cellStyle name="Normal 3 2 2 2 2 5 3 7 2" xfId="14194" xr:uid="{00000000-0005-0000-0000-000057370000}"/>
    <cellStyle name="Normal 3 2 2 2 2 5 3 8" xfId="14195" xr:uid="{00000000-0005-0000-0000-000058370000}"/>
    <cellStyle name="Normal 3 2 2 2 2 5 4" xfId="14196" xr:uid="{00000000-0005-0000-0000-000059370000}"/>
    <cellStyle name="Normal 3 2 2 2 2 5 4 2" xfId="14197" xr:uid="{00000000-0005-0000-0000-00005A370000}"/>
    <cellStyle name="Normal 3 2 2 2 2 5 4 2 2" xfId="14198" xr:uid="{00000000-0005-0000-0000-00005B370000}"/>
    <cellStyle name="Normal 3 2 2 2 2 5 4 2 2 2" xfId="14199" xr:uid="{00000000-0005-0000-0000-00005C370000}"/>
    <cellStyle name="Normal 3 2 2 2 2 5 4 2 2 2 2" xfId="14200" xr:uid="{00000000-0005-0000-0000-00005D370000}"/>
    <cellStyle name="Normal 3 2 2 2 2 5 4 2 2 3" xfId="14201" xr:uid="{00000000-0005-0000-0000-00005E370000}"/>
    <cellStyle name="Normal 3 2 2 2 2 5 4 2 3" xfId="14202" xr:uid="{00000000-0005-0000-0000-00005F370000}"/>
    <cellStyle name="Normal 3 2 2 2 2 5 4 2 3 2" xfId="14203" xr:uid="{00000000-0005-0000-0000-000060370000}"/>
    <cellStyle name="Normal 3 2 2 2 2 5 4 2 4" xfId="14204" xr:uid="{00000000-0005-0000-0000-000061370000}"/>
    <cellStyle name="Normal 3 2 2 2 2 5 4 3" xfId="14205" xr:uid="{00000000-0005-0000-0000-000062370000}"/>
    <cellStyle name="Normal 3 2 2 2 2 5 4 3 2" xfId="14206" xr:uid="{00000000-0005-0000-0000-000063370000}"/>
    <cellStyle name="Normal 3 2 2 2 2 5 4 3 2 2" xfId="14207" xr:uid="{00000000-0005-0000-0000-000064370000}"/>
    <cellStyle name="Normal 3 2 2 2 2 5 4 3 3" xfId="14208" xr:uid="{00000000-0005-0000-0000-000065370000}"/>
    <cellStyle name="Normal 3 2 2 2 2 5 4 4" xfId="14209" xr:uid="{00000000-0005-0000-0000-000066370000}"/>
    <cellStyle name="Normal 3 2 2 2 2 5 4 4 2" xfId="14210" xr:uid="{00000000-0005-0000-0000-000067370000}"/>
    <cellStyle name="Normal 3 2 2 2 2 5 4 5" xfId="14211" xr:uid="{00000000-0005-0000-0000-000068370000}"/>
    <cellStyle name="Normal 3 2 2 2 2 5 5" xfId="14212" xr:uid="{00000000-0005-0000-0000-000069370000}"/>
    <cellStyle name="Normal 3 2 2 2 2 5 5 2" xfId="14213" xr:uid="{00000000-0005-0000-0000-00006A370000}"/>
    <cellStyle name="Normal 3 2 2 2 2 5 5 2 2" xfId="14214" xr:uid="{00000000-0005-0000-0000-00006B370000}"/>
    <cellStyle name="Normal 3 2 2 2 2 5 5 2 2 2" xfId="14215" xr:uid="{00000000-0005-0000-0000-00006C370000}"/>
    <cellStyle name="Normal 3 2 2 2 2 5 5 2 3" xfId="14216" xr:uid="{00000000-0005-0000-0000-00006D370000}"/>
    <cellStyle name="Normal 3 2 2 2 2 5 5 3" xfId="14217" xr:uid="{00000000-0005-0000-0000-00006E370000}"/>
    <cellStyle name="Normal 3 2 2 2 2 5 5 3 2" xfId="14218" xr:uid="{00000000-0005-0000-0000-00006F370000}"/>
    <cellStyle name="Normal 3 2 2 2 2 5 5 4" xfId="14219" xr:uid="{00000000-0005-0000-0000-000070370000}"/>
    <cellStyle name="Normal 3 2 2 2 2 5 6" xfId="14220" xr:uid="{00000000-0005-0000-0000-000071370000}"/>
    <cellStyle name="Normal 3 2 2 2 2 5 6 2" xfId="14221" xr:uid="{00000000-0005-0000-0000-000072370000}"/>
    <cellStyle name="Normal 3 2 2 2 2 5 6 2 2" xfId="14222" xr:uid="{00000000-0005-0000-0000-000073370000}"/>
    <cellStyle name="Normal 3 2 2 2 2 5 6 2 2 2" xfId="14223" xr:uid="{00000000-0005-0000-0000-000074370000}"/>
    <cellStyle name="Normal 3 2 2 2 2 5 6 2 3" xfId="14224" xr:uid="{00000000-0005-0000-0000-000075370000}"/>
    <cellStyle name="Normal 3 2 2 2 2 5 6 3" xfId="14225" xr:uid="{00000000-0005-0000-0000-000076370000}"/>
    <cellStyle name="Normal 3 2 2 2 2 5 6 3 2" xfId="14226" xr:uid="{00000000-0005-0000-0000-000077370000}"/>
    <cellStyle name="Normal 3 2 2 2 2 5 6 4" xfId="14227" xr:uid="{00000000-0005-0000-0000-000078370000}"/>
    <cellStyle name="Normal 3 2 2 2 2 5 7" xfId="14228" xr:uid="{00000000-0005-0000-0000-000079370000}"/>
    <cellStyle name="Normal 3 2 2 2 2 5 7 2" xfId="14229" xr:uid="{00000000-0005-0000-0000-00007A370000}"/>
    <cellStyle name="Normal 3 2 2 2 2 5 7 2 2" xfId="14230" xr:uid="{00000000-0005-0000-0000-00007B370000}"/>
    <cellStyle name="Normal 3 2 2 2 2 5 7 3" xfId="14231" xr:uid="{00000000-0005-0000-0000-00007C370000}"/>
    <cellStyle name="Normal 3 2 2 2 2 5 8" xfId="14232" xr:uid="{00000000-0005-0000-0000-00007D370000}"/>
    <cellStyle name="Normal 3 2 2 2 2 5 8 2" xfId="14233" xr:uid="{00000000-0005-0000-0000-00007E370000}"/>
    <cellStyle name="Normal 3 2 2 2 2 5 9" xfId="14234" xr:uid="{00000000-0005-0000-0000-00007F370000}"/>
    <cellStyle name="Normal 3 2 2 2 2 5 9 2" xfId="14235" xr:uid="{00000000-0005-0000-0000-000080370000}"/>
    <cellStyle name="Normal 3 2 2 2 2 6" xfId="14236" xr:uid="{00000000-0005-0000-0000-000081370000}"/>
    <cellStyle name="Normal 3 2 2 2 2 6 2" xfId="14237" xr:uid="{00000000-0005-0000-0000-000082370000}"/>
    <cellStyle name="Normal 3 2 2 2 2 6 2 2" xfId="14238" xr:uid="{00000000-0005-0000-0000-000083370000}"/>
    <cellStyle name="Normal 3 2 2 2 2 6 2 2 2" xfId="14239" xr:uid="{00000000-0005-0000-0000-000084370000}"/>
    <cellStyle name="Normal 3 2 2 2 2 6 2 2 2 2" xfId="14240" xr:uid="{00000000-0005-0000-0000-000085370000}"/>
    <cellStyle name="Normal 3 2 2 2 2 6 2 2 2 2 2" xfId="14241" xr:uid="{00000000-0005-0000-0000-000086370000}"/>
    <cellStyle name="Normal 3 2 2 2 2 6 2 2 2 2 2 2" xfId="14242" xr:uid="{00000000-0005-0000-0000-000087370000}"/>
    <cellStyle name="Normal 3 2 2 2 2 6 2 2 2 2 3" xfId="14243" xr:uid="{00000000-0005-0000-0000-000088370000}"/>
    <cellStyle name="Normal 3 2 2 2 2 6 2 2 2 3" xfId="14244" xr:uid="{00000000-0005-0000-0000-000089370000}"/>
    <cellStyle name="Normal 3 2 2 2 2 6 2 2 2 3 2" xfId="14245" xr:uid="{00000000-0005-0000-0000-00008A370000}"/>
    <cellStyle name="Normal 3 2 2 2 2 6 2 2 2 4" xfId="14246" xr:uid="{00000000-0005-0000-0000-00008B370000}"/>
    <cellStyle name="Normal 3 2 2 2 2 6 2 2 3" xfId="14247" xr:uid="{00000000-0005-0000-0000-00008C370000}"/>
    <cellStyle name="Normal 3 2 2 2 2 6 2 2 3 2" xfId="14248" xr:uid="{00000000-0005-0000-0000-00008D370000}"/>
    <cellStyle name="Normal 3 2 2 2 2 6 2 2 3 2 2" xfId="14249" xr:uid="{00000000-0005-0000-0000-00008E370000}"/>
    <cellStyle name="Normal 3 2 2 2 2 6 2 2 3 3" xfId="14250" xr:uid="{00000000-0005-0000-0000-00008F370000}"/>
    <cellStyle name="Normal 3 2 2 2 2 6 2 2 4" xfId="14251" xr:uid="{00000000-0005-0000-0000-000090370000}"/>
    <cellStyle name="Normal 3 2 2 2 2 6 2 2 4 2" xfId="14252" xr:uid="{00000000-0005-0000-0000-000091370000}"/>
    <cellStyle name="Normal 3 2 2 2 2 6 2 2 5" xfId="14253" xr:uid="{00000000-0005-0000-0000-000092370000}"/>
    <cellStyle name="Normal 3 2 2 2 2 6 2 3" xfId="14254" xr:uid="{00000000-0005-0000-0000-000093370000}"/>
    <cellStyle name="Normal 3 2 2 2 2 6 2 3 2" xfId="14255" xr:uid="{00000000-0005-0000-0000-000094370000}"/>
    <cellStyle name="Normal 3 2 2 2 2 6 2 3 2 2" xfId="14256" xr:uid="{00000000-0005-0000-0000-000095370000}"/>
    <cellStyle name="Normal 3 2 2 2 2 6 2 3 2 2 2" xfId="14257" xr:uid="{00000000-0005-0000-0000-000096370000}"/>
    <cellStyle name="Normal 3 2 2 2 2 6 2 3 2 3" xfId="14258" xr:uid="{00000000-0005-0000-0000-000097370000}"/>
    <cellStyle name="Normal 3 2 2 2 2 6 2 3 3" xfId="14259" xr:uid="{00000000-0005-0000-0000-000098370000}"/>
    <cellStyle name="Normal 3 2 2 2 2 6 2 3 3 2" xfId="14260" xr:uid="{00000000-0005-0000-0000-000099370000}"/>
    <cellStyle name="Normal 3 2 2 2 2 6 2 3 4" xfId="14261" xr:uid="{00000000-0005-0000-0000-00009A370000}"/>
    <cellStyle name="Normal 3 2 2 2 2 6 2 4" xfId="14262" xr:uid="{00000000-0005-0000-0000-00009B370000}"/>
    <cellStyle name="Normal 3 2 2 2 2 6 2 4 2" xfId="14263" xr:uid="{00000000-0005-0000-0000-00009C370000}"/>
    <cellStyle name="Normal 3 2 2 2 2 6 2 4 2 2" xfId="14264" xr:uid="{00000000-0005-0000-0000-00009D370000}"/>
    <cellStyle name="Normal 3 2 2 2 2 6 2 4 2 2 2" xfId="14265" xr:uid="{00000000-0005-0000-0000-00009E370000}"/>
    <cellStyle name="Normal 3 2 2 2 2 6 2 4 2 3" xfId="14266" xr:uid="{00000000-0005-0000-0000-00009F370000}"/>
    <cellStyle name="Normal 3 2 2 2 2 6 2 4 3" xfId="14267" xr:uid="{00000000-0005-0000-0000-0000A0370000}"/>
    <cellStyle name="Normal 3 2 2 2 2 6 2 4 3 2" xfId="14268" xr:uid="{00000000-0005-0000-0000-0000A1370000}"/>
    <cellStyle name="Normal 3 2 2 2 2 6 2 4 4" xfId="14269" xr:uid="{00000000-0005-0000-0000-0000A2370000}"/>
    <cellStyle name="Normal 3 2 2 2 2 6 2 5" xfId="14270" xr:uid="{00000000-0005-0000-0000-0000A3370000}"/>
    <cellStyle name="Normal 3 2 2 2 2 6 2 5 2" xfId="14271" xr:uid="{00000000-0005-0000-0000-0000A4370000}"/>
    <cellStyle name="Normal 3 2 2 2 2 6 2 5 2 2" xfId="14272" xr:uid="{00000000-0005-0000-0000-0000A5370000}"/>
    <cellStyle name="Normal 3 2 2 2 2 6 2 5 3" xfId="14273" xr:uid="{00000000-0005-0000-0000-0000A6370000}"/>
    <cellStyle name="Normal 3 2 2 2 2 6 2 6" xfId="14274" xr:uid="{00000000-0005-0000-0000-0000A7370000}"/>
    <cellStyle name="Normal 3 2 2 2 2 6 2 6 2" xfId="14275" xr:uid="{00000000-0005-0000-0000-0000A8370000}"/>
    <cellStyle name="Normal 3 2 2 2 2 6 2 7" xfId="14276" xr:uid="{00000000-0005-0000-0000-0000A9370000}"/>
    <cellStyle name="Normal 3 2 2 2 2 6 2 7 2" xfId="14277" xr:uid="{00000000-0005-0000-0000-0000AA370000}"/>
    <cellStyle name="Normal 3 2 2 2 2 6 2 8" xfId="14278" xr:uid="{00000000-0005-0000-0000-0000AB370000}"/>
    <cellStyle name="Normal 3 2 2 2 2 6 3" xfId="14279" xr:uid="{00000000-0005-0000-0000-0000AC370000}"/>
    <cellStyle name="Normal 3 2 2 2 2 6 3 2" xfId="14280" xr:uid="{00000000-0005-0000-0000-0000AD370000}"/>
    <cellStyle name="Normal 3 2 2 2 2 6 3 2 2" xfId="14281" xr:uid="{00000000-0005-0000-0000-0000AE370000}"/>
    <cellStyle name="Normal 3 2 2 2 2 6 3 2 2 2" xfId="14282" xr:uid="{00000000-0005-0000-0000-0000AF370000}"/>
    <cellStyle name="Normal 3 2 2 2 2 6 3 2 2 2 2" xfId="14283" xr:uid="{00000000-0005-0000-0000-0000B0370000}"/>
    <cellStyle name="Normal 3 2 2 2 2 6 3 2 2 3" xfId="14284" xr:uid="{00000000-0005-0000-0000-0000B1370000}"/>
    <cellStyle name="Normal 3 2 2 2 2 6 3 2 3" xfId="14285" xr:uid="{00000000-0005-0000-0000-0000B2370000}"/>
    <cellStyle name="Normal 3 2 2 2 2 6 3 2 3 2" xfId="14286" xr:uid="{00000000-0005-0000-0000-0000B3370000}"/>
    <cellStyle name="Normal 3 2 2 2 2 6 3 2 4" xfId="14287" xr:uid="{00000000-0005-0000-0000-0000B4370000}"/>
    <cellStyle name="Normal 3 2 2 2 2 6 3 3" xfId="14288" xr:uid="{00000000-0005-0000-0000-0000B5370000}"/>
    <cellStyle name="Normal 3 2 2 2 2 6 3 3 2" xfId="14289" xr:uid="{00000000-0005-0000-0000-0000B6370000}"/>
    <cellStyle name="Normal 3 2 2 2 2 6 3 3 2 2" xfId="14290" xr:uid="{00000000-0005-0000-0000-0000B7370000}"/>
    <cellStyle name="Normal 3 2 2 2 2 6 3 3 3" xfId="14291" xr:uid="{00000000-0005-0000-0000-0000B8370000}"/>
    <cellStyle name="Normal 3 2 2 2 2 6 3 4" xfId="14292" xr:uid="{00000000-0005-0000-0000-0000B9370000}"/>
    <cellStyle name="Normal 3 2 2 2 2 6 3 4 2" xfId="14293" xr:uid="{00000000-0005-0000-0000-0000BA370000}"/>
    <cellStyle name="Normal 3 2 2 2 2 6 3 5" xfId="14294" xr:uid="{00000000-0005-0000-0000-0000BB370000}"/>
    <cellStyle name="Normal 3 2 2 2 2 6 4" xfId="14295" xr:uid="{00000000-0005-0000-0000-0000BC370000}"/>
    <cellStyle name="Normal 3 2 2 2 2 6 4 2" xfId="14296" xr:uid="{00000000-0005-0000-0000-0000BD370000}"/>
    <cellStyle name="Normal 3 2 2 2 2 6 4 2 2" xfId="14297" xr:uid="{00000000-0005-0000-0000-0000BE370000}"/>
    <cellStyle name="Normal 3 2 2 2 2 6 4 2 2 2" xfId="14298" xr:uid="{00000000-0005-0000-0000-0000BF370000}"/>
    <cellStyle name="Normal 3 2 2 2 2 6 4 2 3" xfId="14299" xr:uid="{00000000-0005-0000-0000-0000C0370000}"/>
    <cellStyle name="Normal 3 2 2 2 2 6 4 3" xfId="14300" xr:uid="{00000000-0005-0000-0000-0000C1370000}"/>
    <cellStyle name="Normal 3 2 2 2 2 6 4 3 2" xfId="14301" xr:uid="{00000000-0005-0000-0000-0000C2370000}"/>
    <cellStyle name="Normal 3 2 2 2 2 6 4 4" xfId="14302" xr:uid="{00000000-0005-0000-0000-0000C3370000}"/>
    <cellStyle name="Normal 3 2 2 2 2 6 5" xfId="14303" xr:uid="{00000000-0005-0000-0000-0000C4370000}"/>
    <cellStyle name="Normal 3 2 2 2 2 6 5 2" xfId="14304" xr:uid="{00000000-0005-0000-0000-0000C5370000}"/>
    <cellStyle name="Normal 3 2 2 2 2 6 5 2 2" xfId="14305" xr:uid="{00000000-0005-0000-0000-0000C6370000}"/>
    <cellStyle name="Normal 3 2 2 2 2 6 5 2 2 2" xfId="14306" xr:uid="{00000000-0005-0000-0000-0000C7370000}"/>
    <cellStyle name="Normal 3 2 2 2 2 6 5 2 3" xfId="14307" xr:uid="{00000000-0005-0000-0000-0000C8370000}"/>
    <cellStyle name="Normal 3 2 2 2 2 6 5 3" xfId="14308" xr:uid="{00000000-0005-0000-0000-0000C9370000}"/>
    <cellStyle name="Normal 3 2 2 2 2 6 5 3 2" xfId="14309" xr:uid="{00000000-0005-0000-0000-0000CA370000}"/>
    <cellStyle name="Normal 3 2 2 2 2 6 5 4" xfId="14310" xr:uid="{00000000-0005-0000-0000-0000CB370000}"/>
    <cellStyle name="Normal 3 2 2 2 2 6 6" xfId="14311" xr:uid="{00000000-0005-0000-0000-0000CC370000}"/>
    <cellStyle name="Normal 3 2 2 2 2 6 6 2" xfId="14312" xr:uid="{00000000-0005-0000-0000-0000CD370000}"/>
    <cellStyle name="Normal 3 2 2 2 2 6 6 2 2" xfId="14313" xr:uid="{00000000-0005-0000-0000-0000CE370000}"/>
    <cellStyle name="Normal 3 2 2 2 2 6 6 3" xfId="14314" xr:uid="{00000000-0005-0000-0000-0000CF370000}"/>
    <cellStyle name="Normal 3 2 2 2 2 6 7" xfId="14315" xr:uid="{00000000-0005-0000-0000-0000D0370000}"/>
    <cellStyle name="Normal 3 2 2 2 2 6 7 2" xfId="14316" xr:uid="{00000000-0005-0000-0000-0000D1370000}"/>
    <cellStyle name="Normal 3 2 2 2 2 6 8" xfId="14317" xr:uid="{00000000-0005-0000-0000-0000D2370000}"/>
    <cellStyle name="Normal 3 2 2 2 2 6 8 2" xfId="14318" xr:uid="{00000000-0005-0000-0000-0000D3370000}"/>
    <cellStyle name="Normal 3 2 2 2 2 6 9" xfId="14319" xr:uid="{00000000-0005-0000-0000-0000D4370000}"/>
    <cellStyle name="Normal 3 2 2 2 2 7" xfId="14320" xr:uid="{00000000-0005-0000-0000-0000D5370000}"/>
    <cellStyle name="Normal 3 2 2 2 2 7 2" xfId="14321" xr:uid="{00000000-0005-0000-0000-0000D6370000}"/>
    <cellStyle name="Normal 3 2 2 2 2 7 2 2" xfId="14322" xr:uid="{00000000-0005-0000-0000-0000D7370000}"/>
    <cellStyle name="Normal 3 2 2 2 2 7 2 2 2" xfId="14323" xr:uid="{00000000-0005-0000-0000-0000D8370000}"/>
    <cellStyle name="Normal 3 2 2 2 2 7 2 2 2 2" xfId="14324" xr:uid="{00000000-0005-0000-0000-0000D9370000}"/>
    <cellStyle name="Normal 3 2 2 2 2 7 2 2 2 2 2" xfId="14325" xr:uid="{00000000-0005-0000-0000-0000DA370000}"/>
    <cellStyle name="Normal 3 2 2 2 2 7 2 2 2 3" xfId="14326" xr:uid="{00000000-0005-0000-0000-0000DB370000}"/>
    <cellStyle name="Normal 3 2 2 2 2 7 2 2 3" xfId="14327" xr:uid="{00000000-0005-0000-0000-0000DC370000}"/>
    <cellStyle name="Normal 3 2 2 2 2 7 2 2 3 2" xfId="14328" xr:uid="{00000000-0005-0000-0000-0000DD370000}"/>
    <cellStyle name="Normal 3 2 2 2 2 7 2 2 4" xfId="14329" xr:uid="{00000000-0005-0000-0000-0000DE370000}"/>
    <cellStyle name="Normal 3 2 2 2 2 7 2 3" xfId="14330" xr:uid="{00000000-0005-0000-0000-0000DF370000}"/>
    <cellStyle name="Normal 3 2 2 2 2 7 2 3 2" xfId="14331" xr:uid="{00000000-0005-0000-0000-0000E0370000}"/>
    <cellStyle name="Normal 3 2 2 2 2 7 2 3 2 2" xfId="14332" xr:uid="{00000000-0005-0000-0000-0000E1370000}"/>
    <cellStyle name="Normal 3 2 2 2 2 7 2 3 3" xfId="14333" xr:uid="{00000000-0005-0000-0000-0000E2370000}"/>
    <cellStyle name="Normal 3 2 2 2 2 7 2 4" xfId="14334" xr:uid="{00000000-0005-0000-0000-0000E3370000}"/>
    <cellStyle name="Normal 3 2 2 2 2 7 2 4 2" xfId="14335" xr:uid="{00000000-0005-0000-0000-0000E4370000}"/>
    <cellStyle name="Normal 3 2 2 2 2 7 2 5" xfId="14336" xr:uid="{00000000-0005-0000-0000-0000E5370000}"/>
    <cellStyle name="Normal 3 2 2 2 2 7 3" xfId="14337" xr:uid="{00000000-0005-0000-0000-0000E6370000}"/>
    <cellStyle name="Normal 3 2 2 2 2 7 3 2" xfId="14338" xr:uid="{00000000-0005-0000-0000-0000E7370000}"/>
    <cellStyle name="Normal 3 2 2 2 2 7 3 2 2" xfId="14339" xr:uid="{00000000-0005-0000-0000-0000E8370000}"/>
    <cellStyle name="Normal 3 2 2 2 2 7 3 2 2 2" xfId="14340" xr:uid="{00000000-0005-0000-0000-0000E9370000}"/>
    <cellStyle name="Normal 3 2 2 2 2 7 3 2 3" xfId="14341" xr:uid="{00000000-0005-0000-0000-0000EA370000}"/>
    <cellStyle name="Normal 3 2 2 2 2 7 3 3" xfId="14342" xr:uid="{00000000-0005-0000-0000-0000EB370000}"/>
    <cellStyle name="Normal 3 2 2 2 2 7 3 3 2" xfId="14343" xr:uid="{00000000-0005-0000-0000-0000EC370000}"/>
    <cellStyle name="Normal 3 2 2 2 2 7 3 4" xfId="14344" xr:uid="{00000000-0005-0000-0000-0000ED370000}"/>
    <cellStyle name="Normal 3 2 2 2 2 7 4" xfId="14345" xr:uid="{00000000-0005-0000-0000-0000EE370000}"/>
    <cellStyle name="Normal 3 2 2 2 2 7 4 2" xfId="14346" xr:uid="{00000000-0005-0000-0000-0000EF370000}"/>
    <cellStyle name="Normal 3 2 2 2 2 7 4 2 2" xfId="14347" xr:uid="{00000000-0005-0000-0000-0000F0370000}"/>
    <cellStyle name="Normal 3 2 2 2 2 7 4 2 2 2" xfId="14348" xr:uid="{00000000-0005-0000-0000-0000F1370000}"/>
    <cellStyle name="Normal 3 2 2 2 2 7 4 2 3" xfId="14349" xr:uid="{00000000-0005-0000-0000-0000F2370000}"/>
    <cellStyle name="Normal 3 2 2 2 2 7 4 3" xfId="14350" xr:uid="{00000000-0005-0000-0000-0000F3370000}"/>
    <cellStyle name="Normal 3 2 2 2 2 7 4 3 2" xfId="14351" xr:uid="{00000000-0005-0000-0000-0000F4370000}"/>
    <cellStyle name="Normal 3 2 2 2 2 7 4 4" xfId="14352" xr:uid="{00000000-0005-0000-0000-0000F5370000}"/>
    <cellStyle name="Normal 3 2 2 2 2 7 5" xfId="14353" xr:uid="{00000000-0005-0000-0000-0000F6370000}"/>
    <cellStyle name="Normal 3 2 2 2 2 7 5 2" xfId="14354" xr:uid="{00000000-0005-0000-0000-0000F7370000}"/>
    <cellStyle name="Normal 3 2 2 2 2 7 5 2 2" xfId="14355" xr:uid="{00000000-0005-0000-0000-0000F8370000}"/>
    <cellStyle name="Normal 3 2 2 2 2 7 5 3" xfId="14356" xr:uid="{00000000-0005-0000-0000-0000F9370000}"/>
    <cellStyle name="Normal 3 2 2 2 2 7 6" xfId="14357" xr:uid="{00000000-0005-0000-0000-0000FA370000}"/>
    <cellStyle name="Normal 3 2 2 2 2 7 6 2" xfId="14358" xr:uid="{00000000-0005-0000-0000-0000FB370000}"/>
    <cellStyle name="Normal 3 2 2 2 2 7 7" xfId="14359" xr:uid="{00000000-0005-0000-0000-0000FC370000}"/>
    <cellStyle name="Normal 3 2 2 2 2 7 7 2" xfId="14360" xr:uid="{00000000-0005-0000-0000-0000FD370000}"/>
    <cellStyle name="Normal 3 2 2 2 2 7 8" xfId="14361" xr:uid="{00000000-0005-0000-0000-0000FE370000}"/>
    <cellStyle name="Normal 3 2 2 2 2 8" xfId="14362" xr:uid="{00000000-0005-0000-0000-0000FF370000}"/>
    <cellStyle name="Normal 3 2 2 2 2 8 2" xfId="14363" xr:uid="{00000000-0005-0000-0000-000000380000}"/>
    <cellStyle name="Normal 3 2 2 2 2 8 2 2" xfId="14364" xr:uid="{00000000-0005-0000-0000-000001380000}"/>
    <cellStyle name="Normal 3 2 2 2 2 8 2 2 2" xfId="14365" xr:uid="{00000000-0005-0000-0000-000002380000}"/>
    <cellStyle name="Normal 3 2 2 2 2 8 2 2 2 2" xfId="14366" xr:uid="{00000000-0005-0000-0000-000003380000}"/>
    <cellStyle name="Normal 3 2 2 2 2 8 2 2 2 2 2" xfId="14367" xr:uid="{00000000-0005-0000-0000-000004380000}"/>
    <cellStyle name="Normal 3 2 2 2 2 8 2 2 2 3" xfId="14368" xr:uid="{00000000-0005-0000-0000-000005380000}"/>
    <cellStyle name="Normal 3 2 2 2 2 8 2 2 3" xfId="14369" xr:uid="{00000000-0005-0000-0000-000006380000}"/>
    <cellStyle name="Normal 3 2 2 2 2 8 2 2 3 2" xfId="14370" xr:uid="{00000000-0005-0000-0000-000007380000}"/>
    <cellStyle name="Normal 3 2 2 2 2 8 2 2 4" xfId="14371" xr:uid="{00000000-0005-0000-0000-000008380000}"/>
    <cellStyle name="Normal 3 2 2 2 2 8 2 3" xfId="14372" xr:uid="{00000000-0005-0000-0000-000009380000}"/>
    <cellStyle name="Normal 3 2 2 2 2 8 2 3 2" xfId="14373" xr:uid="{00000000-0005-0000-0000-00000A380000}"/>
    <cellStyle name="Normal 3 2 2 2 2 8 2 3 2 2" xfId="14374" xr:uid="{00000000-0005-0000-0000-00000B380000}"/>
    <cellStyle name="Normal 3 2 2 2 2 8 2 3 3" xfId="14375" xr:uid="{00000000-0005-0000-0000-00000C380000}"/>
    <cellStyle name="Normal 3 2 2 2 2 8 2 4" xfId="14376" xr:uid="{00000000-0005-0000-0000-00000D380000}"/>
    <cellStyle name="Normal 3 2 2 2 2 8 2 4 2" xfId="14377" xr:uid="{00000000-0005-0000-0000-00000E380000}"/>
    <cellStyle name="Normal 3 2 2 2 2 8 2 5" xfId="14378" xr:uid="{00000000-0005-0000-0000-00000F380000}"/>
    <cellStyle name="Normal 3 2 2 2 2 8 3" xfId="14379" xr:uid="{00000000-0005-0000-0000-000010380000}"/>
    <cellStyle name="Normal 3 2 2 2 2 8 3 2" xfId="14380" xr:uid="{00000000-0005-0000-0000-000011380000}"/>
    <cellStyle name="Normal 3 2 2 2 2 8 3 2 2" xfId="14381" xr:uid="{00000000-0005-0000-0000-000012380000}"/>
    <cellStyle name="Normal 3 2 2 2 2 8 3 2 2 2" xfId="14382" xr:uid="{00000000-0005-0000-0000-000013380000}"/>
    <cellStyle name="Normal 3 2 2 2 2 8 3 2 3" xfId="14383" xr:uid="{00000000-0005-0000-0000-000014380000}"/>
    <cellStyle name="Normal 3 2 2 2 2 8 3 3" xfId="14384" xr:uid="{00000000-0005-0000-0000-000015380000}"/>
    <cellStyle name="Normal 3 2 2 2 2 8 3 3 2" xfId="14385" xr:uid="{00000000-0005-0000-0000-000016380000}"/>
    <cellStyle name="Normal 3 2 2 2 2 8 3 4" xfId="14386" xr:uid="{00000000-0005-0000-0000-000017380000}"/>
    <cellStyle name="Normal 3 2 2 2 2 8 4" xfId="14387" xr:uid="{00000000-0005-0000-0000-000018380000}"/>
    <cellStyle name="Normal 3 2 2 2 2 8 4 2" xfId="14388" xr:uid="{00000000-0005-0000-0000-000019380000}"/>
    <cellStyle name="Normal 3 2 2 2 2 8 4 2 2" xfId="14389" xr:uid="{00000000-0005-0000-0000-00001A380000}"/>
    <cellStyle name="Normal 3 2 2 2 2 8 4 2 2 2" xfId="14390" xr:uid="{00000000-0005-0000-0000-00001B380000}"/>
    <cellStyle name="Normal 3 2 2 2 2 8 4 2 3" xfId="14391" xr:uid="{00000000-0005-0000-0000-00001C380000}"/>
    <cellStyle name="Normal 3 2 2 2 2 8 4 3" xfId="14392" xr:uid="{00000000-0005-0000-0000-00001D380000}"/>
    <cellStyle name="Normal 3 2 2 2 2 8 4 3 2" xfId="14393" xr:uid="{00000000-0005-0000-0000-00001E380000}"/>
    <cellStyle name="Normal 3 2 2 2 2 8 4 4" xfId="14394" xr:uid="{00000000-0005-0000-0000-00001F380000}"/>
    <cellStyle name="Normal 3 2 2 2 2 8 5" xfId="14395" xr:uid="{00000000-0005-0000-0000-000020380000}"/>
    <cellStyle name="Normal 3 2 2 2 2 8 5 2" xfId="14396" xr:uid="{00000000-0005-0000-0000-000021380000}"/>
    <cellStyle name="Normal 3 2 2 2 2 8 5 2 2" xfId="14397" xr:uid="{00000000-0005-0000-0000-000022380000}"/>
    <cellStyle name="Normal 3 2 2 2 2 8 5 3" xfId="14398" xr:uid="{00000000-0005-0000-0000-000023380000}"/>
    <cellStyle name="Normal 3 2 2 2 2 8 6" xfId="14399" xr:uid="{00000000-0005-0000-0000-000024380000}"/>
    <cellStyle name="Normal 3 2 2 2 2 8 6 2" xfId="14400" xr:uid="{00000000-0005-0000-0000-000025380000}"/>
    <cellStyle name="Normal 3 2 2 2 2 8 7" xfId="14401" xr:uid="{00000000-0005-0000-0000-000026380000}"/>
    <cellStyle name="Normal 3 2 2 2 2 8 7 2" xfId="14402" xr:uid="{00000000-0005-0000-0000-000027380000}"/>
    <cellStyle name="Normal 3 2 2 2 2 8 8" xfId="14403" xr:uid="{00000000-0005-0000-0000-000028380000}"/>
    <cellStyle name="Normal 3 2 2 2 2 9" xfId="14404" xr:uid="{00000000-0005-0000-0000-000029380000}"/>
    <cellStyle name="Normal 3 2 2 2 2 9 2" xfId="14405" xr:uid="{00000000-0005-0000-0000-00002A380000}"/>
    <cellStyle name="Normal 3 2 2 2 2 9 2 2" xfId="14406" xr:uid="{00000000-0005-0000-0000-00002B380000}"/>
    <cellStyle name="Normal 3 2 2 2 2 9 2 2 2" xfId="14407" xr:uid="{00000000-0005-0000-0000-00002C380000}"/>
    <cellStyle name="Normal 3 2 2 2 2 9 2 2 2 2" xfId="14408" xr:uid="{00000000-0005-0000-0000-00002D380000}"/>
    <cellStyle name="Normal 3 2 2 2 2 9 2 2 2 2 2" xfId="14409" xr:uid="{00000000-0005-0000-0000-00002E380000}"/>
    <cellStyle name="Normal 3 2 2 2 2 9 2 2 2 3" xfId="14410" xr:uid="{00000000-0005-0000-0000-00002F380000}"/>
    <cellStyle name="Normal 3 2 2 2 2 9 2 2 3" xfId="14411" xr:uid="{00000000-0005-0000-0000-000030380000}"/>
    <cellStyle name="Normal 3 2 2 2 2 9 2 2 3 2" xfId="14412" xr:uid="{00000000-0005-0000-0000-000031380000}"/>
    <cellStyle name="Normal 3 2 2 2 2 9 2 2 4" xfId="14413" xr:uid="{00000000-0005-0000-0000-000032380000}"/>
    <cellStyle name="Normal 3 2 2 2 2 9 2 3" xfId="14414" xr:uid="{00000000-0005-0000-0000-000033380000}"/>
    <cellStyle name="Normal 3 2 2 2 2 9 2 3 2" xfId="14415" xr:uid="{00000000-0005-0000-0000-000034380000}"/>
    <cellStyle name="Normal 3 2 2 2 2 9 2 3 2 2" xfId="14416" xr:uid="{00000000-0005-0000-0000-000035380000}"/>
    <cellStyle name="Normal 3 2 2 2 2 9 2 3 3" xfId="14417" xr:uid="{00000000-0005-0000-0000-000036380000}"/>
    <cellStyle name="Normal 3 2 2 2 2 9 2 4" xfId="14418" xr:uid="{00000000-0005-0000-0000-000037380000}"/>
    <cellStyle name="Normal 3 2 2 2 2 9 2 4 2" xfId="14419" xr:uid="{00000000-0005-0000-0000-000038380000}"/>
    <cellStyle name="Normal 3 2 2 2 2 9 2 5" xfId="14420" xr:uid="{00000000-0005-0000-0000-000039380000}"/>
    <cellStyle name="Normal 3 2 2 2 2 9 3" xfId="14421" xr:uid="{00000000-0005-0000-0000-00003A380000}"/>
    <cellStyle name="Normal 3 2 2 2 2 9 3 2" xfId="14422" xr:uid="{00000000-0005-0000-0000-00003B380000}"/>
    <cellStyle name="Normal 3 2 2 2 2 9 3 2 2" xfId="14423" xr:uid="{00000000-0005-0000-0000-00003C380000}"/>
    <cellStyle name="Normal 3 2 2 2 2 9 3 2 2 2" xfId="14424" xr:uid="{00000000-0005-0000-0000-00003D380000}"/>
    <cellStyle name="Normal 3 2 2 2 2 9 3 2 3" xfId="14425" xr:uid="{00000000-0005-0000-0000-00003E380000}"/>
    <cellStyle name="Normal 3 2 2 2 2 9 3 3" xfId="14426" xr:uid="{00000000-0005-0000-0000-00003F380000}"/>
    <cellStyle name="Normal 3 2 2 2 2 9 3 3 2" xfId="14427" xr:uid="{00000000-0005-0000-0000-000040380000}"/>
    <cellStyle name="Normal 3 2 2 2 2 9 3 4" xfId="14428" xr:uid="{00000000-0005-0000-0000-000041380000}"/>
    <cellStyle name="Normal 3 2 2 2 2 9 4" xfId="14429" xr:uid="{00000000-0005-0000-0000-000042380000}"/>
    <cellStyle name="Normal 3 2 2 2 2 9 4 2" xfId="14430" xr:uid="{00000000-0005-0000-0000-000043380000}"/>
    <cellStyle name="Normal 3 2 2 2 2 9 4 2 2" xfId="14431" xr:uid="{00000000-0005-0000-0000-000044380000}"/>
    <cellStyle name="Normal 3 2 2 2 2 9 4 3" xfId="14432" xr:uid="{00000000-0005-0000-0000-000045380000}"/>
    <cellStyle name="Normal 3 2 2 2 2 9 5" xfId="14433" xr:uid="{00000000-0005-0000-0000-000046380000}"/>
    <cellStyle name="Normal 3 2 2 2 2 9 5 2" xfId="14434" xr:uid="{00000000-0005-0000-0000-000047380000}"/>
    <cellStyle name="Normal 3 2 2 2 2 9 6" xfId="14435" xr:uid="{00000000-0005-0000-0000-000048380000}"/>
    <cellStyle name="Normal 3 2 2 2 3" xfId="14436" xr:uid="{00000000-0005-0000-0000-000049380000}"/>
    <cellStyle name="Normal 3 2 2 2 3 10" xfId="14437" xr:uid="{00000000-0005-0000-0000-00004A380000}"/>
    <cellStyle name="Normal 3 2 2 2 3 10 2" xfId="14438" xr:uid="{00000000-0005-0000-0000-00004B380000}"/>
    <cellStyle name="Normal 3 2 2 2 3 10 2 2" xfId="14439" xr:uid="{00000000-0005-0000-0000-00004C380000}"/>
    <cellStyle name="Normal 3 2 2 2 3 10 2 2 2" xfId="14440" xr:uid="{00000000-0005-0000-0000-00004D380000}"/>
    <cellStyle name="Normal 3 2 2 2 3 10 2 3" xfId="14441" xr:uid="{00000000-0005-0000-0000-00004E380000}"/>
    <cellStyle name="Normal 3 2 2 2 3 10 3" xfId="14442" xr:uid="{00000000-0005-0000-0000-00004F380000}"/>
    <cellStyle name="Normal 3 2 2 2 3 10 3 2" xfId="14443" xr:uid="{00000000-0005-0000-0000-000050380000}"/>
    <cellStyle name="Normal 3 2 2 2 3 10 4" xfId="14444" xr:uid="{00000000-0005-0000-0000-000051380000}"/>
    <cellStyle name="Normal 3 2 2 2 3 11" xfId="14445" xr:uid="{00000000-0005-0000-0000-000052380000}"/>
    <cellStyle name="Normal 3 2 2 2 3 11 2" xfId="14446" xr:uid="{00000000-0005-0000-0000-000053380000}"/>
    <cellStyle name="Normal 3 2 2 2 3 11 2 2" xfId="14447" xr:uid="{00000000-0005-0000-0000-000054380000}"/>
    <cellStyle name="Normal 3 2 2 2 3 11 2 2 2" xfId="14448" xr:uid="{00000000-0005-0000-0000-000055380000}"/>
    <cellStyle name="Normal 3 2 2 2 3 11 2 3" xfId="14449" xr:uid="{00000000-0005-0000-0000-000056380000}"/>
    <cellStyle name="Normal 3 2 2 2 3 11 3" xfId="14450" xr:uid="{00000000-0005-0000-0000-000057380000}"/>
    <cellStyle name="Normal 3 2 2 2 3 11 3 2" xfId="14451" xr:uid="{00000000-0005-0000-0000-000058380000}"/>
    <cellStyle name="Normal 3 2 2 2 3 11 4" xfId="14452" xr:uid="{00000000-0005-0000-0000-000059380000}"/>
    <cellStyle name="Normal 3 2 2 2 3 12" xfId="14453" xr:uid="{00000000-0005-0000-0000-00005A380000}"/>
    <cellStyle name="Normal 3 2 2 2 3 12 2" xfId="14454" xr:uid="{00000000-0005-0000-0000-00005B380000}"/>
    <cellStyle name="Normal 3 2 2 2 3 12 2 2" xfId="14455" xr:uid="{00000000-0005-0000-0000-00005C380000}"/>
    <cellStyle name="Normal 3 2 2 2 3 12 2 2 2" xfId="14456" xr:uid="{00000000-0005-0000-0000-00005D380000}"/>
    <cellStyle name="Normal 3 2 2 2 3 12 2 3" xfId="14457" xr:uid="{00000000-0005-0000-0000-00005E380000}"/>
    <cellStyle name="Normal 3 2 2 2 3 12 3" xfId="14458" xr:uid="{00000000-0005-0000-0000-00005F380000}"/>
    <cellStyle name="Normal 3 2 2 2 3 12 3 2" xfId="14459" xr:uid="{00000000-0005-0000-0000-000060380000}"/>
    <cellStyle name="Normal 3 2 2 2 3 12 4" xfId="14460" xr:uid="{00000000-0005-0000-0000-000061380000}"/>
    <cellStyle name="Normal 3 2 2 2 3 13" xfId="14461" xr:uid="{00000000-0005-0000-0000-000062380000}"/>
    <cellStyle name="Normal 3 2 2 2 3 13 2" xfId="14462" xr:uid="{00000000-0005-0000-0000-000063380000}"/>
    <cellStyle name="Normal 3 2 2 2 3 13 2 2" xfId="14463" xr:uid="{00000000-0005-0000-0000-000064380000}"/>
    <cellStyle name="Normal 3 2 2 2 3 13 3" xfId="14464" xr:uid="{00000000-0005-0000-0000-000065380000}"/>
    <cellStyle name="Normal 3 2 2 2 3 14" xfId="14465" xr:uid="{00000000-0005-0000-0000-000066380000}"/>
    <cellStyle name="Normal 3 2 2 2 3 14 2" xfId="14466" xr:uid="{00000000-0005-0000-0000-000067380000}"/>
    <cellStyle name="Normal 3 2 2 2 3 15" xfId="14467" xr:uid="{00000000-0005-0000-0000-000068380000}"/>
    <cellStyle name="Normal 3 2 2 2 3 15 2" xfId="14468" xr:uid="{00000000-0005-0000-0000-000069380000}"/>
    <cellStyle name="Normal 3 2 2 2 3 16" xfId="14469" xr:uid="{00000000-0005-0000-0000-00006A380000}"/>
    <cellStyle name="Normal 3 2 2 2 3 2" xfId="14470" xr:uid="{00000000-0005-0000-0000-00006B380000}"/>
    <cellStyle name="Normal 3 2 2 2 3 2 10" xfId="14471" xr:uid="{00000000-0005-0000-0000-00006C380000}"/>
    <cellStyle name="Normal 3 2 2 2 3 2 2" xfId="14472" xr:uid="{00000000-0005-0000-0000-00006D380000}"/>
    <cellStyle name="Normal 3 2 2 2 3 2 2 2" xfId="14473" xr:uid="{00000000-0005-0000-0000-00006E380000}"/>
    <cellStyle name="Normal 3 2 2 2 3 2 2 2 2" xfId="14474" xr:uid="{00000000-0005-0000-0000-00006F380000}"/>
    <cellStyle name="Normal 3 2 2 2 3 2 2 2 2 2" xfId="14475" xr:uid="{00000000-0005-0000-0000-000070380000}"/>
    <cellStyle name="Normal 3 2 2 2 3 2 2 2 2 2 2" xfId="14476" xr:uid="{00000000-0005-0000-0000-000071380000}"/>
    <cellStyle name="Normal 3 2 2 2 3 2 2 2 2 2 2 2" xfId="14477" xr:uid="{00000000-0005-0000-0000-000072380000}"/>
    <cellStyle name="Normal 3 2 2 2 3 2 2 2 2 2 2 2 2" xfId="14478" xr:uid="{00000000-0005-0000-0000-000073380000}"/>
    <cellStyle name="Normal 3 2 2 2 3 2 2 2 2 2 2 3" xfId="14479" xr:uid="{00000000-0005-0000-0000-000074380000}"/>
    <cellStyle name="Normal 3 2 2 2 3 2 2 2 2 2 3" xfId="14480" xr:uid="{00000000-0005-0000-0000-000075380000}"/>
    <cellStyle name="Normal 3 2 2 2 3 2 2 2 2 2 3 2" xfId="14481" xr:uid="{00000000-0005-0000-0000-000076380000}"/>
    <cellStyle name="Normal 3 2 2 2 3 2 2 2 2 2 4" xfId="14482" xr:uid="{00000000-0005-0000-0000-000077380000}"/>
    <cellStyle name="Normal 3 2 2 2 3 2 2 2 2 3" xfId="14483" xr:uid="{00000000-0005-0000-0000-000078380000}"/>
    <cellStyle name="Normal 3 2 2 2 3 2 2 2 2 3 2" xfId="14484" xr:uid="{00000000-0005-0000-0000-000079380000}"/>
    <cellStyle name="Normal 3 2 2 2 3 2 2 2 2 3 2 2" xfId="14485" xr:uid="{00000000-0005-0000-0000-00007A380000}"/>
    <cellStyle name="Normal 3 2 2 2 3 2 2 2 2 3 3" xfId="14486" xr:uid="{00000000-0005-0000-0000-00007B380000}"/>
    <cellStyle name="Normal 3 2 2 2 3 2 2 2 2 4" xfId="14487" xr:uid="{00000000-0005-0000-0000-00007C380000}"/>
    <cellStyle name="Normal 3 2 2 2 3 2 2 2 2 4 2" xfId="14488" xr:uid="{00000000-0005-0000-0000-00007D380000}"/>
    <cellStyle name="Normal 3 2 2 2 3 2 2 2 2 5" xfId="14489" xr:uid="{00000000-0005-0000-0000-00007E380000}"/>
    <cellStyle name="Normal 3 2 2 2 3 2 2 2 3" xfId="14490" xr:uid="{00000000-0005-0000-0000-00007F380000}"/>
    <cellStyle name="Normal 3 2 2 2 3 2 2 2 3 2" xfId="14491" xr:uid="{00000000-0005-0000-0000-000080380000}"/>
    <cellStyle name="Normal 3 2 2 2 3 2 2 2 3 2 2" xfId="14492" xr:uid="{00000000-0005-0000-0000-000081380000}"/>
    <cellStyle name="Normal 3 2 2 2 3 2 2 2 3 2 2 2" xfId="14493" xr:uid="{00000000-0005-0000-0000-000082380000}"/>
    <cellStyle name="Normal 3 2 2 2 3 2 2 2 3 2 3" xfId="14494" xr:uid="{00000000-0005-0000-0000-000083380000}"/>
    <cellStyle name="Normal 3 2 2 2 3 2 2 2 3 3" xfId="14495" xr:uid="{00000000-0005-0000-0000-000084380000}"/>
    <cellStyle name="Normal 3 2 2 2 3 2 2 2 3 3 2" xfId="14496" xr:uid="{00000000-0005-0000-0000-000085380000}"/>
    <cellStyle name="Normal 3 2 2 2 3 2 2 2 3 4" xfId="14497" xr:uid="{00000000-0005-0000-0000-000086380000}"/>
    <cellStyle name="Normal 3 2 2 2 3 2 2 2 4" xfId="14498" xr:uid="{00000000-0005-0000-0000-000087380000}"/>
    <cellStyle name="Normal 3 2 2 2 3 2 2 2 4 2" xfId="14499" xr:uid="{00000000-0005-0000-0000-000088380000}"/>
    <cellStyle name="Normal 3 2 2 2 3 2 2 2 4 2 2" xfId="14500" xr:uid="{00000000-0005-0000-0000-000089380000}"/>
    <cellStyle name="Normal 3 2 2 2 3 2 2 2 4 2 2 2" xfId="14501" xr:uid="{00000000-0005-0000-0000-00008A380000}"/>
    <cellStyle name="Normal 3 2 2 2 3 2 2 2 4 2 3" xfId="14502" xr:uid="{00000000-0005-0000-0000-00008B380000}"/>
    <cellStyle name="Normal 3 2 2 2 3 2 2 2 4 3" xfId="14503" xr:uid="{00000000-0005-0000-0000-00008C380000}"/>
    <cellStyle name="Normal 3 2 2 2 3 2 2 2 4 3 2" xfId="14504" xr:uid="{00000000-0005-0000-0000-00008D380000}"/>
    <cellStyle name="Normal 3 2 2 2 3 2 2 2 4 4" xfId="14505" xr:uid="{00000000-0005-0000-0000-00008E380000}"/>
    <cellStyle name="Normal 3 2 2 2 3 2 2 2 5" xfId="14506" xr:uid="{00000000-0005-0000-0000-00008F380000}"/>
    <cellStyle name="Normal 3 2 2 2 3 2 2 2 5 2" xfId="14507" xr:uid="{00000000-0005-0000-0000-000090380000}"/>
    <cellStyle name="Normal 3 2 2 2 3 2 2 2 5 2 2" xfId="14508" xr:uid="{00000000-0005-0000-0000-000091380000}"/>
    <cellStyle name="Normal 3 2 2 2 3 2 2 2 5 3" xfId="14509" xr:uid="{00000000-0005-0000-0000-000092380000}"/>
    <cellStyle name="Normal 3 2 2 2 3 2 2 2 6" xfId="14510" xr:uid="{00000000-0005-0000-0000-000093380000}"/>
    <cellStyle name="Normal 3 2 2 2 3 2 2 2 6 2" xfId="14511" xr:uid="{00000000-0005-0000-0000-000094380000}"/>
    <cellStyle name="Normal 3 2 2 2 3 2 2 2 7" xfId="14512" xr:uid="{00000000-0005-0000-0000-000095380000}"/>
    <cellStyle name="Normal 3 2 2 2 3 2 2 2 7 2" xfId="14513" xr:uid="{00000000-0005-0000-0000-000096380000}"/>
    <cellStyle name="Normal 3 2 2 2 3 2 2 2 8" xfId="14514" xr:uid="{00000000-0005-0000-0000-000097380000}"/>
    <cellStyle name="Normal 3 2 2 2 3 2 2 3" xfId="14515" xr:uid="{00000000-0005-0000-0000-000098380000}"/>
    <cellStyle name="Normal 3 2 2 2 3 2 2 3 2" xfId="14516" xr:uid="{00000000-0005-0000-0000-000099380000}"/>
    <cellStyle name="Normal 3 2 2 2 3 2 2 3 2 2" xfId="14517" xr:uid="{00000000-0005-0000-0000-00009A380000}"/>
    <cellStyle name="Normal 3 2 2 2 3 2 2 3 2 2 2" xfId="14518" xr:uid="{00000000-0005-0000-0000-00009B380000}"/>
    <cellStyle name="Normal 3 2 2 2 3 2 2 3 2 2 2 2" xfId="14519" xr:uid="{00000000-0005-0000-0000-00009C380000}"/>
    <cellStyle name="Normal 3 2 2 2 3 2 2 3 2 2 3" xfId="14520" xr:uid="{00000000-0005-0000-0000-00009D380000}"/>
    <cellStyle name="Normal 3 2 2 2 3 2 2 3 2 3" xfId="14521" xr:uid="{00000000-0005-0000-0000-00009E380000}"/>
    <cellStyle name="Normal 3 2 2 2 3 2 2 3 2 3 2" xfId="14522" xr:uid="{00000000-0005-0000-0000-00009F380000}"/>
    <cellStyle name="Normal 3 2 2 2 3 2 2 3 2 4" xfId="14523" xr:uid="{00000000-0005-0000-0000-0000A0380000}"/>
    <cellStyle name="Normal 3 2 2 2 3 2 2 3 3" xfId="14524" xr:uid="{00000000-0005-0000-0000-0000A1380000}"/>
    <cellStyle name="Normal 3 2 2 2 3 2 2 3 3 2" xfId="14525" xr:uid="{00000000-0005-0000-0000-0000A2380000}"/>
    <cellStyle name="Normal 3 2 2 2 3 2 2 3 3 2 2" xfId="14526" xr:uid="{00000000-0005-0000-0000-0000A3380000}"/>
    <cellStyle name="Normal 3 2 2 2 3 2 2 3 3 3" xfId="14527" xr:uid="{00000000-0005-0000-0000-0000A4380000}"/>
    <cellStyle name="Normal 3 2 2 2 3 2 2 3 4" xfId="14528" xr:uid="{00000000-0005-0000-0000-0000A5380000}"/>
    <cellStyle name="Normal 3 2 2 2 3 2 2 3 4 2" xfId="14529" xr:uid="{00000000-0005-0000-0000-0000A6380000}"/>
    <cellStyle name="Normal 3 2 2 2 3 2 2 3 5" xfId="14530" xr:uid="{00000000-0005-0000-0000-0000A7380000}"/>
    <cellStyle name="Normal 3 2 2 2 3 2 2 4" xfId="14531" xr:uid="{00000000-0005-0000-0000-0000A8380000}"/>
    <cellStyle name="Normal 3 2 2 2 3 2 2 4 2" xfId="14532" xr:uid="{00000000-0005-0000-0000-0000A9380000}"/>
    <cellStyle name="Normal 3 2 2 2 3 2 2 4 2 2" xfId="14533" xr:uid="{00000000-0005-0000-0000-0000AA380000}"/>
    <cellStyle name="Normal 3 2 2 2 3 2 2 4 2 2 2" xfId="14534" xr:uid="{00000000-0005-0000-0000-0000AB380000}"/>
    <cellStyle name="Normal 3 2 2 2 3 2 2 4 2 3" xfId="14535" xr:uid="{00000000-0005-0000-0000-0000AC380000}"/>
    <cellStyle name="Normal 3 2 2 2 3 2 2 4 3" xfId="14536" xr:uid="{00000000-0005-0000-0000-0000AD380000}"/>
    <cellStyle name="Normal 3 2 2 2 3 2 2 4 3 2" xfId="14537" xr:uid="{00000000-0005-0000-0000-0000AE380000}"/>
    <cellStyle name="Normal 3 2 2 2 3 2 2 4 4" xfId="14538" xr:uid="{00000000-0005-0000-0000-0000AF380000}"/>
    <cellStyle name="Normal 3 2 2 2 3 2 2 5" xfId="14539" xr:uid="{00000000-0005-0000-0000-0000B0380000}"/>
    <cellStyle name="Normal 3 2 2 2 3 2 2 5 2" xfId="14540" xr:uid="{00000000-0005-0000-0000-0000B1380000}"/>
    <cellStyle name="Normal 3 2 2 2 3 2 2 5 2 2" xfId="14541" xr:uid="{00000000-0005-0000-0000-0000B2380000}"/>
    <cellStyle name="Normal 3 2 2 2 3 2 2 5 2 2 2" xfId="14542" xr:uid="{00000000-0005-0000-0000-0000B3380000}"/>
    <cellStyle name="Normal 3 2 2 2 3 2 2 5 2 3" xfId="14543" xr:uid="{00000000-0005-0000-0000-0000B4380000}"/>
    <cellStyle name="Normal 3 2 2 2 3 2 2 5 3" xfId="14544" xr:uid="{00000000-0005-0000-0000-0000B5380000}"/>
    <cellStyle name="Normal 3 2 2 2 3 2 2 5 3 2" xfId="14545" xr:uid="{00000000-0005-0000-0000-0000B6380000}"/>
    <cellStyle name="Normal 3 2 2 2 3 2 2 5 4" xfId="14546" xr:uid="{00000000-0005-0000-0000-0000B7380000}"/>
    <cellStyle name="Normal 3 2 2 2 3 2 2 6" xfId="14547" xr:uid="{00000000-0005-0000-0000-0000B8380000}"/>
    <cellStyle name="Normal 3 2 2 2 3 2 2 6 2" xfId="14548" xr:uid="{00000000-0005-0000-0000-0000B9380000}"/>
    <cellStyle name="Normal 3 2 2 2 3 2 2 6 2 2" xfId="14549" xr:uid="{00000000-0005-0000-0000-0000BA380000}"/>
    <cellStyle name="Normal 3 2 2 2 3 2 2 6 3" xfId="14550" xr:uid="{00000000-0005-0000-0000-0000BB380000}"/>
    <cellStyle name="Normal 3 2 2 2 3 2 2 7" xfId="14551" xr:uid="{00000000-0005-0000-0000-0000BC380000}"/>
    <cellStyle name="Normal 3 2 2 2 3 2 2 7 2" xfId="14552" xr:uid="{00000000-0005-0000-0000-0000BD380000}"/>
    <cellStyle name="Normal 3 2 2 2 3 2 2 8" xfId="14553" xr:uid="{00000000-0005-0000-0000-0000BE380000}"/>
    <cellStyle name="Normal 3 2 2 2 3 2 2 8 2" xfId="14554" xr:uid="{00000000-0005-0000-0000-0000BF380000}"/>
    <cellStyle name="Normal 3 2 2 2 3 2 2 9" xfId="14555" xr:uid="{00000000-0005-0000-0000-0000C0380000}"/>
    <cellStyle name="Normal 3 2 2 2 3 2 3" xfId="14556" xr:uid="{00000000-0005-0000-0000-0000C1380000}"/>
    <cellStyle name="Normal 3 2 2 2 3 2 3 2" xfId="14557" xr:uid="{00000000-0005-0000-0000-0000C2380000}"/>
    <cellStyle name="Normal 3 2 2 2 3 2 3 2 2" xfId="14558" xr:uid="{00000000-0005-0000-0000-0000C3380000}"/>
    <cellStyle name="Normal 3 2 2 2 3 2 3 2 2 2" xfId="14559" xr:uid="{00000000-0005-0000-0000-0000C4380000}"/>
    <cellStyle name="Normal 3 2 2 2 3 2 3 2 2 2 2" xfId="14560" xr:uid="{00000000-0005-0000-0000-0000C5380000}"/>
    <cellStyle name="Normal 3 2 2 2 3 2 3 2 2 2 2 2" xfId="14561" xr:uid="{00000000-0005-0000-0000-0000C6380000}"/>
    <cellStyle name="Normal 3 2 2 2 3 2 3 2 2 2 3" xfId="14562" xr:uid="{00000000-0005-0000-0000-0000C7380000}"/>
    <cellStyle name="Normal 3 2 2 2 3 2 3 2 2 3" xfId="14563" xr:uid="{00000000-0005-0000-0000-0000C8380000}"/>
    <cellStyle name="Normal 3 2 2 2 3 2 3 2 2 3 2" xfId="14564" xr:uid="{00000000-0005-0000-0000-0000C9380000}"/>
    <cellStyle name="Normal 3 2 2 2 3 2 3 2 2 4" xfId="14565" xr:uid="{00000000-0005-0000-0000-0000CA380000}"/>
    <cellStyle name="Normal 3 2 2 2 3 2 3 2 3" xfId="14566" xr:uid="{00000000-0005-0000-0000-0000CB380000}"/>
    <cellStyle name="Normal 3 2 2 2 3 2 3 2 3 2" xfId="14567" xr:uid="{00000000-0005-0000-0000-0000CC380000}"/>
    <cellStyle name="Normal 3 2 2 2 3 2 3 2 3 2 2" xfId="14568" xr:uid="{00000000-0005-0000-0000-0000CD380000}"/>
    <cellStyle name="Normal 3 2 2 2 3 2 3 2 3 3" xfId="14569" xr:uid="{00000000-0005-0000-0000-0000CE380000}"/>
    <cellStyle name="Normal 3 2 2 2 3 2 3 2 4" xfId="14570" xr:uid="{00000000-0005-0000-0000-0000CF380000}"/>
    <cellStyle name="Normal 3 2 2 2 3 2 3 2 4 2" xfId="14571" xr:uid="{00000000-0005-0000-0000-0000D0380000}"/>
    <cellStyle name="Normal 3 2 2 2 3 2 3 2 5" xfId="14572" xr:uid="{00000000-0005-0000-0000-0000D1380000}"/>
    <cellStyle name="Normal 3 2 2 2 3 2 3 3" xfId="14573" xr:uid="{00000000-0005-0000-0000-0000D2380000}"/>
    <cellStyle name="Normal 3 2 2 2 3 2 3 3 2" xfId="14574" xr:uid="{00000000-0005-0000-0000-0000D3380000}"/>
    <cellStyle name="Normal 3 2 2 2 3 2 3 3 2 2" xfId="14575" xr:uid="{00000000-0005-0000-0000-0000D4380000}"/>
    <cellStyle name="Normal 3 2 2 2 3 2 3 3 2 2 2" xfId="14576" xr:uid="{00000000-0005-0000-0000-0000D5380000}"/>
    <cellStyle name="Normal 3 2 2 2 3 2 3 3 2 3" xfId="14577" xr:uid="{00000000-0005-0000-0000-0000D6380000}"/>
    <cellStyle name="Normal 3 2 2 2 3 2 3 3 3" xfId="14578" xr:uid="{00000000-0005-0000-0000-0000D7380000}"/>
    <cellStyle name="Normal 3 2 2 2 3 2 3 3 3 2" xfId="14579" xr:uid="{00000000-0005-0000-0000-0000D8380000}"/>
    <cellStyle name="Normal 3 2 2 2 3 2 3 3 4" xfId="14580" xr:uid="{00000000-0005-0000-0000-0000D9380000}"/>
    <cellStyle name="Normal 3 2 2 2 3 2 3 4" xfId="14581" xr:uid="{00000000-0005-0000-0000-0000DA380000}"/>
    <cellStyle name="Normal 3 2 2 2 3 2 3 4 2" xfId="14582" xr:uid="{00000000-0005-0000-0000-0000DB380000}"/>
    <cellStyle name="Normal 3 2 2 2 3 2 3 4 2 2" xfId="14583" xr:uid="{00000000-0005-0000-0000-0000DC380000}"/>
    <cellStyle name="Normal 3 2 2 2 3 2 3 4 2 2 2" xfId="14584" xr:uid="{00000000-0005-0000-0000-0000DD380000}"/>
    <cellStyle name="Normal 3 2 2 2 3 2 3 4 2 3" xfId="14585" xr:uid="{00000000-0005-0000-0000-0000DE380000}"/>
    <cellStyle name="Normal 3 2 2 2 3 2 3 4 3" xfId="14586" xr:uid="{00000000-0005-0000-0000-0000DF380000}"/>
    <cellStyle name="Normal 3 2 2 2 3 2 3 4 3 2" xfId="14587" xr:uid="{00000000-0005-0000-0000-0000E0380000}"/>
    <cellStyle name="Normal 3 2 2 2 3 2 3 4 4" xfId="14588" xr:uid="{00000000-0005-0000-0000-0000E1380000}"/>
    <cellStyle name="Normal 3 2 2 2 3 2 3 5" xfId="14589" xr:uid="{00000000-0005-0000-0000-0000E2380000}"/>
    <cellStyle name="Normal 3 2 2 2 3 2 3 5 2" xfId="14590" xr:uid="{00000000-0005-0000-0000-0000E3380000}"/>
    <cellStyle name="Normal 3 2 2 2 3 2 3 5 2 2" xfId="14591" xr:uid="{00000000-0005-0000-0000-0000E4380000}"/>
    <cellStyle name="Normal 3 2 2 2 3 2 3 5 3" xfId="14592" xr:uid="{00000000-0005-0000-0000-0000E5380000}"/>
    <cellStyle name="Normal 3 2 2 2 3 2 3 6" xfId="14593" xr:uid="{00000000-0005-0000-0000-0000E6380000}"/>
    <cellStyle name="Normal 3 2 2 2 3 2 3 6 2" xfId="14594" xr:uid="{00000000-0005-0000-0000-0000E7380000}"/>
    <cellStyle name="Normal 3 2 2 2 3 2 3 7" xfId="14595" xr:uid="{00000000-0005-0000-0000-0000E8380000}"/>
    <cellStyle name="Normal 3 2 2 2 3 2 3 7 2" xfId="14596" xr:uid="{00000000-0005-0000-0000-0000E9380000}"/>
    <cellStyle name="Normal 3 2 2 2 3 2 3 8" xfId="14597" xr:uid="{00000000-0005-0000-0000-0000EA380000}"/>
    <cellStyle name="Normal 3 2 2 2 3 2 4" xfId="14598" xr:uid="{00000000-0005-0000-0000-0000EB380000}"/>
    <cellStyle name="Normal 3 2 2 2 3 2 4 2" xfId="14599" xr:uid="{00000000-0005-0000-0000-0000EC380000}"/>
    <cellStyle name="Normal 3 2 2 2 3 2 4 2 2" xfId="14600" xr:uid="{00000000-0005-0000-0000-0000ED380000}"/>
    <cellStyle name="Normal 3 2 2 2 3 2 4 2 2 2" xfId="14601" xr:uid="{00000000-0005-0000-0000-0000EE380000}"/>
    <cellStyle name="Normal 3 2 2 2 3 2 4 2 2 2 2" xfId="14602" xr:uid="{00000000-0005-0000-0000-0000EF380000}"/>
    <cellStyle name="Normal 3 2 2 2 3 2 4 2 2 3" xfId="14603" xr:uid="{00000000-0005-0000-0000-0000F0380000}"/>
    <cellStyle name="Normal 3 2 2 2 3 2 4 2 3" xfId="14604" xr:uid="{00000000-0005-0000-0000-0000F1380000}"/>
    <cellStyle name="Normal 3 2 2 2 3 2 4 2 3 2" xfId="14605" xr:uid="{00000000-0005-0000-0000-0000F2380000}"/>
    <cellStyle name="Normal 3 2 2 2 3 2 4 2 4" xfId="14606" xr:uid="{00000000-0005-0000-0000-0000F3380000}"/>
    <cellStyle name="Normal 3 2 2 2 3 2 4 3" xfId="14607" xr:uid="{00000000-0005-0000-0000-0000F4380000}"/>
    <cellStyle name="Normal 3 2 2 2 3 2 4 3 2" xfId="14608" xr:uid="{00000000-0005-0000-0000-0000F5380000}"/>
    <cellStyle name="Normal 3 2 2 2 3 2 4 3 2 2" xfId="14609" xr:uid="{00000000-0005-0000-0000-0000F6380000}"/>
    <cellStyle name="Normal 3 2 2 2 3 2 4 3 3" xfId="14610" xr:uid="{00000000-0005-0000-0000-0000F7380000}"/>
    <cellStyle name="Normal 3 2 2 2 3 2 4 4" xfId="14611" xr:uid="{00000000-0005-0000-0000-0000F8380000}"/>
    <cellStyle name="Normal 3 2 2 2 3 2 4 4 2" xfId="14612" xr:uid="{00000000-0005-0000-0000-0000F9380000}"/>
    <cellStyle name="Normal 3 2 2 2 3 2 4 5" xfId="14613" xr:uid="{00000000-0005-0000-0000-0000FA380000}"/>
    <cellStyle name="Normal 3 2 2 2 3 2 5" xfId="14614" xr:uid="{00000000-0005-0000-0000-0000FB380000}"/>
    <cellStyle name="Normal 3 2 2 2 3 2 5 2" xfId="14615" xr:uid="{00000000-0005-0000-0000-0000FC380000}"/>
    <cellStyle name="Normal 3 2 2 2 3 2 5 2 2" xfId="14616" xr:uid="{00000000-0005-0000-0000-0000FD380000}"/>
    <cellStyle name="Normal 3 2 2 2 3 2 5 2 2 2" xfId="14617" xr:uid="{00000000-0005-0000-0000-0000FE380000}"/>
    <cellStyle name="Normal 3 2 2 2 3 2 5 2 3" xfId="14618" xr:uid="{00000000-0005-0000-0000-0000FF380000}"/>
    <cellStyle name="Normal 3 2 2 2 3 2 5 3" xfId="14619" xr:uid="{00000000-0005-0000-0000-000000390000}"/>
    <cellStyle name="Normal 3 2 2 2 3 2 5 3 2" xfId="14620" xr:uid="{00000000-0005-0000-0000-000001390000}"/>
    <cellStyle name="Normal 3 2 2 2 3 2 5 4" xfId="14621" xr:uid="{00000000-0005-0000-0000-000002390000}"/>
    <cellStyle name="Normal 3 2 2 2 3 2 6" xfId="14622" xr:uid="{00000000-0005-0000-0000-000003390000}"/>
    <cellStyle name="Normal 3 2 2 2 3 2 6 2" xfId="14623" xr:uid="{00000000-0005-0000-0000-000004390000}"/>
    <cellStyle name="Normal 3 2 2 2 3 2 6 2 2" xfId="14624" xr:uid="{00000000-0005-0000-0000-000005390000}"/>
    <cellStyle name="Normal 3 2 2 2 3 2 6 2 2 2" xfId="14625" xr:uid="{00000000-0005-0000-0000-000006390000}"/>
    <cellStyle name="Normal 3 2 2 2 3 2 6 2 3" xfId="14626" xr:uid="{00000000-0005-0000-0000-000007390000}"/>
    <cellStyle name="Normal 3 2 2 2 3 2 6 3" xfId="14627" xr:uid="{00000000-0005-0000-0000-000008390000}"/>
    <cellStyle name="Normal 3 2 2 2 3 2 6 3 2" xfId="14628" xr:uid="{00000000-0005-0000-0000-000009390000}"/>
    <cellStyle name="Normal 3 2 2 2 3 2 6 4" xfId="14629" xr:uid="{00000000-0005-0000-0000-00000A390000}"/>
    <cellStyle name="Normal 3 2 2 2 3 2 7" xfId="14630" xr:uid="{00000000-0005-0000-0000-00000B390000}"/>
    <cellStyle name="Normal 3 2 2 2 3 2 7 2" xfId="14631" xr:uid="{00000000-0005-0000-0000-00000C390000}"/>
    <cellStyle name="Normal 3 2 2 2 3 2 7 2 2" xfId="14632" xr:uid="{00000000-0005-0000-0000-00000D390000}"/>
    <cellStyle name="Normal 3 2 2 2 3 2 7 3" xfId="14633" xr:uid="{00000000-0005-0000-0000-00000E390000}"/>
    <cellStyle name="Normal 3 2 2 2 3 2 8" xfId="14634" xr:uid="{00000000-0005-0000-0000-00000F390000}"/>
    <cellStyle name="Normal 3 2 2 2 3 2 8 2" xfId="14635" xr:uid="{00000000-0005-0000-0000-000010390000}"/>
    <cellStyle name="Normal 3 2 2 2 3 2 9" xfId="14636" xr:uid="{00000000-0005-0000-0000-000011390000}"/>
    <cellStyle name="Normal 3 2 2 2 3 2 9 2" xfId="14637" xr:uid="{00000000-0005-0000-0000-000012390000}"/>
    <cellStyle name="Normal 3 2 2 2 3 3" xfId="14638" xr:uid="{00000000-0005-0000-0000-000013390000}"/>
    <cellStyle name="Normal 3 2 2 2 3 3 10" xfId="14639" xr:uid="{00000000-0005-0000-0000-000014390000}"/>
    <cellStyle name="Normal 3 2 2 2 3 3 2" xfId="14640" xr:uid="{00000000-0005-0000-0000-000015390000}"/>
    <cellStyle name="Normal 3 2 2 2 3 3 2 2" xfId="14641" xr:uid="{00000000-0005-0000-0000-000016390000}"/>
    <cellStyle name="Normal 3 2 2 2 3 3 2 2 2" xfId="14642" xr:uid="{00000000-0005-0000-0000-000017390000}"/>
    <cellStyle name="Normal 3 2 2 2 3 3 2 2 2 2" xfId="14643" xr:uid="{00000000-0005-0000-0000-000018390000}"/>
    <cellStyle name="Normal 3 2 2 2 3 3 2 2 2 2 2" xfId="14644" xr:uid="{00000000-0005-0000-0000-000019390000}"/>
    <cellStyle name="Normal 3 2 2 2 3 3 2 2 2 2 2 2" xfId="14645" xr:uid="{00000000-0005-0000-0000-00001A390000}"/>
    <cellStyle name="Normal 3 2 2 2 3 3 2 2 2 2 2 2 2" xfId="14646" xr:uid="{00000000-0005-0000-0000-00001B390000}"/>
    <cellStyle name="Normal 3 2 2 2 3 3 2 2 2 2 2 3" xfId="14647" xr:uid="{00000000-0005-0000-0000-00001C390000}"/>
    <cellStyle name="Normal 3 2 2 2 3 3 2 2 2 2 3" xfId="14648" xr:uid="{00000000-0005-0000-0000-00001D390000}"/>
    <cellStyle name="Normal 3 2 2 2 3 3 2 2 2 2 3 2" xfId="14649" xr:uid="{00000000-0005-0000-0000-00001E390000}"/>
    <cellStyle name="Normal 3 2 2 2 3 3 2 2 2 2 4" xfId="14650" xr:uid="{00000000-0005-0000-0000-00001F390000}"/>
    <cellStyle name="Normal 3 2 2 2 3 3 2 2 2 3" xfId="14651" xr:uid="{00000000-0005-0000-0000-000020390000}"/>
    <cellStyle name="Normal 3 2 2 2 3 3 2 2 2 3 2" xfId="14652" xr:uid="{00000000-0005-0000-0000-000021390000}"/>
    <cellStyle name="Normal 3 2 2 2 3 3 2 2 2 3 2 2" xfId="14653" xr:uid="{00000000-0005-0000-0000-000022390000}"/>
    <cellStyle name="Normal 3 2 2 2 3 3 2 2 2 3 3" xfId="14654" xr:uid="{00000000-0005-0000-0000-000023390000}"/>
    <cellStyle name="Normal 3 2 2 2 3 3 2 2 2 4" xfId="14655" xr:uid="{00000000-0005-0000-0000-000024390000}"/>
    <cellStyle name="Normal 3 2 2 2 3 3 2 2 2 4 2" xfId="14656" xr:uid="{00000000-0005-0000-0000-000025390000}"/>
    <cellStyle name="Normal 3 2 2 2 3 3 2 2 2 5" xfId="14657" xr:uid="{00000000-0005-0000-0000-000026390000}"/>
    <cellStyle name="Normal 3 2 2 2 3 3 2 2 3" xfId="14658" xr:uid="{00000000-0005-0000-0000-000027390000}"/>
    <cellStyle name="Normal 3 2 2 2 3 3 2 2 3 2" xfId="14659" xr:uid="{00000000-0005-0000-0000-000028390000}"/>
    <cellStyle name="Normal 3 2 2 2 3 3 2 2 3 2 2" xfId="14660" xr:uid="{00000000-0005-0000-0000-000029390000}"/>
    <cellStyle name="Normal 3 2 2 2 3 3 2 2 3 2 2 2" xfId="14661" xr:uid="{00000000-0005-0000-0000-00002A390000}"/>
    <cellStyle name="Normal 3 2 2 2 3 3 2 2 3 2 3" xfId="14662" xr:uid="{00000000-0005-0000-0000-00002B390000}"/>
    <cellStyle name="Normal 3 2 2 2 3 3 2 2 3 3" xfId="14663" xr:uid="{00000000-0005-0000-0000-00002C390000}"/>
    <cellStyle name="Normal 3 2 2 2 3 3 2 2 3 3 2" xfId="14664" xr:uid="{00000000-0005-0000-0000-00002D390000}"/>
    <cellStyle name="Normal 3 2 2 2 3 3 2 2 3 4" xfId="14665" xr:uid="{00000000-0005-0000-0000-00002E390000}"/>
    <cellStyle name="Normal 3 2 2 2 3 3 2 2 4" xfId="14666" xr:uid="{00000000-0005-0000-0000-00002F390000}"/>
    <cellStyle name="Normal 3 2 2 2 3 3 2 2 4 2" xfId="14667" xr:uid="{00000000-0005-0000-0000-000030390000}"/>
    <cellStyle name="Normal 3 2 2 2 3 3 2 2 4 2 2" xfId="14668" xr:uid="{00000000-0005-0000-0000-000031390000}"/>
    <cellStyle name="Normal 3 2 2 2 3 3 2 2 4 2 2 2" xfId="14669" xr:uid="{00000000-0005-0000-0000-000032390000}"/>
    <cellStyle name="Normal 3 2 2 2 3 3 2 2 4 2 3" xfId="14670" xr:uid="{00000000-0005-0000-0000-000033390000}"/>
    <cellStyle name="Normal 3 2 2 2 3 3 2 2 4 3" xfId="14671" xr:uid="{00000000-0005-0000-0000-000034390000}"/>
    <cellStyle name="Normal 3 2 2 2 3 3 2 2 4 3 2" xfId="14672" xr:uid="{00000000-0005-0000-0000-000035390000}"/>
    <cellStyle name="Normal 3 2 2 2 3 3 2 2 4 4" xfId="14673" xr:uid="{00000000-0005-0000-0000-000036390000}"/>
    <cellStyle name="Normal 3 2 2 2 3 3 2 2 5" xfId="14674" xr:uid="{00000000-0005-0000-0000-000037390000}"/>
    <cellStyle name="Normal 3 2 2 2 3 3 2 2 5 2" xfId="14675" xr:uid="{00000000-0005-0000-0000-000038390000}"/>
    <cellStyle name="Normal 3 2 2 2 3 3 2 2 5 2 2" xfId="14676" xr:uid="{00000000-0005-0000-0000-000039390000}"/>
    <cellStyle name="Normal 3 2 2 2 3 3 2 2 5 3" xfId="14677" xr:uid="{00000000-0005-0000-0000-00003A390000}"/>
    <cellStyle name="Normal 3 2 2 2 3 3 2 2 6" xfId="14678" xr:uid="{00000000-0005-0000-0000-00003B390000}"/>
    <cellStyle name="Normal 3 2 2 2 3 3 2 2 6 2" xfId="14679" xr:uid="{00000000-0005-0000-0000-00003C390000}"/>
    <cellStyle name="Normal 3 2 2 2 3 3 2 2 7" xfId="14680" xr:uid="{00000000-0005-0000-0000-00003D390000}"/>
    <cellStyle name="Normal 3 2 2 2 3 3 2 2 7 2" xfId="14681" xr:uid="{00000000-0005-0000-0000-00003E390000}"/>
    <cellStyle name="Normal 3 2 2 2 3 3 2 2 8" xfId="14682" xr:uid="{00000000-0005-0000-0000-00003F390000}"/>
    <cellStyle name="Normal 3 2 2 2 3 3 2 3" xfId="14683" xr:uid="{00000000-0005-0000-0000-000040390000}"/>
    <cellStyle name="Normal 3 2 2 2 3 3 2 3 2" xfId="14684" xr:uid="{00000000-0005-0000-0000-000041390000}"/>
    <cellStyle name="Normal 3 2 2 2 3 3 2 3 2 2" xfId="14685" xr:uid="{00000000-0005-0000-0000-000042390000}"/>
    <cellStyle name="Normal 3 2 2 2 3 3 2 3 2 2 2" xfId="14686" xr:uid="{00000000-0005-0000-0000-000043390000}"/>
    <cellStyle name="Normal 3 2 2 2 3 3 2 3 2 2 2 2" xfId="14687" xr:uid="{00000000-0005-0000-0000-000044390000}"/>
    <cellStyle name="Normal 3 2 2 2 3 3 2 3 2 2 3" xfId="14688" xr:uid="{00000000-0005-0000-0000-000045390000}"/>
    <cellStyle name="Normal 3 2 2 2 3 3 2 3 2 3" xfId="14689" xr:uid="{00000000-0005-0000-0000-000046390000}"/>
    <cellStyle name="Normal 3 2 2 2 3 3 2 3 2 3 2" xfId="14690" xr:uid="{00000000-0005-0000-0000-000047390000}"/>
    <cellStyle name="Normal 3 2 2 2 3 3 2 3 2 4" xfId="14691" xr:uid="{00000000-0005-0000-0000-000048390000}"/>
    <cellStyle name="Normal 3 2 2 2 3 3 2 3 3" xfId="14692" xr:uid="{00000000-0005-0000-0000-000049390000}"/>
    <cellStyle name="Normal 3 2 2 2 3 3 2 3 3 2" xfId="14693" xr:uid="{00000000-0005-0000-0000-00004A390000}"/>
    <cellStyle name="Normal 3 2 2 2 3 3 2 3 3 2 2" xfId="14694" xr:uid="{00000000-0005-0000-0000-00004B390000}"/>
    <cellStyle name="Normal 3 2 2 2 3 3 2 3 3 3" xfId="14695" xr:uid="{00000000-0005-0000-0000-00004C390000}"/>
    <cellStyle name="Normal 3 2 2 2 3 3 2 3 4" xfId="14696" xr:uid="{00000000-0005-0000-0000-00004D390000}"/>
    <cellStyle name="Normal 3 2 2 2 3 3 2 3 4 2" xfId="14697" xr:uid="{00000000-0005-0000-0000-00004E390000}"/>
    <cellStyle name="Normal 3 2 2 2 3 3 2 3 5" xfId="14698" xr:uid="{00000000-0005-0000-0000-00004F390000}"/>
    <cellStyle name="Normal 3 2 2 2 3 3 2 4" xfId="14699" xr:uid="{00000000-0005-0000-0000-000050390000}"/>
    <cellStyle name="Normal 3 2 2 2 3 3 2 4 2" xfId="14700" xr:uid="{00000000-0005-0000-0000-000051390000}"/>
    <cellStyle name="Normal 3 2 2 2 3 3 2 4 2 2" xfId="14701" xr:uid="{00000000-0005-0000-0000-000052390000}"/>
    <cellStyle name="Normal 3 2 2 2 3 3 2 4 2 2 2" xfId="14702" xr:uid="{00000000-0005-0000-0000-000053390000}"/>
    <cellStyle name="Normal 3 2 2 2 3 3 2 4 2 3" xfId="14703" xr:uid="{00000000-0005-0000-0000-000054390000}"/>
    <cellStyle name="Normal 3 2 2 2 3 3 2 4 3" xfId="14704" xr:uid="{00000000-0005-0000-0000-000055390000}"/>
    <cellStyle name="Normal 3 2 2 2 3 3 2 4 3 2" xfId="14705" xr:uid="{00000000-0005-0000-0000-000056390000}"/>
    <cellStyle name="Normal 3 2 2 2 3 3 2 4 4" xfId="14706" xr:uid="{00000000-0005-0000-0000-000057390000}"/>
    <cellStyle name="Normal 3 2 2 2 3 3 2 5" xfId="14707" xr:uid="{00000000-0005-0000-0000-000058390000}"/>
    <cellStyle name="Normal 3 2 2 2 3 3 2 5 2" xfId="14708" xr:uid="{00000000-0005-0000-0000-000059390000}"/>
    <cellStyle name="Normal 3 2 2 2 3 3 2 5 2 2" xfId="14709" xr:uid="{00000000-0005-0000-0000-00005A390000}"/>
    <cellStyle name="Normal 3 2 2 2 3 3 2 5 2 2 2" xfId="14710" xr:uid="{00000000-0005-0000-0000-00005B390000}"/>
    <cellStyle name="Normal 3 2 2 2 3 3 2 5 2 3" xfId="14711" xr:uid="{00000000-0005-0000-0000-00005C390000}"/>
    <cellStyle name="Normal 3 2 2 2 3 3 2 5 3" xfId="14712" xr:uid="{00000000-0005-0000-0000-00005D390000}"/>
    <cellStyle name="Normal 3 2 2 2 3 3 2 5 3 2" xfId="14713" xr:uid="{00000000-0005-0000-0000-00005E390000}"/>
    <cellStyle name="Normal 3 2 2 2 3 3 2 5 4" xfId="14714" xr:uid="{00000000-0005-0000-0000-00005F390000}"/>
    <cellStyle name="Normal 3 2 2 2 3 3 2 6" xfId="14715" xr:uid="{00000000-0005-0000-0000-000060390000}"/>
    <cellStyle name="Normal 3 2 2 2 3 3 2 6 2" xfId="14716" xr:uid="{00000000-0005-0000-0000-000061390000}"/>
    <cellStyle name="Normal 3 2 2 2 3 3 2 6 2 2" xfId="14717" xr:uid="{00000000-0005-0000-0000-000062390000}"/>
    <cellStyle name="Normal 3 2 2 2 3 3 2 6 3" xfId="14718" xr:uid="{00000000-0005-0000-0000-000063390000}"/>
    <cellStyle name="Normal 3 2 2 2 3 3 2 7" xfId="14719" xr:uid="{00000000-0005-0000-0000-000064390000}"/>
    <cellStyle name="Normal 3 2 2 2 3 3 2 7 2" xfId="14720" xr:uid="{00000000-0005-0000-0000-000065390000}"/>
    <cellStyle name="Normal 3 2 2 2 3 3 2 8" xfId="14721" xr:uid="{00000000-0005-0000-0000-000066390000}"/>
    <cellStyle name="Normal 3 2 2 2 3 3 2 8 2" xfId="14722" xr:uid="{00000000-0005-0000-0000-000067390000}"/>
    <cellStyle name="Normal 3 2 2 2 3 3 2 9" xfId="14723" xr:uid="{00000000-0005-0000-0000-000068390000}"/>
    <cellStyle name="Normal 3 2 2 2 3 3 3" xfId="14724" xr:uid="{00000000-0005-0000-0000-000069390000}"/>
    <cellStyle name="Normal 3 2 2 2 3 3 3 2" xfId="14725" xr:uid="{00000000-0005-0000-0000-00006A390000}"/>
    <cellStyle name="Normal 3 2 2 2 3 3 3 2 2" xfId="14726" xr:uid="{00000000-0005-0000-0000-00006B390000}"/>
    <cellStyle name="Normal 3 2 2 2 3 3 3 2 2 2" xfId="14727" xr:uid="{00000000-0005-0000-0000-00006C390000}"/>
    <cellStyle name="Normal 3 2 2 2 3 3 3 2 2 2 2" xfId="14728" xr:uid="{00000000-0005-0000-0000-00006D390000}"/>
    <cellStyle name="Normal 3 2 2 2 3 3 3 2 2 2 2 2" xfId="14729" xr:uid="{00000000-0005-0000-0000-00006E390000}"/>
    <cellStyle name="Normal 3 2 2 2 3 3 3 2 2 2 3" xfId="14730" xr:uid="{00000000-0005-0000-0000-00006F390000}"/>
    <cellStyle name="Normal 3 2 2 2 3 3 3 2 2 3" xfId="14731" xr:uid="{00000000-0005-0000-0000-000070390000}"/>
    <cellStyle name="Normal 3 2 2 2 3 3 3 2 2 3 2" xfId="14732" xr:uid="{00000000-0005-0000-0000-000071390000}"/>
    <cellStyle name="Normal 3 2 2 2 3 3 3 2 2 4" xfId="14733" xr:uid="{00000000-0005-0000-0000-000072390000}"/>
    <cellStyle name="Normal 3 2 2 2 3 3 3 2 3" xfId="14734" xr:uid="{00000000-0005-0000-0000-000073390000}"/>
    <cellStyle name="Normal 3 2 2 2 3 3 3 2 3 2" xfId="14735" xr:uid="{00000000-0005-0000-0000-000074390000}"/>
    <cellStyle name="Normal 3 2 2 2 3 3 3 2 3 2 2" xfId="14736" xr:uid="{00000000-0005-0000-0000-000075390000}"/>
    <cellStyle name="Normal 3 2 2 2 3 3 3 2 3 3" xfId="14737" xr:uid="{00000000-0005-0000-0000-000076390000}"/>
    <cellStyle name="Normal 3 2 2 2 3 3 3 2 4" xfId="14738" xr:uid="{00000000-0005-0000-0000-000077390000}"/>
    <cellStyle name="Normal 3 2 2 2 3 3 3 2 4 2" xfId="14739" xr:uid="{00000000-0005-0000-0000-000078390000}"/>
    <cellStyle name="Normal 3 2 2 2 3 3 3 2 5" xfId="14740" xr:uid="{00000000-0005-0000-0000-000079390000}"/>
    <cellStyle name="Normal 3 2 2 2 3 3 3 3" xfId="14741" xr:uid="{00000000-0005-0000-0000-00007A390000}"/>
    <cellStyle name="Normal 3 2 2 2 3 3 3 3 2" xfId="14742" xr:uid="{00000000-0005-0000-0000-00007B390000}"/>
    <cellStyle name="Normal 3 2 2 2 3 3 3 3 2 2" xfId="14743" xr:uid="{00000000-0005-0000-0000-00007C390000}"/>
    <cellStyle name="Normal 3 2 2 2 3 3 3 3 2 2 2" xfId="14744" xr:uid="{00000000-0005-0000-0000-00007D390000}"/>
    <cellStyle name="Normal 3 2 2 2 3 3 3 3 2 3" xfId="14745" xr:uid="{00000000-0005-0000-0000-00007E390000}"/>
    <cellStyle name="Normal 3 2 2 2 3 3 3 3 3" xfId="14746" xr:uid="{00000000-0005-0000-0000-00007F390000}"/>
    <cellStyle name="Normal 3 2 2 2 3 3 3 3 3 2" xfId="14747" xr:uid="{00000000-0005-0000-0000-000080390000}"/>
    <cellStyle name="Normal 3 2 2 2 3 3 3 3 4" xfId="14748" xr:uid="{00000000-0005-0000-0000-000081390000}"/>
    <cellStyle name="Normal 3 2 2 2 3 3 3 4" xfId="14749" xr:uid="{00000000-0005-0000-0000-000082390000}"/>
    <cellStyle name="Normal 3 2 2 2 3 3 3 4 2" xfId="14750" xr:uid="{00000000-0005-0000-0000-000083390000}"/>
    <cellStyle name="Normal 3 2 2 2 3 3 3 4 2 2" xfId="14751" xr:uid="{00000000-0005-0000-0000-000084390000}"/>
    <cellStyle name="Normal 3 2 2 2 3 3 3 4 2 2 2" xfId="14752" xr:uid="{00000000-0005-0000-0000-000085390000}"/>
    <cellStyle name="Normal 3 2 2 2 3 3 3 4 2 3" xfId="14753" xr:uid="{00000000-0005-0000-0000-000086390000}"/>
    <cellStyle name="Normal 3 2 2 2 3 3 3 4 3" xfId="14754" xr:uid="{00000000-0005-0000-0000-000087390000}"/>
    <cellStyle name="Normal 3 2 2 2 3 3 3 4 3 2" xfId="14755" xr:uid="{00000000-0005-0000-0000-000088390000}"/>
    <cellStyle name="Normal 3 2 2 2 3 3 3 4 4" xfId="14756" xr:uid="{00000000-0005-0000-0000-000089390000}"/>
    <cellStyle name="Normal 3 2 2 2 3 3 3 5" xfId="14757" xr:uid="{00000000-0005-0000-0000-00008A390000}"/>
    <cellStyle name="Normal 3 2 2 2 3 3 3 5 2" xfId="14758" xr:uid="{00000000-0005-0000-0000-00008B390000}"/>
    <cellStyle name="Normal 3 2 2 2 3 3 3 5 2 2" xfId="14759" xr:uid="{00000000-0005-0000-0000-00008C390000}"/>
    <cellStyle name="Normal 3 2 2 2 3 3 3 5 3" xfId="14760" xr:uid="{00000000-0005-0000-0000-00008D390000}"/>
    <cellStyle name="Normal 3 2 2 2 3 3 3 6" xfId="14761" xr:uid="{00000000-0005-0000-0000-00008E390000}"/>
    <cellStyle name="Normal 3 2 2 2 3 3 3 6 2" xfId="14762" xr:uid="{00000000-0005-0000-0000-00008F390000}"/>
    <cellStyle name="Normal 3 2 2 2 3 3 3 7" xfId="14763" xr:uid="{00000000-0005-0000-0000-000090390000}"/>
    <cellStyle name="Normal 3 2 2 2 3 3 3 7 2" xfId="14764" xr:uid="{00000000-0005-0000-0000-000091390000}"/>
    <cellStyle name="Normal 3 2 2 2 3 3 3 8" xfId="14765" xr:uid="{00000000-0005-0000-0000-000092390000}"/>
    <cellStyle name="Normal 3 2 2 2 3 3 4" xfId="14766" xr:uid="{00000000-0005-0000-0000-000093390000}"/>
    <cellStyle name="Normal 3 2 2 2 3 3 4 2" xfId="14767" xr:uid="{00000000-0005-0000-0000-000094390000}"/>
    <cellStyle name="Normal 3 2 2 2 3 3 4 2 2" xfId="14768" xr:uid="{00000000-0005-0000-0000-000095390000}"/>
    <cellStyle name="Normal 3 2 2 2 3 3 4 2 2 2" xfId="14769" xr:uid="{00000000-0005-0000-0000-000096390000}"/>
    <cellStyle name="Normal 3 2 2 2 3 3 4 2 2 2 2" xfId="14770" xr:uid="{00000000-0005-0000-0000-000097390000}"/>
    <cellStyle name="Normal 3 2 2 2 3 3 4 2 2 3" xfId="14771" xr:uid="{00000000-0005-0000-0000-000098390000}"/>
    <cellStyle name="Normal 3 2 2 2 3 3 4 2 3" xfId="14772" xr:uid="{00000000-0005-0000-0000-000099390000}"/>
    <cellStyle name="Normal 3 2 2 2 3 3 4 2 3 2" xfId="14773" xr:uid="{00000000-0005-0000-0000-00009A390000}"/>
    <cellStyle name="Normal 3 2 2 2 3 3 4 2 4" xfId="14774" xr:uid="{00000000-0005-0000-0000-00009B390000}"/>
    <cellStyle name="Normal 3 2 2 2 3 3 4 3" xfId="14775" xr:uid="{00000000-0005-0000-0000-00009C390000}"/>
    <cellStyle name="Normal 3 2 2 2 3 3 4 3 2" xfId="14776" xr:uid="{00000000-0005-0000-0000-00009D390000}"/>
    <cellStyle name="Normal 3 2 2 2 3 3 4 3 2 2" xfId="14777" xr:uid="{00000000-0005-0000-0000-00009E390000}"/>
    <cellStyle name="Normal 3 2 2 2 3 3 4 3 3" xfId="14778" xr:uid="{00000000-0005-0000-0000-00009F390000}"/>
    <cellStyle name="Normal 3 2 2 2 3 3 4 4" xfId="14779" xr:uid="{00000000-0005-0000-0000-0000A0390000}"/>
    <cellStyle name="Normal 3 2 2 2 3 3 4 4 2" xfId="14780" xr:uid="{00000000-0005-0000-0000-0000A1390000}"/>
    <cellStyle name="Normal 3 2 2 2 3 3 4 5" xfId="14781" xr:uid="{00000000-0005-0000-0000-0000A2390000}"/>
    <cellStyle name="Normal 3 2 2 2 3 3 5" xfId="14782" xr:uid="{00000000-0005-0000-0000-0000A3390000}"/>
    <cellStyle name="Normal 3 2 2 2 3 3 5 2" xfId="14783" xr:uid="{00000000-0005-0000-0000-0000A4390000}"/>
    <cellStyle name="Normal 3 2 2 2 3 3 5 2 2" xfId="14784" xr:uid="{00000000-0005-0000-0000-0000A5390000}"/>
    <cellStyle name="Normal 3 2 2 2 3 3 5 2 2 2" xfId="14785" xr:uid="{00000000-0005-0000-0000-0000A6390000}"/>
    <cellStyle name="Normal 3 2 2 2 3 3 5 2 3" xfId="14786" xr:uid="{00000000-0005-0000-0000-0000A7390000}"/>
    <cellStyle name="Normal 3 2 2 2 3 3 5 3" xfId="14787" xr:uid="{00000000-0005-0000-0000-0000A8390000}"/>
    <cellStyle name="Normal 3 2 2 2 3 3 5 3 2" xfId="14788" xr:uid="{00000000-0005-0000-0000-0000A9390000}"/>
    <cellStyle name="Normal 3 2 2 2 3 3 5 4" xfId="14789" xr:uid="{00000000-0005-0000-0000-0000AA390000}"/>
    <cellStyle name="Normal 3 2 2 2 3 3 6" xfId="14790" xr:uid="{00000000-0005-0000-0000-0000AB390000}"/>
    <cellStyle name="Normal 3 2 2 2 3 3 6 2" xfId="14791" xr:uid="{00000000-0005-0000-0000-0000AC390000}"/>
    <cellStyle name="Normal 3 2 2 2 3 3 6 2 2" xfId="14792" xr:uid="{00000000-0005-0000-0000-0000AD390000}"/>
    <cellStyle name="Normal 3 2 2 2 3 3 6 2 2 2" xfId="14793" xr:uid="{00000000-0005-0000-0000-0000AE390000}"/>
    <cellStyle name="Normal 3 2 2 2 3 3 6 2 3" xfId="14794" xr:uid="{00000000-0005-0000-0000-0000AF390000}"/>
    <cellStyle name="Normal 3 2 2 2 3 3 6 3" xfId="14795" xr:uid="{00000000-0005-0000-0000-0000B0390000}"/>
    <cellStyle name="Normal 3 2 2 2 3 3 6 3 2" xfId="14796" xr:uid="{00000000-0005-0000-0000-0000B1390000}"/>
    <cellStyle name="Normal 3 2 2 2 3 3 6 4" xfId="14797" xr:uid="{00000000-0005-0000-0000-0000B2390000}"/>
    <cellStyle name="Normal 3 2 2 2 3 3 7" xfId="14798" xr:uid="{00000000-0005-0000-0000-0000B3390000}"/>
    <cellStyle name="Normal 3 2 2 2 3 3 7 2" xfId="14799" xr:uid="{00000000-0005-0000-0000-0000B4390000}"/>
    <cellStyle name="Normal 3 2 2 2 3 3 7 2 2" xfId="14800" xr:uid="{00000000-0005-0000-0000-0000B5390000}"/>
    <cellStyle name="Normal 3 2 2 2 3 3 7 3" xfId="14801" xr:uid="{00000000-0005-0000-0000-0000B6390000}"/>
    <cellStyle name="Normal 3 2 2 2 3 3 8" xfId="14802" xr:uid="{00000000-0005-0000-0000-0000B7390000}"/>
    <cellStyle name="Normal 3 2 2 2 3 3 8 2" xfId="14803" xr:uid="{00000000-0005-0000-0000-0000B8390000}"/>
    <cellStyle name="Normal 3 2 2 2 3 3 9" xfId="14804" xr:uid="{00000000-0005-0000-0000-0000B9390000}"/>
    <cellStyle name="Normal 3 2 2 2 3 3 9 2" xfId="14805" xr:uid="{00000000-0005-0000-0000-0000BA390000}"/>
    <cellStyle name="Normal 3 2 2 2 3 4" xfId="14806" xr:uid="{00000000-0005-0000-0000-0000BB390000}"/>
    <cellStyle name="Normal 3 2 2 2 3 4 10" xfId="14807" xr:uid="{00000000-0005-0000-0000-0000BC390000}"/>
    <cellStyle name="Normal 3 2 2 2 3 4 2" xfId="14808" xr:uid="{00000000-0005-0000-0000-0000BD390000}"/>
    <cellStyle name="Normal 3 2 2 2 3 4 2 2" xfId="14809" xr:uid="{00000000-0005-0000-0000-0000BE390000}"/>
    <cellStyle name="Normal 3 2 2 2 3 4 2 2 2" xfId="14810" xr:uid="{00000000-0005-0000-0000-0000BF390000}"/>
    <cellStyle name="Normal 3 2 2 2 3 4 2 2 2 2" xfId="14811" xr:uid="{00000000-0005-0000-0000-0000C0390000}"/>
    <cellStyle name="Normal 3 2 2 2 3 4 2 2 2 2 2" xfId="14812" xr:uid="{00000000-0005-0000-0000-0000C1390000}"/>
    <cellStyle name="Normal 3 2 2 2 3 4 2 2 2 2 2 2" xfId="14813" xr:uid="{00000000-0005-0000-0000-0000C2390000}"/>
    <cellStyle name="Normal 3 2 2 2 3 4 2 2 2 2 2 2 2" xfId="14814" xr:uid="{00000000-0005-0000-0000-0000C3390000}"/>
    <cellStyle name="Normal 3 2 2 2 3 4 2 2 2 2 2 3" xfId="14815" xr:uid="{00000000-0005-0000-0000-0000C4390000}"/>
    <cellStyle name="Normal 3 2 2 2 3 4 2 2 2 2 3" xfId="14816" xr:uid="{00000000-0005-0000-0000-0000C5390000}"/>
    <cellStyle name="Normal 3 2 2 2 3 4 2 2 2 2 3 2" xfId="14817" xr:uid="{00000000-0005-0000-0000-0000C6390000}"/>
    <cellStyle name="Normal 3 2 2 2 3 4 2 2 2 2 4" xfId="14818" xr:uid="{00000000-0005-0000-0000-0000C7390000}"/>
    <cellStyle name="Normal 3 2 2 2 3 4 2 2 2 3" xfId="14819" xr:uid="{00000000-0005-0000-0000-0000C8390000}"/>
    <cellStyle name="Normal 3 2 2 2 3 4 2 2 2 3 2" xfId="14820" xr:uid="{00000000-0005-0000-0000-0000C9390000}"/>
    <cellStyle name="Normal 3 2 2 2 3 4 2 2 2 3 2 2" xfId="14821" xr:uid="{00000000-0005-0000-0000-0000CA390000}"/>
    <cellStyle name="Normal 3 2 2 2 3 4 2 2 2 3 3" xfId="14822" xr:uid="{00000000-0005-0000-0000-0000CB390000}"/>
    <cellStyle name="Normal 3 2 2 2 3 4 2 2 2 4" xfId="14823" xr:uid="{00000000-0005-0000-0000-0000CC390000}"/>
    <cellStyle name="Normal 3 2 2 2 3 4 2 2 2 4 2" xfId="14824" xr:uid="{00000000-0005-0000-0000-0000CD390000}"/>
    <cellStyle name="Normal 3 2 2 2 3 4 2 2 2 5" xfId="14825" xr:uid="{00000000-0005-0000-0000-0000CE390000}"/>
    <cellStyle name="Normal 3 2 2 2 3 4 2 2 3" xfId="14826" xr:uid="{00000000-0005-0000-0000-0000CF390000}"/>
    <cellStyle name="Normal 3 2 2 2 3 4 2 2 3 2" xfId="14827" xr:uid="{00000000-0005-0000-0000-0000D0390000}"/>
    <cellStyle name="Normal 3 2 2 2 3 4 2 2 3 2 2" xfId="14828" xr:uid="{00000000-0005-0000-0000-0000D1390000}"/>
    <cellStyle name="Normal 3 2 2 2 3 4 2 2 3 2 2 2" xfId="14829" xr:uid="{00000000-0005-0000-0000-0000D2390000}"/>
    <cellStyle name="Normal 3 2 2 2 3 4 2 2 3 2 3" xfId="14830" xr:uid="{00000000-0005-0000-0000-0000D3390000}"/>
    <cellStyle name="Normal 3 2 2 2 3 4 2 2 3 3" xfId="14831" xr:uid="{00000000-0005-0000-0000-0000D4390000}"/>
    <cellStyle name="Normal 3 2 2 2 3 4 2 2 3 3 2" xfId="14832" xr:uid="{00000000-0005-0000-0000-0000D5390000}"/>
    <cellStyle name="Normal 3 2 2 2 3 4 2 2 3 4" xfId="14833" xr:uid="{00000000-0005-0000-0000-0000D6390000}"/>
    <cellStyle name="Normal 3 2 2 2 3 4 2 2 4" xfId="14834" xr:uid="{00000000-0005-0000-0000-0000D7390000}"/>
    <cellStyle name="Normal 3 2 2 2 3 4 2 2 4 2" xfId="14835" xr:uid="{00000000-0005-0000-0000-0000D8390000}"/>
    <cellStyle name="Normal 3 2 2 2 3 4 2 2 4 2 2" xfId="14836" xr:uid="{00000000-0005-0000-0000-0000D9390000}"/>
    <cellStyle name="Normal 3 2 2 2 3 4 2 2 4 2 2 2" xfId="14837" xr:uid="{00000000-0005-0000-0000-0000DA390000}"/>
    <cellStyle name="Normal 3 2 2 2 3 4 2 2 4 2 3" xfId="14838" xr:uid="{00000000-0005-0000-0000-0000DB390000}"/>
    <cellStyle name="Normal 3 2 2 2 3 4 2 2 4 3" xfId="14839" xr:uid="{00000000-0005-0000-0000-0000DC390000}"/>
    <cellStyle name="Normal 3 2 2 2 3 4 2 2 4 3 2" xfId="14840" xr:uid="{00000000-0005-0000-0000-0000DD390000}"/>
    <cellStyle name="Normal 3 2 2 2 3 4 2 2 4 4" xfId="14841" xr:uid="{00000000-0005-0000-0000-0000DE390000}"/>
    <cellStyle name="Normal 3 2 2 2 3 4 2 2 5" xfId="14842" xr:uid="{00000000-0005-0000-0000-0000DF390000}"/>
    <cellStyle name="Normal 3 2 2 2 3 4 2 2 5 2" xfId="14843" xr:uid="{00000000-0005-0000-0000-0000E0390000}"/>
    <cellStyle name="Normal 3 2 2 2 3 4 2 2 5 2 2" xfId="14844" xr:uid="{00000000-0005-0000-0000-0000E1390000}"/>
    <cellStyle name="Normal 3 2 2 2 3 4 2 2 5 3" xfId="14845" xr:uid="{00000000-0005-0000-0000-0000E2390000}"/>
    <cellStyle name="Normal 3 2 2 2 3 4 2 2 6" xfId="14846" xr:uid="{00000000-0005-0000-0000-0000E3390000}"/>
    <cellStyle name="Normal 3 2 2 2 3 4 2 2 6 2" xfId="14847" xr:uid="{00000000-0005-0000-0000-0000E4390000}"/>
    <cellStyle name="Normal 3 2 2 2 3 4 2 2 7" xfId="14848" xr:uid="{00000000-0005-0000-0000-0000E5390000}"/>
    <cellStyle name="Normal 3 2 2 2 3 4 2 2 7 2" xfId="14849" xr:uid="{00000000-0005-0000-0000-0000E6390000}"/>
    <cellStyle name="Normal 3 2 2 2 3 4 2 2 8" xfId="14850" xr:uid="{00000000-0005-0000-0000-0000E7390000}"/>
    <cellStyle name="Normal 3 2 2 2 3 4 2 3" xfId="14851" xr:uid="{00000000-0005-0000-0000-0000E8390000}"/>
    <cellStyle name="Normal 3 2 2 2 3 4 2 3 2" xfId="14852" xr:uid="{00000000-0005-0000-0000-0000E9390000}"/>
    <cellStyle name="Normal 3 2 2 2 3 4 2 3 2 2" xfId="14853" xr:uid="{00000000-0005-0000-0000-0000EA390000}"/>
    <cellStyle name="Normal 3 2 2 2 3 4 2 3 2 2 2" xfId="14854" xr:uid="{00000000-0005-0000-0000-0000EB390000}"/>
    <cellStyle name="Normal 3 2 2 2 3 4 2 3 2 2 2 2" xfId="14855" xr:uid="{00000000-0005-0000-0000-0000EC390000}"/>
    <cellStyle name="Normal 3 2 2 2 3 4 2 3 2 2 3" xfId="14856" xr:uid="{00000000-0005-0000-0000-0000ED390000}"/>
    <cellStyle name="Normal 3 2 2 2 3 4 2 3 2 3" xfId="14857" xr:uid="{00000000-0005-0000-0000-0000EE390000}"/>
    <cellStyle name="Normal 3 2 2 2 3 4 2 3 2 3 2" xfId="14858" xr:uid="{00000000-0005-0000-0000-0000EF390000}"/>
    <cellStyle name="Normal 3 2 2 2 3 4 2 3 2 4" xfId="14859" xr:uid="{00000000-0005-0000-0000-0000F0390000}"/>
    <cellStyle name="Normal 3 2 2 2 3 4 2 3 3" xfId="14860" xr:uid="{00000000-0005-0000-0000-0000F1390000}"/>
    <cellStyle name="Normal 3 2 2 2 3 4 2 3 3 2" xfId="14861" xr:uid="{00000000-0005-0000-0000-0000F2390000}"/>
    <cellStyle name="Normal 3 2 2 2 3 4 2 3 3 2 2" xfId="14862" xr:uid="{00000000-0005-0000-0000-0000F3390000}"/>
    <cellStyle name="Normal 3 2 2 2 3 4 2 3 3 3" xfId="14863" xr:uid="{00000000-0005-0000-0000-0000F4390000}"/>
    <cellStyle name="Normal 3 2 2 2 3 4 2 3 4" xfId="14864" xr:uid="{00000000-0005-0000-0000-0000F5390000}"/>
    <cellStyle name="Normal 3 2 2 2 3 4 2 3 4 2" xfId="14865" xr:uid="{00000000-0005-0000-0000-0000F6390000}"/>
    <cellStyle name="Normal 3 2 2 2 3 4 2 3 5" xfId="14866" xr:uid="{00000000-0005-0000-0000-0000F7390000}"/>
    <cellStyle name="Normal 3 2 2 2 3 4 2 4" xfId="14867" xr:uid="{00000000-0005-0000-0000-0000F8390000}"/>
    <cellStyle name="Normal 3 2 2 2 3 4 2 4 2" xfId="14868" xr:uid="{00000000-0005-0000-0000-0000F9390000}"/>
    <cellStyle name="Normal 3 2 2 2 3 4 2 4 2 2" xfId="14869" xr:uid="{00000000-0005-0000-0000-0000FA390000}"/>
    <cellStyle name="Normal 3 2 2 2 3 4 2 4 2 2 2" xfId="14870" xr:uid="{00000000-0005-0000-0000-0000FB390000}"/>
    <cellStyle name="Normal 3 2 2 2 3 4 2 4 2 3" xfId="14871" xr:uid="{00000000-0005-0000-0000-0000FC390000}"/>
    <cellStyle name="Normal 3 2 2 2 3 4 2 4 3" xfId="14872" xr:uid="{00000000-0005-0000-0000-0000FD390000}"/>
    <cellStyle name="Normal 3 2 2 2 3 4 2 4 3 2" xfId="14873" xr:uid="{00000000-0005-0000-0000-0000FE390000}"/>
    <cellStyle name="Normal 3 2 2 2 3 4 2 4 4" xfId="14874" xr:uid="{00000000-0005-0000-0000-0000FF390000}"/>
    <cellStyle name="Normal 3 2 2 2 3 4 2 5" xfId="14875" xr:uid="{00000000-0005-0000-0000-0000003A0000}"/>
    <cellStyle name="Normal 3 2 2 2 3 4 2 5 2" xfId="14876" xr:uid="{00000000-0005-0000-0000-0000013A0000}"/>
    <cellStyle name="Normal 3 2 2 2 3 4 2 5 2 2" xfId="14877" xr:uid="{00000000-0005-0000-0000-0000023A0000}"/>
    <cellStyle name="Normal 3 2 2 2 3 4 2 5 2 2 2" xfId="14878" xr:uid="{00000000-0005-0000-0000-0000033A0000}"/>
    <cellStyle name="Normal 3 2 2 2 3 4 2 5 2 3" xfId="14879" xr:uid="{00000000-0005-0000-0000-0000043A0000}"/>
    <cellStyle name="Normal 3 2 2 2 3 4 2 5 3" xfId="14880" xr:uid="{00000000-0005-0000-0000-0000053A0000}"/>
    <cellStyle name="Normal 3 2 2 2 3 4 2 5 3 2" xfId="14881" xr:uid="{00000000-0005-0000-0000-0000063A0000}"/>
    <cellStyle name="Normal 3 2 2 2 3 4 2 5 4" xfId="14882" xr:uid="{00000000-0005-0000-0000-0000073A0000}"/>
    <cellStyle name="Normal 3 2 2 2 3 4 2 6" xfId="14883" xr:uid="{00000000-0005-0000-0000-0000083A0000}"/>
    <cellStyle name="Normal 3 2 2 2 3 4 2 6 2" xfId="14884" xr:uid="{00000000-0005-0000-0000-0000093A0000}"/>
    <cellStyle name="Normal 3 2 2 2 3 4 2 6 2 2" xfId="14885" xr:uid="{00000000-0005-0000-0000-00000A3A0000}"/>
    <cellStyle name="Normal 3 2 2 2 3 4 2 6 3" xfId="14886" xr:uid="{00000000-0005-0000-0000-00000B3A0000}"/>
    <cellStyle name="Normal 3 2 2 2 3 4 2 7" xfId="14887" xr:uid="{00000000-0005-0000-0000-00000C3A0000}"/>
    <cellStyle name="Normal 3 2 2 2 3 4 2 7 2" xfId="14888" xr:uid="{00000000-0005-0000-0000-00000D3A0000}"/>
    <cellStyle name="Normal 3 2 2 2 3 4 2 8" xfId="14889" xr:uid="{00000000-0005-0000-0000-00000E3A0000}"/>
    <cellStyle name="Normal 3 2 2 2 3 4 2 8 2" xfId="14890" xr:uid="{00000000-0005-0000-0000-00000F3A0000}"/>
    <cellStyle name="Normal 3 2 2 2 3 4 2 9" xfId="14891" xr:uid="{00000000-0005-0000-0000-0000103A0000}"/>
    <cellStyle name="Normal 3 2 2 2 3 4 3" xfId="14892" xr:uid="{00000000-0005-0000-0000-0000113A0000}"/>
    <cellStyle name="Normal 3 2 2 2 3 4 3 2" xfId="14893" xr:uid="{00000000-0005-0000-0000-0000123A0000}"/>
    <cellStyle name="Normal 3 2 2 2 3 4 3 2 2" xfId="14894" xr:uid="{00000000-0005-0000-0000-0000133A0000}"/>
    <cellStyle name="Normal 3 2 2 2 3 4 3 2 2 2" xfId="14895" xr:uid="{00000000-0005-0000-0000-0000143A0000}"/>
    <cellStyle name="Normal 3 2 2 2 3 4 3 2 2 2 2" xfId="14896" xr:uid="{00000000-0005-0000-0000-0000153A0000}"/>
    <cellStyle name="Normal 3 2 2 2 3 4 3 2 2 2 2 2" xfId="14897" xr:uid="{00000000-0005-0000-0000-0000163A0000}"/>
    <cellStyle name="Normal 3 2 2 2 3 4 3 2 2 2 3" xfId="14898" xr:uid="{00000000-0005-0000-0000-0000173A0000}"/>
    <cellStyle name="Normal 3 2 2 2 3 4 3 2 2 3" xfId="14899" xr:uid="{00000000-0005-0000-0000-0000183A0000}"/>
    <cellStyle name="Normal 3 2 2 2 3 4 3 2 2 3 2" xfId="14900" xr:uid="{00000000-0005-0000-0000-0000193A0000}"/>
    <cellStyle name="Normal 3 2 2 2 3 4 3 2 2 4" xfId="14901" xr:uid="{00000000-0005-0000-0000-00001A3A0000}"/>
    <cellStyle name="Normal 3 2 2 2 3 4 3 2 3" xfId="14902" xr:uid="{00000000-0005-0000-0000-00001B3A0000}"/>
    <cellStyle name="Normal 3 2 2 2 3 4 3 2 3 2" xfId="14903" xr:uid="{00000000-0005-0000-0000-00001C3A0000}"/>
    <cellStyle name="Normal 3 2 2 2 3 4 3 2 3 2 2" xfId="14904" xr:uid="{00000000-0005-0000-0000-00001D3A0000}"/>
    <cellStyle name="Normal 3 2 2 2 3 4 3 2 3 3" xfId="14905" xr:uid="{00000000-0005-0000-0000-00001E3A0000}"/>
    <cellStyle name="Normal 3 2 2 2 3 4 3 2 4" xfId="14906" xr:uid="{00000000-0005-0000-0000-00001F3A0000}"/>
    <cellStyle name="Normal 3 2 2 2 3 4 3 2 4 2" xfId="14907" xr:uid="{00000000-0005-0000-0000-0000203A0000}"/>
    <cellStyle name="Normal 3 2 2 2 3 4 3 2 5" xfId="14908" xr:uid="{00000000-0005-0000-0000-0000213A0000}"/>
    <cellStyle name="Normal 3 2 2 2 3 4 3 3" xfId="14909" xr:uid="{00000000-0005-0000-0000-0000223A0000}"/>
    <cellStyle name="Normal 3 2 2 2 3 4 3 3 2" xfId="14910" xr:uid="{00000000-0005-0000-0000-0000233A0000}"/>
    <cellStyle name="Normal 3 2 2 2 3 4 3 3 2 2" xfId="14911" xr:uid="{00000000-0005-0000-0000-0000243A0000}"/>
    <cellStyle name="Normal 3 2 2 2 3 4 3 3 2 2 2" xfId="14912" xr:uid="{00000000-0005-0000-0000-0000253A0000}"/>
    <cellStyle name="Normal 3 2 2 2 3 4 3 3 2 3" xfId="14913" xr:uid="{00000000-0005-0000-0000-0000263A0000}"/>
    <cellStyle name="Normal 3 2 2 2 3 4 3 3 3" xfId="14914" xr:uid="{00000000-0005-0000-0000-0000273A0000}"/>
    <cellStyle name="Normal 3 2 2 2 3 4 3 3 3 2" xfId="14915" xr:uid="{00000000-0005-0000-0000-0000283A0000}"/>
    <cellStyle name="Normal 3 2 2 2 3 4 3 3 4" xfId="14916" xr:uid="{00000000-0005-0000-0000-0000293A0000}"/>
    <cellStyle name="Normal 3 2 2 2 3 4 3 4" xfId="14917" xr:uid="{00000000-0005-0000-0000-00002A3A0000}"/>
    <cellStyle name="Normal 3 2 2 2 3 4 3 4 2" xfId="14918" xr:uid="{00000000-0005-0000-0000-00002B3A0000}"/>
    <cellStyle name="Normal 3 2 2 2 3 4 3 4 2 2" xfId="14919" xr:uid="{00000000-0005-0000-0000-00002C3A0000}"/>
    <cellStyle name="Normal 3 2 2 2 3 4 3 4 2 2 2" xfId="14920" xr:uid="{00000000-0005-0000-0000-00002D3A0000}"/>
    <cellStyle name="Normal 3 2 2 2 3 4 3 4 2 3" xfId="14921" xr:uid="{00000000-0005-0000-0000-00002E3A0000}"/>
    <cellStyle name="Normal 3 2 2 2 3 4 3 4 3" xfId="14922" xr:uid="{00000000-0005-0000-0000-00002F3A0000}"/>
    <cellStyle name="Normal 3 2 2 2 3 4 3 4 3 2" xfId="14923" xr:uid="{00000000-0005-0000-0000-0000303A0000}"/>
    <cellStyle name="Normal 3 2 2 2 3 4 3 4 4" xfId="14924" xr:uid="{00000000-0005-0000-0000-0000313A0000}"/>
    <cellStyle name="Normal 3 2 2 2 3 4 3 5" xfId="14925" xr:uid="{00000000-0005-0000-0000-0000323A0000}"/>
    <cellStyle name="Normal 3 2 2 2 3 4 3 5 2" xfId="14926" xr:uid="{00000000-0005-0000-0000-0000333A0000}"/>
    <cellStyle name="Normal 3 2 2 2 3 4 3 5 2 2" xfId="14927" xr:uid="{00000000-0005-0000-0000-0000343A0000}"/>
    <cellStyle name="Normal 3 2 2 2 3 4 3 5 3" xfId="14928" xr:uid="{00000000-0005-0000-0000-0000353A0000}"/>
    <cellStyle name="Normal 3 2 2 2 3 4 3 6" xfId="14929" xr:uid="{00000000-0005-0000-0000-0000363A0000}"/>
    <cellStyle name="Normal 3 2 2 2 3 4 3 6 2" xfId="14930" xr:uid="{00000000-0005-0000-0000-0000373A0000}"/>
    <cellStyle name="Normal 3 2 2 2 3 4 3 7" xfId="14931" xr:uid="{00000000-0005-0000-0000-0000383A0000}"/>
    <cellStyle name="Normal 3 2 2 2 3 4 3 7 2" xfId="14932" xr:uid="{00000000-0005-0000-0000-0000393A0000}"/>
    <cellStyle name="Normal 3 2 2 2 3 4 3 8" xfId="14933" xr:uid="{00000000-0005-0000-0000-00003A3A0000}"/>
    <cellStyle name="Normal 3 2 2 2 3 4 4" xfId="14934" xr:uid="{00000000-0005-0000-0000-00003B3A0000}"/>
    <cellStyle name="Normal 3 2 2 2 3 4 4 2" xfId="14935" xr:uid="{00000000-0005-0000-0000-00003C3A0000}"/>
    <cellStyle name="Normal 3 2 2 2 3 4 4 2 2" xfId="14936" xr:uid="{00000000-0005-0000-0000-00003D3A0000}"/>
    <cellStyle name="Normal 3 2 2 2 3 4 4 2 2 2" xfId="14937" xr:uid="{00000000-0005-0000-0000-00003E3A0000}"/>
    <cellStyle name="Normal 3 2 2 2 3 4 4 2 2 2 2" xfId="14938" xr:uid="{00000000-0005-0000-0000-00003F3A0000}"/>
    <cellStyle name="Normal 3 2 2 2 3 4 4 2 2 3" xfId="14939" xr:uid="{00000000-0005-0000-0000-0000403A0000}"/>
    <cellStyle name="Normal 3 2 2 2 3 4 4 2 3" xfId="14940" xr:uid="{00000000-0005-0000-0000-0000413A0000}"/>
    <cellStyle name="Normal 3 2 2 2 3 4 4 2 3 2" xfId="14941" xr:uid="{00000000-0005-0000-0000-0000423A0000}"/>
    <cellStyle name="Normal 3 2 2 2 3 4 4 2 4" xfId="14942" xr:uid="{00000000-0005-0000-0000-0000433A0000}"/>
    <cellStyle name="Normal 3 2 2 2 3 4 4 3" xfId="14943" xr:uid="{00000000-0005-0000-0000-0000443A0000}"/>
    <cellStyle name="Normal 3 2 2 2 3 4 4 3 2" xfId="14944" xr:uid="{00000000-0005-0000-0000-0000453A0000}"/>
    <cellStyle name="Normal 3 2 2 2 3 4 4 3 2 2" xfId="14945" xr:uid="{00000000-0005-0000-0000-0000463A0000}"/>
    <cellStyle name="Normal 3 2 2 2 3 4 4 3 3" xfId="14946" xr:uid="{00000000-0005-0000-0000-0000473A0000}"/>
    <cellStyle name="Normal 3 2 2 2 3 4 4 4" xfId="14947" xr:uid="{00000000-0005-0000-0000-0000483A0000}"/>
    <cellStyle name="Normal 3 2 2 2 3 4 4 4 2" xfId="14948" xr:uid="{00000000-0005-0000-0000-0000493A0000}"/>
    <cellStyle name="Normal 3 2 2 2 3 4 4 5" xfId="14949" xr:uid="{00000000-0005-0000-0000-00004A3A0000}"/>
    <cellStyle name="Normal 3 2 2 2 3 4 5" xfId="14950" xr:uid="{00000000-0005-0000-0000-00004B3A0000}"/>
    <cellStyle name="Normal 3 2 2 2 3 4 5 2" xfId="14951" xr:uid="{00000000-0005-0000-0000-00004C3A0000}"/>
    <cellStyle name="Normal 3 2 2 2 3 4 5 2 2" xfId="14952" xr:uid="{00000000-0005-0000-0000-00004D3A0000}"/>
    <cellStyle name="Normal 3 2 2 2 3 4 5 2 2 2" xfId="14953" xr:uid="{00000000-0005-0000-0000-00004E3A0000}"/>
    <cellStyle name="Normal 3 2 2 2 3 4 5 2 3" xfId="14954" xr:uid="{00000000-0005-0000-0000-00004F3A0000}"/>
    <cellStyle name="Normal 3 2 2 2 3 4 5 3" xfId="14955" xr:uid="{00000000-0005-0000-0000-0000503A0000}"/>
    <cellStyle name="Normal 3 2 2 2 3 4 5 3 2" xfId="14956" xr:uid="{00000000-0005-0000-0000-0000513A0000}"/>
    <cellStyle name="Normal 3 2 2 2 3 4 5 4" xfId="14957" xr:uid="{00000000-0005-0000-0000-0000523A0000}"/>
    <cellStyle name="Normal 3 2 2 2 3 4 6" xfId="14958" xr:uid="{00000000-0005-0000-0000-0000533A0000}"/>
    <cellStyle name="Normal 3 2 2 2 3 4 6 2" xfId="14959" xr:uid="{00000000-0005-0000-0000-0000543A0000}"/>
    <cellStyle name="Normal 3 2 2 2 3 4 6 2 2" xfId="14960" xr:uid="{00000000-0005-0000-0000-0000553A0000}"/>
    <cellStyle name="Normal 3 2 2 2 3 4 6 2 2 2" xfId="14961" xr:uid="{00000000-0005-0000-0000-0000563A0000}"/>
    <cellStyle name="Normal 3 2 2 2 3 4 6 2 3" xfId="14962" xr:uid="{00000000-0005-0000-0000-0000573A0000}"/>
    <cellStyle name="Normal 3 2 2 2 3 4 6 3" xfId="14963" xr:uid="{00000000-0005-0000-0000-0000583A0000}"/>
    <cellStyle name="Normal 3 2 2 2 3 4 6 3 2" xfId="14964" xr:uid="{00000000-0005-0000-0000-0000593A0000}"/>
    <cellStyle name="Normal 3 2 2 2 3 4 6 4" xfId="14965" xr:uid="{00000000-0005-0000-0000-00005A3A0000}"/>
    <cellStyle name="Normal 3 2 2 2 3 4 7" xfId="14966" xr:uid="{00000000-0005-0000-0000-00005B3A0000}"/>
    <cellStyle name="Normal 3 2 2 2 3 4 7 2" xfId="14967" xr:uid="{00000000-0005-0000-0000-00005C3A0000}"/>
    <cellStyle name="Normal 3 2 2 2 3 4 7 2 2" xfId="14968" xr:uid="{00000000-0005-0000-0000-00005D3A0000}"/>
    <cellStyle name="Normal 3 2 2 2 3 4 7 3" xfId="14969" xr:uid="{00000000-0005-0000-0000-00005E3A0000}"/>
    <cellStyle name="Normal 3 2 2 2 3 4 8" xfId="14970" xr:uid="{00000000-0005-0000-0000-00005F3A0000}"/>
    <cellStyle name="Normal 3 2 2 2 3 4 8 2" xfId="14971" xr:uid="{00000000-0005-0000-0000-0000603A0000}"/>
    <cellStyle name="Normal 3 2 2 2 3 4 9" xfId="14972" xr:uid="{00000000-0005-0000-0000-0000613A0000}"/>
    <cellStyle name="Normal 3 2 2 2 3 4 9 2" xfId="14973" xr:uid="{00000000-0005-0000-0000-0000623A0000}"/>
    <cellStyle name="Normal 3 2 2 2 3 5" xfId="14974" xr:uid="{00000000-0005-0000-0000-0000633A0000}"/>
    <cellStyle name="Normal 3 2 2 2 3 5 2" xfId="14975" xr:uid="{00000000-0005-0000-0000-0000643A0000}"/>
    <cellStyle name="Normal 3 2 2 2 3 5 2 2" xfId="14976" xr:uid="{00000000-0005-0000-0000-0000653A0000}"/>
    <cellStyle name="Normal 3 2 2 2 3 5 2 2 2" xfId="14977" xr:uid="{00000000-0005-0000-0000-0000663A0000}"/>
    <cellStyle name="Normal 3 2 2 2 3 5 2 2 2 2" xfId="14978" xr:uid="{00000000-0005-0000-0000-0000673A0000}"/>
    <cellStyle name="Normal 3 2 2 2 3 5 2 2 2 2 2" xfId="14979" xr:uid="{00000000-0005-0000-0000-0000683A0000}"/>
    <cellStyle name="Normal 3 2 2 2 3 5 2 2 2 2 2 2" xfId="14980" xr:uid="{00000000-0005-0000-0000-0000693A0000}"/>
    <cellStyle name="Normal 3 2 2 2 3 5 2 2 2 2 3" xfId="14981" xr:uid="{00000000-0005-0000-0000-00006A3A0000}"/>
    <cellStyle name="Normal 3 2 2 2 3 5 2 2 2 3" xfId="14982" xr:uid="{00000000-0005-0000-0000-00006B3A0000}"/>
    <cellStyle name="Normal 3 2 2 2 3 5 2 2 2 3 2" xfId="14983" xr:uid="{00000000-0005-0000-0000-00006C3A0000}"/>
    <cellStyle name="Normal 3 2 2 2 3 5 2 2 2 4" xfId="14984" xr:uid="{00000000-0005-0000-0000-00006D3A0000}"/>
    <cellStyle name="Normal 3 2 2 2 3 5 2 2 3" xfId="14985" xr:uid="{00000000-0005-0000-0000-00006E3A0000}"/>
    <cellStyle name="Normal 3 2 2 2 3 5 2 2 3 2" xfId="14986" xr:uid="{00000000-0005-0000-0000-00006F3A0000}"/>
    <cellStyle name="Normal 3 2 2 2 3 5 2 2 3 2 2" xfId="14987" xr:uid="{00000000-0005-0000-0000-0000703A0000}"/>
    <cellStyle name="Normal 3 2 2 2 3 5 2 2 3 3" xfId="14988" xr:uid="{00000000-0005-0000-0000-0000713A0000}"/>
    <cellStyle name="Normal 3 2 2 2 3 5 2 2 4" xfId="14989" xr:uid="{00000000-0005-0000-0000-0000723A0000}"/>
    <cellStyle name="Normal 3 2 2 2 3 5 2 2 4 2" xfId="14990" xr:uid="{00000000-0005-0000-0000-0000733A0000}"/>
    <cellStyle name="Normal 3 2 2 2 3 5 2 2 5" xfId="14991" xr:uid="{00000000-0005-0000-0000-0000743A0000}"/>
    <cellStyle name="Normal 3 2 2 2 3 5 2 3" xfId="14992" xr:uid="{00000000-0005-0000-0000-0000753A0000}"/>
    <cellStyle name="Normal 3 2 2 2 3 5 2 3 2" xfId="14993" xr:uid="{00000000-0005-0000-0000-0000763A0000}"/>
    <cellStyle name="Normal 3 2 2 2 3 5 2 3 2 2" xfId="14994" xr:uid="{00000000-0005-0000-0000-0000773A0000}"/>
    <cellStyle name="Normal 3 2 2 2 3 5 2 3 2 2 2" xfId="14995" xr:uid="{00000000-0005-0000-0000-0000783A0000}"/>
    <cellStyle name="Normal 3 2 2 2 3 5 2 3 2 3" xfId="14996" xr:uid="{00000000-0005-0000-0000-0000793A0000}"/>
    <cellStyle name="Normal 3 2 2 2 3 5 2 3 3" xfId="14997" xr:uid="{00000000-0005-0000-0000-00007A3A0000}"/>
    <cellStyle name="Normal 3 2 2 2 3 5 2 3 3 2" xfId="14998" xr:uid="{00000000-0005-0000-0000-00007B3A0000}"/>
    <cellStyle name="Normal 3 2 2 2 3 5 2 3 4" xfId="14999" xr:uid="{00000000-0005-0000-0000-00007C3A0000}"/>
    <cellStyle name="Normal 3 2 2 2 3 5 2 4" xfId="15000" xr:uid="{00000000-0005-0000-0000-00007D3A0000}"/>
    <cellStyle name="Normal 3 2 2 2 3 5 2 4 2" xfId="15001" xr:uid="{00000000-0005-0000-0000-00007E3A0000}"/>
    <cellStyle name="Normal 3 2 2 2 3 5 2 4 2 2" xfId="15002" xr:uid="{00000000-0005-0000-0000-00007F3A0000}"/>
    <cellStyle name="Normal 3 2 2 2 3 5 2 4 2 2 2" xfId="15003" xr:uid="{00000000-0005-0000-0000-0000803A0000}"/>
    <cellStyle name="Normal 3 2 2 2 3 5 2 4 2 3" xfId="15004" xr:uid="{00000000-0005-0000-0000-0000813A0000}"/>
    <cellStyle name="Normal 3 2 2 2 3 5 2 4 3" xfId="15005" xr:uid="{00000000-0005-0000-0000-0000823A0000}"/>
    <cellStyle name="Normal 3 2 2 2 3 5 2 4 3 2" xfId="15006" xr:uid="{00000000-0005-0000-0000-0000833A0000}"/>
    <cellStyle name="Normal 3 2 2 2 3 5 2 4 4" xfId="15007" xr:uid="{00000000-0005-0000-0000-0000843A0000}"/>
    <cellStyle name="Normal 3 2 2 2 3 5 2 5" xfId="15008" xr:uid="{00000000-0005-0000-0000-0000853A0000}"/>
    <cellStyle name="Normal 3 2 2 2 3 5 2 5 2" xfId="15009" xr:uid="{00000000-0005-0000-0000-0000863A0000}"/>
    <cellStyle name="Normal 3 2 2 2 3 5 2 5 2 2" xfId="15010" xr:uid="{00000000-0005-0000-0000-0000873A0000}"/>
    <cellStyle name="Normal 3 2 2 2 3 5 2 5 3" xfId="15011" xr:uid="{00000000-0005-0000-0000-0000883A0000}"/>
    <cellStyle name="Normal 3 2 2 2 3 5 2 6" xfId="15012" xr:uid="{00000000-0005-0000-0000-0000893A0000}"/>
    <cellStyle name="Normal 3 2 2 2 3 5 2 6 2" xfId="15013" xr:uid="{00000000-0005-0000-0000-00008A3A0000}"/>
    <cellStyle name="Normal 3 2 2 2 3 5 2 7" xfId="15014" xr:uid="{00000000-0005-0000-0000-00008B3A0000}"/>
    <cellStyle name="Normal 3 2 2 2 3 5 2 7 2" xfId="15015" xr:uid="{00000000-0005-0000-0000-00008C3A0000}"/>
    <cellStyle name="Normal 3 2 2 2 3 5 2 8" xfId="15016" xr:uid="{00000000-0005-0000-0000-00008D3A0000}"/>
    <cellStyle name="Normal 3 2 2 2 3 5 3" xfId="15017" xr:uid="{00000000-0005-0000-0000-00008E3A0000}"/>
    <cellStyle name="Normal 3 2 2 2 3 5 3 2" xfId="15018" xr:uid="{00000000-0005-0000-0000-00008F3A0000}"/>
    <cellStyle name="Normal 3 2 2 2 3 5 3 2 2" xfId="15019" xr:uid="{00000000-0005-0000-0000-0000903A0000}"/>
    <cellStyle name="Normal 3 2 2 2 3 5 3 2 2 2" xfId="15020" xr:uid="{00000000-0005-0000-0000-0000913A0000}"/>
    <cellStyle name="Normal 3 2 2 2 3 5 3 2 2 2 2" xfId="15021" xr:uid="{00000000-0005-0000-0000-0000923A0000}"/>
    <cellStyle name="Normal 3 2 2 2 3 5 3 2 2 3" xfId="15022" xr:uid="{00000000-0005-0000-0000-0000933A0000}"/>
    <cellStyle name="Normal 3 2 2 2 3 5 3 2 3" xfId="15023" xr:uid="{00000000-0005-0000-0000-0000943A0000}"/>
    <cellStyle name="Normal 3 2 2 2 3 5 3 2 3 2" xfId="15024" xr:uid="{00000000-0005-0000-0000-0000953A0000}"/>
    <cellStyle name="Normal 3 2 2 2 3 5 3 2 4" xfId="15025" xr:uid="{00000000-0005-0000-0000-0000963A0000}"/>
    <cellStyle name="Normal 3 2 2 2 3 5 3 3" xfId="15026" xr:uid="{00000000-0005-0000-0000-0000973A0000}"/>
    <cellStyle name="Normal 3 2 2 2 3 5 3 3 2" xfId="15027" xr:uid="{00000000-0005-0000-0000-0000983A0000}"/>
    <cellStyle name="Normal 3 2 2 2 3 5 3 3 2 2" xfId="15028" xr:uid="{00000000-0005-0000-0000-0000993A0000}"/>
    <cellStyle name="Normal 3 2 2 2 3 5 3 3 3" xfId="15029" xr:uid="{00000000-0005-0000-0000-00009A3A0000}"/>
    <cellStyle name="Normal 3 2 2 2 3 5 3 4" xfId="15030" xr:uid="{00000000-0005-0000-0000-00009B3A0000}"/>
    <cellStyle name="Normal 3 2 2 2 3 5 3 4 2" xfId="15031" xr:uid="{00000000-0005-0000-0000-00009C3A0000}"/>
    <cellStyle name="Normal 3 2 2 2 3 5 3 5" xfId="15032" xr:uid="{00000000-0005-0000-0000-00009D3A0000}"/>
    <cellStyle name="Normal 3 2 2 2 3 5 4" xfId="15033" xr:uid="{00000000-0005-0000-0000-00009E3A0000}"/>
    <cellStyle name="Normal 3 2 2 2 3 5 4 2" xfId="15034" xr:uid="{00000000-0005-0000-0000-00009F3A0000}"/>
    <cellStyle name="Normal 3 2 2 2 3 5 4 2 2" xfId="15035" xr:uid="{00000000-0005-0000-0000-0000A03A0000}"/>
    <cellStyle name="Normal 3 2 2 2 3 5 4 2 2 2" xfId="15036" xr:uid="{00000000-0005-0000-0000-0000A13A0000}"/>
    <cellStyle name="Normal 3 2 2 2 3 5 4 2 3" xfId="15037" xr:uid="{00000000-0005-0000-0000-0000A23A0000}"/>
    <cellStyle name="Normal 3 2 2 2 3 5 4 3" xfId="15038" xr:uid="{00000000-0005-0000-0000-0000A33A0000}"/>
    <cellStyle name="Normal 3 2 2 2 3 5 4 3 2" xfId="15039" xr:uid="{00000000-0005-0000-0000-0000A43A0000}"/>
    <cellStyle name="Normal 3 2 2 2 3 5 4 4" xfId="15040" xr:uid="{00000000-0005-0000-0000-0000A53A0000}"/>
    <cellStyle name="Normal 3 2 2 2 3 5 5" xfId="15041" xr:uid="{00000000-0005-0000-0000-0000A63A0000}"/>
    <cellStyle name="Normal 3 2 2 2 3 5 5 2" xfId="15042" xr:uid="{00000000-0005-0000-0000-0000A73A0000}"/>
    <cellStyle name="Normal 3 2 2 2 3 5 5 2 2" xfId="15043" xr:uid="{00000000-0005-0000-0000-0000A83A0000}"/>
    <cellStyle name="Normal 3 2 2 2 3 5 5 2 2 2" xfId="15044" xr:uid="{00000000-0005-0000-0000-0000A93A0000}"/>
    <cellStyle name="Normal 3 2 2 2 3 5 5 2 3" xfId="15045" xr:uid="{00000000-0005-0000-0000-0000AA3A0000}"/>
    <cellStyle name="Normal 3 2 2 2 3 5 5 3" xfId="15046" xr:uid="{00000000-0005-0000-0000-0000AB3A0000}"/>
    <cellStyle name="Normal 3 2 2 2 3 5 5 3 2" xfId="15047" xr:uid="{00000000-0005-0000-0000-0000AC3A0000}"/>
    <cellStyle name="Normal 3 2 2 2 3 5 5 4" xfId="15048" xr:uid="{00000000-0005-0000-0000-0000AD3A0000}"/>
    <cellStyle name="Normal 3 2 2 2 3 5 6" xfId="15049" xr:uid="{00000000-0005-0000-0000-0000AE3A0000}"/>
    <cellStyle name="Normal 3 2 2 2 3 5 6 2" xfId="15050" xr:uid="{00000000-0005-0000-0000-0000AF3A0000}"/>
    <cellStyle name="Normal 3 2 2 2 3 5 6 2 2" xfId="15051" xr:uid="{00000000-0005-0000-0000-0000B03A0000}"/>
    <cellStyle name="Normal 3 2 2 2 3 5 6 3" xfId="15052" xr:uid="{00000000-0005-0000-0000-0000B13A0000}"/>
    <cellStyle name="Normal 3 2 2 2 3 5 7" xfId="15053" xr:uid="{00000000-0005-0000-0000-0000B23A0000}"/>
    <cellStyle name="Normal 3 2 2 2 3 5 7 2" xfId="15054" xr:uid="{00000000-0005-0000-0000-0000B33A0000}"/>
    <cellStyle name="Normal 3 2 2 2 3 5 8" xfId="15055" xr:uid="{00000000-0005-0000-0000-0000B43A0000}"/>
    <cellStyle name="Normal 3 2 2 2 3 5 8 2" xfId="15056" xr:uid="{00000000-0005-0000-0000-0000B53A0000}"/>
    <cellStyle name="Normal 3 2 2 2 3 5 9" xfId="15057" xr:uid="{00000000-0005-0000-0000-0000B63A0000}"/>
    <cellStyle name="Normal 3 2 2 2 3 6" xfId="15058" xr:uid="{00000000-0005-0000-0000-0000B73A0000}"/>
    <cellStyle name="Normal 3 2 2 2 3 6 2" xfId="15059" xr:uid="{00000000-0005-0000-0000-0000B83A0000}"/>
    <cellStyle name="Normal 3 2 2 2 3 6 2 2" xfId="15060" xr:uid="{00000000-0005-0000-0000-0000B93A0000}"/>
    <cellStyle name="Normal 3 2 2 2 3 6 2 2 2" xfId="15061" xr:uid="{00000000-0005-0000-0000-0000BA3A0000}"/>
    <cellStyle name="Normal 3 2 2 2 3 6 2 2 2 2" xfId="15062" xr:uid="{00000000-0005-0000-0000-0000BB3A0000}"/>
    <cellStyle name="Normal 3 2 2 2 3 6 2 2 2 2 2" xfId="15063" xr:uid="{00000000-0005-0000-0000-0000BC3A0000}"/>
    <cellStyle name="Normal 3 2 2 2 3 6 2 2 2 3" xfId="15064" xr:uid="{00000000-0005-0000-0000-0000BD3A0000}"/>
    <cellStyle name="Normal 3 2 2 2 3 6 2 2 3" xfId="15065" xr:uid="{00000000-0005-0000-0000-0000BE3A0000}"/>
    <cellStyle name="Normal 3 2 2 2 3 6 2 2 3 2" xfId="15066" xr:uid="{00000000-0005-0000-0000-0000BF3A0000}"/>
    <cellStyle name="Normal 3 2 2 2 3 6 2 2 4" xfId="15067" xr:uid="{00000000-0005-0000-0000-0000C03A0000}"/>
    <cellStyle name="Normal 3 2 2 2 3 6 2 3" xfId="15068" xr:uid="{00000000-0005-0000-0000-0000C13A0000}"/>
    <cellStyle name="Normal 3 2 2 2 3 6 2 3 2" xfId="15069" xr:uid="{00000000-0005-0000-0000-0000C23A0000}"/>
    <cellStyle name="Normal 3 2 2 2 3 6 2 3 2 2" xfId="15070" xr:uid="{00000000-0005-0000-0000-0000C33A0000}"/>
    <cellStyle name="Normal 3 2 2 2 3 6 2 3 3" xfId="15071" xr:uid="{00000000-0005-0000-0000-0000C43A0000}"/>
    <cellStyle name="Normal 3 2 2 2 3 6 2 4" xfId="15072" xr:uid="{00000000-0005-0000-0000-0000C53A0000}"/>
    <cellStyle name="Normal 3 2 2 2 3 6 2 4 2" xfId="15073" xr:uid="{00000000-0005-0000-0000-0000C63A0000}"/>
    <cellStyle name="Normal 3 2 2 2 3 6 2 5" xfId="15074" xr:uid="{00000000-0005-0000-0000-0000C73A0000}"/>
    <cellStyle name="Normal 3 2 2 2 3 6 3" xfId="15075" xr:uid="{00000000-0005-0000-0000-0000C83A0000}"/>
    <cellStyle name="Normal 3 2 2 2 3 6 3 2" xfId="15076" xr:uid="{00000000-0005-0000-0000-0000C93A0000}"/>
    <cellStyle name="Normal 3 2 2 2 3 6 3 2 2" xfId="15077" xr:uid="{00000000-0005-0000-0000-0000CA3A0000}"/>
    <cellStyle name="Normal 3 2 2 2 3 6 3 2 2 2" xfId="15078" xr:uid="{00000000-0005-0000-0000-0000CB3A0000}"/>
    <cellStyle name="Normal 3 2 2 2 3 6 3 2 3" xfId="15079" xr:uid="{00000000-0005-0000-0000-0000CC3A0000}"/>
    <cellStyle name="Normal 3 2 2 2 3 6 3 3" xfId="15080" xr:uid="{00000000-0005-0000-0000-0000CD3A0000}"/>
    <cellStyle name="Normal 3 2 2 2 3 6 3 3 2" xfId="15081" xr:uid="{00000000-0005-0000-0000-0000CE3A0000}"/>
    <cellStyle name="Normal 3 2 2 2 3 6 3 4" xfId="15082" xr:uid="{00000000-0005-0000-0000-0000CF3A0000}"/>
    <cellStyle name="Normal 3 2 2 2 3 6 4" xfId="15083" xr:uid="{00000000-0005-0000-0000-0000D03A0000}"/>
    <cellStyle name="Normal 3 2 2 2 3 6 4 2" xfId="15084" xr:uid="{00000000-0005-0000-0000-0000D13A0000}"/>
    <cellStyle name="Normal 3 2 2 2 3 6 4 2 2" xfId="15085" xr:uid="{00000000-0005-0000-0000-0000D23A0000}"/>
    <cellStyle name="Normal 3 2 2 2 3 6 4 2 2 2" xfId="15086" xr:uid="{00000000-0005-0000-0000-0000D33A0000}"/>
    <cellStyle name="Normal 3 2 2 2 3 6 4 2 3" xfId="15087" xr:uid="{00000000-0005-0000-0000-0000D43A0000}"/>
    <cellStyle name="Normal 3 2 2 2 3 6 4 3" xfId="15088" xr:uid="{00000000-0005-0000-0000-0000D53A0000}"/>
    <cellStyle name="Normal 3 2 2 2 3 6 4 3 2" xfId="15089" xr:uid="{00000000-0005-0000-0000-0000D63A0000}"/>
    <cellStyle name="Normal 3 2 2 2 3 6 4 4" xfId="15090" xr:uid="{00000000-0005-0000-0000-0000D73A0000}"/>
    <cellStyle name="Normal 3 2 2 2 3 6 5" xfId="15091" xr:uid="{00000000-0005-0000-0000-0000D83A0000}"/>
    <cellStyle name="Normal 3 2 2 2 3 6 5 2" xfId="15092" xr:uid="{00000000-0005-0000-0000-0000D93A0000}"/>
    <cellStyle name="Normal 3 2 2 2 3 6 5 2 2" xfId="15093" xr:uid="{00000000-0005-0000-0000-0000DA3A0000}"/>
    <cellStyle name="Normal 3 2 2 2 3 6 5 3" xfId="15094" xr:uid="{00000000-0005-0000-0000-0000DB3A0000}"/>
    <cellStyle name="Normal 3 2 2 2 3 6 6" xfId="15095" xr:uid="{00000000-0005-0000-0000-0000DC3A0000}"/>
    <cellStyle name="Normal 3 2 2 2 3 6 6 2" xfId="15096" xr:uid="{00000000-0005-0000-0000-0000DD3A0000}"/>
    <cellStyle name="Normal 3 2 2 2 3 6 7" xfId="15097" xr:uid="{00000000-0005-0000-0000-0000DE3A0000}"/>
    <cellStyle name="Normal 3 2 2 2 3 6 7 2" xfId="15098" xr:uid="{00000000-0005-0000-0000-0000DF3A0000}"/>
    <cellStyle name="Normal 3 2 2 2 3 6 8" xfId="15099" xr:uid="{00000000-0005-0000-0000-0000E03A0000}"/>
    <cellStyle name="Normal 3 2 2 2 3 7" xfId="15100" xr:uid="{00000000-0005-0000-0000-0000E13A0000}"/>
    <cellStyle name="Normal 3 2 2 2 3 7 2" xfId="15101" xr:uid="{00000000-0005-0000-0000-0000E23A0000}"/>
    <cellStyle name="Normal 3 2 2 2 3 7 2 2" xfId="15102" xr:uid="{00000000-0005-0000-0000-0000E33A0000}"/>
    <cellStyle name="Normal 3 2 2 2 3 7 2 2 2" xfId="15103" xr:uid="{00000000-0005-0000-0000-0000E43A0000}"/>
    <cellStyle name="Normal 3 2 2 2 3 7 2 2 2 2" xfId="15104" xr:uid="{00000000-0005-0000-0000-0000E53A0000}"/>
    <cellStyle name="Normal 3 2 2 2 3 7 2 2 2 2 2" xfId="15105" xr:uid="{00000000-0005-0000-0000-0000E63A0000}"/>
    <cellStyle name="Normal 3 2 2 2 3 7 2 2 2 3" xfId="15106" xr:uid="{00000000-0005-0000-0000-0000E73A0000}"/>
    <cellStyle name="Normal 3 2 2 2 3 7 2 2 3" xfId="15107" xr:uid="{00000000-0005-0000-0000-0000E83A0000}"/>
    <cellStyle name="Normal 3 2 2 2 3 7 2 2 3 2" xfId="15108" xr:uid="{00000000-0005-0000-0000-0000E93A0000}"/>
    <cellStyle name="Normal 3 2 2 2 3 7 2 2 4" xfId="15109" xr:uid="{00000000-0005-0000-0000-0000EA3A0000}"/>
    <cellStyle name="Normal 3 2 2 2 3 7 2 3" xfId="15110" xr:uid="{00000000-0005-0000-0000-0000EB3A0000}"/>
    <cellStyle name="Normal 3 2 2 2 3 7 2 3 2" xfId="15111" xr:uid="{00000000-0005-0000-0000-0000EC3A0000}"/>
    <cellStyle name="Normal 3 2 2 2 3 7 2 3 2 2" xfId="15112" xr:uid="{00000000-0005-0000-0000-0000ED3A0000}"/>
    <cellStyle name="Normal 3 2 2 2 3 7 2 3 3" xfId="15113" xr:uid="{00000000-0005-0000-0000-0000EE3A0000}"/>
    <cellStyle name="Normal 3 2 2 2 3 7 2 4" xfId="15114" xr:uid="{00000000-0005-0000-0000-0000EF3A0000}"/>
    <cellStyle name="Normal 3 2 2 2 3 7 2 4 2" xfId="15115" xr:uid="{00000000-0005-0000-0000-0000F03A0000}"/>
    <cellStyle name="Normal 3 2 2 2 3 7 2 5" xfId="15116" xr:uid="{00000000-0005-0000-0000-0000F13A0000}"/>
    <cellStyle name="Normal 3 2 2 2 3 7 3" xfId="15117" xr:uid="{00000000-0005-0000-0000-0000F23A0000}"/>
    <cellStyle name="Normal 3 2 2 2 3 7 3 2" xfId="15118" xr:uid="{00000000-0005-0000-0000-0000F33A0000}"/>
    <cellStyle name="Normal 3 2 2 2 3 7 3 2 2" xfId="15119" xr:uid="{00000000-0005-0000-0000-0000F43A0000}"/>
    <cellStyle name="Normal 3 2 2 2 3 7 3 2 2 2" xfId="15120" xr:uid="{00000000-0005-0000-0000-0000F53A0000}"/>
    <cellStyle name="Normal 3 2 2 2 3 7 3 2 3" xfId="15121" xr:uid="{00000000-0005-0000-0000-0000F63A0000}"/>
    <cellStyle name="Normal 3 2 2 2 3 7 3 3" xfId="15122" xr:uid="{00000000-0005-0000-0000-0000F73A0000}"/>
    <cellStyle name="Normal 3 2 2 2 3 7 3 3 2" xfId="15123" xr:uid="{00000000-0005-0000-0000-0000F83A0000}"/>
    <cellStyle name="Normal 3 2 2 2 3 7 3 4" xfId="15124" xr:uid="{00000000-0005-0000-0000-0000F93A0000}"/>
    <cellStyle name="Normal 3 2 2 2 3 7 4" xfId="15125" xr:uid="{00000000-0005-0000-0000-0000FA3A0000}"/>
    <cellStyle name="Normal 3 2 2 2 3 7 4 2" xfId="15126" xr:uid="{00000000-0005-0000-0000-0000FB3A0000}"/>
    <cellStyle name="Normal 3 2 2 2 3 7 4 2 2" xfId="15127" xr:uid="{00000000-0005-0000-0000-0000FC3A0000}"/>
    <cellStyle name="Normal 3 2 2 2 3 7 4 3" xfId="15128" xr:uid="{00000000-0005-0000-0000-0000FD3A0000}"/>
    <cellStyle name="Normal 3 2 2 2 3 7 5" xfId="15129" xr:uid="{00000000-0005-0000-0000-0000FE3A0000}"/>
    <cellStyle name="Normal 3 2 2 2 3 7 5 2" xfId="15130" xr:uid="{00000000-0005-0000-0000-0000FF3A0000}"/>
    <cellStyle name="Normal 3 2 2 2 3 7 6" xfId="15131" xr:uid="{00000000-0005-0000-0000-0000003B0000}"/>
    <cellStyle name="Normal 3 2 2 2 3 8" xfId="15132" xr:uid="{00000000-0005-0000-0000-0000013B0000}"/>
    <cellStyle name="Normal 3 2 2 2 3 8 2" xfId="15133" xr:uid="{00000000-0005-0000-0000-0000023B0000}"/>
    <cellStyle name="Normal 3 2 2 2 3 8 2 2" xfId="15134" xr:uid="{00000000-0005-0000-0000-0000033B0000}"/>
    <cellStyle name="Normal 3 2 2 2 3 8 2 2 2" xfId="15135" xr:uid="{00000000-0005-0000-0000-0000043B0000}"/>
    <cellStyle name="Normal 3 2 2 2 3 8 2 2 2 2" xfId="15136" xr:uid="{00000000-0005-0000-0000-0000053B0000}"/>
    <cellStyle name="Normal 3 2 2 2 3 8 2 2 2 2 2" xfId="15137" xr:uid="{00000000-0005-0000-0000-0000063B0000}"/>
    <cellStyle name="Normal 3 2 2 2 3 8 2 2 2 3" xfId="15138" xr:uid="{00000000-0005-0000-0000-0000073B0000}"/>
    <cellStyle name="Normal 3 2 2 2 3 8 2 2 3" xfId="15139" xr:uid="{00000000-0005-0000-0000-0000083B0000}"/>
    <cellStyle name="Normal 3 2 2 2 3 8 2 2 3 2" xfId="15140" xr:uid="{00000000-0005-0000-0000-0000093B0000}"/>
    <cellStyle name="Normal 3 2 2 2 3 8 2 2 4" xfId="15141" xr:uid="{00000000-0005-0000-0000-00000A3B0000}"/>
    <cellStyle name="Normal 3 2 2 2 3 8 2 3" xfId="15142" xr:uid="{00000000-0005-0000-0000-00000B3B0000}"/>
    <cellStyle name="Normal 3 2 2 2 3 8 2 3 2" xfId="15143" xr:uid="{00000000-0005-0000-0000-00000C3B0000}"/>
    <cellStyle name="Normal 3 2 2 2 3 8 2 3 2 2" xfId="15144" xr:uid="{00000000-0005-0000-0000-00000D3B0000}"/>
    <cellStyle name="Normal 3 2 2 2 3 8 2 3 3" xfId="15145" xr:uid="{00000000-0005-0000-0000-00000E3B0000}"/>
    <cellStyle name="Normal 3 2 2 2 3 8 2 4" xfId="15146" xr:uid="{00000000-0005-0000-0000-00000F3B0000}"/>
    <cellStyle name="Normal 3 2 2 2 3 8 2 4 2" xfId="15147" xr:uid="{00000000-0005-0000-0000-0000103B0000}"/>
    <cellStyle name="Normal 3 2 2 2 3 8 2 5" xfId="15148" xr:uid="{00000000-0005-0000-0000-0000113B0000}"/>
    <cellStyle name="Normal 3 2 2 2 3 8 3" xfId="15149" xr:uid="{00000000-0005-0000-0000-0000123B0000}"/>
    <cellStyle name="Normal 3 2 2 2 3 8 3 2" xfId="15150" xr:uid="{00000000-0005-0000-0000-0000133B0000}"/>
    <cellStyle name="Normal 3 2 2 2 3 8 3 2 2" xfId="15151" xr:uid="{00000000-0005-0000-0000-0000143B0000}"/>
    <cellStyle name="Normal 3 2 2 2 3 8 3 2 2 2" xfId="15152" xr:uid="{00000000-0005-0000-0000-0000153B0000}"/>
    <cellStyle name="Normal 3 2 2 2 3 8 3 2 3" xfId="15153" xr:uid="{00000000-0005-0000-0000-0000163B0000}"/>
    <cellStyle name="Normal 3 2 2 2 3 8 3 3" xfId="15154" xr:uid="{00000000-0005-0000-0000-0000173B0000}"/>
    <cellStyle name="Normal 3 2 2 2 3 8 3 3 2" xfId="15155" xr:uid="{00000000-0005-0000-0000-0000183B0000}"/>
    <cellStyle name="Normal 3 2 2 2 3 8 3 4" xfId="15156" xr:uid="{00000000-0005-0000-0000-0000193B0000}"/>
    <cellStyle name="Normal 3 2 2 2 3 8 4" xfId="15157" xr:uid="{00000000-0005-0000-0000-00001A3B0000}"/>
    <cellStyle name="Normal 3 2 2 2 3 8 4 2" xfId="15158" xr:uid="{00000000-0005-0000-0000-00001B3B0000}"/>
    <cellStyle name="Normal 3 2 2 2 3 8 4 2 2" xfId="15159" xr:uid="{00000000-0005-0000-0000-00001C3B0000}"/>
    <cellStyle name="Normal 3 2 2 2 3 8 4 3" xfId="15160" xr:uid="{00000000-0005-0000-0000-00001D3B0000}"/>
    <cellStyle name="Normal 3 2 2 2 3 8 5" xfId="15161" xr:uid="{00000000-0005-0000-0000-00001E3B0000}"/>
    <cellStyle name="Normal 3 2 2 2 3 8 5 2" xfId="15162" xr:uid="{00000000-0005-0000-0000-00001F3B0000}"/>
    <cellStyle name="Normal 3 2 2 2 3 8 6" xfId="15163" xr:uid="{00000000-0005-0000-0000-0000203B0000}"/>
    <cellStyle name="Normal 3 2 2 2 3 9" xfId="15164" xr:uid="{00000000-0005-0000-0000-0000213B0000}"/>
    <cellStyle name="Normal 3 2 2 2 3 9 2" xfId="15165" xr:uid="{00000000-0005-0000-0000-0000223B0000}"/>
    <cellStyle name="Normal 3 2 2 2 3 9 2 2" xfId="15166" xr:uid="{00000000-0005-0000-0000-0000233B0000}"/>
    <cellStyle name="Normal 3 2 2 2 3 9 2 2 2" xfId="15167" xr:uid="{00000000-0005-0000-0000-0000243B0000}"/>
    <cellStyle name="Normal 3 2 2 2 3 9 2 2 2 2" xfId="15168" xr:uid="{00000000-0005-0000-0000-0000253B0000}"/>
    <cellStyle name="Normal 3 2 2 2 3 9 2 2 3" xfId="15169" xr:uid="{00000000-0005-0000-0000-0000263B0000}"/>
    <cellStyle name="Normal 3 2 2 2 3 9 2 3" xfId="15170" xr:uid="{00000000-0005-0000-0000-0000273B0000}"/>
    <cellStyle name="Normal 3 2 2 2 3 9 2 3 2" xfId="15171" xr:uid="{00000000-0005-0000-0000-0000283B0000}"/>
    <cellStyle name="Normal 3 2 2 2 3 9 2 4" xfId="15172" xr:uid="{00000000-0005-0000-0000-0000293B0000}"/>
    <cellStyle name="Normal 3 2 2 2 3 9 3" xfId="15173" xr:uid="{00000000-0005-0000-0000-00002A3B0000}"/>
    <cellStyle name="Normal 3 2 2 2 3 9 3 2" xfId="15174" xr:uid="{00000000-0005-0000-0000-00002B3B0000}"/>
    <cellStyle name="Normal 3 2 2 2 3 9 3 2 2" xfId="15175" xr:uid="{00000000-0005-0000-0000-00002C3B0000}"/>
    <cellStyle name="Normal 3 2 2 2 3 9 3 3" xfId="15176" xr:uid="{00000000-0005-0000-0000-00002D3B0000}"/>
    <cellStyle name="Normal 3 2 2 2 3 9 4" xfId="15177" xr:uid="{00000000-0005-0000-0000-00002E3B0000}"/>
    <cellStyle name="Normal 3 2 2 2 3 9 4 2" xfId="15178" xr:uid="{00000000-0005-0000-0000-00002F3B0000}"/>
    <cellStyle name="Normal 3 2 2 2 3 9 5" xfId="15179" xr:uid="{00000000-0005-0000-0000-0000303B0000}"/>
    <cellStyle name="Normal 3 2 2 2 4" xfId="15180" xr:uid="{00000000-0005-0000-0000-0000313B0000}"/>
    <cellStyle name="Normal 3 2 2 2 4 10" xfId="15181" xr:uid="{00000000-0005-0000-0000-0000323B0000}"/>
    <cellStyle name="Normal 3 2 2 2 4 2" xfId="15182" xr:uid="{00000000-0005-0000-0000-0000333B0000}"/>
    <cellStyle name="Normal 3 2 2 2 4 2 2" xfId="15183" xr:uid="{00000000-0005-0000-0000-0000343B0000}"/>
    <cellStyle name="Normal 3 2 2 2 4 2 2 2" xfId="15184" xr:uid="{00000000-0005-0000-0000-0000353B0000}"/>
    <cellStyle name="Normal 3 2 2 2 4 2 2 2 2" xfId="15185" xr:uid="{00000000-0005-0000-0000-0000363B0000}"/>
    <cellStyle name="Normal 3 2 2 2 4 2 2 2 2 2" xfId="15186" xr:uid="{00000000-0005-0000-0000-0000373B0000}"/>
    <cellStyle name="Normal 3 2 2 2 4 2 2 2 2 2 2" xfId="15187" xr:uid="{00000000-0005-0000-0000-0000383B0000}"/>
    <cellStyle name="Normal 3 2 2 2 4 2 2 2 2 2 2 2" xfId="15188" xr:uid="{00000000-0005-0000-0000-0000393B0000}"/>
    <cellStyle name="Normal 3 2 2 2 4 2 2 2 2 2 3" xfId="15189" xr:uid="{00000000-0005-0000-0000-00003A3B0000}"/>
    <cellStyle name="Normal 3 2 2 2 4 2 2 2 2 3" xfId="15190" xr:uid="{00000000-0005-0000-0000-00003B3B0000}"/>
    <cellStyle name="Normal 3 2 2 2 4 2 2 2 2 3 2" xfId="15191" xr:uid="{00000000-0005-0000-0000-00003C3B0000}"/>
    <cellStyle name="Normal 3 2 2 2 4 2 2 2 2 4" xfId="15192" xr:uid="{00000000-0005-0000-0000-00003D3B0000}"/>
    <cellStyle name="Normal 3 2 2 2 4 2 2 2 3" xfId="15193" xr:uid="{00000000-0005-0000-0000-00003E3B0000}"/>
    <cellStyle name="Normal 3 2 2 2 4 2 2 2 3 2" xfId="15194" xr:uid="{00000000-0005-0000-0000-00003F3B0000}"/>
    <cellStyle name="Normal 3 2 2 2 4 2 2 2 3 2 2" xfId="15195" xr:uid="{00000000-0005-0000-0000-0000403B0000}"/>
    <cellStyle name="Normal 3 2 2 2 4 2 2 2 3 3" xfId="15196" xr:uid="{00000000-0005-0000-0000-0000413B0000}"/>
    <cellStyle name="Normal 3 2 2 2 4 2 2 2 4" xfId="15197" xr:uid="{00000000-0005-0000-0000-0000423B0000}"/>
    <cellStyle name="Normal 3 2 2 2 4 2 2 2 4 2" xfId="15198" xr:uid="{00000000-0005-0000-0000-0000433B0000}"/>
    <cellStyle name="Normal 3 2 2 2 4 2 2 2 5" xfId="15199" xr:uid="{00000000-0005-0000-0000-0000443B0000}"/>
    <cellStyle name="Normal 3 2 2 2 4 2 2 3" xfId="15200" xr:uid="{00000000-0005-0000-0000-0000453B0000}"/>
    <cellStyle name="Normal 3 2 2 2 4 2 2 3 2" xfId="15201" xr:uid="{00000000-0005-0000-0000-0000463B0000}"/>
    <cellStyle name="Normal 3 2 2 2 4 2 2 3 2 2" xfId="15202" xr:uid="{00000000-0005-0000-0000-0000473B0000}"/>
    <cellStyle name="Normal 3 2 2 2 4 2 2 3 2 2 2" xfId="15203" xr:uid="{00000000-0005-0000-0000-0000483B0000}"/>
    <cellStyle name="Normal 3 2 2 2 4 2 2 3 2 3" xfId="15204" xr:uid="{00000000-0005-0000-0000-0000493B0000}"/>
    <cellStyle name="Normal 3 2 2 2 4 2 2 3 3" xfId="15205" xr:uid="{00000000-0005-0000-0000-00004A3B0000}"/>
    <cellStyle name="Normal 3 2 2 2 4 2 2 3 3 2" xfId="15206" xr:uid="{00000000-0005-0000-0000-00004B3B0000}"/>
    <cellStyle name="Normal 3 2 2 2 4 2 2 3 4" xfId="15207" xr:uid="{00000000-0005-0000-0000-00004C3B0000}"/>
    <cellStyle name="Normal 3 2 2 2 4 2 2 4" xfId="15208" xr:uid="{00000000-0005-0000-0000-00004D3B0000}"/>
    <cellStyle name="Normal 3 2 2 2 4 2 2 4 2" xfId="15209" xr:uid="{00000000-0005-0000-0000-00004E3B0000}"/>
    <cellStyle name="Normal 3 2 2 2 4 2 2 4 2 2" xfId="15210" xr:uid="{00000000-0005-0000-0000-00004F3B0000}"/>
    <cellStyle name="Normal 3 2 2 2 4 2 2 4 2 2 2" xfId="15211" xr:uid="{00000000-0005-0000-0000-0000503B0000}"/>
    <cellStyle name="Normal 3 2 2 2 4 2 2 4 2 3" xfId="15212" xr:uid="{00000000-0005-0000-0000-0000513B0000}"/>
    <cellStyle name="Normal 3 2 2 2 4 2 2 4 3" xfId="15213" xr:uid="{00000000-0005-0000-0000-0000523B0000}"/>
    <cellStyle name="Normal 3 2 2 2 4 2 2 4 3 2" xfId="15214" xr:uid="{00000000-0005-0000-0000-0000533B0000}"/>
    <cellStyle name="Normal 3 2 2 2 4 2 2 4 4" xfId="15215" xr:uid="{00000000-0005-0000-0000-0000543B0000}"/>
    <cellStyle name="Normal 3 2 2 2 4 2 2 5" xfId="15216" xr:uid="{00000000-0005-0000-0000-0000553B0000}"/>
    <cellStyle name="Normal 3 2 2 2 4 2 2 5 2" xfId="15217" xr:uid="{00000000-0005-0000-0000-0000563B0000}"/>
    <cellStyle name="Normal 3 2 2 2 4 2 2 5 2 2" xfId="15218" xr:uid="{00000000-0005-0000-0000-0000573B0000}"/>
    <cellStyle name="Normal 3 2 2 2 4 2 2 5 3" xfId="15219" xr:uid="{00000000-0005-0000-0000-0000583B0000}"/>
    <cellStyle name="Normal 3 2 2 2 4 2 2 6" xfId="15220" xr:uid="{00000000-0005-0000-0000-0000593B0000}"/>
    <cellStyle name="Normal 3 2 2 2 4 2 2 6 2" xfId="15221" xr:uid="{00000000-0005-0000-0000-00005A3B0000}"/>
    <cellStyle name="Normal 3 2 2 2 4 2 2 7" xfId="15222" xr:uid="{00000000-0005-0000-0000-00005B3B0000}"/>
    <cellStyle name="Normal 3 2 2 2 4 2 2 7 2" xfId="15223" xr:uid="{00000000-0005-0000-0000-00005C3B0000}"/>
    <cellStyle name="Normal 3 2 2 2 4 2 2 8" xfId="15224" xr:uid="{00000000-0005-0000-0000-00005D3B0000}"/>
    <cellStyle name="Normal 3 2 2 2 4 2 3" xfId="15225" xr:uid="{00000000-0005-0000-0000-00005E3B0000}"/>
    <cellStyle name="Normal 3 2 2 2 4 2 3 2" xfId="15226" xr:uid="{00000000-0005-0000-0000-00005F3B0000}"/>
    <cellStyle name="Normal 3 2 2 2 4 2 3 2 2" xfId="15227" xr:uid="{00000000-0005-0000-0000-0000603B0000}"/>
    <cellStyle name="Normal 3 2 2 2 4 2 3 2 2 2" xfId="15228" xr:uid="{00000000-0005-0000-0000-0000613B0000}"/>
    <cellStyle name="Normal 3 2 2 2 4 2 3 2 2 2 2" xfId="15229" xr:uid="{00000000-0005-0000-0000-0000623B0000}"/>
    <cellStyle name="Normal 3 2 2 2 4 2 3 2 2 3" xfId="15230" xr:uid="{00000000-0005-0000-0000-0000633B0000}"/>
    <cellStyle name="Normal 3 2 2 2 4 2 3 2 3" xfId="15231" xr:uid="{00000000-0005-0000-0000-0000643B0000}"/>
    <cellStyle name="Normal 3 2 2 2 4 2 3 2 3 2" xfId="15232" xr:uid="{00000000-0005-0000-0000-0000653B0000}"/>
    <cellStyle name="Normal 3 2 2 2 4 2 3 2 4" xfId="15233" xr:uid="{00000000-0005-0000-0000-0000663B0000}"/>
    <cellStyle name="Normal 3 2 2 2 4 2 3 3" xfId="15234" xr:uid="{00000000-0005-0000-0000-0000673B0000}"/>
    <cellStyle name="Normal 3 2 2 2 4 2 3 3 2" xfId="15235" xr:uid="{00000000-0005-0000-0000-0000683B0000}"/>
    <cellStyle name="Normal 3 2 2 2 4 2 3 3 2 2" xfId="15236" xr:uid="{00000000-0005-0000-0000-0000693B0000}"/>
    <cellStyle name="Normal 3 2 2 2 4 2 3 3 3" xfId="15237" xr:uid="{00000000-0005-0000-0000-00006A3B0000}"/>
    <cellStyle name="Normal 3 2 2 2 4 2 3 4" xfId="15238" xr:uid="{00000000-0005-0000-0000-00006B3B0000}"/>
    <cellStyle name="Normal 3 2 2 2 4 2 3 4 2" xfId="15239" xr:uid="{00000000-0005-0000-0000-00006C3B0000}"/>
    <cellStyle name="Normal 3 2 2 2 4 2 3 5" xfId="15240" xr:uid="{00000000-0005-0000-0000-00006D3B0000}"/>
    <cellStyle name="Normal 3 2 2 2 4 2 4" xfId="15241" xr:uid="{00000000-0005-0000-0000-00006E3B0000}"/>
    <cellStyle name="Normal 3 2 2 2 4 2 4 2" xfId="15242" xr:uid="{00000000-0005-0000-0000-00006F3B0000}"/>
    <cellStyle name="Normal 3 2 2 2 4 2 4 2 2" xfId="15243" xr:uid="{00000000-0005-0000-0000-0000703B0000}"/>
    <cellStyle name="Normal 3 2 2 2 4 2 4 2 2 2" xfId="15244" xr:uid="{00000000-0005-0000-0000-0000713B0000}"/>
    <cellStyle name="Normal 3 2 2 2 4 2 4 2 3" xfId="15245" xr:uid="{00000000-0005-0000-0000-0000723B0000}"/>
    <cellStyle name="Normal 3 2 2 2 4 2 4 3" xfId="15246" xr:uid="{00000000-0005-0000-0000-0000733B0000}"/>
    <cellStyle name="Normal 3 2 2 2 4 2 4 3 2" xfId="15247" xr:uid="{00000000-0005-0000-0000-0000743B0000}"/>
    <cellStyle name="Normal 3 2 2 2 4 2 4 4" xfId="15248" xr:uid="{00000000-0005-0000-0000-0000753B0000}"/>
    <cellStyle name="Normal 3 2 2 2 4 2 5" xfId="15249" xr:uid="{00000000-0005-0000-0000-0000763B0000}"/>
    <cellStyle name="Normal 3 2 2 2 4 2 5 2" xfId="15250" xr:uid="{00000000-0005-0000-0000-0000773B0000}"/>
    <cellStyle name="Normal 3 2 2 2 4 2 5 2 2" xfId="15251" xr:uid="{00000000-0005-0000-0000-0000783B0000}"/>
    <cellStyle name="Normal 3 2 2 2 4 2 5 2 2 2" xfId="15252" xr:uid="{00000000-0005-0000-0000-0000793B0000}"/>
    <cellStyle name="Normal 3 2 2 2 4 2 5 2 3" xfId="15253" xr:uid="{00000000-0005-0000-0000-00007A3B0000}"/>
    <cellStyle name="Normal 3 2 2 2 4 2 5 3" xfId="15254" xr:uid="{00000000-0005-0000-0000-00007B3B0000}"/>
    <cellStyle name="Normal 3 2 2 2 4 2 5 3 2" xfId="15255" xr:uid="{00000000-0005-0000-0000-00007C3B0000}"/>
    <cellStyle name="Normal 3 2 2 2 4 2 5 4" xfId="15256" xr:uid="{00000000-0005-0000-0000-00007D3B0000}"/>
    <cellStyle name="Normal 3 2 2 2 4 2 6" xfId="15257" xr:uid="{00000000-0005-0000-0000-00007E3B0000}"/>
    <cellStyle name="Normal 3 2 2 2 4 2 6 2" xfId="15258" xr:uid="{00000000-0005-0000-0000-00007F3B0000}"/>
    <cellStyle name="Normal 3 2 2 2 4 2 6 2 2" xfId="15259" xr:uid="{00000000-0005-0000-0000-0000803B0000}"/>
    <cellStyle name="Normal 3 2 2 2 4 2 6 3" xfId="15260" xr:uid="{00000000-0005-0000-0000-0000813B0000}"/>
    <cellStyle name="Normal 3 2 2 2 4 2 7" xfId="15261" xr:uid="{00000000-0005-0000-0000-0000823B0000}"/>
    <cellStyle name="Normal 3 2 2 2 4 2 7 2" xfId="15262" xr:uid="{00000000-0005-0000-0000-0000833B0000}"/>
    <cellStyle name="Normal 3 2 2 2 4 2 8" xfId="15263" xr:uid="{00000000-0005-0000-0000-0000843B0000}"/>
    <cellStyle name="Normal 3 2 2 2 4 2 8 2" xfId="15264" xr:uid="{00000000-0005-0000-0000-0000853B0000}"/>
    <cellStyle name="Normal 3 2 2 2 4 2 9" xfId="15265" xr:uid="{00000000-0005-0000-0000-0000863B0000}"/>
    <cellStyle name="Normal 3 2 2 2 4 3" xfId="15266" xr:uid="{00000000-0005-0000-0000-0000873B0000}"/>
    <cellStyle name="Normal 3 2 2 2 4 3 2" xfId="15267" xr:uid="{00000000-0005-0000-0000-0000883B0000}"/>
    <cellStyle name="Normal 3 2 2 2 4 3 2 2" xfId="15268" xr:uid="{00000000-0005-0000-0000-0000893B0000}"/>
    <cellStyle name="Normal 3 2 2 2 4 3 2 2 2" xfId="15269" xr:uid="{00000000-0005-0000-0000-00008A3B0000}"/>
    <cellStyle name="Normal 3 2 2 2 4 3 2 2 2 2" xfId="15270" xr:uid="{00000000-0005-0000-0000-00008B3B0000}"/>
    <cellStyle name="Normal 3 2 2 2 4 3 2 2 2 2 2" xfId="15271" xr:uid="{00000000-0005-0000-0000-00008C3B0000}"/>
    <cellStyle name="Normal 3 2 2 2 4 3 2 2 2 3" xfId="15272" xr:uid="{00000000-0005-0000-0000-00008D3B0000}"/>
    <cellStyle name="Normal 3 2 2 2 4 3 2 2 3" xfId="15273" xr:uid="{00000000-0005-0000-0000-00008E3B0000}"/>
    <cellStyle name="Normal 3 2 2 2 4 3 2 2 3 2" xfId="15274" xr:uid="{00000000-0005-0000-0000-00008F3B0000}"/>
    <cellStyle name="Normal 3 2 2 2 4 3 2 2 4" xfId="15275" xr:uid="{00000000-0005-0000-0000-0000903B0000}"/>
    <cellStyle name="Normal 3 2 2 2 4 3 2 3" xfId="15276" xr:uid="{00000000-0005-0000-0000-0000913B0000}"/>
    <cellStyle name="Normal 3 2 2 2 4 3 2 3 2" xfId="15277" xr:uid="{00000000-0005-0000-0000-0000923B0000}"/>
    <cellStyle name="Normal 3 2 2 2 4 3 2 3 2 2" xfId="15278" xr:uid="{00000000-0005-0000-0000-0000933B0000}"/>
    <cellStyle name="Normal 3 2 2 2 4 3 2 3 3" xfId="15279" xr:uid="{00000000-0005-0000-0000-0000943B0000}"/>
    <cellStyle name="Normal 3 2 2 2 4 3 2 4" xfId="15280" xr:uid="{00000000-0005-0000-0000-0000953B0000}"/>
    <cellStyle name="Normal 3 2 2 2 4 3 2 4 2" xfId="15281" xr:uid="{00000000-0005-0000-0000-0000963B0000}"/>
    <cellStyle name="Normal 3 2 2 2 4 3 2 5" xfId="15282" xr:uid="{00000000-0005-0000-0000-0000973B0000}"/>
    <cellStyle name="Normal 3 2 2 2 4 3 3" xfId="15283" xr:uid="{00000000-0005-0000-0000-0000983B0000}"/>
    <cellStyle name="Normal 3 2 2 2 4 3 3 2" xfId="15284" xr:uid="{00000000-0005-0000-0000-0000993B0000}"/>
    <cellStyle name="Normal 3 2 2 2 4 3 3 2 2" xfId="15285" xr:uid="{00000000-0005-0000-0000-00009A3B0000}"/>
    <cellStyle name="Normal 3 2 2 2 4 3 3 2 2 2" xfId="15286" xr:uid="{00000000-0005-0000-0000-00009B3B0000}"/>
    <cellStyle name="Normal 3 2 2 2 4 3 3 2 3" xfId="15287" xr:uid="{00000000-0005-0000-0000-00009C3B0000}"/>
    <cellStyle name="Normal 3 2 2 2 4 3 3 3" xfId="15288" xr:uid="{00000000-0005-0000-0000-00009D3B0000}"/>
    <cellStyle name="Normal 3 2 2 2 4 3 3 3 2" xfId="15289" xr:uid="{00000000-0005-0000-0000-00009E3B0000}"/>
    <cellStyle name="Normal 3 2 2 2 4 3 3 4" xfId="15290" xr:uid="{00000000-0005-0000-0000-00009F3B0000}"/>
    <cellStyle name="Normal 3 2 2 2 4 3 4" xfId="15291" xr:uid="{00000000-0005-0000-0000-0000A03B0000}"/>
    <cellStyle name="Normal 3 2 2 2 4 3 4 2" xfId="15292" xr:uid="{00000000-0005-0000-0000-0000A13B0000}"/>
    <cellStyle name="Normal 3 2 2 2 4 3 4 2 2" xfId="15293" xr:uid="{00000000-0005-0000-0000-0000A23B0000}"/>
    <cellStyle name="Normal 3 2 2 2 4 3 4 2 2 2" xfId="15294" xr:uid="{00000000-0005-0000-0000-0000A33B0000}"/>
    <cellStyle name="Normal 3 2 2 2 4 3 4 2 3" xfId="15295" xr:uid="{00000000-0005-0000-0000-0000A43B0000}"/>
    <cellStyle name="Normal 3 2 2 2 4 3 4 3" xfId="15296" xr:uid="{00000000-0005-0000-0000-0000A53B0000}"/>
    <cellStyle name="Normal 3 2 2 2 4 3 4 3 2" xfId="15297" xr:uid="{00000000-0005-0000-0000-0000A63B0000}"/>
    <cellStyle name="Normal 3 2 2 2 4 3 4 4" xfId="15298" xr:uid="{00000000-0005-0000-0000-0000A73B0000}"/>
    <cellStyle name="Normal 3 2 2 2 4 3 5" xfId="15299" xr:uid="{00000000-0005-0000-0000-0000A83B0000}"/>
    <cellStyle name="Normal 3 2 2 2 4 3 5 2" xfId="15300" xr:uid="{00000000-0005-0000-0000-0000A93B0000}"/>
    <cellStyle name="Normal 3 2 2 2 4 3 5 2 2" xfId="15301" xr:uid="{00000000-0005-0000-0000-0000AA3B0000}"/>
    <cellStyle name="Normal 3 2 2 2 4 3 5 3" xfId="15302" xr:uid="{00000000-0005-0000-0000-0000AB3B0000}"/>
    <cellStyle name="Normal 3 2 2 2 4 3 6" xfId="15303" xr:uid="{00000000-0005-0000-0000-0000AC3B0000}"/>
    <cellStyle name="Normal 3 2 2 2 4 3 6 2" xfId="15304" xr:uid="{00000000-0005-0000-0000-0000AD3B0000}"/>
    <cellStyle name="Normal 3 2 2 2 4 3 7" xfId="15305" xr:uid="{00000000-0005-0000-0000-0000AE3B0000}"/>
    <cellStyle name="Normal 3 2 2 2 4 3 7 2" xfId="15306" xr:uid="{00000000-0005-0000-0000-0000AF3B0000}"/>
    <cellStyle name="Normal 3 2 2 2 4 3 8" xfId="15307" xr:uid="{00000000-0005-0000-0000-0000B03B0000}"/>
    <cellStyle name="Normal 3 2 2 2 4 4" xfId="15308" xr:uid="{00000000-0005-0000-0000-0000B13B0000}"/>
    <cellStyle name="Normal 3 2 2 2 4 4 2" xfId="15309" xr:uid="{00000000-0005-0000-0000-0000B23B0000}"/>
    <cellStyle name="Normal 3 2 2 2 4 4 2 2" xfId="15310" xr:uid="{00000000-0005-0000-0000-0000B33B0000}"/>
    <cellStyle name="Normal 3 2 2 2 4 4 2 2 2" xfId="15311" xr:uid="{00000000-0005-0000-0000-0000B43B0000}"/>
    <cellStyle name="Normal 3 2 2 2 4 4 2 2 2 2" xfId="15312" xr:uid="{00000000-0005-0000-0000-0000B53B0000}"/>
    <cellStyle name="Normal 3 2 2 2 4 4 2 2 3" xfId="15313" xr:uid="{00000000-0005-0000-0000-0000B63B0000}"/>
    <cellStyle name="Normal 3 2 2 2 4 4 2 3" xfId="15314" xr:uid="{00000000-0005-0000-0000-0000B73B0000}"/>
    <cellStyle name="Normal 3 2 2 2 4 4 2 3 2" xfId="15315" xr:uid="{00000000-0005-0000-0000-0000B83B0000}"/>
    <cellStyle name="Normal 3 2 2 2 4 4 2 4" xfId="15316" xr:uid="{00000000-0005-0000-0000-0000B93B0000}"/>
    <cellStyle name="Normal 3 2 2 2 4 4 3" xfId="15317" xr:uid="{00000000-0005-0000-0000-0000BA3B0000}"/>
    <cellStyle name="Normal 3 2 2 2 4 4 3 2" xfId="15318" xr:uid="{00000000-0005-0000-0000-0000BB3B0000}"/>
    <cellStyle name="Normal 3 2 2 2 4 4 3 2 2" xfId="15319" xr:uid="{00000000-0005-0000-0000-0000BC3B0000}"/>
    <cellStyle name="Normal 3 2 2 2 4 4 3 3" xfId="15320" xr:uid="{00000000-0005-0000-0000-0000BD3B0000}"/>
    <cellStyle name="Normal 3 2 2 2 4 4 4" xfId="15321" xr:uid="{00000000-0005-0000-0000-0000BE3B0000}"/>
    <cellStyle name="Normal 3 2 2 2 4 4 4 2" xfId="15322" xr:uid="{00000000-0005-0000-0000-0000BF3B0000}"/>
    <cellStyle name="Normal 3 2 2 2 4 4 5" xfId="15323" xr:uid="{00000000-0005-0000-0000-0000C03B0000}"/>
    <cellStyle name="Normal 3 2 2 2 4 5" xfId="15324" xr:uid="{00000000-0005-0000-0000-0000C13B0000}"/>
    <cellStyle name="Normal 3 2 2 2 4 5 2" xfId="15325" xr:uid="{00000000-0005-0000-0000-0000C23B0000}"/>
    <cellStyle name="Normal 3 2 2 2 4 5 2 2" xfId="15326" xr:uid="{00000000-0005-0000-0000-0000C33B0000}"/>
    <cellStyle name="Normal 3 2 2 2 4 5 2 2 2" xfId="15327" xr:uid="{00000000-0005-0000-0000-0000C43B0000}"/>
    <cellStyle name="Normal 3 2 2 2 4 5 2 3" xfId="15328" xr:uid="{00000000-0005-0000-0000-0000C53B0000}"/>
    <cellStyle name="Normal 3 2 2 2 4 5 3" xfId="15329" xr:uid="{00000000-0005-0000-0000-0000C63B0000}"/>
    <cellStyle name="Normal 3 2 2 2 4 5 3 2" xfId="15330" xr:uid="{00000000-0005-0000-0000-0000C73B0000}"/>
    <cellStyle name="Normal 3 2 2 2 4 5 4" xfId="15331" xr:uid="{00000000-0005-0000-0000-0000C83B0000}"/>
    <cellStyle name="Normal 3 2 2 2 4 6" xfId="15332" xr:uid="{00000000-0005-0000-0000-0000C93B0000}"/>
    <cellStyle name="Normal 3 2 2 2 4 6 2" xfId="15333" xr:uid="{00000000-0005-0000-0000-0000CA3B0000}"/>
    <cellStyle name="Normal 3 2 2 2 4 6 2 2" xfId="15334" xr:uid="{00000000-0005-0000-0000-0000CB3B0000}"/>
    <cellStyle name="Normal 3 2 2 2 4 6 2 2 2" xfId="15335" xr:uid="{00000000-0005-0000-0000-0000CC3B0000}"/>
    <cellStyle name="Normal 3 2 2 2 4 6 2 3" xfId="15336" xr:uid="{00000000-0005-0000-0000-0000CD3B0000}"/>
    <cellStyle name="Normal 3 2 2 2 4 6 3" xfId="15337" xr:uid="{00000000-0005-0000-0000-0000CE3B0000}"/>
    <cellStyle name="Normal 3 2 2 2 4 6 3 2" xfId="15338" xr:uid="{00000000-0005-0000-0000-0000CF3B0000}"/>
    <cellStyle name="Normal 3 2 2 2 4 6 4" xfId="15339" xr:uid="{00000000-0005-0000-0000-0000D03B0000}"/>
    <cellStyle name="Normal 3 2 2 2 4 7" xfId="15340" xr:uid="{00000000-0005-0000-0000-0000D13B0000}"/>
    <cellStyle name="Normal 3 2 2 2 4 7 2" xfId="15341" xr:uid="{00000000-0005-0000-0000-0000D23B0000}"/>
    <cellStyle name="Normal 3 2 2 2 4 7 2 2" xfId="15342" xr:uid="{00000000-0005-0000-0000-0000D33B0000}"/>
    <cellStyle name="Normal 3 2 2 2 4 7 3" xfId="15343" xr:uid="{00000000-0005-0000-0000-0000D43B0000}"/>
    <cellStyle name="Normal 3 2 2 2 4 8" xfId="15344" xr:uid="{00000000-0005-0000-0000-0000D53B0000}"/>
    <cellStyle name="Normal 3 2 2 2 4 8 2" xfId="15345" xr:uid="{00000000-0005-0000-0000-0000D63B0000}"/>
    <cellStyle name="Normal 3 2 2 2 4 9" xfId="15346" xr:uid="{00000000-0005-0000-0000-0000D73B0000}"/>
    <cellStyle name="Normal 3 2 2 2 4 9 2" xfId="15347" xr:uid="{00000000-0005-0000-0000-0000D83B0000}"/>
    <cellStyle name="Normal 3 2 2 2 5" xfId="15348" xr:uid="{00000000-0005-0000-0000-0000D93B0000}"/>
    <cellStyle name="Normal 3 2 2 2 5 10" xfId="15349" xr:uid="{00000000-0005-0000-0000-0000DA3B0000}"/>
    <cellStyle name="Normal 3 2 2 2 5 2" xfId="15350" xr:uid="{00000000-0005-0000-0000-0000DB3B0000}"/>
    <cellStyle name="Normal 3 2 2 2 5 2 2" xfId="15351" xr:uid="{00000000-0005-0000-0000-0000DC3B0000}"/>
    <cellStyle name="Normal 3 2 2 2 5 2 2 2" xfId="15352" xr:uid="{00000000-0005-0000-0000-0000DD3B0000}"/>
    <cellStyle name="Normal 3 2 2 2 5 2 2 2 2" xfId="15353" xr:uid="{00000000-0005-0000-0000-0000DE3B0000}"/>
    <cellStyle name="Normal 3 2 2 2 5 2 2 2 2 2" xfId="15354" xr:uid="{00000000-0005-0000-0000-0000DF3B0000}"/>
    <cellStyle name="Normal 3 2 2 2 5 2 2 2 2 2 2" xfId="15355" xr:uid="{00000000-0005-0000-0000-0000E03B0000}"/>
    <cellStyle name="Normal 3 2 2 2 5 2 2 2 2 2 2 2" xfId="15356" xr:uid="{00000000-0005-0000-0000-0000E13B0000}"/>
    <cellStyle name="Normal 3 2 2 2 5 2 2 2 2 2 3" xfId="15357" xr:uid="{00000000-0005-0000-0000-0000E23B0000}"/>
    <cellStyle name="Normal 3 2 2 2 5 2 2 2 2 3" xfId="15358" xr:uid="{00000000-0005-0000-0000-0000E33B0000}"/>
    <cellStyle name="Normal 3 2 2 2 5 2 2 2 2 3 2" xfId="15359" xr:uid="{00000000-0005-0000-0000-0000E43B0000}"/>
    <cellStyle name="Normal 3 2 2 2 5 2 2 2 2 4" xfId="15360" xr:uid="{00000000-0005-0000-0000-0000E53B0000}"/>
    <cellStyle name="Normal 3 2 2 2 5 2 2 2 3" xfId="15361" xr:uid="{00000000-0005-0000-0000-0000E63B0000}"/>
    <cellStyle name="Normal 3 2 2 2 5 2 2 2 3 2" xfId="15362" xr:uid="{00000000-0005-0000-0000-0000E73B0000}"/>
    <cellStyle name="Normal 3 2 2 2 5 2 2 2 3 2 2" xfId="15363" xr:uid="{00000000-0005-0000-0000-0000E83B0000}"/>
    <cellStyle name="Normal 3 2 2 2 5 2 2 2 3 3" xfId="15364" xr:uid="{00000000-0005-0000-0000-0000E93B0000}"/>
    <cellStyle name="Normal 3 2 2 2 5 2 2 2 4" xfId="15365" xr:uid="{00000000-0005-0000-0000-0000EA3B0000}"/>
    <cellStyle name="Normal 3 2 2 2 5 2 2 2 4 2" xfId="15366" xr:uid="{00000000-0005-0000-0000-0000EB3B0000}"/>
    <cellStyle name="Normal 3 2 2 2 5 2 2 2 5" xfId="15367" xr:uid="{00000000-0005-0000-0000-0000EC3B0000}"/>
    <cellStyle name="Normal 3 2 2 2 5 2 2 3" xfId="15368" xr:uid="{00000000-0005-0000-0000-0000ED3B0000}"/>
    <cellStyle name="Normal 3 2 2 2 5 2 2 3 2" xfId="15369" xr:uid="{00000000-0005-0000-0000-0000EE3B0000}"/>
    <cellStyle name="Normal 3 2 2 2 5 2 2 3 2 2" xfId="15370" xr:uid="{00000000-0005-0000-0000-0000EF3B0000}"/>
    <cellStyle name="Normal 3 2 2 2 5 2 2 3 2 2 2" xfId="15371" xr:uid="{00000000-0005-0000-0000-0000F03B0000}"/>
    <cellStyle name="Normal 3 2 2 2 5 2 2 3 2 3" xfId="15372" xr:uid="{00000000-0005-0000-0000-0000F13B0000}"/>
    <cellStyle name="Normal 3 2 2 2 5 2 2 3 3" xfId="15373" xr:uid="{00000000-0005-0000-0000-0000F23B0000}"/>
    <cellStyle name="Normal 3 2 2 2 5 2 2 3 3 2" xfId="15374" xr:uid="{00000000-0005-0000-0000-0000F33B0000}"/>
    <cellStyle name="Normal 3 2 2 2 5 2 2 3 4" xfId="15375" xr:uid="{00000000-0005-0000-0000-0000F43B0000}"/>
    <cellStyle name="Normal 3 2 2 2 5 2 2 4" xfId="15376" xr:uid="{00000000-0005-0000-0000-0000F53B0000}"/>
    <cellStyle name="Normal 3 2 2 2 5 2 2 4 2" xfId="15377" xr:uid="{00000000-0005-0000-0000-0000F63B0000}"/>
    <cellStyle name="Normal 3 2 2 2 5 2 2 4 2 2" xfId="15378" xr:uid="{00000000-0005-0000-0000-0000F73B0000}"/>
    <cellStyle name="Normal 3 2 2 2 5 2 2 4 2 2 2" xfId="15379" xr:uid="{00000000-0005-0000-0000-0000F83B0000}"/>
    <cellStyle name="Normal 3 2 2 2 5 2 2 4 2 3" xfId="15380" xr:uid="{00000000-0005-0000-0000-0000F93B0000}"/>
    <cellStyle name="Normal 3 2 2 2 5 2 2 4 3" xfId="15381" xr:uid="{00000000-0005-0000-0000-0000FA3B0000}"/>
    <cellStyle name="Normal 3 2 2 2 5 2 2 4 3 2" xfId="15382" xr:uid="{00000000-0005-0000-0000-0000FB3B0000}"/>
    <cellStyle name="Normal 3 2 2 2 5 2 2 4 4" xfId="15383" xr:uid="{00000000-0005-0000-0000-0000FC3B0000}"/>
    <cellStyle name="Normal 3 2 2 2 5 2 2 5" xfId="15384" xr:uid="{00000000-0005-0000-0000-0000FD3B0000}"/>
    <cellStyle name="Normal 3 2 2 2 5 2 2 5 2" xfId="15385" xr:uid="{00000000-0005-0000-0000-0000FE3B0000}"/>
    <cellStyle name="Normal 3 2 2 2 5 2 2 5 2 2" xfId="15386" xr:uid="{00000000-0005-0000-0000-0000FF3B0000}"/>
    <cellStyle name="Normal 3 2 2 2 5 2 2 5 3" xfId="15387" xr:uid="{00000000-0005-0000-0000-0000003C0000}"/>
    <cellStyle name="Normal 3 2 2 2 5 2 2 6" xfId="15388" xr:uid="{00000000-0005-0000-0000-0000013C0000}"/>
    <cellStyle name="Normal 3 2 2 2 5 2 2 6 2" xfId="15389" xr:uid="{00000000-0005-0000-0000-0000023C0000}"/>
    <cellStyle name="Normal 3 2 2 2 5 2 2 7" xfId="15390" xr:uid="{00000000-0005-0000-0000-0000033C0000}"/>
    <cellStyle name="Normal 3 2 2 2 5 2 2 7 2" xfId="15391" xr:uid="{00000000-0005-0000-0000-0000043C0000}"/>
    <cellStyle name="Normal 3 2 2 2 5 2 2 8" xfId="15392" xr:uid="{00000000-0005-0000-0000-0000053C0000}"/>
    <cellStyle name="Normal 3 2 2 2 5 2 3" xfId="15393" xr:uid="{00000000-0005-0000-0000-0000063C0000}"/>
    <cellStyle name="Normal 3 2 2 2 5 2 3 2" xfId="15394" xr:uid="{00000000-0005-0000-0000-0000073C0000}"/>
    <cellStyle name="Normal 3 2 2 2 5 2 3 2 2" xfId="15395" xr:uid="{00000000-0005-0000-0000-0000083C0000}"/>
    <cellStyle name="Normal 3 2 2 2 5 2 3 2 2 2" xfId="15396" xr:uid="{00000000-0005-0000-0000-0000093C0000}"/>
    <cellStyle name="Normal 3 2 2 2 5 2 3 2 2 2 2" xfId="15397" xr:uid="{00000000-0005-0000-0000-00000A3C0000}"/>
    <cellStyle name="Normal 3 2 2 2 5 2 3 2 2 3" xfId="15398" xr:uid="{00000000-0005-0000-0000-00000B3C0000}"/>
    <cellStyle name="Normal 3 2 2 2 5 2 3 2 3" xfId="15399" xr:uid="{00000000-0005-0000-0000-00000C3C0000}"/>
    <cellStyle name="Normal 3 2 2 2 5 2 3 2 3 2" xfId="15400" xr:uid="{00000000-0005-0000-0000-00000D3C0000}"/>
    <cellStyle name="Normal 3 2 2 2 5 2 3 2 4" xfId="15401" xr:uid="{00000000-0005-0000-0000-00000E3C0000}"/>
    <cellStyle name="Normal 3 2 2 2 5 2 3 3" xfId="15402" xr:uid="{00000000-0005-0000-0000-00000F3C0000}"/>
    <cellStyle name="Normal 3 2 2 2 5 2 3 3 2" xfId="15403" xr:uid="{00000000-0005-0000-0000-0000103C0000}"/>
    <cellStyle name="Normal 3 2 2 2 5 2 3 3 2 2" xfId="15404" xr:uid="{00000000-0005-0000-0000-0000113C0000}"/>
    <cellStyle name="Normal 3 2 2 2 5 2 3 3 3" xfId="15405" xr:uid="{00000000-0005-0000-0000-0000123C0000}"/>
    <cellStyle name="Normal 3 2 2 2 5 2 3 4" xfId="15406" xr:uid="{00000000-0005-0000-0000-0000133C0000}"/>
    <cellStyle name="Normal 3 2 2 2 5 2 3 4 2" xfId="15407" xr:uid="{00000000-0005-0000-0000-0000143C0000}"/>
    <cellStyle name="Normal 3 2 2 2 5 2 3 5" xfId="15408" xr:uid="{00000000-0005-0000-0000-0000153C0000}"/>
    <cellStyle name="Normal 3 2 2 2 5 2 4" xfId="15409" xr:uid="{00000000-0005-0000-0000-0000163C0000}"/>
    <cellStyle name="Normal 3 2 2 2 5 2 4 2" xfId="15410" xr:uid="{00000000-0005-0000-0000-0000173C0000}"/>
    <cellStyle name="Normal 3 2 2 2 5 2 4 2 2" xfId="15411" xr:uid="{00000000-0005-0000-0000-0000183C0000}"/>
    <cellStyle name="Normal 3 2 2 2 5 2 4 2 2 2" xfId="15412" xr:uid="{00000000-0005-0000-0000-0000193C0000}"/>
    <cellStyle name="Normal 3 2 2 2 5 2 4 2 3" xfId="15413" xr:uid="{00000000-0005-0000-0000-00001A3C0000}"/>
    <cellStyle name="Normal 3 2 2 2 5 2 4 3" xfId="15414" xr:uid="{00000000-0005-0000-0000-00001B3C0000}"/>
    <cellStyle name="Normal 3 2 2 2 5 2 4 3 2" xfId="15415" xr:uid="{00000000-0005-0000-0000-00001C3C0000}"/>
    <cellStyle name="Normal 3 2 2 2 5 2 4 4" xfId="15416" xr:uid="{00000000-0005-0000-0000-00001D3C0000}"/>
    <cellStyle name="Normal 3 2 2 2 5 2 5" xfId="15417" xr:uid="{00000000-0005-0000-0000-00001E3C0000}"/>
    <cellStyle name="Normal 3 2 2 2 5 2 5 2" xfId="15418" xr:uid="{00000000-0005-0000-0000-00001F3C0000}"/>
    <cellStyle name="Normal 3 2 2 2 5 2 5 2 2" xfId="15419" xr:uid="{00000000-0005-0000-0000-0000203C0000}"/>
    <cellStyle name="Normal 3 2 2 2 5 2 5 2 2 2" xfId="15420" xr:uid="{00000000-0005-0000-0000-0000213C0000}"/>
    <cellStyle name="Normal 3 2 2 2 5 2 5 2 3" xfId="15421" xr:uid="{00000000-0005-0000-0000-0000223C0000}"/>
    <cellStyle name="Normal 3 2 2 2 5 2 5 3" xfId="15422" xr:uid="{00000000-0005-0000-0000-0000233C0000}"/>
    <cellStyle name="Normal 3 2 2 2 5 2 5 3 2" xfId="15423" xr:uid="{00000000-0005-0000-0000-0000243C0000}"/>
    <cellStyle name="Normal 3 2 2 2 5 2 5 4" xfId="15424" xr:uid="{00000000-0005-0000-0000-0000253C0000}"/>
    <cellStyle name="Normal 3 2 2 2 5 2 6" xfId="15425" xr:uid="{00000000-0005-0000-0000-0000263C0000}"/>
    <cellStyle name="Normal 3 2 2 2 5 2 6 2" xfId="15426" xr:uid="{00000000-0005-0000-0000-0000273C0000}"/>
    <cellStyle name="Normal 3 2 2 2 5 2 6 2 2" xfId="15427" xr:uid="{00000000-0005-0000-0000-0000283C0000}"/>
    <cellStyle name="Normal 3 2 2 2 5 2 6 3" xfId="15428" xr:uid="{00000000-0005-0000-0000-0000293C0000}"/>
    <cellStyle name="Normal 3 2 2 2 5 2 7" xfId="15429" xr:uid="{00000000-0005-0000-0000-00002A3C0000}"/>
    <cellStyle name="Normal 3 2 2 2 5 2 7 2" xfId="15430" xr:uid="{00000000-0005-0000-0000-00002B3C0000}"/>
    <cellStyle name="Normal 3 2 2 2 5 2 8" xfId="15431" xr:uid="{00000000-0005-0000-0000-00002C3C0000}"/>
    <cellStyle name="Normal 3 2 2 2 5 2 8 2" xfId="15432" xr:uid="{00000000-0005-0000-0000-00002D3C0000}"/>
    <cellStyle name="Normal 3 2 2 2 5 2 9" xfId="15433" xr:uid="{00000000-0005-0000-0000-00002E3C0000}"/>
    <cellStyle name="Normal 3 2 2 2 5 3" xfId="15434" xr:uid="{00000000-0005-0000-0000-00002F3C0000}"/>
    <cellStyle name="Normal 3 2 2 2 5 3 2" xfId="15435" xr:uid="{00000000-0005-0000-0000-0000303C0000}"/>
    <cellStyle name="Normal 3 2 2 2 5 3 2 2" xfId="15436" xr:uid="{00000000-0005-0000-0000-0000313C0000}"/>
    <cellStyle name="Normal 3 2 2 2 5 3 2 2 2" xfId="15437" xr:uid="{00000000-0005-0000-0000-0000323C0000}"/>
    <cellStyle name="Normal 3 2 2 2 5 3 2 2 2 2" xfId="15438" xr:uid="{00000000-0005-0000-0000-0000333C0000}"/>
    <cellStyle name="Normal 3 2 2 2 5 3 2 2 2 2 2" xfId="15439" xr:uid="{00000000-0005-0000-0000-0000343C0000}"/>
    <cellStyle name="Normal 3 2 2 2 5 3 2 2 2 3" xfId="15440" xr:uid="{00000000-0005-0000-0000-0000353C0000}"/>
    <cellStyle name="Normal 3 2 2 2 5 3 2 2 3" xfId="15441" xr:uid="{00000000-0005-0000-0000-0000363C0000}"/>
    <cellStyle name="Normal 3 2 2 2 5 3 2 2 3 2" xfId="15442" xr:uid="{00000000-0005-0000-0000-0000373C0000}"/>
    <cellStyle name="Normal 3 2 2 2 5 3 2 2 4" xfId="15443" xr:uid="{00000000-0005-0000-0000-0000383C0000}"/>
    <cellStyle name="Normal 3 2 2 2 5 3 2 3" xfId="15444" xr:uid="{00000000-0005-0000-0000-0000393C0000}"/>
    <cellStyle name="Normal 3 2 2 2 5 3 2 3 2" xfId="15445" xr:uid="{00000000-0005-0000-0000-00003A3C0000}"/>
    <cellStyle name="Normal 3 2 2 2 5 3 2 3 2 2" xfId="15446" xr:uid="{00000000-0005-0000-0000-00003B3C0000}"/>
    <cellStyle name="Normal 3 2 2 2 5 3 2 3 3" xfId="15447" xr:uid="{00000000-0005-0000-0000-00003C3C0000}"/>
    <cellStyle name="Normal 3 2 2 2 5 3 2 4" xfId="15448" xr:uid="{00000000-0005-0000-0000-00003D3C0000}"/>
    <cellStyle name="Normal 3 2 2 2 5 3 2 4 2" xfId="15449" xr:uid="{00000000-0005-0000-0000-00003E3C0000}"/>
    <cellStyle name="Normal 3 2 2 2 5 3 2 5" xfId="15450" xr:uid="{00000000-0005-0000-0000-00003F3C0000}"/>
    <cellStyle name="Normal 3 2 2 2 5 3 3" xfId="15451" xr:uid="{00000000-0005-0000-0000-0000403C0000}"/>
    <cellStyle name="Normal 3 2 2 2 5 3 3 2" xfId="15452" xr:uid="{00000000-0005-0000-0000-0000413C0000}"/>
    <cellStyle name="Normal 3 2 2 2 5 3 3 2 2" xfId="15453" xr:uid="{00000000-0005-0000-0000-0000423C0000}"/>
    <cellStyle name="Normal 3 2 2 2 5 3 3 2 2 2" xfId="15454" xr:uid="{00000000-0005-0000-0000-0000433C0000}"/>
    <cellStyle name="Normal 3 2 2 2 5 3 3 2 3" xfId="15455" xr:uid="{00000000-0005-0000-0000-0000443C0000}"/>
    <cellStyle name="Normal 3 2 2 2 5 3 3 3" xfId="15456" xr:uid="{00000000-0005-0000-0000-0000453C0000}"/>
    <cellStyle name="Normal 3 2 2 2 5 3 3 3 2" xfId="15457" xr:uid="{00000000-0005-0000-0000-0000463C0000}"/>
    <cellStyle name="Normal 3 2 2 2 5 3 3 4" xfId="15458" xr:uid="{00000000-0005-0000-0000-0000473C0000}"/>
    <cellStyle name="Normal 3 2 2 2 5 3 4" xfId="15459" xr:uid="{00000000-0005-0000-0000-0000483C0000}"/>
    <cellStyle name="Normal 3 2 2 2 5 3 4 2" xfId="15460" xr:uid="{00000000-0005-0000-0000-0000493C0000}"/>
    <cellStyle name="Normal 3 2 2 2 5 3 4 2 2" xfId="15461" xr:uid="{00000000-0005-0000-0000-00004A3C0000}"/>
    <cellStyle name="Normal 3 2 2 2 5 3 4 2 2 2" xfId="15462" xr:uid="{00000000-0005-0000-0000-00004B3C0000}"/>
    <cellStyle name="Normal 3 2 2 2 5 3 4 2 3" xfId="15463" xr:uid="{00000000-0005-0000-0000-00004C3C0000}"/>
    <cellStyle name="Normal 3 2 2 2 5 3 4 3" xfId="15464" xr:uid="{00000000-0005-0000-0000-00004D3C0000}"/>
    <cellStyle name="Normal 3 2 2 2 5 3 4 3 2" xfId="15465" xr:uid="{00000000-0005-0000-0000-00004E3C0000}"/>
    <cellStyle name="Normal 3 2 2 2 5 3 4 4" xfId="15466" xr:uid="{00000000-0005-0000-0000-00004F3C0000}"/>
    <cellStyle name="Normal 3 2 2 2 5 3 5" xfId="15467" xr:uid="{00000000-0005-0000-0000-0000503C0000}"/>
    <cellStyle name="Normal 3 2 2 2 5 3 5 2" xfId="15468" xr:uid="{00000000-0005-0000-0000-0000513C0000}"/>
    <cellStyle name="Normal 3 2 2 2 5 3 5 2 2" xfId="15469" xr:uid="{00000000-0005-0000-0000-0000523C0000}"/>
    <cellStyle name="Normal 3 2 2 2 5 3 5 3" xfId="15470" xr:uid="{00000000-0005-0000-0000-0000533C0000}"/>
    <cellStyle name="Normal 3 2 2 2 5 3 6" xfId="15471" xr:uid="{00000000-0005-0000-0000-0000543C0000}"/>
    <cellStyle name="Normal 3 2 2 2 5 3 6 2" xfId="15472" xr:uid="{00000000-0005-0000-0000-0000553C0000}"/>
    <cellStyle name="Normal 3 2 2 2 5 3 7" xfId="15473" xr:uid="{00000000-0005-0000-0000-0000563C0000}"/>
    <cellStyle name="Normal 3 2 2 2 5 3 7 2" xfId="15474" xr:uid="{00000000-0005-0000-0000-0000573C0000}"/>
    <cellStyle name="Normal 3 2 2 2 5 3 8" xfId="15475" xr:uid="{00000000-0005-0000-0000-0000583C0000}"/>
    <cellStyle name="Normal 3 2 2 2 5 4" xfId="15476" xr:uid="{00000000-0005-0000-0000-0000593C0000}"/>
    <cellStyle name="Normal 3 2 2 2 5 4 2" xfId="15477" xr:uid="{00000000-0005-0000-0000-00005A3C0000}"/>
    <cellStyle name="Normal 3 2 2 2 5 4 2 2" xfId="15478" xr:uid="{00000000-0005-0000-0000-00005B3C0000}"/>
    <cellStyle name="Normal 3 2 2 2 5 4 2 2 2" xfId="15479" xr:uid="{00000000-0005-0000-0000-00005C3C0000}"/>
    <cellStyle name="Normal 3 2 2 2 5 4 2 2 2 2" xfId="15480" xr:uid="{00000000-0005-0000-0000-00005D3C0000}"/>
    <cellStyle name="Normal 3 2 2 2 5 4 2 2 3" xfId="15481" xr:uid="{00000000-0005-0000-0000-00005E3C0000}"/>
    <cellStyle name="Normal 3 2 2 2 5 4 2 3" xfId="15482" xr:uid="{00000000-0005-0000-0000-00005F3C0000}"/>
    <cellStyle name="Normal 3 2 2 2 5 4 2 3 2" xfId="15483" xr:uid="{00000000-0005-0000-0000-0000603C0000}"/>
    <cellStyle name="Normal 3 2 2 2 5 4 2 4" xfId="15484" xr:uid="{00000000-0005-0000-0000-0000613C0000}"/>
    <cellStyle name="Normal 3 2 2 2 5 4 3" xfId="15485" xr:uid="{00000000-0005-0000-0000-0000623C0000}"/>
    <cellStyle name="Normal 3 2 2 2 5 4 3 2" xfId="15486" xr:uid="{00000000-0005-0000-0000-0000633C0000}"/>
    <cellStyle name="Normal 3 2 2 2 5 4 3 2 2" xfId="15487" xr:uid="{00000000-0005-0000-0000-0000643C0000}"/>
    <cellStyle name="Normal 3 2 2 2 5 4 3 3" xfId="15488" xr:uid="{00000000-0005-0000-0000-0000653C0000}"/>
    <cellStyle name="Normal 3 2 2 2 5 4 4" xfId="15489" xr:uid="{00000000-0005-0000-0000-0000663C0000}"/>
    <cellStyle name="Normal 3 2 2 2 5 4 4 2" xfId="15490" xr:uid="{00000000-0005-0000-0000-0000673C0000}"/>
    <cellStyle name="Normal 3 2 2 2 5 4 5" xfId="15491" xr:uid="{00000000-0005-0000-0000-0000683C0000}"/>
    <cellStyle name="Normal 3 2 2 2 5 5" xfId="15492" xr:uid="{00000000-0005-0000-0000-0000693C0000}"/>
    <cellStyle name="Normal 3 2 2 2 5 5 2" xfId="15493" xr:uid="{00000000-0005-0000-0000-00006A3C0000}"/>
    <cellStyle name="Normal 3 2 2 2 5 5 2 2" xfId="15494" xr:uid="{00000000-0005-0000-0000-00006B3C0000}"/>
    <cellStyle name="Normal 3 2 2 2 5 5 2 2 2" xfId="15495" xr:uid="{00000000-0005-0000-0000-00006C3C0000}"/>
    <cellStyle name="Normal 3 2 2 2 5 5 2 3" xfId="15496" xr:uid="{00000000-0005-0000-0000-00006D3C0000}"/>
    <cellStyle name="Normal 3 2 2 2 5 5 3" xfId="15497" xr:uid="{00000000-0005-0000-0000-00006E3C0000}"/>
    <cellStyle name="Normal 3 2 2 2 5 5 3 2" xfId="15498" xr:uid="{00000000-0005-0000-0000-00006F3C0000}"/>
    <cellStyle name="Normal 3 2 2 2 5 5 4" xfId="15499" xr:uid="{00000000-0005-0000-0000-0000703C0000}"/>
    <cellStyle name="Normal 3 2 2 2 5 6" xfId="15500" xr:uid="{00000000-0005-0000-0000-0000713C0000}"/>
    <cellStyle name="Normal 3 2 2 2 5 6 2" xfId="15501" xr:uid="{00000000-0005-0000-0000-0000723C0000}"/>
    <cellStyle name="Normal 3 2 2 2 5 6 2 2" xfId="15502" xr:uid="{00000000-0005-0000-0000-0000733C0000}"/>
    <cellStyle name="Normal 3 2 2 2 5 6 2 2 2" xfId="15503" xr:uid="{00000000-0005-0000-0000-0000743C0000}"/>
    <cellStyle name="Normal 3 2 2 2 5 6 2 3" xfId="15504" xr:uid="{00000000-0005-0000-0000-0000753C0000}"/>
    <cellStyle name="Normal 3 2 2 2 5 6 3" xfId="15505" xr:uid="{00000000-0005-0000-0000-0000763C0000}"/>
    <cellStyle name="Normal 3 2 2 2 5 6 3 2" xfId="15506" xr:uid="{00000000-0005-0000-0000-0000773C0000}"/>
    <cellStyle name="Normal 3 2 2 2 5 6 4" xfId="15507" xr:uid="{00000000-0005-0000-0000-0000783C0000}"/>
    <cellStyle name="Normal 3 2 2 2 5 7" xfId="15508" xr:uid="{00000000-0005-0000-0000-0000793C0000}"/>
    <cellStyle name="Normal 3 2 2 2 5 7 2" xfId="15509" xr:uid="{00000000-0005-0000-0000-00007A3C0000}"/>
    <cellStyle name="Normal 3 2 2 2 5 7 2 2" xfId="15510" xr:uid="{00000000-0005-0000-0000-00007B3C0000}"/>
    <cellStyle name="Normal 3 2 2 2 5 7 3" xfId="15511" xr:uid="{00000000-0005-0000-0000-00007C3C0000}"/>
    <cellStyle name="Normal 3 2 2 2 5 8" xfId="15512" xr:uid="{00000000-0005-0000-0000-00007D3C0000}"/>
    <cellStyle name="Normal 3 2 2 2 5 8 2" xfId="15513" xr:uid="{00000000-0005-0000-0000-00007E3C0000}"/>
    <cellStyle name="Normal 3 2 2 2 5 9" xfId="15514" xr:uid="{00000000-0005-0000-0000-00007F3C0000}"/>
    <cellStyle name="Normal 3 2 2 2 5 9 2" xfId="15515" xr:uid="{00000000-0005-0000-0000-0000803C0000}"/>
    <cellStyle name="Normal 3 2 2 2 6" xfId="15516" xr:uid="{00000000-0005-0000-0000-0000813C0000}"/>
    <cellStyle name="Normal 3 2 2 2 6 10" xfId="15517" xr:uid="{00000000-0005-0000-0000-0000823C0000}"/>
    <cellStyle name="Normal 3 2 2 2 6 2" xfId="15518" xr:uid="{00000000-0005-0000-0000-0000833C0000}"/>
    <cellStyle name="Normal 3 2 2 2 6 2 2" xfId="15519" xr:uid="{00000000-0005-0000-0000-0000843C0000}"/>
    <cellStyle name="Normal 3 2 2 2 6 2 2 2" xfId="15520" xr:uid="{00000000-0005-0000-0000-0000853C0000}"/>
    <cellStyle name="Normal 3 2 2 2 6 2 2 2 2" xfId="15521" xr:uid="{00000000-0005-0000-0000-0000863C0000}"/>
    <cellStyle name="Normal 3 2 2 2 6 2 2 2 2 2" xfId="15522" xr:uid="{00000000-0005-0000-0000-0000873C0000}"/>
    <cellStyle name="Normal 3 2 2 2 6 2 2 2 2 2 2" xfId="15523" xr:uid="{00000000-0005-0000-0000-0000883C0000}"/>
    <cellStyle name="Normal 3 2 2 2 6 2 2 2 2 2 2 2" xfId="15524" xr:uid="{00000000-0005-0000-0000-0000893C0000}"/>
    <cellStyle name="Normal 3 2 2 2 6 2 2 2 2 2 3" xfId="15525" xr:uid="{00000000-0005-0000-0000-00008A3C0000}"/>
    <cellStyle name="Normal 3 2 2 2 6 2 2 2 2 3" xfId="15526" xr:uid="{00000000-0005-0000-0000-00008B3C0000}"/>
    <cellStyle name="Normal 3 2 2 2 6 2 2 2 2 3 2" xfId="15527" xr:uid="{00000000-0005-0000-0000-00008C3C0000}"/>
    <cellStyle name="Normal 3 2 2 2 6 2 2 2 2 4" xfId="15528" xr:uid="{00000000-0005-0000-0000-00008D3C0000}"/>
    <cellStyle name="Normal 3 2 2 2 6 2 2 2 3" xfId="15529" xr:uid="{00000000-0005-0000-0000-00008E3C0000}"/>
    <cellStyle name="Normal 3 2 2 2 6 2 2 2 3 2" xfId="15530" xr:uid="{00000000-0005-0000-0000-00008F3C0000}"/>
    <cellStyle name="Normal 3 2 2 2 6 2 2 2 3 2 2" xfId="15531" xr:uid="{00000000-0005-0000-0000-0000903C0000}"/>
    <cellStyle name="Normal 3 2 2 2 6 2 2 2 3 3" xfId="15532" xr:uid="{00000000-0005-0000-0000-0000913C0000}"/>
    <cellStyle name="Normal 3 2 2 2 6 2 2 2 4" xfId="15533" xr:uid="{00000000-0005-0000-0000-0000923C0000}"/>
    <cellStyle name="Normal 3 2 2 2 6 2 2 2 4 2" xfId="15534" xr:uid="{00000000-0005-0000-0000-0000933C0000}"/>
    <cellStyle name="Normal 3 2 2 2 6 2 2 2 5" xfId="15535" xr:uid="{00000000-0005-0000-0000-0000943C0000}"/>
    <cellStyle name="Normal 3 2 2 2 6 2 2 3" xfId="15536" xr:uid="{00000000-0005-0000-0000-0000953C0000}"/>
    <cellStyle name="Normal 3 2 2 2 6 2 2 3 2" xfId="15537" xr:uid="{00000000-0005-0000-0000-0000963C0000}"/>
    <cellStyle name="Normal 3 2 2 2 6 2 2 3 2 2" xfId="15538" xr:uid="{00000000-0005-0000-0000-0000973C0000}"/>
    <cellStyle name="Normal 3 2 2 2 6 2 2 3 2 2 2" xfId="15539" xr:uid="{00000000-0005-0000-0000-0000983C0000}"/>
    <cellStyle name="Normal 3 2 2 2 6 2 2 3 2 3" xfId="15540" xr:uid="{00000000-0005-0000-0000-0000993C0000}"/>
    <cellStyle name="Normal 3 2 2 2 6 2 2 3 3" xfId="15541" xr:uid="{00000000-0005-0000-0000-00009A3C0000}"/>
    <cellStyle name="Normal 3 2 2 2 6 2 2 3 3 2" xfId="15542" xr:uid="{00000000-0005-0000-0000-00009B3C0000}"/>
    <cellStyle name="Normal 3 2 2 2 6 2 2 3 4" xfId="15543" xr:uid="{00000000-0005-0000-0000-00009C3C0000}"/>
    <cellStyle name="Normal 3 2 2 2 6 2 2 4" xfId="15544" xr:uid="{00000000-0005-0000-0000-00009D3C0000}"/>
    <cellStyle name="Normal 3 2 2 2 6 2 2 4 2" xfId="15545" xr:uid="{00000000-0005-0000-0000-00009E3C0000}"/>
    <cellStyle name="Normal 3 2 2 2 6 2 2 4 2 2" xfId="15546" xr:uid="{00000000-0005-0000-0000-00009F3C0000}"/>
    <cellStyle name="Normal 3 2 2 2 6 2 2 4 2 2 2" xfId="15547" xr:uid="{00000000-0005-0000-0000-0000A03C0000}"/>
    <cellStyle name="Normal 3 2 2 2 6 2 2 4 2 3" xfId="15548" xr:uid="{00000000-0005-0000-0000-0000A13C0000}"/>
    <cellStyle name="Normal 3 2 2 2 6 2 2 4 3" xfId="15549" xr:uid="{00000000-0005-0000-0000-0000A23C0000}"/>
    <cellStyle name="Normal 3 2 2 2 6 2 2 4 3 2" xfId="15550" xr:uid="{00000000-0005-0000-0000-0000A33C0000}"/>
    <cellStyle name="Normal 3 2 2 2 6 2 2 4 4" xfId="15551" xr:uid="{00000000-0005-0000-0000-0000A43C0000}"/>
    <cellStyle name="Normal 3 2 2 2 6 2 2 5" xfId="15552" xr:uid="{00000000-0005-0000-0000-0000A53C0000}"/>
    <cellStyle name="Normal 3 2 2 2 6 2 2 5 2" xfId="15553" xr:uid="{00000000-0005-0000-0000-0000A63C0000}"/>
    <cellStyle name="Normal 3 2 2 2 6 2 2 5 2 2" xfId="15554" xr:uid="{00000000-0005-0000-0000-0000A73C0000}"/>
    <cellStyle name="Normal 3 2 2 2 6 2 2 5 3" xfId="15555" xr:uid="{00000000-0005-0000-0000-0000A83C0000}"/>
    <cellStyle name="Normal 3 2 2 2 6 2 2 6" xfId="15556" xr:uid="{00000000-0005-0000-0000-0000A93C0000}"/>
    <cellStyle name="Normal 3 2 2 2 6 2 2 6 2" xfId="15557" xr:uid="{00000000-0005-0000-0000-0000AA3C0000}"/>
    <cellStyle name="Normal 3 2 2 2 6 2 2 7" xfId="15558" xr:uid="{00000000-0005-0000-0000-0000AB3C0000}"/>
    <cellStyle name="Normal 3 2 2 2 6 2 2 7 2" xfId="15559" xr:uid="{00000000-0005-0000-0000-0000AC3C0000}"/>
    <cellStyle name="Normal 3 2 2 2 6 2 2 8" xfId="15560" xr:uid="{00000000-0005-0000-0000-0000AD3C0000}"/>
    <cellStyle name="Normal 3 2 2 2 6 2 3" xfId="15561" xr:uid="{00000000-0005-0000-0000-0000AE3C0000}"/>
    <cellStyle name="Normal 3 2 2 2 6 2 3 2" xfId="15562" xr:uid="{00000000-0005-0000-0000-0000AF3C0000}"/>
    <cellStyle name="Normal 3 2 2 2 6 2 3 2 2" xfId="15563" xr:uid="{00000000-0005-0000-0000-0000B03C0000}"/>
    <cellStyle name="Normal 3 2 2 2 6 2 3 2 2 2" xfId="15564" xr:uid="{00000000-0005-0000-0000-0000B13C0000}"/>
    <cellStyle name="Normal 3 2 2 2 6 2 3 2 2 2 2" xfId="15565" xr:uid="{00000000-0005-0000-0000-0000B23C0000}"/>
    <cellStyle name="Normal 3 2 2 2 6 2 3 2 2 3" xfId="15566" xr:uid="{00000000-0005-0000-0000-0000B33C0000}"/>
    <cellStyle name="Normal 3 2 2 2 6 2 3 2 3" xfId="15567" xr:uid="{00000000-0005-0000-0000-0000B43C0000}"/>
    <cellStyle name="Normal 3 2 2 2 6 2 3 2 3 2" xfId="15568" xr:uid="{00000000-0005-0000-0000-0000B53C0000}"/>
    <cellStyle name="Normal 3 2 2 2 6 2 3 2 4" xfId="15569" xr:uid="{00000000-0005-0000-0000-0000B63C0000}"/>
    <cellStyle name="Normal 3 2 2 2 6 2 3 3" xfId="15570" xr:uid="{00000000-0005-0000-0000-0000B73C0000}"/>
    <cellStyle name="Normal 3 2 2 2 6 2 3 3 2" xfId="15571" xr:uid="{00000000-0005-0000-0000-0000B83C0000}"/>
    <cellStyle name="Normal 3 2 2 2 6 2 3 3 2 2" xfId="15572" xr:uid="{00000000-0005-0000-0000-0000B93C0000}"/>
    <cellStyle name="Normal 3 2 2 2 6 2 3 3 3" xfId="15573" xr:uid="{00000000-0005-0000-0000-0000BA3C0000}"/>
    <cellStyle name="Normal 3 2 2 2 6 2 3 4" xfId="15574" xr:uid="{00000000-0005-0000-0000-0000BB3C0000}"/>
    <cellStyle name="Normal 3 2 2 2 6 2 3 4 2" xfId="15575" xr:uid="{00000000-0005-0000-0000-0000BC3C0000}"/>
    <cellStyle name="Normal 3 2 2 2 6 2 3 5" xfId="15576" xr:uid="{00000000-0005-0000-0000-0000BD3C0000}"/>
    <cellStyle name="Normal 3 2 2 2 6 2 4" xfId="15577" xr:uid="{00000000-0005-0000-0000-0000BE3C0000}"/>
    <cellStyle name="Normal 3 2 2 2 6 2 4 2" xfId="15578" xr:uid="{00000000-0005-0000-0000-0000BF3C0000}"/>
    <cellStyle name="Normal 3 2 2 2 6 2 4 2 2" xfId="15579" xr:uid="{00000000-0005-0000-0000-0000C03C0000}"/>
    <cellStyle name="Normal 3 2 2 2 6 2 4 2 2 2" xfId="15580" xr:uid="{00000000-0005-0000-0000-0000C13C0000}"/>
    <cellStyle name="Normal 3 2 2 2 6 2 4 2 3" xfId="15581" xr:uid="{00000000-0005-0000-0000-0000C23C0000}"/>
    <cellStyle name="Normal 3 2 2 2 6 2 4 3" xfId="15582" xr:uid="{00000000-0005-0000-0000-0000C33C0000}"/>
    <cellStyle name="Normal 3 2 2 2 6 2 4 3 2" xfId="15583" xr:uid="{00000000-0005-0000-0000-0000C43C0000}"/>
    <cellStyle name="Normal 3 2 2 2 6 2 4 4" xfId="15584" xr:uid="{00000000-0005-0000-0000-0000C53C0000}"/>
    <cellStyle name="Normal 3 2 2 2 6 2 5" xfId="15585" xr:uid="{00000000-0005-0000-0000-0000C63C0000}"/>
    <cellStyle name="Normal 3 2 2 2 6 2 5 2" xfId="15586" xr:uid="{00000000-0005-0000-0000-0000C73C0000}"/>
    <cellStyle name="Normal 3 2 2 2 6 2 5 2 2" xfId="15587" xr:uid="{00000000-0005-0000-0000-0000C83C0000}"/>
    <cellStyle name="Normal 3 2 2 2 6 2 5 2 2 2" xfId="15588" xr:uid="{00000000-0005-0000-0000-0000C93C0000}"/>
    <cellStyle name="Normal 3 2 2 2 6 2 5 2 3" xfId="15589" xr:uid="{00000000-0005-0000-0000-0000CA3C0000}"/>
    <cellStyle name="Normal 3 2 2 2 6 2 5 3" xfId="15590" xr:uid="{00000000-0005-0000-0000-0000CB3C0000}"/>
    <cellStyle name="Normal 3 2 2 2 6 2 5 3 2" xfId="15591" xr:uid="{00000000-0005-0000-0000-0000CC3C0000}"/>
    <cellStyle name="Normal 3 2 2 2 6 2 5 4" xfId="15592" xr:uid="{00000000-0005-0000-0000-0000CD3C0000}"/>
    <cellStyle name="Normal 3 2 2 2 6 2 6" xfId="15593" xr:uid="{00000000-0005-0000-0000-0000CE3C0000}"/>
    <cellStyle name="Normal 3 2 2 2 6 2 6 2" xfId="15594" xr:uid="{00000000-0005-0000-0000-0000CF3C0000}"/>
    <cellStyle name="Normal 3 2 2 2 6 2 6 2 2" xfId="15595" xr:uid="{00000000-0005-0000-0000-0000D03C0000}"/>
    <cellStyle name="Normal 3 2 2 2 6 2 6 3" xfId="15596" xr:uid="{00000000-0005-0000-0000-0000D13C0000}"/>
    <cellStyle name="Normal 3 2 2 2 6 2 7" xfId="15597" xr:uid="{00000000-0005-0000-0000-0000D23C0000}"/>
    <cellStyle name="Normal 3 2 2 2 6 2 7 2" xfId="15598" xr:uid="{00000000-0005-0000-0000-0000D33C0000}"/>
    <cellStyle name="Normal 3 2 2 2 6 2 8" xfId="15599" xr:uid="{00000000-0005-0000-0000-0000D43C0000}"/>
    <cellStyle name="Normal 3 2 2 2 6 2 8 2" xfId="15600" xr:uid="{00000000-0005-0000-0000-0000D53C0000}"/>
    <cellStyle name="Normal 3 2 2 2 6 2 9" xfId="15601" xr:uid="{00000000-0005-0000-0000-0000D63C0000}"/>
    <cellStyle name="Normal 3 2 2 2 6 3" xfId="15602" xr:uid="{00000000-0005-0000-0000-0000D73C0000}"/>
    <cellStyle name="Normal 3 2 2 2 6 3 2" xfId="15603" xr:uid="{00000000-0005-0000-0000-0000D83C0000}"/>
    <cellStyle name="Normal 3 2 2 2 6 3 2 2" xfId="15604" xr:uid="{00000000-0005-0000-0000-0000D93C0000}"/>
    <cellStyle name="Normal 3 2 2 2 6 3 2 2 2" xfId="15605" xr:uid="{00000000-0005-0000-0000-0000DA3C0000}"/>
    <cellStyle name="Normal 3 2 2 2 6 3 2 2 2 2" xfId="15606" xr:uid="{00000000-0005-0000-0000-0000DB3C0000}"/>
    <cellStyle name="Normal 3 2 2 2 6 3 2 2 2 2 2" xfId="15607" xr:uid="{00000000-0005-0000-0000-0000DC3C0000}"/>
    <cellStyle name="Normal 3 2 2 2 6 3 2 2 2 3" xfId="15608" xr:uid="{00000000-0005-0000-0000-0000DD3C0000}"/>
    <cellStyle name="Normal 3 2 2 2 6 3 2 2 3" xfId="15609" xr:uid="{00000000-0005-0000-0000-0000DE3C0000}"/>
    <cellStyle name="Normal 3 2 2 2 6 3 2 2 3 2" xfId="15610" xr:uid="{00000000-0005-0000-0000-0000DF3C0000}"/>
    <cellStyle name="Normal 3 2 2 2 6 3 2 2 4" xfId="15611" xr:uid="{00000000-0005-0000-0000-0000E03C0000}"/>
    <cellStyle name="Normal 3 2 2 2 6 3 2 3" xfId="15612" xr:uid="{00000000-0005-0000-0000-0000E13C0000}"/>
    <cellStyle name="Normal 3 2 2 2 6 3 2 3 2" xfId="15613" xr:uid="{00000000-0005-0000-0000-0000E23C0000}"/>
    <cellStyle name="Normal 3 2 2 2 6 3 2 3 2 2" xfId="15614" xr:uid="{00000000-0005-0000-0000-0000E33C0000}"/>
    <cellStyle name="Normal 3 2 2 2 6 3 2 3 3" xfId="15615" xr:uid="{00000000-0005-0000-0000-0000E43C0000}"/>
    <cellStyle name="Normal 3 2 2 2 6 3 2 4" xfId="15616" xr:uid="{00000000-0005-0000-0000-0000E53C0000}"/>
    <cellStyle name="Normal 3 2 2 2 6 3 2 4 2" xfId="15617" xr:uid="{00000000-0005-0000-0000-0000E63C0000}"/>
    <cellStyle name="Normal 3 2 2 2 6 3 2 5" xfId="15618" xr:uid="{00000000-0005-0000-0000-0000E73C0000}"/>
    <cellStyle name="Normal 3 2 2 2 6 3 3" xfId="15619" xr:uid="{00000000-0005-0000-0000-0000E83C0000}"/>
    <cellStyle name="Normal 3 2 2 2 6 3 3 2" xfId="15620" xr:uid="{00000000-0005-0000-0000-0000E93C0000}"/>
    <cellStyle name="Normal 3 2 2 2 6 3 3 2 2" xfId="15621" xr:uid="{00000000-0005-0000-0000-0000EA3C0000}"/>
    <cellStyle name="Normal 3 2 2 2 6 3 3 2 2 2" xfId="15622" xr:uid="{00000000-0005-0000-0000-0000EB3C0000}"/>
    <cellStyle name="Normal 3 2 2 2 6 3 3 2 3" xfId="15623" xr:uid="{00000000-0005-0000-0000-0000EC3C0000}"/>
    <cellStyle name="Normal 3 2 2 2 6 3 3 3" xfId="15624" xr:uid="{00000000-0005-0000-0000-0000ED3C0000}"/>
    <cellStyle name="Normal 3 2 2 2 6 3 3 3 2" xfId="15625" xr:uid="{00000000-0005-0000-0000-0000EE3C0000}"/>
    <cellStyle name="Normal 3 2 2 2 6 3 3 4" xfId="15626" xr:uid="{00000000-0005-0000-0000-0000EF3C0000}"/>
    <cellStyle name="Normal 3 2 2 2 6 3 4" xfId="15627" xr:uid="{00000000-0005-0000-0000-0000F03C0000}"/>
    <cellStyle name="Normal 3 2 2 2 6 3 4 2" xfId="15628" xr:uid="{00000000-0005-0000-0000-0000F13C0000}"/>
    <cellStyle name="Normal 3 2 2 2 6 3 4 2 2" xfId="15629" xr:uid="{00000000-0005-0000-0000-0000F23C0000}"/>
    <cellStyle name="Normal 3 2 2 2 6 3 4 2 2 2" xfId="15630" xr:uid="{00000000-0005-0000-0000-0000F33C0000}"/>
    <cellStyle name="Normal 3 2 2 2 6 3 4 2 3" xfId="15631" xr:uid="{00000000-0005-0000-0000-0000F43C0000}"/>
    <cellStyle name="Normal 3 2 2 2 6 3 4 3" xfId="15632" xr:uid="{00000000-0005-0000-0000-0000F53C0000}"/>
    <cellStyle name="Normal 3 2 2 2 6 3 4 3 2" xfId="15633" xr:uid="{00000000-0005-0000-0000-0000F63C0000}"/>
    <cellStyle name="Normal 3 2 2 2 6 3 4 4" xfId="15634" xr:uid="{00000000-0005-0000-0000-0000F73C0000}"/>
    <cellStyle name="Normal 3 2 2 2 6 3 5" xfId="15635" xr:uid="{00000000-0005-0000-0000-0000F83C0000}"/>
    <cellStyle name="Normal 3 2 2 2 6 3 5 2" xfId="15636" xr:uid="{00000000-0005-0000-0000-0000F93C0000}"/>
    <cellStyle name="Normal 3 2 2 2 6 3 5 2 2" xfId="15637" xr:uid="{00000000-0005-0000-0000-0000FA3C0000}"/>
    <cellStyle name="Normal 3 2 2 2 6 3 5 3" xfId="15638" xr:uid="{00000000-0005-0000-0000-0000FB3C0000}"/>
    <cellStyle name="Normal 3 2 2 2 6 3 6" xfId="15639" xr:uid="{00000000-0005-0000-0000-0000FC3C0000}"/>
    <cellStyle name="Normal 3 2 2 2 6 3 6 2" xfId="15640" xr:uid="{00000000-0005-0000-0000-0000FD3C0000}"/>
    <cellStyle name="Normal 3 2 2 2 6 3 7" xfId="15641" xr:uid="{00000000-0005-0000-0000-0000FE3C0000}"/>
    <cellStyle name="Normal 3 2 2 2 6 3 7 2" xfId="15642" xr:uid="{00000000-0005-0000-0000-0000FF3C0000}"/>
    <cellStyle name="Normal 3 2 2 2 6 3 8" xfId="15643" xr:uid="{00000000-0005-0000-0000-0000003D0000}"/>
    <cellStyle name="Normal 3 2 2 2 6 4" xfId="15644" xr:uid="{00000000-0005-0000-0000-0000013D0000}"/>
    <cellStyle name="Normal 3 2 2 2 6 4 2" xfId="15645" xr:uid="{00000000-0005-0000-0000-0000023D0000}"/>
    <cellStyle name="Normal 3 2 2 2 6 4 2 2" xfId="15646" xr:uid="{00000000-0005-0000-0000-0000033D0000}"/>
    <cellStyle name="Normal 3 2 2 2 6 4 2 2 2" xfId="15647" xr:uid="{00000000-0005-0000-0000-0000043D0000}"/>
    <cellStyle name="Normal 3 2 2 2 6 4 2 2 2 2" xfId="15648" xr:uid="{00000000-0005-0000-0000-0000053D0000}"/>
    <cellStyle name="Normal 3 2 2 2 6 4 2 2 3" xfId="15649" xr:uid="{00000000-0005-0000-0000-0000063D0000}"/>
    <cellStyle name="Normal 3 2 2 2 6 4 2 3" xfId="15650" xr:uid="{00000000-0005-0000-0000-0000073D0000}"/>
    <cellStyle name="Normal 3 2 2 2 6 4 2 3 2" xfId="15651" xr:uid="{00000000-0005-0000-0000-0000083D0000}"/>
    <cellStyle name="Normal 3 2 2 2 6 4 2 4" xfId="15652" xr:uid="{00000000-0005-0000-0000-0000093D0000}"/>
    <cellStyle name="Normal 3 2 2 2 6 4 3" xfId="15653" xr:uid="{00000000-0005-0000-0000-00000A3D0000}"/>
    <cellStyle name="Normal 3 2 2 2 6 4 3 2" xfId="15654" xr:uid="{00000000-0005-0000-0000-00000B3D0000}"/>
    <cellStyle name="Normal 3 2 2 2 6 4 3 2 2" xfId="15655" xr:uid="{00000000-0005-0000-0000-00000C3D0000}"/>
    <cellStyle name="Normal 3 2 2 2 6 4 3 3" xfId="15656" xr:uid="{00000000-0005-0000-0000-00000D3D0000}"/>
    <cellStyle name="Normal 3 2 2 2 6 4 4" xfId="15657" xr:uid="{00000000-0005-0000-0000-00000E3D0000}"/>
    <cellStyle name="Normal 3 2 2 2 6 4 4 2" xfId="15658" xr:uid="{00000000-0005-0000-0000-00000F3D0000}"/>
    <cellStyle name="Normal 3 2 2 2 6 4 5" xfId="15659" xr:uid="{00000000-0005-0000-0000-0000103D0000}"/>
    <cellStyle name="Normal 3 2 2 2 6 5" xfId="15660" xr:uid="{00000000-0005-0000-0000-0000113D0000}"/>
    <cellStyle name="Normal 3 2 2 2 6 5 2" xfId="15661" xr:uid="{00000000-0005-0000-0000-0000123D0000}"/>
    <cellStyle name="Normal 3 2 2 2 6 5 2 2" xfId="15662" xr:uid="{00000000-0005-0000-0000-0000133D0000}"/>
    <cellStyle name="Normal 3 2 2 2 6 5 2 2 2" xfId="15663" xr:uid="{00000000-0005-0000-0000-0000143D0000}"/>
    <cellStyle name="Normal 3 2 2 2 6 5 2 3" xfId="15664" xr:uid="{00000000-0005-0000-0000-0000153D0000}"/>
    <cellStyle name="Normal 3 2 2 2 6 5 3" xfId="15665" xr:uid="{00000000-0005-0000-0000-0000163D0000}"/>
    <cellStyle name="Normal 3 2 2 2 6 5 3 2" xfId="15666" xr:uid="{00000000-0005-0000-0000-0000173D0000}"/>
    <cellStyle name="Normal 3 2 2 2 6 5 4" xfId="15667" xr:uid="{00000000-0005-0000-0000-0000183D0000}"/>
    <cellStyle name="Normal 3 2 2 2 6 6" xfId="15668" xr:uid="{00000000-0005-0000-0000-0000193D0000}"/>
    <cellStyle name="Normal 3 2 2 2 6 6 2" xfId="15669" xr:uid="{00000000-0005-0000-0000-00001A3D0000}"/>
    <cellStyle name="Normal 3 2 2 2 6 6 2 2" xfId="15670" xr:uid="{00000000-0005-0000-0000-00001B3D0000}"/>
    <cellStyle name="Normal 3 2 2 2 6 6 2 2 2" xfId="15671" xr:uid="{00000000-0005-0000-0000-00001C3D0000}"/>
    <cellStyle name="Normal 3 2 2 2 6 6 2 3" xfId="15672" xr:uid="{00000000-0005-0000-0000-00001D3D0000}"/>
    <cellStyle name="Normal 3 2 2 2 6 6 3" xfId="15673" xr:uid="{00000000-0005-0000-0000-00001E3D0000}"/>
    <cellStyle name="Normal 3 2 2 2 6 6 3 2" xfId="15674" xr:uid="{00000000-0005-0000-0000-00001F3D0000}"/>
    <cellStyle name="Normal 3 2 2 2 6 6 4" xfId="15675" xr:uid="{00000000-0005-0000-0000-0000203D0000}"/>
    <cellStyle name="Normal 3 2 2 2 6 7" xfId="15676" xr:uid="{00000000-0005-0000-0000-0000213D0000}"/>
    <cellStyle name="Normal 3 2 2 2 6 7 2" xfId="15677" xr:uid="{00000000-0005-0000-0000-0000223D0000}"/>
    <cellStyle name="Normal 3 2 2 2 6 7 2 2" xfId="15678" xr:uid="{00000000-0005-0000-0000-0000233D0000}"/>
    <cellStyle name="Normal 3 2 2 2 6 7 3" xfId="15679" xr:uid="{00000000-0005-0000-0000-0000243D0000}"/>
    <cellStyle name="Normal 3 2 2 2 6 8" xfId="15680" xr:uid="{00000000-0005-0000-0000-0000253D0000}"/>
    <cellStyle name="Normal 3 2 2 2 6 8 2" xfId="15681" xr:uid="{00000000-0005-0000-0000-0000263D0000}"/>
    <cellStyle name="Normal 3 2 2 2 6 9" xfId="15682" xr:uid="{00000000-0005-0000-0000-0000273D0000}"/>
    <cellStyle name="Normal 3 2 2 2 6 9 2" xfId="15683" xr:uid="{00000000-0005-0000-0000-0000283D0000}"/>
    <cellStyle name="Normal 3 2 2 2 7" xfId="15684" xr:uid="{00000000-0005-0000-0000-0000293D0000}"/>
    <cellStyle name="Normal 3 2 2 2 7 2" xfId="15685" xr:uid="{00000000-0005-0000-0000-00002A3D0000}"/>
    <cellStyle name="Normal 3 2 2 2 7 2 2" xfId="15686" xr:uid="{00000000-0005-0000-0000-00002B3D0000}"/>
    <cellStyle name="Normal 3 2 2 2 7 2 2 2" xfId="15687" xr:uid="{00000000-0005-0000-0000-00002C3D0000}"/>
    <cellStyle name="Normal 3 2 2 2 7 2 2 2 2" xfId="15688" xr:uid="{00000000-0005-0000-0000-00002D3D0000}"/>
    <cellStyle name="Normal 3 2 2 2 7 2 2 2 2 2" xfId="15689" xr:uid="{00000000-0005-0000-0000-00002E3D0000}"/>
    <cellStyle name="Normal 3 2 2 2 7 2 2 2 2 2 2" xfId="15690" xr:uid="{00000000-0005-0000-0000-00002F3D0000}"/>
    <cellStyle name="Normal 3 2 2 2 7 2 2 2 2 3" xfId="15691" xr:uid="{00000000-0005-0000-0000-0000303D0000}"/>
    <cellStyle name="Normal 3 2 2 2 7 2 2 2 3" xfId="15692" xr:uid="{00000000-0005-0000-0000-0000313D0000}"/>
    <cellStyle name="Normal 3 2 2 2 7 2 2 2 3 2" xfId="15693" xr:uid="{00000000-0005-0000-0000-0000323D0000}"/>
    <cellStyle name="Normal 3 2 2 2 7 2 2 2 4" xfId="15694" xr:uid="{00000000-0005-0000-0000-0000333D0000}"/>
    <cellStyle name="Normal 3 2 2 2 7 2 2 3" xfId="15695" xr:uid="{00000000-0005-0000-0000-0000343D0000}"/>
    <cellStyle name="Normal 3 2 2 2 7 2 2 3 2" xfId="15696" xr:uid="{00000000-0005-0000-0000-0000353D0000}"/>
    <cellStyle name="Normal 3 2 2 2 7 2 2 3 2 2" xfId="15697" xr:uid="{00000000-0005-0000-0000-0000363D0000}"/>
    <cellStyle name="Normal 3 2 2 2 7 2 2 3 3" xfId="15698" xr:uid="{00000000-0005-0000-0000-0000373D0000}"/>
    <cellStyle name="Normal 3 2 2 2 7 2 2 4" xfId="15699" xr:uid="{00000000-0005-0000-0000-0000383D0000}"/>
    <cellStyle name="Normal 3 2 2 2 7 2 2 4 2" xfId="15700" xr:uid="{00000000-0005-0000-0000-0000393D0000}"/>
    <cellStyle name="Normal 3 2 2 2 7 2 2 5" xfId="15701" xr:uid="{00000000-0005-0000-0000-00003A3D0000}"/>
    <cellStyle name="Normal 3 2 2 2 7 2 3" xfId="15702" xr:uid="{00000000-0005-0000-0000-00003B3D0000}"/>
    <cellStyle name="Normal 3 2 2 2 7 2 3 2" xfId="15703" xr:uid="{00000000-0005-0000-0000-00003C3D0000}"/>
    <cellStyle name="Normal 3 2 2 2 7 2 3 2 2" xfId="15704" xr:uid="{00000000-0005-0000-0000-00003D3D0000}"/>
    <cellStyle name="Normal 3 2 2 2 7 2 3 2 2 2" xfId="15705" xr:uid="{00000000-0005-0000-0000-00003E3D0000}"/>
    <cellStyle name="Normal 3 2 2 2 7 2 3 2 3" xfId="15706" xr:uid="{00000000-0005-0000-0000-00003F3D0000}"/>
    <cellStyle name="Normal 3 2 2 2 7 2 3 3" xfId="15707" xr:uid="{00000000-0005-0000-0000-0000403D0000}"/>
    <cellStyle name="Normal 3 2 2 2 7 2 3 3 2" xfId="15708" xr:uid="{00000000-0005-0000-0000-0000413D0000}"/>
    <cellStyle name="Normal 3 2 2 2 7 2 3 4" xfId="15709" xr:uid="{00000000-0005-0000-0000-0000423D0000}"/>
    <cellStyle name="Normal 3 2 2 2 7 2 4" xfId="15710" xr:uid="{00000000-0005-0000-0000-0000433D0000}"/>
    <cellStyle name="Normal 3 2 2 2 7 2 4 2" xfId="15711" xr:uid="{00000000-0005-0000-0000-0000443D0000}"/>
    <cellStyle name="Normal 3 2 2 2 7 2 4 2 2" xfId="15712" xr:uid="{00000000-0005-0000-0000-0000453D0000}"/>
    <cellStyle name="Normal 3 2 2 2 7 2 4 2 2 2" xfId="15713" xr:uid="{00000000-0005-0000-0000-0000463D0000}"/>
    <cellStyle name="Normal 3 2 2 2 7 2 4 2 3" xfId="15714" xr:uid="{00000000-0005-0000-0000-0000473D0000}"/>
    <cellStyle name="Normal 3 2 2 2 7 2 4 3" xfId="15715" xr:uid="{00000000-0005-0000-0000-0000483D0000}"/>
    <cellStyle name="Normal 3 2 2 2 7 2 4 3 2" xfId="15716" xr:uid="{00000000-0005-0000-0000-0000493D0000}"/>
    <cellStyle name="Normal 3 2 2 2 7 2 4 4" xfId="15717" xr:uid="{00000000-0005-0000-0000-00004A3D0000}"/>
    <cellStyle name="Normal 3 2 2 2 7 2 5" xfId="15718" xr:uid="{00000000-0005-0000-0000-00004B3D0000}"/>
    <cellStyle name="Normal 3 2 2 2 7 2 5 2" xfId="15719" xr:uid="{00000000-0005-0000-0000-00004C3D0000}"/>
    <cellStyle name="Normal 3 2 2 2 7 2 5 2 2" xfId="15720" xr:uid="{00000000-0005-0000-0000-00004D3D0000}"/>
    <cellStyle name="Normal 3 2 2 2 7 2 5 3" xfId="15721" xr:uid="{00000000-0005-0000-0000-00004E3D0000}"/>
    <cellStyle name="Normal 3 2 2 2 7 2 6" xfId="15722" xr:uid="{00000000-0005-0000-0000-00004F3D0000}"/>
    <cellStyle name="Normal 3 2 2 2 7 2 6 2" xfId="15723" xr:uid="{00000000-0005-0000-0000-0000503D0000}"/>
    <cellStyle name="Normal 3 2 2 2 7 2 7" xfId="15724" xr:uid="{00000000-0005-0000-0000-0000513D0000}"/>
    <cellStyle name="Normal 3 2 2 2 7 2 7 2" xfId="15725" xr:uid="{00000000-0005-0000-0000-0000523D0000}"/>
    <cellStyle name="Normal 3 2 2 2 7 2 8" xfId="15726" xr:uid="{00000000-0005-0000-0000-0000533D0000}"/>
    <cellStyle name="Normal 3 2 2 2 7 3" xfId="15727" xr:uid="{00000000-0005-0000-0000-0000543D0000}"/>
    <cellStyle name="Normal 3 2 2 2 7 3 2" xfId="15728" xr:uid="{00000000-0005-0000-0000-0000553D0000}"/>
    <cellStyle name="Normal 3 2 2 2 7 3 2 2" xfId="15729" xr:uid="{00000000-0005-0000-0000-0000563D0000}"/>
    <cellStyle name="Normal 3 2 2 2 7 3 2 2 2" xfId="15730" xr:uid="{00000000-0005-0000-0000-0000573D0000}"/>
    <cellStyle name="Normal 3 2 2 2 7 3 2 2 2 2" xfId="15731" xr:uid="{00000000-0005-0000-0000-0000583D0000}"/>
    <cellStyle name="Normal 3 2 2 2 7 3 2 2 3" xfId="15732" xr:uid="{00000000-0005-0000-0000-0000593D0000}"/>
    <cellStyle name="Normal 3 2 2 2 7 3 2 3" xfId="15733" xr:uid="{00000000-0005-0000-0000-00005A3D0000}"/>
    <cellStyle name="Normal 3 2 2 2 7 3 2 3 2" xfId="15734" xr:uid="{00000000-0005-0000-0000-00005B3D0000}"/>
    <cellStyle name="Normal 3 2 2 2 7 3 2 4" xfId="15735" xr:uid="{00000000-0005-0000-0000-00005C3D0000}"/>
    <cellStyle name="Normal 3 2 2 2 7 3 3" xfId="15736" xr:uid="{00000000-0005-0000-0000-00005D3D0000}"/>
    <cellStyle name="Normal 3 2 2 2 7 3 3 2" xfId="15737" xr:uid="{00000000-0005-0000-0000-00005E3D0000}"/>
    <cellStyle name="Normal 3 2 2 2 7 3 3 2 2" xfId="15738" xr:uid="{00000000-0005-0000-0000-00005F3D0000}"/>
    <cellStyle name="Normal 3 2 2 2 7 3 3 3" xfId="15739" xr:uid="{00000000-0005-0000-0000-0000603D0000}"/>
    <cellStyle name="Normal 3 2 2 2 7 3 4" xfId="15740" xr:uid="{00000000-0005-0000-0000-0000613D0000}"/>
    <cellStyle name="Normal 3 2 2 2 7 3 4 2" xfId="15741" xr:uid="{00000000-0005-0000-0000-0000623D0000}"/>
    <cellStyle name="Normal 3 2 2 2 7 3 5" xfId="15742" xr:uid="{00000000-0005-0000-0000-0000633D0000}"/>
    <cellStyle name="Normal 3 2 2 2 7 4" xfId="15743" xr:uid="{00000000-0005-0000-0000-0000643D0000}"/>
    <cellStyle name="Normal 3 2 2 2 7 4 2" xfId="15744" xr:uid="{00000000-0005-0000-0000-0000653D0000}"/>
    <cellStyle name="Normal 3 2 2 2 7 4 2 2" xfId="15745" xr:uid="{00000000-0005-0000-0000-0000663D0000}"/>
    <cellStyle name="Normal 3 2 2 2 7 4 2 2 2" xfId="15746" xr:uid="{00000000-0005-0000-0000-0000673D0000}"/>
    <cellStyle name="Normal 3 2 2 2 7 4 2 3" xfId="15747" xr:uid="{00000000-0005-0000-0000-0000683D0000}"/>
    <cellStyle name="Normal 3 2 2 2 7 4 3" xfId="15748" xr:uid="{00000000-0005-0000-0000-0000693D0000}"/>
    <cellStyle name="Normal 3 2 2 2 7 4 3 2" xfId="15749" xr:uid="{00000000-0005-0000-0000-00006A3D0000}"/>
    <cellStyle name="Normal 3 2 2 2 7 4 4" xfId="15750" xr:uid="{00000000-0005-0000-0000-00006B3D0000}"/>
    <cellStyle name="Normal 3 2 2 2 7 5" xfId="15751" xr:uid="{00000000-0005-0000-0000-00006C3D0000}"/>
    <cellStyle name="Normal 3 2 2 2 7 5 2" xfId="15752" xr:uid="{00000000-0005-0000-0000-00006D3D0000}"/>
    <cellStyle name="Normal 3 2 2 2 7 5 2 2" xfId="15753" xr:uid="{00000000-0005-0000-0000-00006E3D0000}"/>
    <cellStyle name="Normal 3 2 2 2 7 5 2 2 2" xfId="15754" xr:uid="{00000000-0005-0000-0000-00006F3D0000}"/>
    <cellStyle name="Normal 3 2 2 2 7 5 2 3" xfId="15755" xr:uid="{00000000-0005-0000-0000-0000703D0000}"/>
    <cellStyle name="Normal 3 2 2 2 7 5 3" xfId="15756" xr:uid="{00000000-0005-0000-0000-0000713D0000}"/>
    <cellStyle name="Normal 3 2 2 2 7 5 3 2" xfId="15757" xr:uid="{00000000-0005-0000-0000-0000723D0000}"/>
    <cellStyle name="Normal 3 2 2 2 7 5 4" xfId="15758" xr:uid="{00000000-0005-0000-0000-0000733D0000}"/>
    <cellStyle name="Normal 3 2 2 2 7 6" xfId="15759" xr:uid="{00000000-0005-0000-0000-0000743D0000}"/>
    <cellStyle name="Normal 3 2 2 2 7 6 2" xfId="15760" xr:uid="{00000000-0005-0000-0000-0000753D0000}"/>
    <cellStyle name="Normal 3 2 2 2 7 6 2 2" xfId="15761" xr:uid="{00000000-0005-0000-0000-0000763D0000}"/>
    <cellStyle name="Normal 3 2 2 2 7 6 3" xfId="15762" xr:uid="{00000000-0005-0000-0000-0000773D0000}"/>
    <cellStyle name="Normal 3 2 2 2 7 7" xfId="15763" xr:uid="{00000000-0005-0000-0000-0000783D0000}"/>
    <cellStyle name="Normal 3 2 2 2 7 7 2" xfId="15764" xr:uid="{00000000-0005-0000-0000-0000793D0000}"/>
    <cellStyle name="Normal 3 2 2 2 7 8" xfId="15765" xr:uid="{00000000-0005-0000-0000-00007A3D0000}"/>
    <cellStyle name="Normal 3 2 2 2 7 8 2" xfId="15766" xr:uid="{00000000-0005-0000-0000-00007B3D0000}"/>
    <cellStyle name="Normal 3 2 2 2 7 9" xfId="15767" xr:uid="{00000000-0005-0000-0000-00007C3D0000}"/>
    <cellStyle name="Normal 3 2 2 2 8" xfId="15768" xr:uid="{00000000-0005-0000-0000-00007D3D0000}"/>
    <cellStyle name="Normal 3 2 2 2 8 2" xfId="15769" xr:uid="{00000000-0005-0000-0000-00007E3D0000}"/>
    <cellStyle name="Normal 3 2 2 2 8 2 2" xfId="15770" xr:uid="{00000000-0005-0000-0000-00007F3D0000}"/>
    <cellStyle name="Normal 3 2 2 2 8 2 2 2" xfId="15771" xr:uid="{00000000-0005-0000-0000-0000803D0000}"/>
    <cellStyle name="Normal 3 2 2 2 8 2 2 2 2" xfId="15772" xr:uid="{00000000-0005-0000-0000-0000813D0000}"/>
    <cellStyle name="Normal 3 2 2 2 8 2 2 2 2 2" xfId="15773" xr:uid="{00000000-0005-0000-0000-0000823D0000}"/>
    <cellStyle name="Normal 3 2 2 2 8 2 2 2 3" xfId="15774" xr:uid="{00000000-0005-0000-0000-0000833D0000}"/>
    <cellStyle name="Normal 3 2 2 2 8 2 2 3" xfId="15775" xr:uid="{00000000-0005-0000-0000-0000843D0000}"/>
    <cellStyle name="Normal 3 2 2 2 8 2 2 3 2" xfId="15776" xr:uid="{00000000-0005-0000-0000-0000853D0000}"/>
    <cellStyle name="Normal 3 2 2 2 8 2 2 4" xfId="15777" xr:uid="{00000000-0005-0000-0000-0000863D0000}"/>
    <cellStyle name="Normal 3 2 2 2 8 2 3" xfId="15778" xr:uid="{00000000-0005-0000-0000-0000873D0000}"/>
    <cellStyle name="Normal 3 2 2 2 8 2 3 2" xfId="15779" xr:uid="{00000000-0005-0000-0000-0000883D0000}"/>
    <cellStyle name="Normal 3 2 2 2 8 2 3 2 2" xfId="15780" xr:uid="{00000000-0005-0000-0000-0000893D0000}"/>
    <cellStyle name="Normal 3 2 2 2 8 2 3 3" xfId="15781" xr:uid="{00000000-0005-0000-0000-00008A3D0000}"/>
    <cellStyle name="Normal 3 2 2 2 8 2 4" xfId="15782" xr:uid="{00000000-0005-0000-0000-00008B3D0000}"/>
    <cellStyle name="Normal 3 2 2 2 8 2 4 2" xfId="15783" xr:uid="{00000000-0005-0000-0000-00008C3D0000}"/>
    <cellStyle name="Normal 3 2 2 2 8 2 5" xfId="15784" xr:uid="{00000000-0005-0000-0000-00008D3D0000}"/>
    <cellStyle name="Normal 3 2 2 2 8 3" xfId="15785" xr:uid="{00000000-0005-0000-0000-00008E3D0000}"/>
    <cellStyle name="Normal 3 2 2 2 8 3 2" xfId="15786" xr:uid="{00000000-0005-0000-0000-00008F3D0000}"/>
    <cellStyle name="Normal 3 2 2 2 8 3 2 2" xfId="15787" xr:uid="{00000000-0005-0000-0000-0000903D0000}"/>
    <cellStyle name="Normal 3 2 2 2 8 3 2 2 2" xfId="15788" xr:uid="{00000000-0005-0000-0000-0000913D0000}"/>
    <cellStyle name="Normal 3 2 2 2 8 3 2 3" xfId="15789" xr:uid="{00000000-0005-0000-0000-0000923D0000}"/>
    <cellStyle name="Normal 3 2 2 2 8 3 3" xfId="15790" xr:uid="{00000000-0005-0000-0000-0000933D0000}"/>
    <cellStyle name="Normal 3 2 2 2 8 3 3 2" xfId="15791" xr:uid="{00000000-0005-0000-0000-0000943D0000}"/>
    <cellStyle name="Normal 3 2 2 2 8 3 4" xfId="15792" xr:uid="{00000000-0005-0000-0000-0000953D0000}"/>
    <cellStyle name="Normal 3 2 2 2 8 4" xfId="15793" xr:uid="{00000000-0005-0000-0000-0000963D0000}"/>
    <cellStyle name="Normal 3 2 2 2 8 4 2" xfId="15794" xr:uid="{00000000-0005-0000-0000-0000973D0000}"/>
    <cellStyle name="Normal 3 2 2 2 8 4 2 2" xfId="15795" xr:uid="{00000000-0005-0000-0000-0000983D0000}"/>
    <cellStyle name="Normal 3 2 2 2 8 4 2 2 2" xfId="15796" xr:uid="{00000000-0005-0000-0000-0000993D0000}"/>
    <cellStyle name="Normal 3 2 2 2 8 4 2 3" xfId="15797" xr:uid="{00000000-0005-0000-0000-00009A3D0000}"/>
    <cellStyle name="Normal 3 2 2 2 8 4 3" xfId="15798" xr:uid="{00000000-0005-0000-0000-00009B3D0000}"/>
    <cellStyle name="Normal 3 2 2 2 8 4 3 2" xfId="15799" xr:uid="{00000000-0005-0000-0000-00009C3D0000}"/>
    <cellStyle name="Normal 3 2 2 2 8 4 4" xfId="15800" xr:uid="{00000000-0005-0000-0000-00009D3D0000}"/>
    <cellStyle name="Normal 3 2 2 2 8 5" xfId="15801" xr:uid="{00000000-0005-0000-0000-00009E3D0000}"/>
    <cellStyle name="Normal 3 2 2 2 8 5 2" xfId="15802" xr:uid="{00000000-0005-0000-0000-00009F3D0000}"/>
    <cellStyle name="Normal 3 2 2 2 8 5 2 2" xfId="15803" xr:uid="{00000000-0005-0000-0000-0000A03D0000}"/>
    <cellStyle name="Normal 3 2 2 2 8 5 3" xfId="15804" xr:uid="{00000000-0005-0000-0000-0000A13D0000}"/>
    <cellStyle name="Normal 3 2 2 2 8 6" xfId="15805" xr:uid="{00000000-0005-0000-0000-0000A23D0000}"/>
    <cellStyle name="Normal 3 2 2 2 8 6 2" xfId="15806" xr:uid="{00000000-0005-0000-0000-0000A33D0000}"/>
    <cellStyle name="Normal 3 2 2 2 8 7" xfId="15807" xr:uid="{00000000-0005-0000-0000-0000A43D0000}"/>
    <cellStyle name="Normal 3 2 2 2 8 7 2" xfId="15808" xr:uid="{00000000-0005-0000-0000-0000A53D0000}"/>
    <cellStyle name="Normal 3 2 2 2 8 8" xfId="15809" xr:uid="{00000000-0005-0000-0000-0000A63D0000}"/>
    <cellStyle name="Normal 3 2 2 2 9" xfId="15810" xr:uid="{00000000-0005-0000-0000-0000A73D0000}"/>
    <cellStyle name="Normal 3 2 2 2 9 2" xfId="15811" xr:uid="{00000000-0005-0000-0000-0000A83D0000}"/>
    <cellStyle name="Normal 3 2 2 2 9 2 2" xfId="15812" xr:uid="{00000000-0005-0000-0000-0000A93D0000}"/>
    <cellStyle name="Normal 3 2 2 2 9 2 2 2" xfId="15813" xr:uid="{00000000-0005-0000-0000-0000AA3D0000}"/>
    <cellStyle name="Normal 3 2 2 2 9 2 2 2 2" xfId="15814" xr:uid="{00000000-0005-0000-0000-0000AB3D0000}"/>
    <cellStyle name="Normal 3 2 2 2 9 2 2 2 2 2" xfId="15815" xr:uid="{00000000-0005-0000-0000-0000AC3D0000}"/>
    <cellStyle name="Normal 3 2 2 2 9 2 2 2 3" xfId="15816" xr:uid="{00000000-0005-0000-0000-0000AD3D0000}"/>
    <cellStyle name="Normal 3 2 2 2 9 2 2 3" xfId="15817" xr:uid="{00000000-0005-0000-0000-0000AE3D0000}"/>
    <cellStyle name="Normal 3 2 2 2 9 2 2 3 2" xfId="15818" xr:uid="{00000000-0005-0000-0000-0000AF3D0000}"/>
    <cellStyle name="Normal 3 2 2 2 9 2 2 4" xfId="15819" xr:uid="{00000000-0005-0000-0000-0000B03D0000}"/>
    <cellStyle name="Normal 3 2 2 2 9 2 3" xfId="15820" xr:uid="{00000000-0005-0000-0000-0000B13D0000}"/>
    <cellStyle name="Normal 3 2 2 2 9 2 3 2" xfId="15821" xr:uid="{00000000-0005-0000-0000-0000B23D0000}"/>
    <cellStyle name="Normal 3 2 2 2 9 2 3 2 2" xfId="15822" xr:uid="{00000000-0005-0000-0000-0000B33D0000}"/>
    <cellStyle name="Normal 3 2 2 2 9 2 3 3" xfId="15823" xr:uid="{00000000-0005-0000-0000-0000B43D0000}"/>
    <cellStyle name="Normal 3 2 2 2 9 2 4" xfId="15824" xr:uid="{00000000-0005-0000-0000-0000B53D0000}"/>
    <cellStyle name="Normal 3 2 2 2 9 2 4 2" xfId="15825" xr:uid="{00000000-0005-0000-0000-0000B63D0000}"/>
    <cellStyle name="Normal 3 2 2 2 9 2 5" xfId="15826" xr:uid="{00000000-0005-0000-0000-0000B73D0000}"/>
    <cellStyle name="Normal 3 2 2 2 9 3" xfId="15827" xr:uid="{00000000-0005-0000-0000-0000B83D0000}"/>
    <cellStyle name="Normal 3 2 2 2 9 3 2" xfId="15828" xr:uid="{00000000-0005-0000-0000-0000B93D0000}"/>
    <cellStyle name="Normal 3 2 2 2 9 3 2 2" xfId="15829" xr:uid="{00000000-0005-0000-0000-0000BA3D0000}"/>
    <cellStyle name="Normal 3 2 2 2 9 3 2 2 2" xfId="15830" xr:uid="{00000000-0005-0000-0000-0000BB3D0000}"/>
    <cellStyle name="Normal 3 2 2 2 9 3 2 3" xfId="15831" xr:uid="{00000000-0005-0000-0000-0000BC3D0000}"/>
    <cellStyle name="Normal 3 2 2 2 9 3 3" xfId="15832" xr:uid="{00000000-0005-0000-0000-0000BD3D0000}"/>
    <cellStyle name="Normal 3 2 2 2 9 3 3 2" xfId="15833" xr:uid="{00000000-0005-0000-0000-0000BE3D0000}"/>
    <cellStyle name="Normal 3 2 2 2 9 3 4" xfId="15834" xr:uid="{00000000-0005-0000-0000-0000BF3D0000}"/>
    <cellStyle name="Normal 3 2 2 2 9 4" xfId="15835" xr:uid="{00000000-0005-0000-0000-0000C03D0000}"/>
    <cellStyle name="Normal 3 2 2 2 9 4 2" xfId="15836" xr:uid="{00000000-0005-0000-0000-0000C13D0000}"/>
    <cellStyle name="Normal 3 2 2 2 9 4 2 2" xfId="15837" xr:uid="{00000000-0005-0000-0000-0000C23D0000}"/>
    <cellStyle name="Normal 3 2 2 2 9 4 2 2 2" xfId="15838" xr:uid="{00000000-0005-0000-0000-0000C33D0000}"/>
    <cellStyle name="Normal 3 2 2 2 9 4 2 3" xfId="15839" xr:uid="{00000000-0005-0000-0000-0000C43D0000}"/>
    <cellStyle name="Normal 3 2 2 2 9 4 3" xfId="15840" xr:uid="{00000000-0005-0000-0000-0000C53D0000}"/>
    <cellStyle name="Normal 3 2 2 2 9 4 3 2" xfId="15841" xr:uid="{00000000-0005-0000-0000-0000C63D0000}"/>
    <cellStyle name="Normal 3 2 2 2 9 4 4" xfId="15842" xr:uid="{00000000-0005-0000-0000-0000C73D0000}"/>
    <cellStyle name="Normal 3 2 2 2 9 5" xfId="15843" xr:uid="{00000000-0005-0000-0000-0000C83D0000}"/>
    <cellStyle name="Normal 3 2 2 2 9 5 2" xfId="15844" xr:uid="{00000000-0005-0000-0000-0000C93D0000}"/>
    <cellStyle name="Normal 3 2 2 2 9 5 2 2" xfId="15845" xr:uid="{00000000-0005-0000-0000-0000CA3D0000}"/>
    <cellStyle name="Normal 3 2 2 2 9 5 3" xfId="15846" xr:uid="{00000000-0005-0000-0000-0000CB3D0000}"/>
    <cellStyle name="Normal 3 2 2 2 9 6" xfId="15847" xr:uid="{00000000-0005-0000-0000-0000CC3D0000}"/>
    <cellStyle name="Normal 3 2 2 2 9 6 2" xfId="15848" xr:uid="{00000000-0005-0000-0000-0000CD3D0000}"/>
    <cellStyle name="Normal 3 2 2 2 9 7" xfId="15849" xr:uid="{00000000-0005-0000-0000-0000CE3D0000}"/>
    <cellStyle name="Normal 3 2 2 2 9 7 2" xfId="15850" xr:uid="{00000000-0005-0000-0000-0000CF3D0000}"/>
    <cellStyle name="Normal 3 2 2 2 9 8" xfId="15851" xr:uid="{00000000-0005-0000-0000-0000D03D0000}"/>
    <cellStyle name="Normal 3 2 2 2_Sheet1" xfId="15852" xr:uid="{00000000-0005-0000-0000-0000D13D0000}"/>
    <cellStyle name="Normal 3 2 2 20" xfId="15853" xr:uid="{00000000-0005-0000-0000-0000D23D0000}"/>
    <cellStyle name="Normal 3 2 2 3" xfId="15854" xr:uid="{00000000-0005-0000-0000-0000D33D0000}"/>
    <cellStyle name="Normal 3 2 2 3 10" xfId="15855" xr:uid="{00000000-0005-0000-0000-0000D43D0000}"/>
    <cellStyle name="Normal 3 2 2 3 10 2" xfId="15856" xr:uid="{00000000-0005-0000-0000-0000D53D0000}"/>
    <cellStyle name="Normal 3 2 2 3 10 2 2" xfId="15857" xr:uid="{00000000-0005-0000-0000-0000D63D0000}"/>
    <cellStyle name="Normal 3 2 2 3 10 2 2 2" xfId="15858" xr:uid="{00000000-0005-0000-0000-0000D73D0000}"/>
    <cellStyle name="Normal 3 2 2 3 10 2 2 2 2" xfId="15859" xr:uid="{00000000-0005-0000-0000-0000D83D0000}"/>
    <cellStyle name="Normal 3 2 2 3 10 2 2 2 2 2" xfId="15860" xr:uid="{00000000-0005-0000-0000-0000D93D0000}"/>
    <cellStyle name="Normal 3 2 2 3 10 2 2 2 3" xfId="15861" xr:uid="{00000000-0005-0000-0000-0000DA3D0000}"/>
    <cellStyle name="Normal 3 2 2 3 10 2 2 3" xfId="15862" xr:uid="{00000000-0005-0000-0000-0000DB3D0000}"/>
    <cellStyle name="Normal 3 2 2 3 10 2 2 3 2" xfId="15863" xr:uid="{00000000-0005-0000-0000-0000DC3D0000}"/>
    <cellStyle name="Normal 3 2 2 3 10 2 2 4" xfId="15864" xr:uid="{00000000-0005-0000-0000-0000DD3D0000}"/>
    <cellStyle name="Normal 3 2 2 3 10 2 3" xfId="15865" xr:uid="{00000000-0005-0000-0000-0000DE3D0000}"/>
    <cellStyle name="Normal 3 2 2 3 10 2 3 2" xfId="15866" xr:uid="{00000000-0005-0000-0000-0000DF3D0000}"/>
    <cellStyle name="Normal 3 2 2 3 10 2 3 2 2" xfId="15867" xr:uid="{00000000-0005-0000-0000-0000E03D0000}"/>
    <cellStyle name="Normal 3 2 2 3 10 2 3 3" xfId="15868" xr:uid="{00000000-0005-0000-0000-0000E13D0000}"/>
    <cellStyle name="Normal 3 2 2 3 10 2 4" xfId="15869" xr:uid="{00000000-0005-0000-0000-0000E23D0000}"/>
    <cellStyle name="Normal 3 2 2 3 10 2 4 2" xfId="15870" xr:uid="{00000000-0005-0000-0000-0000E33D0000}"/>
    <cellStyle name="Normal 3 2 2 3 10 2 5" xfId="15871" xr:uid="{00000000-0005-0000-0000-0000E43D0000}"/>
    <cellStyle name="Normal 3 2 2 3 10 3" xfId="15872" xr:uid="{00000000-0005-0000-0000-0000E53D0000}"/>
    <cellStyle name="Normal 3 2 2 3 10 3 2" xfId="15873" xr:uid="{00000000-0005-0000-0000-0000E63D0000}"/>
    <cellStyle name="Normal 3 2 2 3 10 3 2 2" xfId="15874" xr:uid="{00000000-0005-0000-0000-0000E73D0000}"/>
    <cellStyle name="Normal 3 2 2 3 10 3 2 2 2" xfId="15875" xr:uid="{00000000-0005-0000-0000-0000E83D0000}"/>
    <cellStyle name="Normal 3 2 2 3 10 3 2 3" xfId="15876" xr:uid="{00000000-0005-0000-0000-0000E93D0000}"/>
    <cellStyle name="Normal 3 2 2 3 10 3 3" xfId="15877" xr:uid="{00000000-0005-0000-0000-0000EA3D0000}"/>
    <cellStyle name="Normal 3 2 2 3 10 3 3 2" xfId="15878" xr:uid="{00000000-0005-0000-0000-0000EB3D0000}"/>
    <cellStyle name="Normal 3 2 2 3 10 3 4" xfId="15879" xr:uid="{00000000-0005-0000-0000-0000EC3D0000}"/>
    <cellStyle name="Normal 3 2 2 3 10 4" xfId="15880" xr:uid="{00000000-0005-0000-0000-0000ED3D0000}"/>
    <cellStyle name="Normal 3 2 2 3 10 4 2" xfId="15881" xr:uid="{00000000-0005-0000-0000-0000EE3D0000}"/>
    <cellStyle name="Normal 3 2 2 3 10 4 2 2" xfId="15882" xr:uid="{00000000-0005-0000-0000-0000EF3D0000}"/>
    <cellStyle name="Normal 3 2 2 3 10 4 3" xfId="15883" xr:uid="{00000000-0005-0000-0000-0000F03D0000}"/>
    <cellStyle name="Normal 3 2 2 3 10 5" xfId="15884" xr:uid="{00000000-0005-0000-0000-0000F13D0000}"/>
    <cellStyle name="Normal 3 2 2 3 10 5 2" xfId="15885" xr:uid="{00000000-0005-0000-0000-0000F23D0000}"/>
    <cellStyle name="Normal 3 2 2 3 10 6" xfId="15886" xr:uid="{00000000-0005-0000-0000-0000F33D0000}"/>
    <cellStyle name="Normal 3 2 2 3 11" xfId="15887" xr:uid="{00000000-0005-0000-0000-0000F43D0000}"/>
    <cellStyle name="Normal 3 2 2 3 11 2" xfId="15888" xr:uid="{00000000-0005-0000-0000-0000F53D0000}"/>
    <cellStyle name="Normal 3 2 2 3 11 2 2" xfId="15889" xr:uid="{00000000-0005-0000-0000-0000F63D0000}"/>
    <cellStyle name="Normal 3 2 2 3 11 2 2 2" xfId="15890" xr:uid="{00000000-0005-0000-0000-0000F73D0000}"/>
    <cellStyle name="Normal 3 2 2 3 11 2 2 2 2" xfId="15891" xr:uid="{00000000-0005-0000-0000-0000F83D0000}"/>
    <cellStyle name="Normal 3 2 2 3 11 2 2 3" xfId="15892" xr:uid="{00000000-0005-0000-0000-0000F93D0000}"/>
    <cellStyle name="Normal 3 2 2 3 11 2 3" xfId="15893" xr:uid="{00000000-0005-0000-0000-0000FA3D0000}"/>
    <cellStyle name="Normal 3 2 2 3 11 2 3 2" xfId="15894" xr:uid="{00000000-0005-0000-0000-0000FB3D0000}"/>
    <cellStyle name="Normal 3 2 2 3 11 2 4" xfId="15895" xr:uid="{00000000-0005-0000-0000-0000FC3D0000}"/>
    <cellStyle name="Normal 3 2 2 3 11 3" xfId="15896" xr:uid="{00000000-0005-0000-0000-0000FD3D0000}"/>
    <cellStyle name="Normal 3 2 2 3 11 3 2" xfId="15897" xr:uid="{00000000-0005-0000-0000-0000FE3D0000}"/>
    <cellStyle name="Normal 3 2 2 3 11 3 2 2" xfId="15898" xr:uid="{00000000-0005-0000-0000-0000FF3D0000}"/>
    <cellStyle name="Normal 3 2 2 3 11 3 3" xfId="15899" xr:uid="{00000000-0005-0000-0000-0000003E0000}"/>
    <cellStyle name="Normal 3 2 2 3 11 4" xfId="15900" xr:uid="{00000000-0005-0000-0000-0000013E0000}"/>
    <cellStyle name="Normal 3 2 2 3 11 4 2" xfId="15901" xr:uid="{00000000-0005-0000-0000-0000023E0000}"/>
    <cellStyle name="Normal 3 2 2 3 11 5" xfId="15902" xr:uid="{00000000-0005-0000-0000-0000033E0000}"/>
    <cellStyle name="Normal 3 2 2 3 12" xfId="15903" xr:uid="{00000000-0005-0000-0000-0000043E0000}"/>
    <cellStyle name="Normal 3 2 2 3 12 2" xfId="15904" xr:uid="{00000000-0005-0000-0000-0000053E0000}"/>
    <cellStyle name="Normal 3 2 2 3 12 2 2" xfId="15905" xr:uid="{00000000-0005-0000-0000-0000063E0000}"/>
    <cellStyle name="Normal 3 2 2 3 12 2 2 2" xfId="15906" xr:uid="{00000000-0005-0000-0000-0000073E0000}"/>
    <cellStyle name="Normal 3 2 2 3 12 2 3" xfId="15907" xr:uid="{00000000-0005-0000-0000-0000083E0000}"/>
    <cellStyle name="Normal 3 2 2 3 12 3" xfId="15908" xr:uid="{00000000-0005-0000-0000-0000093E0000}"/>
    <cellStyle name="Normal 3 2 2 3 12 3 2" xfId="15909" xr:uid="{00000000-0005-0000-0000-00000A3E0000}"/>
    <cellStyle name="Normal 3 2 2 3 12 4" xfId="15910" xr:uid="{00000000-0005-0000-0000-00000B3E0000}"/>
    <cellStyle name="Normal 3 2 2 3 13" xfId="15911" xr:uid="{00000000-0005-0000-0000-00000C3E0000}"/>
    <cellStyle name="Normal 3 2 2 3 13 2" xfId="15912" xr:uid="{00000000-0005-0000-0000-00000D3E0000}"/>
    <cellStyle name="Normal 3 2 2 3 13 2 2" xfId="15913" xr:uid="{00000000-0005-0000-0000-00000E3E0000}"/>
    <cellStyle name="Normal 3 2 2 3 13 2 2 2" xfId="15914" xr:uid="{00000000-0005-0000-0000-00000F3E0000}"/>
    <cellStyle name="Normal 3 2 2 3 13 2 3" xfId="15915" xr:uid="{00000000-0005-0000-0000-0000103E0000}"/>
    <cellStyle name="Normal 3 2 2 3 13 3" xfId="15916" xr:uid="{00000000-0005-0000-0000-0000113E0000}"/>
    <cellStyle name="Normal 3 2 2 3 13 3 2" xfId="15917" xr:uid="{00000000-0005-0000-0000-0000123E0000}"/>
    <cellStyle name="Normal 3 2 2 3 13 4" xfId="15918" xr:uid="{00000000-0005-0000-0000-0000133E0000}"/>
    <cellStyle name="Normal 3 2 2 3 14" xfId="15919" xr:uid="{00000000-0005-0000-0000-0000143E0000}"/>
    <cellStyle name="Normal 3 2 2 3 14 2" xfId="15920" xr:uid="{00000000-0005-0000-0000-0000153E0000}"/>
    <cellStyle name="Normal 3 2 2 3 14 2 2" xfId="15921" xr:uid="{00000000-0005-0000-0000-0000163E0000}"/>
    <cellStyle name="Normal 3 2 2 3 14 2 2 2" xfId="15922" xr:uid="{00000000-0005-0000-0000-0000173E0000}"/>
    <cellStyle name="Normal 3 2 2 3 14 2 3" xfId="15923" xr:uid="{00000000-0005-0000-0000-0000183E0000}"/>
    <cellStyle name="Normal 3 2 2 3 14 3" xfId="15924" xr:uid="{00000000-0005-0000-0000-0000193E0000}"/>
    <cellStyle name="Normal 3 2 2 3 14 3 2" xfId="15925" xr:uid="{00000000-0005-0000-0000-00001A3E0000}"/>
    <cellStyle name="Normal 3 2 2 3 14 4" xfId="15926" xr:uid="{00000000-0005-0000-0000-00001B3E0000}"/>
    <cellStyle name="Normal 3 2 2 3 15" xfId="15927" xr:uid="{00000000-0005-0000-0000-00001C3E0000}"/>
    <cellStyle name="Normal 3 2 2 3 15 2" xfId="15928" xr:uid="{00000000-0005-0000-0000-00001D3E0000}"/>
    <cellStyle name="Normal 3 2 2 3 15 2 2" xfId="15929" xr:uid="{00000000-0005-0000-0000-00001E3E0000}"/>
    <cellStyle name="Normal 3 2 2 3 15 3" xfId="15930" xr:uid="{00000000-0005-0000-0000-00001F3E0000}"/>
    <cellStyle name="Normal 3 2 2 3 16" xfId="15931" xr:uid="{00000000-0005-0000-0000-0000203E0000}"/>
    <cellStyle name="Normal 3 2 2 3 16 2" xfId="15932" xr:uid="{00000000-0005-0000-0000-0000213E0000}"/>
    <cellStyle name="Normal 3 2 2 3 17" xfId="15933" xr:uid="{00000000-0005-0000-0000-0000223E0000}"/>
    <cellStyle name="Normal 3 2 2 3 17 2" xfId="15934" xr:uid="{00000000-0005-0000-0000-0000233E0000}"/>
    <cellStyle name="Normal 3 2 2 3 18" xfId="15935" xr:uid="{00000000-0005-0000-0000-0000243E0000}"/>
    <cellStyle name="Normal 3 2 2 3 2" xfId="15936" xr:uid="{00000000-0005-0000-0000-0000253E0000}"/>
    <cellStyle name="Normal 3 2 2 3 2 10" xfId="15937" xr:uid="{00000000-0005-0000-0000-0000263E0000}"/>
    <cellStyle name="Normal 3 2 2 3 2 10 2" xfId="15938" xr:uid="{00000000-0005-0000-0000-0000273E0000}"/>
    <cellStyle name="Normal 3 2 2 3 2 10 2 2" xfId="15939" xr:uid="{00000000-0005-0000-0000-0000283E0000}"/>
    <cellStyle name="Normal 3 2 2 3 2 10 2 2 2" xfId="15940" xr:uid="{00000000-0005-0000-0000-0000293E0000}"/>
    <cellStyle name="Normal 3 2 2 3 2 10 2 3" xfId="15941" xr:uid="{00000000-0005-0000-0000-00002A3E0000}"/>
    <cellStyle name="Normal 3 2 2 3 2 10 3" xfId="15942" xr:uid="{00000000-0005-0000-0000-00002B3E0000}"/>
    <cellStyle name="Normal 3 2 2 3 2 10 3 2" xfId="15943" xr:uid="{00000000-0005-0000-0000-00002C3E0000}"/>
    <cellStyle name="Normal 3 2 2 3 2 10 4" xfId="15944" xr:uid="{00000000-0005-0000-0000-00002D3E0000}"/>
    <cellStyle name="Normal 3 2 2 3 2 11" xfId="15945" xr:uid="{00000000-0005-0000-0000-00002E3E0000}"/>
    <cellStyle name="Normal 3 2 2 3 2 11 2" xfId="15946" xr:uid="{00000000-0005-0000-0000-00002F3E0000}"/>
    <cellStyle name="Normal 3 2 2 3 2 11 2 2" xfId="15947" xr:uid="{00000000-0005-0000-0000-0000303E0000}"/>
    <cellStyle name="Normal 3 2 2 3 2 11 2 2 2" xfId="15948" xr:uid="{00000000-0005-0000-0000-0000313E0000}"/>
    <cellStyle name="Normal 3 2 2 3 2 11 2 3" xfId="15949" xr:uid="{00000000-0005-0000-0000-0000323E0000}"/>
    <cellStyle name="Normal 3 2 2 3 2 11 3" xfId="15950" xr:uid="{00000000-0005-0000-0000-0000333E0000}"/>
    <cellStyle name="Normal 3 2 2 3 2 11 3 2" xfId="15951" xr:uid="{00000000-0005-0000-0000-0000343E0000}"/>
    <cellStyle name="Normal 3 2 2 3 2 11 4" xfId="15952" xr:uid="{00000000-0005-0000-0000-0000353E0000}"/>
    <cellStyle name="Normal 3 2 2 3 2 12" xfId="15953" xr:uid="{00000000-0005-0000-0000-0000363E0000}"/>
    <cellStyle name="Normal 3 2 2 3 2 12 2" xfId="15954" xr:uid="{00000000-0005-0000-0000-0000373E0000}"/>
    <cellStyle name="Normal 3 2 2 3 2 12 2 2" xfId="15955" xr:uid="{00000000-0005-0000-0000-0000383E0000}"/>
    <cellStyle name="Normal 3 2 2 3 2 12 2 2 2" xfId="15956" xr:uid="{00000000-0005-0000-0000-0000393E0000}"/>
    <cellStyle name="Normal 3 2 2 3 2 12 2 3" xfId="15957" xr:uid="{00000000-0005-0000-0000-00003A3E0000}"/>
    <cellStyle name="Normal 3 2 2 3 2 12 3" xfId="15958" xr:uid="{00000000-0005-0000-0000-00003B3E0000}"/>
    <cellStyle name="Normal 3 2 2 3 2 12 3 2" xfId="15959" xr:uid="{00000000-0005-0000-0000-00003C3E0000}"/>
    <cellStyle name="Normal 3 2 2 3 2 12 4" xfId="15960" xr:uid="{00000000-0005-0000-0000-00003D3E0000}"/>
    <cellStyle name="Normal 3 2 2 3 2 13" xfId="15961" xr:uid="{00000000-0005-0000-0000-00003E3E0000}"/>
    <cellStyle name="Normal 3 2 2 3 2 13 2" xfId="15962" xr:uid="{00000000-0005-0000-0000-00003F3E0000}"/>
    <cellStyle name="Normal 3 2 2 3 2 13 2 2" xfId="15963" xr:uid="{00000000-0005-0000-0000-0000403E0000}"/>
    <cellStyle name="Normal 3 2 2 3 2 13 3" xfId="15964" xr:uid="{00000000-0005-0000-0000-0000413E0000}"/>
    <cellStyle name="Normal 3 2 2 3 2 14" xfId="15965" xr:uid="{00000000-0005-0000-0000-0000423E0000}"/>
    <cellStyle name="Normal 3 2 2 3 2 14 2" xfId="15966" xr:uid="{00000000-0005-0000-0000-0000433E0000}"/>
    <cellStyle name="Normal 3 2 2 3 2 15" xfId="15967" xr:uid="{00000000-0005-0000-0000-0000443E0000}"/>
    <cellStyle name="Normal 3 2 2 3 2 15 2" xfId="15968" xr:uid="{00000000-0005-0000-0000-0000453E0000}"/>
    <cellStyle name="Normal 3 2 2 3 2 16" xfId="15969" xr:uid="{00000000-0005-0000-0000-0000463E0000}"/>
    <cellStyle name="Normal 3 2 2 3 2 2" xfId="15970" xr:uid="{00000000-0005-0000-0000-0000473E0000}"/>
    <cellStyle name="Normal 3 2 2 3 2 2 10" xfId="15971" xr:uid="{00000000-0005-0000-0000-0000483E0000}"/>
    <cellStyle name="Normal 3 2 2 3 2 2 2" xfId="15972" xr:uid="{00000000-0005-0000-0000-0000493E0000}"/>
    <cellStyle name="Normal 3 2 2 3 2 2 2 2" xfId="15973" xr:uid="{00000000-0005-0000-0000-00004A3E0000}"/>
    <cellStyle name="Normal 3 2 2 3 2 2 2 2 2" xfId="15974" xr:uid="{00000000-0005-0000-0000-00004B3E0000}"/>
    <cellStyle name="Normal 3 2 2 3 2 2 2 2 2 2" xfId="15975" xr:uid="{00000000-0005-0000-0000-00004C3E0000}"/>
    <cellStyle name="Normal 3 2 2 3 2 2 2 2 2 2 2" xfId="15976" xr:uid="{00000000-0005-0000-0000-00004D3E0000}"/>
    <cellStyle name="Normal 3 2 2 3 2 2 2 2 2 2 2 2" xfId="15977" xr:uid="{00000000-0005-0000-0000-00004E3E0000}"/>
    <cellStyle name="Normal 3 2 2 3 2 2 2 2 2 2 2 2 2" xfId="15978" xr:uid="{00000000-0005-0000-0000-00004F3E0000}"/>
    <cellStyle name="Normal 3 2 2 3 2 2 2 2 2 2 2 3" xfId="15979" xr:uid="{00000000-0005-0000-0000-0000503E0000}"/>
    <cellStyle name="Normal 3 2 2 3 2 2 2 2 2 2 3" xfId="15980" xr:uid="{00000000-0005-0000-0000-0000513E0000}"/>
    <cellStyle name="Normal 3 2 2 3 2 2 2 2 2 2 3 2" xfId="15981" xr:uid="{00000000-0005-0000-0000-0000523E0000}"/>
    <cellStyle name="Normal 3 2 2 3 2 2 2 2 2 2 4" xfId="15982" xr:uid="{00000000-0005-0000-0000-0000533E0000}"/>
    <cellStyle name="Normal 3 2 2 3 2 2 2 2 2 3" xfId="15983" xr:uid="{00000000-0005-0000-0000-0000543E0000}"/>
    <cellStyle name="Normal 3 2 2 3 2 2 2 2 2 3 2" xfId="15984" xr:uid="{00000000-0005-0000-0000-0000553E0000}"/>
    <cellStyle name="Normal 3 2 2 3 2 2 2 2 2 3 2 2" xfId="15985" xr:uid="{00000000-0005-0000-0000-0000563E0000}"/>
    <cellStyle name="Normal 3 2 2 3 2 2 2 2 2 3 3" xfId="15986" xr:uid="{00000000-0005-0000-0000-0000573E0000}"/>
    <cellStyle name="Normal 3 2 2 3 2 2 2 2 2 4" xfId="15987" xr:uid="{00000000-0005-0000-0000-0000583E0000}"/>
    <cellStyle name="Normal 3 2 2 3 2 2 2 2 2 4 2" xfId="15988" xr:uid="{00000000-0005-0000-0000-0000593E0000}"/>
    <cellStyle name="Normal 3 2 2 3 2 2 2 2 2 5" xfId="15989" xr:uid="{00000000-0005-0000-0000-00005A3E0000}"/>
    <cellStyle name="Normal 3 2 2 3 2 2 2 2 3" xfId="15990" xr:uid="{00000000-0005-0000-0000-00005B3E0000}"/>
    <cellStyle name="Normal 3 2 2 3 2 2 2 2 3 2" xfId="15991" xr:uid="{00000000-0005-0000-0000-00005C3E0000}"/>
    <cellStyle name="Normal 3 2 2 3 2 2 2 2 3 2 2" xfId="15992" xr:uid="{00000000-0005-0000-0000-00005D3E0000}"/>
    <cellStyle name="Normal 3 2 2 3 2 2 2 2 3 2 2 2" xfId="15993" xr:uid="{00000000-0005-0000-0000-00005E3E0000}"/>
    <cellStyle name="Normal 3 2 2 3 2 2 2 2 3 2 3" xfId="15994" xr:uid="{00000000-0005-0000-0000-00005F3E0000}"/>
    <cellStyle name="Normal 3 2 2 3 2 2 2 2 3 3" xfId="15995" xr:uid="{00000000-0005-0000-0000-0000603E0000}"/>
    <cellStyle name="Normal 3 2 2 3 2 2 2 2 3 3 2" xfId="15996" xr:uid="{00000000-0005-0000-0000-0000613E0000}"/>
    <cellStyle name="Normal 3 2 2 3 2 2 2 2 3 4" xfId="15997" xr:uid="{00000000-0005-0000-0000-0000623E0000}"/>
    <cellStyle name="Normal 3 2 2 3 2 2 2 2 4" xfId="15998" xr:uid="{00000000-0005-0000-0000-0000633E0000}"/>
    <cellStyle name="Normal 3 2 2 3 2 2 2 2 4 2" xfId="15999" xr:uid="{00000000-0005-0000-0000-0000643E0000}"/>
    <cellStyle name="Normal 3 2 2 3 2 2 2 2 4 2 2" xfId="16000" xr:uid="{00000000-0005-0000-0000-0000653E0000}"/>
    <cellStyle name="Normal 3 2 2 3 2 2 2 2 4 2 2 2" xfId="16001" xr:uid="{00000000-0005-0000-0000-0000663E0000}"/>
    <cellStyle name="Normal 3 2 2 3 2 2 2 2 4 2 3" xfId="16002" xr:uid="{00000000-0005-0000-0000-0000673E0000}"/>
    <cellStyle name="Normal 3 2 2 3 2 2 2 2 4 3" xfId="16003" xr:uid="{00000000-0005-0000-0000-0000683E0000}"/>
    <cellStyle name="Normal 3 2 2 3 2 2 2 2 4 3 2" xfId="16004" xr:uid="{00000000-0005-0000-0000-0000693E0000}"/>
    <cellStyle name="Normal 3 2 2 3 2 2 2 2 4 4" xfId="16005" xr:uid="{00000000-0005-0000-0000-00006A3E0000}"/>
    <cellStyle name="Normal 3 2 2 3 2 2 2 2 5" xfId="16006" xr:uid="{00000000-0005-0000-0000-00006B3E0000}"/>
    <cellStyle name="Normal 3 2 2 3 2 2 2 2 5 2" xfId="16007" xr:uid="{00000000-0005-0000-0000-00006C3E0000}"/>
    <cellStyle name="Normal 3 2 2 3 2 2 2 2 5 2 2" xfId="16008" xr:uid="{00000000-0005-0000-0000-00006D3E0000}"/>
    <cellStyle name="Normal 3 2 2 3 2 2 2 2 5 3" xfId="16009" xr:uid="{00000000-0005-0000-0000-00006E3E0000}"/>
    <cellStyle name="Normal 3 2 2 3 2 2 2 2 6" xfId="16010" xr:uid="{00000000-0005-0000-0000-00006F3E0000}"/>
    <cellStyle name="Normal 3 2 2 3 2 2 2 2 6 2" xfId="16011" xr:uid="{00000000-0005-0000-0000-0000703E0000}"/>
    <cellStyle name="Normal 3 2 2 3 2 2 2 2 7" xfId="16012" xr:uid="{00000000-0005-0000-0000-0000713E0000}"/>
    <cellStyle name="Normal 3 2 2 3 2 2 2 2 7 2" xfId="16013" xr:uid="{00000000-0005-0000-0000-0000723E0000}"/>
    <cellStyle name="Normal 3 2 2 3 2 2 2 2 8" xfId="16014" xr:uid="{00000000-0005-0000-0000-0000733E0000}"/>
    <cellStyle name="Normal 3 2 2 3 2 2 2 3" xfId="16015" xr:uid="{00000000-0005-0000-0000-0000743E0000}"/>
    <cellStyle name="Normal 3 2 2 3 2 2 2 3 2" xfId="16016" xr:uid="{00000000-0005-0000-0000-0000753E0000}"/>
    <cellStyle name="Normal 3 2 2 3 2 2 2 3 2 2" xfId="16017" xr:uid="{00000000-0005-0000-0000-0000763E0000}"/>
    <cellStyle name="Normal 3 2 2 3 2 2 2 3 2 2 2" xfId="16018" xr:uid="{00000000-0005-0000-0000-0000773E0000}"/>
    <cellStyle name="Normal 3 2 2 3 2 2 2 3 2 2 2 2" xfId="16019" xr:uid="{00000000-0005-0000-0000-0000783E0000}"/>
    <cellStyle name="Normal 3 2 2 3 2 2 2 3 2 2 3" xfId="16020" xr:uid="{00000000-0005-0000-0000-0000793E0000}"/>
    <cellStyle name="Normal 3 2 2 3 2 2 2 3 2 3" xfId="16021" xr:uid="{00000000-0005-0000-0000-00007A3E0000}"/>
    <cellStyle name="Normal 3 2 2 3 2 2 2 3 2 3 2" xfId="16022" xr:uid="{00000000-0005-0000-0000-00007B3E0000}"/>
    <cellStyle name="Normal 3 2 2 3 2 2 2 3 2 4" xfId="16023" xr:uid="{00000000-0005-0000-0000-00007C3E0000}"/>
    <cellStyle name="Normal 3 2 2 3 2 2 2 3 3" xfId="16024" xr:uid="{00000000-0005-0000-0000-00007D3E0000}"/>
    <cellStyle name="Normal 3 2 2 3 2 2 2 3 3 2" xfId="16025" xr:uid="{00000000-0005-0000-0000-00007E3E0000}"/>
    <cellStyle name="Normal 3 2 2 3 2 2 2 3 3 2 2" xfId="16026" xr:uid="{00000000-0005-0000-0000-00007F3E0000}"/>
    <cellStyle name="Normal 3 2 2 3 2 2 2 3 3 3" xfId="16027" xr:uid="{00000000-0005-0000-0000-0000803E0000}"/>
    <cellStyle name="Normal 3 2 2 3 2 2 2 3 4" xfId="16028" xr:uid="{00000000-0005-0000-0000-0000813E0000}"/>
    <cellStyle name="Normal 3 2 2 3 2 2 2 3 4 2" xfId="16029" xr:uid="{00000000-0005-0000-0000-0000823E0000}"/>
    <cellStyle name="Normal 3 2 2 3 2 2 2 3 5" xfId="16030" xr:uid="{00000000-0005-0000-0000-0000833E0000}"/>
    <cellStyle name="Normal 3 2 2 3 2 2 2 4" xfId="16031" xr:uid="{00000000-0005-0000-0000-0000843E0000}"/>
    <cellStyle name="Normal 3 2 2 3 2 2 2 4 2" xfId="16032" xr:uid="{00000000-0005-0000-0000-0000853E0000}"/>
    <cellStyle name="Normal 3 2 2 3 2 2 2 4 2 2" xfId="16033" xr:uid="{00000000-0005-0000-0000-0000863E0000}"/>
    <cellStyle name="Normal 3 2 2 3 2 2 2 4 2 2 2" xfId="16034" xr:uid="{00000000-0005-0000-0000-0000873E0000}"/>
    <cellStyle name="Normal 3 2 2 3 2 2 2 4 2 3" xfId="16035" xr:uid="{00000000-0005-0000-0000-0000883E0000}"/>
    <cellStyle name="Normal 3 2 2 3 2 2 2 4 3" xfId="16036" xr:uid="{00000000-0005-0000-0000-0000893E0000}"/>
    <cellStyle name="Normal 3 2 2 3 2 2 2 4 3 2" xfId="16037" xr:uid="{00000000-0005-0000-0000-00008A3E0000}"/>
    <cellStyle name="Normal 3 2 2 3 2 2 2 4 4" xfId="16038" xr:uid="{00000000-0005-0000-0000-00008B3E0000}"/>
    <cellStyle name="Normal 3 2 2 3 2 2 2 5" xfId="16039" xr:uid="{00000000-0005-0000-0000-00008C3E0000}"/>
    <cellStyle name="Normal 3 2 2 3 2 2 2 5 2" xfId="16040" xr:uid="{00000000-0005-0000-0000-00008D3E0000}"/>
    <cellStyle name="Normal 3 2 2 3 2 2 2 5 2 2" xfId="16041" xr:uid="{00000000-0005-0000-0000-00008E3E0000}"/>
    <cellStyle name="Normal 3 2 2 3 2 2 2 5 2 2 2" xfId="16042" xr:uid="{00000000-0005-0000-0000-00008F3E0000}"/>
    <cellStyle name="Normal 3 2 2 3 2 2 2 5 2 3" xfId="16043" xr:uid="{00000000-0005-0000-0000-0000903E0000}"/>
    <cellStyle name="Normal 3 2 2 3 2 2 2 5 3" xfId="16044" xr:uid="{00000000-0005-0000-0000-0000913E0000}"/>
    <cellStyle name="Normal 3 2 2 3 2 2 2 5 3 2" xfId="16045" xr:uid="{00000000-0005-0000-0000-0000923E0000}"/>
    <cellStyle name="Normal 3 2 2 3 2 2 2 5 4" xfId="16046" xr:uid="{00000000-0005-0000-0000-0000933E0000}"/>
    <cellStyle name="Normal 3 2 2 3 2 2 2 6" xfId="16047" xr:uid="{00000000-0005-0000-0000-0000943E0000}"/>
    <cellStyle name="Normal 3 2 2 3 2 2 2 6 2" xfId="16048" xr:uid="{00000000-0005-0000-0000-0000953E0000}"/>
    <cellStyle name="Normal 3 2 2 3 2 2 2 6 2 2" xfId="16049" xr:uid="{00000000-0005-0000-0000-0000963E0000}"/>
    <cellStyle name="Normal 3 2 2 3 2 2 2 6 3" xfId="16050" xr:uid="{00000000-0005-0000-0000-0000973E0000}"/>
    <cellStyle name="Normal 3 2 2 3 2 2 2 7" xfId="16051" xr:uid="{00000000-0005-0000-0000-0000983E0000}"/>
    <cellStyle name="Normal 3 2 2 3 2 2 2 7 2" xfId="16052" xr:uid="{00000000-0005-0000-0000-0000993E0000}"/>
    <cellStyle name="Normal 3 2 2 3 2 2 2 8" xfId="16053" xr:uid="{00000000-0005-0000-0000-00009A3E0000}"/>
    <cellStyle name="Normal 3 2 2 3 2 2 2 8 2" xfId="16054" xr:uid="{00000000-0005-0000-0000-00009B3E0000}"/>
    <cellStyle name="Normal 3 2 2 3 2 2 2 9" xfId="16055" xr:uid="{00000000-0005-0000-0000-00009C3E0000}"/>
    <cellStyle name="Normal 3 2 2 3 2 2 3" xfId="16056" xr:uid="{00000000-0005-0000-0000-00009D3E0000}"/>
    <cellStyle name="Normal 3 2 2 3 2 2 3 2" xfId="16057" xr:uid="{00000000-0005-0000-0000-00009E3E0000}"/>
    <cellStyle name="Normal 3 2 2 3 2 2 3 2 2" xfId="16058" xr:uid="{00000000-0005-0000-0000-00009F3E0000}"/>
    <cellStyle name="Normal 3 2 2 3 2 2 3 2 2 2" xfId="16059" xr:uid="{00000000-0005-0000-0000-0000A03E0000}"/>
    <cellStyle name="Normal 3 2 2 3 2 2 3 2 2 2 2" xfId="16060" xr:uid="{00000000-0005-0000-0000-0000A13E0000}"/>
    <cellStyle name="Normal 3 2 2 3 2 2 3 2 2 2 2 2" xfId="16061" xr:uid="{00000000-0005-0000-0000-0000A23E0000}"/>
    <cellStyle name="Normal 3 2 2 3 2 2 3 2 2 2 3" xfId="16062" xr:uid="{00000000-0005-0000-0000-0000A33E0000}"/>
    <cellStyle name="Normal 3 2 2 3 2 2 3 2 2 3" xfId="16063" xr:uid="{00000000-0005-0000-0000-0000A43E0000}"/>
    <cellStyle name="Normal 3 2 2 3 2 2 3 2 2 3 2" xfId="16064" xr:uid="{00000000-0005-0000-0000-0000A53E0000}"/>
    <cellStyle name="Normal 3 2 2 3 2 2 3 2 2 4" xfId="16065" xr:uid="{00000000-0005-0000-0000-0000A63E0000}"/>
    <cellStyle name="Normal 3 2 2 3 2 2 3 2 3" xfId="16066" xr:uid="{00000000-0005-0000-0000-0000A73E0000}"/>
    <cellStyle name="Normal 3 2 2 3 2 2 3 2 3 2" xfId="16067" xr:uid="{00000000-0005-0000-0000-0000A83E0000}"/>
    <cellStyle name="Normal 3 2 2 3 2 2 3 2 3 2 2" xfId="16068" xr:uid="{00000000-0005-0000-0000-0000A93E0000}"/>
    <cellStyle name="Normal 3 2 2 3 2 2 3 2 3 3" xfId="16069" xr:uid="{00000000-0005-0000-0000-0000AA3E0000}"/>
    <cellStyle name="Normal 3 2 2 3 2 2 3 2 4" xfId="16070" xr:uid="{00000000-0005-0000-0000-0000AB3E0000}"/>
    <cellStyle name="Normal 3 2 2 3 2 2 3 2 4 2" xfId="16071" xr:uid="{00000000-0005-0000-0000-0000AC3E0000}"/>
    <cellStyle name="Normal 3 2 2 3 2 2 3 2 5" xfId="16072" xr:uid="{00000000-0005-0000-0000-0000AD3E0000}"/>
    <cellStyle name="Normal 3 2 2 3 2 2 3 3" xfId="16073" xr:uid="{00000000-0005-0000-0000-0000AE3E0000}"/>
    <cellStyle name="Normal 3 2 2 3 2 2 3 3 2" xfId="16074" xr:uid="{00000000-0005-0000-0000-0000AF3E0000}"/>
    <cellStyle name="Normal 3 2 2 3 2 2 3 3 2 2" xfId="16075" xr:uid="{00000000-0005-0000-0000-0000B03E0000}"/>
    <cellStyle name="Normal 3 2 2 3 2 2 3 3 2 2 2" xfId="16076" xr:uid="{00000000-0005-0000-0000-0000B13E0000}"/>
    <cellStyle name="Normal 3 2 2 3 2 2 3 3 2 3" xfId="16077" xr:uid="{00000000-0005-0000-0000-0000B23E0000}"/>
    <cellStyle name="Normal 3 2 2 3 2 2 3 3 3" xfId="16078" xr:uid="{00000000-0005-0000-0000-0000B33E0000}"/>
    <cellStyle name="Normal 3 2 2 3 2 2 3 3 3 2" xfId="16079" xr:uid="{00000000-0005-0000-0000-0000B43E0000}"/>
    <cellStyle name="Normal 3 2 2 3 2 2 3 3 4" xfId="16080" xr:uid="{00000000-0005-0000-0000-0000B53E0000}"/>
    <cellStyle name="Normal 3 2 2 3 2 2 3 4" xfId="16081" xr:uid="{00000000-0005-0000-0000-0000B63E0000}"/>
    <cellStyle name="Normal 3 2 2 3 2 2 3 4 2" xfId="16082" xr:uid="{00000000-0005-0000-0000-0000B73E0000}"/>
    <cellStyle name="Normal 3 2 2 3 2 2 3 4 2 2" xfId="16083" xr:uid="{00000000-0005-0000-0000-0000B83E0000}"/>
    <cellStyle name="Normal 3 2 2 3 2 2 3 4 2 2 2" xfId="16084" xr:uid="{00000000-0005-0000-0000-0000B93E0000}"/>
    <cellStyle name="Normal 3 2 2 3 2 2 3 4 2 3" xfId="16085" xr:uid="{00000000-0005-0000-0000-0000BA3E0000}"/>
    <cellStyle name="Normal 3 2 2 3 2 2 3 4 3" xfId="16086" xr:uid="{00000000-0005-0000-0000-0000BB3E0000}"/>
    <cellStyle name="Normal 3 2 2 3 2 2 3 4 3 2" xfId="16087" xr:uid="{00000000-0005-0000-0000-0000BC3E0000}"/>
    <cellStyle name="Normal 3 2 2 3 2 2 3 4 4" xfId="16088" xr:uid="{00000000-0005-0000-0000-0000BD3E0000}"/>
    <cellStyle name="Normal 3 2 2 3 2 2 3 5" xfId="16089" xr:uid="{00000000-0005-0000-0000-0000BE3E0000}"/>
    <cellStyle name="Normal 3 2 2 3 2 2 3 5 2" xfId="16090" xr:uid="{00000000-0005-0000-0000-0000BF3E0000}"/>
    <cellStyle name="Normal 3 2 2 3 2 2 3 5 2 2" xfId="16091" xr:uid="{00000000-0005-0000-0000-0000C03E0000}"/>
    <cellStyle name="Normal 3 2 2 3 2 2 3 5 3" xfId="16092" xr:uid="{00000000-0005-0000-0000-0000C13E0000}"/>
    <cellStyle name="Normal 3 2 2 3 2 2 3 6" xfId="16093" xr:uid="{00000000-0005-0000-0000-0000C23E0000}"/>
    <cellStyle name="Normal 3 2 2 3 2 2 3 6 2" xfId="16094" xr:uid="{00000000-0005-0000-0000-0000C33E0000}"/>
    <cellStyle name="Normal 3 2 2 3 2 2 3 7" xfId="16095" xr:uid="{00000000-0005-0000-0000-0000C43E0000}"/>
    <cellStyle name="Normal 3 2 2 3 2 2 3 7 2" xfId="16096" xr:uid="{00000000-0005-0000-0000-0000C53E0000}"/>
    <cellStyle name="Normal 3 2 2 3 2 2 3 8" xfId="16097" xr:uid="{00000000-0005-0000-0000-0000C63E0000}"/>
    <cellStyle name="Normal 3 2 2 3 2 2 4" xfId="16098" xr:uid="{00000000-0005-0000-0000-0000C73E0000}"/>
    <cellStyle name="Normal 3 2 2 3 2 2 4 2" xfId="16099" xr:uid="{00000000-0005-0000-0000-0000C83E0000}"/>
    <cellStyle name="Normal 3 2 2 3 2 2 4 2 2" xfId="16100" xr:uid="{00000000-0005-0000-0000-0000C93E0000}"/>
    <cellStyle name="Normal 3 2 2 3 2 2 4 2 2 2" xfId="16101" xr:uid="{00000000-0005-0000-0000-0000CA3E0000}"/>
    <cellStyle name="Normal 3 2 2 3 2 2 4 2 2 2 2" xfId="16102" xr:uid="{00000000-0005-0000-0000-0000CB3E0000}"/>
    <cellStyle name="Normal 3 2 2 3 2 2 4 2 2 3" xfId="16103" xr:uid="{00000000-0005-0000-0000-0000CC3E0000}"/>
    <cellStyle name="Normal 3 2 2 3 2 2 4 2 3" xfId="16104" xr:uid="{00000000-0005-0000-0000-0000CD3E0000}"/>
    <cellStyle name="Normal 3 2 2 3 2 2 4 2 3 2" xfId="16105" xr:uid="{00000000-0005-0000-0000-0000CE3E0000}"/>
    <cellStyle name="Normal 3 2 2 3 2 2 4 2 4" xfId="16106" xr:uid="{00000000-0005-0000-0000-0000CF3E0000}"/>
    <cellStyle name="Normal 3 2 2 3 2 2 4 3" xfId="16107" xr:uid="{00000000-0005-0000-0000-0000D03E0000}"/>
    <cellStyle name="Normal 3 2 2 3 2 2 4 3 2" xfId="16108" xr:uid="{00000000-0005-0000-0000-0000D13E0000}"/>
    <cellStyle name="Normal 3 2 2 3 2 2 4 3 2 2" xfId="16109" xr:uid="{00000000-0005-0000-0000-0000D23E0000}"/>
    <cellStyle name="Normal 3 2 2 3 2 2 4 3 3" xfId="16110" xr:uid="{00000000-0005-0000-0000-0000D33E0000}"/>
    <cellStyle name="Normal 3 2 2 3 2 2 4 4" xfId="16111" xr:uid="{00000000-0005-0000-0000-0000D43E0000}"/>
    <cellStyle name="Normal 3 2 2 3 2 2 4 4 2" xfId="16112" xr:uid="{00000000-0005-0000-0000-0000D53E0000}"/>
    <cellStyle name="Normal 3 2 2 3 2 2 4 5" xfId="16113" xr:uid="{00000000-0005-0000-0000-0000D63E0000}"/>
    <cellStyle name="Normal 3 2 2 3 2 2 5" xfId="16114" xr:uid="{00000000-0005-0000-0000-0000D73E0000}"/>
    <cellStyle name="Normal 3 2 2 3 2 2 5 2" xfId="16115" xr:uid="{00000000-0005-0000-0000-0000D83E0000}"/>
    <cellStyle name="Normal 3 2 2 3 2 2 5 2 2" xfId="16116" xr:uid="{00000000-0005-0000-0000-0000D93E0000}"/>
    <cellStyle name="Normal 3 2 2 3 2 2 5 2 2 2" xfId="16117" xr:uid="{00000000-0005-0000-0000-0000DA3E0000}"/>
    <cellStyle name="Normal 3 2 2 3 2 2 5 2 3" xfId="16118" xr:uid="{00000000-0005-0000-0000-0000DB3E0000}"/>
    <cellStyle name="Normal 3 2 2 3 2 2 5 3" xfId="16119" xr:uid="{00000000-0005-0000-0000-0000DC3E0000}"/>
    <cellStyle name="Normal 3 2 2 3 2 2 5 3 2" xfId="16120" xr:uid="{00000000-0005-0000-0000-0000DD3E0000}"/>
    <cellStyle name="Normal 3 2 2 3 2 2 5 4" xfId="16121" xr:uid="{00000000-0005-0000-0000-0000DE3E0000}"/>
    <cellStyle name="Normal 3 2 2 3 2 2 6" xfId="16122" xr:uid="{00000000-0005-0000-0000-0000DF3E0000}"/>
    <cellStyle name="Normal 3 2 2 3 2 2 6 2" xfId="16123" xr:uid="{00000000-0005-0000-0000-0000E03E0000}"/>
    <cellStyle name="Normal 3 2 2 3 2 2 6 2 2" xfId="16124" xr:uid="{00000000-0005-0000-0000-0000E13E0000}"/>
    <cellStyle name="Normal 3 2 2 3 2 2 6 2 2 2" xfId="16125" xr:uid="{00000000-0005-0000-0000-0000E23E0000}"/>
    <cellStyle name="Normal 3 2 2 3 2 2 6 2 3" xfId="16126" xr:uid="{00000000-0005-0000-0000-0000E33E0000}"/>
    <cellStyle name="Normal 3 2 2 3 2 2 6 3" xfId="16127" xr:uid="{00000000-0005-0000-0000-0000E43E0000}"/>
    <cellStyle name="Normal 3 2 2 3 2 2 6 3 2" xfId="16128" xr:uid="{00000000-0005-0000-0000-0000E53E0000}"/>
    <cellStyle name="Normal 3 2 2 3 2 2 6 4" xfId="16129" xr:uid="{00000000-0005-0000-0000-0000E63E0000}"/>
    <cellStyle name="Normal 3 2 2 3 2 2 7" xfId="16130" xr:uid="{00000000-0005-0000-0000-0000E73E0000}"/>
    <cellStyle name="Normal 3 2 2 3 2 2 7 2" xfId="16131" xr:uid="{00000000-0005-0000-0000-0000E83E0000}"/>
    <cellStyle name="Normal 3 2 2 3 2 2 7 2 2" xfId="16132" xr:uid="{00000000-0005-0000-0000-0000E93E0000}"/>
    <cellStyle name="Normal 3 2 2 3 2 2 7 3" xfId="16133" xr:uid="{00000000-0005-0000-0000-0000EA3E0000}"/>
    <cellStyle name="Normal 3 2 2 3 2 2 8" xfId="16134" xr:uid="{00000000-0005-0000-0000-0000EB3E0000}"/>
    <cellStyle name="Normal 3 2 2 3 2 2 8 2" xfId="16135" xr:uid="{00000000-0005-0000-0000-0000EC3E0000}"/>
    <cellStyle name="Normal 3 2 2 3 2 2 9" xfId="16136" xr:uid="{00000000-0005-0000-0000-0000ED3E0000}"/>
    <cellStyle name="Normal 3 2 2 3 2 2 9 2" xfId="16137" xr:uid="{00000000-0005-0000-0000-0000EE3E0000}"/>
    <cellStyle name="Normal 3 2 2 3 2 3" xfId="16138" xr:uid="{00000000-0005-0000-0000-0000EF3E0000}"/>
    <cellStyle name="Normal 3 2 2 3 2 3 10" xfId="16139" xr:uid="{00000000-0005-0000-0000-0000F03E0000}"/>
    <cellStyle name="Normal 3 2 2 3 2 3 2" xfId="16140" xr:uid="{00000000-0005-0000-0000-0000F13E0000}"/>
    <cellStyle name="Normal 3 2 2 3 2 3 2 2" xfId="16141" xr:uid="{00000000-0005-0000-0000-0000F23E0000}"/>
    <cellStyle name="Normal 3 2 2 3 2 3 2 2 2" xfId="16142" xr:uid="{00000000-0005-0000-0000-0000F33E0000}"/>
    <cellStyle name="Normal 3 2 2 3 2 3 2 2 2 2" xfId="16143" xr:uid="{00000000-0005-0000-0000-0000F43E0000}"/>
    <cellStyle name="Normal 3 2 2 3 2 3 2 2 2 2 2" xfId="16144" xr:uid="{00000000-0005-0000-0000-0000F53E0000}"/>
    <cellStyle name="Normal 3 2 2 3 2 3 2 2 2 2 2 2" xfId="16145" xr:uid="{00000000-0005-0000-0000-0000F63E0000}"/>
    <cellStyle name="Normal 3 2 2 3 2 3 2 2 2 2 2 2 2" xfId="16146" xr:uid="{00000000-0005-0000-0000-0000F73E0000}"/>
    <cellStyle name="Normal 3 2 2 3 2 3 2 2 2 2 2 3" xfId="16147" xr:uid="{00000000-0005-0000-0000-0000F83E0000}"/>
    <cellStyle name="Normal 3 2 2 3 2 3 2 2 2 2 3" xfId="16148" xr:uid="{00000000-0005-0000-0000-0000F93E0000}"/>
    <cellStyle name="Normal 3 2 2 3 2 3 2 2 2 2 3 2" xfId="16149" xr:uid="{00000000-0005-0000-0000-0000FA3E0000}"/>
    <cellStyle name="Normal 3 2 2 3 2 3 2 2 2 2 4" xfId="16150" xr:uid="{00000000-0005-0000-0000-0000FB3E0000}"/>
    <cellStyle name="Normal 3 2 2 3 2 3 2 2 2 3" xfId="16151" xr:uid="{00000000-0005-0000-0000-0000FC3E0000}"/>
    <cellStyle name="Normal 3 2 2 3 2 3 2 2 2 3 2" xfId="16152" xr:uid="{00000000-0005-0000-0000-0000FD3E0000}"/>
    <cellStyle name="Normal 3 2 2 3 2 3 2 2 2 3 2 2" xfId="16153" xr:uid="{00000000-0005-0000-0000-0000FE3E0000}"/>
    <cellStyle name="Normal 3 2 2 3 2 3 2 2 2 3 3" xfId="16154" xr:uid="{00000000-0005-0000-0000-0000FF3E0000}"/>
    <cellStyle name="Normal 3 2 2 3 2 3 2 2 2 4" xfId="16155" xr:uid="{00000000-0005-0000-0000-0000003F0000}"/>
    <cellStyle name="Normal 3 2 2 3 2 3 2 2 2 4 2" xfId="16156" xr:uid="{00000000-0005-0000-0000-0000013F0000}"/>
    <cellStyle name="Normal 3 2 2 3 2 3 2 2 2 5" xfId="16157" xr:uid="{00000000-0005-0000-0000-0000023F0000}"/>
    <cellStyle name="Normal 3 2 2 3 2 3 2 2 3" xfId="16158" xr:uid="{00000000-0005-0000-0000-0000033F0000}"/>
    <cellStyle name="Normal 3 2 2 3 2 3 2 2 3 2" xfId="16159" xr:uid="{00000000-0005-0000-0000-0000043F0000}"/>
    <cellStyle name="Normal 3 2 2 3 2 3 2 2 3 2 2" xfId="16160" xr:uid="{00000000-0005-0000-0000-0000053F0000}"/>
    <cellStyle name="Normal 3 2 2 3 2 3 2 2 3 2 2 2" xfId="16161" xr:uid="{00000000-0005-0000-0000-0000063F0000}"/>
    <cellStyle name="Normal 3 2 2 3 2 3 2 2 3 2 3" xfId="16162" xr:uid="{00000000-0005-0000-0000-0000073F0000}"/>
    <cellStyle name="Normal 3 2 2 3 2 3 2 2 3 3" xfId="16163" xr:uid="{00000000-0005-0000-0000-0000083F0000}"/>
    <cellStyle name="Normal 3 2 2 3 2 3 2 2 3 3 2" xfId="16164" xr:uid="{00000000-0005-0000-0000-0000093F0000}"/>
    <cellStyle name="Normal 3 2 2 3 2 3 2 2 3 4" xfId="16165" xr:uid="{00000000-0005-0000-0000-00000A3F0000}"/>
    <cellStyle name="Normal 3 2 2 3 2 3 2 2 4" xfId="16166" xr:uid="{00000000-0005-0000-0000-00000B3F0000}"/>
    <cellStyle name="Normal 3 2 2 3 2 3 2 2 4 2" xfId="16167" xr:uid="{00000000-0005-0000-0000-00000C3F0000}"/>
    <cellStyle name="Normal 3 2 2 3 2 3 2 2 4 2 2" xfId="16168" xr:uid="{00000000-0005-0000-0000-00000D3F0000}"/>
    <cellStyle name="Normal 3 2 2 3 2 3 2 2 4 2 2 2" xfId="16169" xr:uid="{00000000-0005-0000-0000-00000E3F0000}"/>
    <cellStyle name="Normal 3 2 2 3 2 3 2 2 4 2 3" xfId="16170" xr:uid="{00000000-0005-0000-0000-00000F3F0000}"/>
    <cellStyle name="Normal 3 2 2 3 2 3 2 2 4 3" xfId="16171" xr:uid="{00000000-0005-0000-0000-0000103F0000}"/>
    <cellStyle name="Normal 3 2 2 3 2 3 2 2 4 3 2" xfId="16172" xr:uid="{00000000-0005-0000-0000-0000113F0000}"/>
    <cellStyle name="Normal 3 2 2 3 2 3 2 2 4 4" xfId="16173" xr:uid="{00000000-0005-0000-0000-0000123F0000}"/>
    <cellStyle name="Normal 3 2 2 3 2 3 2 2 5" xfId="16174" xr:uid="{00000000-0005-0000-0000-0000133F0000}"/>
    <cellStyle name="Normal 3 2 2 3 2 3 2 2 5 2" xfId="16175" xr:uid="{00000000-0005-0000-0000-0000143F0000}"/>
    <cellStyle name="Normal 3 2 2 3 2 3 2 2 5 2 2" xfId="16176" xr:uid="{00000000-0005-0000-0000-0000153F0000}"/>
    <cellStyle name="Normal 3 2 2 3 2 3 2 2 5 3" xfId="16177" xr:uid="{00000000-0005-0000-0000-0000163F0000}"/>
    <cellStyle name="Normal 3 2 2 3 2 3 2 2 6" xfId="16178" xr:uid="{00000000-0005-0000-0000-0000173F0000}"/>
    <cellStyle name="Normal 3 2 2 3 2 3 2 2 6 2" xfId="16179" xr:uid="{00000000-0005-0000-0000-0000183F0000}"/>
    <cellStyle name="Normal 3 2 2 3 2 3 2 2 7" xfId="16180" xr:uid="{00000000-0005-0000-0000-0000193F0000}"/>
    <cellStyle name="Normal 3 2 2 3 2 3 2 2 7 2" xfId="16181" xr:uid="{00000000-0005-0000-0000-00001A3F0000}"/>
    <cellStyle name="Normal 3 2 2 3 2 3 2 2 8" xfId="16182" xr:uid="{00000000-0005-0000-0000-00001B3F0000}"/>
    <cellStyle name="Normal 3 2 2 3 2 3 2 3" xfId="16183" xr:uid="{00000000-0005-0000-0000-00001C3F0000}"/>
    <cellStyle name="Normal 3 2 2 3 2 3 2 3 2" xfId="16184" xr:uid="{00000000-0005-0000-0000-00001D3F0000}"/>
    <cellStyle name="Normal 3 2 2 3 2 3 2 3 2 2" xfId="16185" xr:uid="{00000000-0005-0000-0000-00001E3F0000}"/>
    <cellStyle name="Normal 3 2 2 3 2 3 2 3 2 2 2" xfId="16186" xr:uid="{00000000-0005-0000-0000-00001F3F0000}"/>
    <cellStyle name="Normal 3 2 2 3 2 3 2 3 2 2 2 2" xfId="16187" xr:uid="{00000000-0005-0000-0000-0000203F0000}"/>
    <cellStyle name="Normal 3 2 2 3 2 3 2 3 2 2 3" xfId="16188" xr:uid="{00000000-0005-0000-0000-0000213F0000}"/>
    <cellStyle name="Normal 3 2 2 3 2 3 2 3 2 3" xfId="16189" xr:uid="{00000000-0005-0000-0000-0000223F0000}"/>
    <cellStyle name="Normal 3 2 2 3 2 3 2 3 2 3 2" xfId="16190" xr:uid="{00000000-0005-0000-0000-0000233F0000}"/>
    <cellStyle name="Normal 3 2 2 3 2 3 2 3 2 4" xfId="16191" xr:uid="{00000000-0005-0000-0000-0000243F0000}"/>
    <cellStyle name="Normal 3 2 2 3 2 3 2 3 3" xfId="16192" xr:uid="{00000000-0005-0000-0000-0000253F0000}"/>
    <cellStyle name="Normal 3 2 2 3 2 3 2 3 3 2" xfId="16193" xr:uid="{00000000-0005-0000-0000-0000263F0000}"/>
    <cellStyle name="Normal 3 2 2 3 2 3 2 3 3 2 2" xfId="16194" xr:uid="{00000000-0005-0000-0000-0000273F0000}"/>
    <cellStyle name="Normal 3 2 2 3 2 3 2 3 3 3" xfId="16195" xr:uid="{00000000-0005-0000-0000-0000283F0000}"/>
    <cellStyle name="Normal 3 2 2 3 2 3 2 3 4" xfId="16196" xr:uid="{00000000-0005-0000-0000-0000293F0000}"/>
    <cellStyle name="Normal 3 2 2 3 2 3 2 3 4 2" xfId="16197" xr:uid="{00000000-0005-0000-0000-00002A3F0000}"/>
    <cellStyle name="Normal 3 2 2 3 2 3 2 3 5" xfId="16198" xr:uid="{00000000-0005-0000-0000-00002B3F0000}"/>
    <cellStyle name="Normal 3 2 2 3 2 3 2 4" xfId="16199" xr:uid="{00000000-0005-0000-0000-00002C3F0000}"/>
    <cellStyle name="Normal 3 2 2 3 2 3 2 4 2" xfId="16200" xr:uid="{00000000-0005-0000-0000-00002D3F0000}"/>
    <cellStyle name="Normal 3 2 2 3 2 3 2 4 2 2" xfId="16201" xr:uid="{00000000-0005-0000-0000-00002E3F0000}"/>
    <cellStyle name="Normal 3 2 2 3 2 3 2 4 2 2 2" xfId="16202" xr:uid="{00000000-0005-0000-0000-00002F3F0000}"/>
    <cellStyle name="Normal 3 2 2 3 2 3 2 4 2 3" xfId="16203" xr:uid="{00000000-0005-0000-0000-0000303F0000}"/>
    <cellStyle name="Normal 3 2 2 3 2 3 2 4 3" xfId="16204" xr:uid="{00000000-0005-0000-0000-0000313F0000}"/>
    <cellStyle name="Normal 3 2 2 3 2 3 2 4 3 2" xfId="16205" xr:uid="{00000000-0005-0000-0000-0000323F0000}"/>
    <cellStyle name="Normal 3 2 2 3 2 3 2 4 4" xfId="16206" xr:uid="{00000000-0005-0000-0000-0000333F0000}"/>
    <cellStyle name="Normal 3 2 2 3 2 3 2 5" xfId="16207" xr:uid="{00000000-0005-0000-0000-0000343F0000}"/>
    <cellStyle name="Normal 3 2 2 3 2 3 2 5 2" xfId="16208" xr:uid="{00000000-0005-0000-0000-0000353F0000}"/>
    <cellStyle name="Normal 3 2 2 3 2 3 2 5 2 2" xfId="16209" xr:uid="{00000000-0005-0000-0000-0000363F0000}"/>
    <cellStyle name="Normal 3 2 2 3 2 3 2 5 2 2 2" xfId="16210" xr:uid="{00000000-0005-0000-0000-0000373F0000}"/>
    <cellStyle name="Normal 3 2 2 3 2 3 2 5 2 3" xfId="16211" xr:uid="{00000000-0005-0000-0000-0000383F0000}"/>
    <cellStyle name="Normal 3 2 2 3 2 3 2 5 3" xfId="16212" xr:uid="{00000000-0005-0000-0000-0000393F0000}"/>
    <cellStyle name="Normal 3 2 2 3 2 3 2 5 3 2" xfId="16213" xr:uid="{00000000-0005-0000-0000-00003A3F0000}"/>
    <cellStyle name="Normal 3 2 2 3 2 3 2 5 4" xfId="16214" xr:uid="{00000000-0005-0000-0000-00003B3F0000}"/>
    <cellStyle name="Normal 3 2 2 3 2 3 2 6" xfId="16215" xr:uid="{00000000-0005-0000-0000-00003C3F0000}"/>
    <cellStyle name="Normal 3 2 2 3 2 3 2 6 2" xfId="16216" xr:uid="{00000000-0005-0000-0000-00003D3F0000}"/>
    <cellStyle name="Normal 3 2 2 3 2 3 2 6 2 2" xfId="16217" xr:uid="{00000000-0005-0000-0000-00003E3F0000}"/>
    <cellStyle name="Normal 3 2 2 3 2 3 2 6 3" xfId="16218" xr:uid="{00000000-0005-0000-0000-00003F3F0000}"/>
    <cellStyle name="Normal 3 2 2 3 2 3 2 7" xfId="16219" xr:uid="{00000000-0005-0000-0000-0000403F0000}"/>
    <cellStyle name="Normal 3 2 2 3 2 3 2 7 2" xfId="16220" xr:uid="{00000000-0005-0000-0000-0000413F0000}"/>
    <cellStyle name="Normal 3 2 2 3 2 3 2 8" xfId="16221" xr:uid="{00000000-0005-0000-0000-0000423F0000}"/>
    <cellStyle name="Normal 3 2 2 3 2 3 2 8 2" xfId="16222" xr:uid="{00000000-0005-0000-0000-0000433F0000}"/>
    <cellStyle name="Normal 3 2 2 3 2 3 2 9" xfId="16223" xr:uid="{00000000-0005-0000-0000-0000443F0000}"/>
    <cellStyle name="Normal 3 2 2 3 2 3 3" xfId="16224" xr:uid="{00000000-0005-0000-0000-0000453F0000}"/>
    <cellStyle name="Normal 3 2 2 3 2 3 3 2" xfId="16225" xr:uid="{00000000-0005-0000-0000-0000463F0000}"/>
    <cellStyle name="Normal 3 2 2 3 2 3 3 2 2" xfId="16226" xr:uid="{00000000-0005-0000-0000-0000473F0000}"/>
    <cellStyle name="Normal 3 2 2 3 2 3 3 2 2 2" xfId="16227" xr:uid="{00000000-0005-0000-0000-0000483F0000}"/>
    <cellStyle name="Normal 3 2 2 3 2 3 3 2 2 2 2" xfId="16228" xr:uid="{00000000-0005-0000-0000-0000493F0000}"/>
    <cellStyle name="Normal 3 2 2 3 2 3 3 2 2 2 2 2" xfId="16229" xr:uid="{00000000-0005-0000-0000-00004A3F0000}"/>
    <cellStyle name="Normal 3 2 2 3 2 3 3 2 2 2 3" xfId="16230" xr:uid="{00000000-0005-0000-0000-00004B3F0000}"/>
    <cellStyle name="Normal 3 2 2 3 2 3 3 2 2 3" xfId="16231" xr:uid="{00000000-0005-0000-0000-00004C3F0000}"/>
    <cellStyle name="Normal 3 2 2 3 2 3 3 2 2 3 2" xfId="16232" xr:uid="{00000000-0005-0000-0000-00004D3F0000}"/>
    <cellStyle name="Normal 3 2 2 3 2 3 3 2 2 4" xfId="16233" xr:uid="{00000000-0005-0000-0000-00004E3F0000}"/>
    <cellStyle name="Normal 3 2 2 3 2 3 3 2 3" xfId="16234" xr:uid="{00000000-0005-0000-0000-00004F3F0000}"/>
    <cellStyle name="Normal 3 2 2 3 2 3 3 2 3 2" xfId="16235" xr:uid="{00000000-0005-0000-0000-0000503F0000}"/>
    <cellStyle name="Normal 3 2 2 3 2 3 3 2 3 2 2" xfId="16236" xr:uid="{00000000-0005-0000-0000-0000513F0000}"/>
    <cellStyle name="Normal 3 2 2 3 2 3 3 2 3 3" xfId="16237" xr:uid="{00000000-0005-0000-0000-0000523F0000}"/>
    <cellStyle name="Normal 3 2 2 3 2 3 3 2 4" xfId="16238" xr:uid="{00000000-0005-0000-0000-0000533F0000}"/>
    <cellStyle name="Normal 3 2 2 3 2 3 3 2 4 2" xfId="16239" xr:uid="{00000000-0005-0000-0000-0000543F0000}"/>
    <cellStyle name="Normal 3 2 2 3 2 3 3 2 5" xfId="16240" xr:uid="{00000000-0005-0000-0000-0000553F0000}"/>
    <cellStyle name="Normal 3 2 2 3 2 3 3 3" xfId="16241" xr:uid="{00000000-0005-0000-0000-0000563F0000}"/>
    <cellStyle name="Normal 3 2 2 3 2 3 3 3 2" xfId="16242" xr:uid="{00000000-0005-0000-0000-0000573F0000}"/>
    <cellStyle name="Normal 3 2 2 3 2 3 3 3 2 2" xfId="16243" xr:uid="{00000000-0005-0000-0000-0000583F0000}"/>
    <cellStyle name="Normal 3 2 2 3 2 3 3 3 2 2 2" xfId="16244" xr:uid="{00000000-0005-0000-0000-0000593F0000}"/>
    <cellStyle name="Normal 3 2 2 3 2 3 3 3 2 3" xfId="16245" xr:uid="{00000000-0005-0000-0000-00005A3F0000}"/>
    <cellStyle name="Normal 3 2 2 3 2 3 3 3 3" xfId="16246" xr:uid="{00000000-0005-0000-0000-00005B3F0000}"/>
    <cellStyle name="Normal 3 2 2 3 2 3 3 3 3 2" xfId="16247" xr:uid="{00000000-0005-0000-0000-00005C3F0000}"/>
    <cellStyle name="Normal 3 2 2 3 2 3 3 3 4" xfId="16248" xr:uid="{00000000-0005-0000-0000-00005D3F0000}"/>
    <cellStyle name="Normal 3 2 2 3 2 3 3 4" xfId="16249" xr:uid="{00000000-0005-0000-0000-00005E3F0000}"/>
    <cellStyle name="Normal 3 2 2 3 2 3 3 4 2" xfId="16250" xr:uid="{00000000-0005-0000-0000-00005F3F0000}"/>
    <cellStyle name="Normal 3 2 2 3 2 3 3 4 2 2" xfId="16251" xr:uid="{00000000-0005-0000-0000-0000603F0000}"/>
    <cellStyle name="Normal 3 2 2 3 2 3 3 4 2 2 2" xfId="16252" xr:uid="{00000000-0005-0000-0000-0000613F0000}"/>
    <cellStyle name="Normal 3 2 2 3 2 3 3 4 2 3" xfId="16253" xr:uid="{00000000-0005-0000-0000-0000623F0000}"/>
    <cellStyle name="Normal 3 2 2 3 2 3 3 4 3" xfId="16254" xr:uid="{00000000-0005-0000-0000-0000633F0000}"/>
    <cellStyle name="Normal 3 2 2 3 2 3 3 4 3 2" xfId="16255" xr:uid="{00000000-0005-0000-0000-0000643F0000}"/>
    <cellStyle name="Normal 3 2 2 3 2 3 3 4 4" xfId="16256" xr:uid="{00000000-0005-0000-0000-0000653F0000}"/>
    <cellStyle name="Normal 3 2 2 3 2 3 3 5" xfId="16257" xr:uid="{00000000-0005-0000-0000-0000663F0000}"/>
    <cellStyle name="Normal 3 2 2 3 2 3 3 5 2" xfId="16258" xr:uid="{00000000-0005-0000-0000-0000673F0000}"/>
    <cellStyle name="Normal 3 2 2 3 2 3 3 5 2 2" xfId="16259" xr:uid="{00000000-0005-0000-0000-0000683F0000}"/>
    <cellStyle name="Normal 3 2 2 3 2 3 3 5 3" xfId="16260" xr:uid="{00000000-0005-0000-0000-0000693F0000}"/>
    <cellStyle name="Normal 3 2 2 3 2 3 3 6" xfId="16261" xr:uid="{00000000-0005-0000-0000-00006A3F0000}"/>
    <cellStyle name="Normal 3 2 2 3 2 3 3 6 2" xfId="16262" xr:uid="{00000000-0005-0000-0000-00006B3F0000}"/>
    <cellStyle name="Normal 3 2 2 3 2 3 3 7" xfId="16263" xr:uid="{00000000-0005-0000-0000-00006C3F0000}"/>
    <cellStyle name="Normal 3 2 2 3 2 3 3 7 2" xfId="16264" xr:uid="{00000000-0005-0000-0000-00006D3F0000}"/>
    <cellStyle name="Normal 3 2 2 3 2 3 3 8" xfId="16265" xr:uid="{00000000-0005-0000-0000-00006E3F0000}"/>
    <cellStyle name="Normal 3 2 2 3 2 3 4" xfId="16266" xr:uid="{00000000-0005-0000-0000-00006F3F0000}"/>
    <cellStyle name="Normal 3 2 2 3 2 3 4 2" xfId="16267" xr:uid="{00000000-0005-0000-0000-0000703F0000}"/>
    <cellStyle name="Normal 3 2 2 3 2 3 4 2 2" xfId="16268" xr:uid="{00000000-0005-0000-0000-0000713F0000}"/>
    <cellStyle name="Normal 3 2 2 3 2 3 4 2 2 2" xfId="16269" xr:uid="{00000000-0005-0000-0000-0000723F0000}"/>
    <cellStyle name="Normal 3 2 2 3 2 3 4 2 2 2 2" xfId="16270" xr:uid="{00000000-0005-0000-0000-0000733F0000}"/>
    <cellStyle name="Normal 3 2 2 3 2 3 4 2 2 3" xfId="16271" xr:uid="{00000000-0005-0000-0000-0000743F0000}"/>
    <cellStyle name="Normal 3 2 2 3 2 3 4 2 3" xfId="16272" xr:uid="{00000000-0005-0000-0000-0000753F0000}"/>
    <cellStyle name="Normal 3 2 2 3 2 3 4 2 3 2" xfId="16273" xr:uid="{00000000-0005-0000-0000-0000763F0000}"/>
    <cellStyle name="Normal 3 2 2 3 2 3 4 2 4" xfId="16274" xr:uid="{00000000-0005-0000-0000-0000773F0000}"/>
    <cellStyle name="Normal 3 2 2 3 2 3 4 3" xfId="16275" xr:uid="{00000000-0005-0000-0000-0000783F0000}"/>
    <cellStyle name="Normal 3 2 2 3 2 3 4 3 2" xfId="16276" xr:uid="{00000000-0005-0000-0000-0000793F0000}"/>
    <cellStyle name="Normal 3 2 2 3 2 3 4 3 2 2" xfId="16277" xr:uid="{00000000-0005-0000-0000-00007A3F0000}"/>
    <cellStyle name="Normal 3 2 2 3 2 3 4 3 3" xfId="16278" xr:uid="{00000000-0005-0000-0000-00007B3F0000}"/>
    <cellStyle name="Normal 3 2 2 3 2 3 4 4" xfId="16279" xr:uid="{00000000-0005-0000-0000-00007C3F0000}"/>
    <cellStyle name="Normal 3 2 2 3 2 3 4 4 2" xfId="16280" xr:uid="{00000000-0005-0000-0000-00007D3F0000}"/>
    <cellStyle name="Normal 3 2 2 3 2 3 4 5" xfId="16281" xr:uid="{00000000-0005-0000-0000-00007E3F0000}"/>
    <cellStyle name="Normal 3 2 2 3 2 3 5" xfId="16282" xr:uid="{00000000-0005-0000-0000-00007F3F0000}"/>
    <cellStyle name="Normal 3 2 2 3 2 3 5 2" xfId="16283" xr:uid="{00000000-0005-0000-0000-0000803F0000}"/>
    <cellStyle name="Normal 3 2 2 3 2 3 5 2 2" xfId="16284" xr:uid="{00000000-0005-0000-0000-0000813F0000}"/>
    <cellStyle name="Normal 3 2 2 3 2 3 5 2 2 2" xfId="16285" xr:uid="{00000000-0005-0000-0000-0000823F0000}"/>
    <cellStyle name="Normal 3 2 2 3 2 3 5 2 3" xfId="16286" xr:uid="{00000000-0005-0000-0000-0000833F0000}"/>
    <cellStyle name="Normal 3 2 2 3 2 3 5 3" xfId="16287" xr:uid="{00000000-0005-0000-0000-0000843F0000}"/>
    <cellStyle name="Normal 3 2 2 3 2 3 5 3 2" xfId="16288" xr:uid="{00000000-0005-0000-0000-0000853F0000}"/>
    <cellStyle name="Normal 3 2 2 3 2 3 5 4" xfId="16289" xr:uid="{00000000-0005-0000-0000-0000863F0000}"/>
    <cellStyle name="Normal 3 2 2 3 2 3 6" xfId="16290" xr:uid="{00000000-0005-0000-0000-0000873F0000}"/>
    <cellStyle name="Normal 3 2 2 3 2 3 6 2" xfId="16291" xr:uid="{00000000-0005-0000-0000-0000883F0000}"/>
    <cellStyle name="Normal 3 2 2 3 2 3 6 2 2" xfId="16292" xr:uid="{00000000-0005-0000-0000-0000893F0000}"/>
    <cellStyle name="Normal 3 2 2 3 2 3 6 2 2 2" xfId="16293" xr:uid="{00000000-0005-0000-0000-00008A3F0000}"/>
    <cellStyle name="Normal 3 2 2 3 2 3 6 2 3" xfId="16294" xr:uid="{00000000-0005-0000-0000-00008B3F0000}"/>
    <cellStyle name="Normal 3 2 2 3 2 3 6 3" xfId="16295" xr:uid="{00000000-0005-0000-0000-00008C3F0000}"/>
    <cellStyle name="Normal 3 2 2 3 2 3 6 3 2" xfId="16296" xr:uid="{00000000-0005-0000-0000-00008D3F0000}"/>
    <cellStyle name="Normal 3 2 2 3 2 3 6 4" xfId="16297" xr:uid="{00000000-0005-0000-0000-00008E3F0000}"/>
    <cellStyle name="Normal 3 2 2 3 2 3 7" xfId="16298" xr:uid="{00000000-0005-0000-0000-00008F3F0000}"/>
    <cellStyle name="Normal 3 2 2 3 2 3 7 2" xfId="16299" xr:uid="{00000000-0005-0000-0000-0000903F0000}"/>
    <cellStyle name="Normal 3 2 2 3 2 3 7 2 2" xfId="16300" xr:uid="{00000000-0005-0000-0000-0000913F0000}"/>
    <cellStyle name="Normal 3 2 2 3 2 3 7 3" xfId="16301" xr:uid="{00000000-0005-0000-0000-0000923F0000}"/>
    <cellStyle name="Normal 3 2 2 3 2 3 8" xfId="16302" xr:uid="{00000000-0005-0000-0000-0000933F0000}"/>
    <cellStyle name="Normal 3 2 2 3 2 3 8 2" xfId="16303" xr:uid="{00000000-0005-0000-0000-0000943F0000}"/>
    <cellStyle name="Normal 3 2 2 3 2 3 9" xfId="16304" xr:uid="{00000000-0005-0000-0000-0000953F0000}"/>
    <cellStyle name="Normal 3 2 2 3 2 3 9 2" xfId="16305" xr:uid="{00000000-0005-0000-0000-0000963F0000}"/>
    <cellStyle name="Normal 3 2 2 3 2 4" xfId="16306" xr:uid="{00000000-0005-0000-0000-0000973F0000}"/>
    <cellStyle name="Normal 3 2 2 3 2 4 10" xfId="16307" xr:uid="{00000000-0005-0000-0000-0000983F0000}"/>
    <cellStyle name="Normal 3 2 2 3 2 4 2" xfId="16308" xr:uid="{00000000-0005-0000-0000-0000993F0000}"/>
    <cellStyle name="Normal 3 2 2 3 2 4 2 2" xfId="16309" xr:uid="{00000000-0005-0000-0000-00009A3F0000}"/>
    <cellStyle name="Normal 3 2 2 3 2 4 2 2 2" xfId="16310" xr:uid="{00000000-0005-0000-0000-00009B3F0000}"/>
    <cellStyle name="Normal 3 2 2 3 2 4 2 2 2 2" xfId="16311" xr:uid="{00000000-0005-0000-0000-00009C3F0000}"/>
    <cellStyle name="Normal 3 2 2 3 2 4 2 2 2 2 2" xfId="16312" xr:uid="{00000000-0005-0000-0000-00009D3F0000}"/>
    <cellStyle name="Normal 3 2 2 3 2 4 2 2 2 2 2 2" xfId="16313" xr:uid="{00000000-0005-0000-0000-00009E3F0000}"/>
    <cellStyle name="Normal 3 2 2 3 2 4 2 2 2 2 2 2 2" xfId="16314" xr:uid="{00000000-0005-0000-0000-00009F3F0000}"/>
    <cellStyle name="Normal 3 2 2 3 2 4 2 2 2 2 2 3" xfId="16315" xr:uid="{00000000-0005-0000-0000-0000A03F0000}"/>
    <cellStyle name="Normal 3 2 2 3 2 4 2 2 2 2 3" xfId="16316" xr:uid="{00000000-0005-0000-0000-0000A13F0000}"/>
    <cellStyle name="Normal 3 2 2 3 2 4 2 2 2 2 3 2" xfId="16317" xr:uid="{00000000-0005-0000-0000-0000A23F0000}"/>
    <cellStyle name="Normal 3 2 2 3 2 4 2 2 2 2 4" xfId="16318" xr:uid="{00000000-0005-0000-0000-0000A33F0000}"/>
    <cellStyle name="Normal 3 2 2 3 2 4 2 2 2 3" xfId="16319" xr:uid="{00000000-0005-0000-0000-0000A43F0000}"/>
    <cellStyle name="Normal 3 2 2 3 2 4 2 2 2 3 2" xfId="16320" xr:uid="{00000000-0005-0000-0000-0000A53F0000}"/>
    <cellStyle name="Normal 3 2 2 3 2 4 2 2 2 3 2 2" xfId="16321" xr:uid="{00000000-0005-0000-0000-0000A63F0000}"/>
    <cellStyle name="Normal 3 2 2 3 2 4 2 2 2 3 3" xfId="16322" xr:uid="{00000000-0005-0000-0000-0000A73F0000}"/>
    <cellStyle name="Normal 3 2 2 3 2 4 2 2 2 4" xfId="16323" xr:uid="{00000000-0005-0000-0000-0000A83F0000}"/>
    <cellStyle name="Normal 3 2 2 3 2 4 2 2 2 4 2" xfId="16324" xr:uid="{00000000-0005-0000-0000-0000A93F0000}"/>
    <cellStyle name="Normal 3 2 2 3 2 4 2 2 2 5" xfId="16325" xr:uid="{00000000-0005-0000-0000-0000AA3F0000}"/>
    <cellStyle name="Normal 3 2 2 3 2 4 2 2 3" xfId="16326" xr:uid="{00000000-0005-0000-0000-0000AB3F0000}"/>
    <cellStyle name="Normal 3 2 2 3 2 4 2 2 3 2" xfId="16327" xr:uid="{00000000-0005-0000-0000-0000AC3F0000}"/>
    <cellStyle name="Normal 3 2 2 3 2 4 2 2 3 2 2" xfId="16328" xr:uid="{00000000-0005-0000-0000-0000AD3F0000}"/>
    <cellStyle name="Normal 3 2 2 3 2 4 2 2 3 2 2 2" xfId="16329" xr:uid="{00000000-0005-0000-0000-0000AE3F0000}"/>
    <cellStyle name="Normal 3 2 2 3 2 4 2 2 3 2 3" xfId="16330" xr:uid="{00000000-0005-0000-0000-0000AF3F0000}"/>
    <cellStyle name="Normal 3 2 2 3 2 4 2 2 3 3" xfId="16331" xr:uid="{00000000-0005-0000-0000-0000B03F0000}"/>
    <cellStyle name="Normal 3 2 2 3 2 4 2 2 3 3 2" xfId="16332" xr:uid="{00000000-0005-0000-0000-0000B13F0000}"/>
    <cellStyle name="Normal 3 2 2 3 2 4 2 2 3 4" xfId="16333" xr:uid="{00000000-0005-0000-0000-0000B23F0000}"/>
    <cellStyle name="Normal 3 2 2 3 2 4 2 2 4" xfId="16334" xr:uid="{00000000-0005-0000-0000-0000B33F0000}"/>
    <cellStyle name="Normal 3 2 2 3 2 4 2 2 4 2" xfId="16335" xr:uid="{00000000-0005-0000-0000-0000B43F0000}"/>
    <cellStyle name="Normal 3 2 2 3 2 4 2 2 4 2 2" xfId="16336" xr:uid="{00000000-0005-0000-0000-0000B53F0000}"/>
    <cellStyle name="Normal 3 2 2 3 2 4 2 2 4 2 2 2" xfId="16337" xr:uid="{00000000-0005-0000-0000-0000B63F0000}"/>
    <cellStyle name="Normal 3 2 2 3 2 4 2 2 4 2 3" xfId="16338" xr:uid="{00000000-0005-0000-0000-0000B73F0000}"/>
    <cellStyle name="Normal 3 2 2 3 2 4 2 2 4 3" xfId="16339" xr:uid="{00000000-0005-0000-0000-0000B83F0000}"/>
    <cellStyle name="Normal 3 2 2 3 2 4 2 2 4 3 2" xfId="16340" xr:uid="{00000000-0005-0000-0000-0000B93F0000}"/>
    <cellStyle name="Normal 3 2 2 3 2 4 2 2 4 4" xfId="16341" xr:uid="{00000000-0005-0000-0000-0000BA3F0000}"/>
    <cellStyle name="Normal 3 2 2 3 2 4 2 2 5" xfId="16342" xr:uid="{00000000-0005-0000-0000-0000BB3F0000}"/>
    <cellStyle name="Normal 3 2 2 3 2 4 2 2 5 2" xfId="16343" xr:uid="{00000000-0005-0000-0000-0000BC3F0000}"/>
    <cellStyle name="Normal 3 2 2 3 2 4 2 2 5 2 2" xfId="16344" xr:uid="{00000000-0005-0000-0000-0000BD3F0000}"/>
    <cellStyle name="Normal 3 2 2 3 2 4 2 2 5 3" xfId="16345" xr:uid="{00000000-0005-0000-0000-0000BE3F0000}"/>
    <cellStyle name="Normal 3 2 2 3 2 4 2 2 6" xfId="16346" xr:uid="{00000000-0005-0000-0000-0000BF3F0000}"/>
    <cellStyle name="Normal 3 2 2 3 2 4 2 2 6 2" xfId="16347" xr:uid="{00000000-0005-0000-0000-0000C03F0000}"/>
    <cellStyle name="Normal 3 2 2 3 2 4 2 2 7" xfId="16348" xr:uid="{00000000-0005-0000-0000-0000C13F0000}"/>
    <cellStyle name="Normal 3 2 2 3 2 4 2 2 7 2" xfId="16349" xr:uid="{00000000-0005-0000-0000-0000C23F0000}"/>
    <cellStyle name="Normal 3 2 2 3 2 4 2 2 8" xfId="16350" xr:uid="{00000000-0005-0000-0000-0000C33F0000}"/>
    <cellStyle name="Normal 3 2 2 3 2 4 2 3" xfId="16351" xr:uid="{00000000-0005-0000-0000-0000C43F0000}"/>
    <cellStyle name="Normal 3 2 2 3 2 4 2 3 2" xfId="16352" xr:uid="{00000000-0005-0000-0000-0000C53F0000}"/>
    <cellStyle name="Normal 3 2 2 3 2 4 2 3 2 2" xfId="16353" xr:uid="{00000000-0005-0000-0000-0000C63F0000}"/>
    <cellStyle name="Normal 3 2 2 3 2 4 2 3 2 2 2" xfId="16354" xr:uid="{00000000-0005-0000-0000-0000C73F0000}"/>
    <cellStyle name="Normal 3 2 2 3 2 4 2 3 2 2 2 2" xfId="16355" xr:uid="{00000000-0005-0000-0000-0000C83F0000}"/>
    <cellStyle name="Normal 3 2 2 3 2 4 2 3 2 2 3" xfId="16356" xr:uid="{00000000-0005-0000-0000-0000C93F0000}"/>
    <cellStyle name="Normal 3 2 2 3 2 4 2 3 2 3" xfId="16357" xr:uid="{00000000-0005-0000-0000-0000CA3F0000}"/>
    <cellStyle name="Normal 3 2 2 3 2 4 2 3 2 3 2" xfId="16358" xr:uid="{00000000-0005-0000-0000-0000CB3F0000}"/>
    <cellStyle name="Normal 3 2 2 3 2 4 2 3 2 4" xfId="16359" xr:uid="{00000000-0005-0000-0000-0000CC3F0000}"/>
    <cellStyle name="Normal 3 2 2 3 2 4 2 3 3" xfId="16360" xr:uid="{00000000-0005-0000-0000-0000CD3F0000}"/>
    <cellStyle name="Normal 3 2 2 3 2 4 2 3 3 2" xfId="16361" xr:uid="{00000000-0005-0000-0000-0000CE3F0000}"/>
    <cellStyle name="Normal 3 2 2 3 2 4 2 3 3 2 2" xfId="16362" xr:uid="{00000000-0005-0000-0000-0000CF3F0000}"/>
    <cellStyle name="Normal 3 2 2 3 2 4 2 3 3 3" xfId="16363" xr:uid="{00000000-0005-0000-0000-0000D03F0000}"/>
    <cellStyle name="Normal 3 2 2 3 2 4 2 3 4" xfId="16364" xr:uid="{00000000-0005-0000-0000-0000D13F0000}"/>
    <cellStyle name="Normal 3 2 2 3 2 4 2 3 4 2" xfId="16365" xr:uid="{00000000-0005-0000-0000-0000D23F0000}"/>
    <cellStyle name="Normal 3 2 2 3 2 4 2 3 5" xfId="16366" xr:uid="{00000000-0005-0000-0000-0000D33F0000}"/>
    <cellStyle name="Normal 3 2 2 3 2 4 2 4" xfId="16367" xr:uid="{00000000-0005-0000-0000-0000D43F0000}"/>
    <cellStyle name="Normal 3 2 2 3 2 4 2 4 2" xfId="16368" xr:uid="{00000000-0005-0000-0000-0000D53F0000}"/>
    <cellStyle name="Normal 3 2 2 3 2 4 2 4 2 2" xfId="16369" xr:uid="{00000000-0005-0000-0000-0000D63F0000}"/>
    <cellStyle name="Normal 3 2 2 3 2 4 2 4 2 2 2" xfId="16370" xr:uid="{00000000-0005-0000-0000-0000D73F0000}"/>
    <cellStyle name="Normal 3 2 2 3 2 4 2 4 2 3" xfId="16371" xr:uid="{00000000-0005-0000-0000-0000D83F0000}"/>
    <cellStyle name="Normal 3 2 2 3 2 4 2 4 3" xfId="16372" xr:uid="{00000000-0005-0000-0000-0000D93F0000}"/>
    <cellStyle name="Normal 3 2 2 3 2 4 2 4 3 2" xfId="16373" xr:uid="{00000000-0005-0000-0000-0000DA3F0000}"/>
    <cellStyle name="Normal 3 2 2 3 2 4 2 4 4" xfId="16374" xr:uid="{00000000-0005-0000-0000-0000DB3F0000}"/>
    <cellStyle name="Normal 3 2 2 3 2 4 2 5" xfId="16375" xr:uid="{00000000-0005-0000-0000-0000DC3F0000}"/>
    <cellStyle name="Normal 3 2 2 3 2 4 2 5 2" xfId="16376" xr:uid="{00000000-0005-0000-0000-0000DD3F0000}"/>
    <cellStyle name="Normal 3 2 2 3 2 4 2 5 2 2" xfId="16377" xr:uid="{00000000-0005-0000-0000-0000DE3F0000}"/>
    <cellStyle name="Normal 3 2 2 3 2 4 2 5 2 2 2" xfId="16378" xr:uid="{00000000-0005-0000-0000-0000DF3F0000}"/>
    <cellStyle name="Normal 3 2 2 3 2 4 2 5 2 3" xfId="16379" xr:uid="{00000000-0005-0000-0000-0000E03F0000}"/>
    <cellStyle name="Normal 3 2 2 3 2 4 2 5 3" xfId="16380" xr:uid="{00000000-0005-0000-0000-0000E13F0000}"/>
    <cellStyle name="Normal 3 2 2 3 2 4 2 5 3 2" xfId="16381" xr:uid="{00000000-0005-0000-0000-0000E23F0000}"/>
    <cellStyle name="Normal 3 2 2 3 2 4 2 5 4" xfId="16382" xr:uid="{00000000-0005-0000-0000-0000E33F0000}"/>
    <cellStyle name="Normal 3 2 2 3 2 4 2 6" xfId="16383" xr:uid="{00000000-0005-0000-0000-0000E43F0000}"/>
    <cellStyle name="Normal 3 2 2 3 2 4 2 6 2" xfId="16384" xr:uid="{00000000-0005-0000-0000-0000E53F0000}"/>
    <cellStyle name="Normal 3 2 2 3 2 4 2 6 2 2" xfId="16385" xr:uid="{00000000-0005-0000-0000-0000E63F0000}"/>
    <cellStyle name="Normal 3 2 2 3 2 4 2 6 3" xfId="16386" xr:uid="{00000000-0005-0000-0000-0000E73F0000}"/>
    <cellStyle name="Normal 3 2 2 3 2 4 2 7" xfId="16387" xr:uid="{00000000-0005-0000-0000-0000E83F0000}"/>
    <cellStyle name="Normal 3 2 2 3 2 4 2 7 2" xfId="16388" xr:uid="{00000000-0005-0000-0000-0000E93F0000}"/>
    <cellStyle name="Normal 3 2 2 3 2 4 2 8" xfId="16389" xr:uid="{00000000-0005-0000-0000-0000EA3F0000}"/>
    <cellStyle name="Normal 3 2 2 3 2 4 2 8 2" xfId="16390" xr:uid="{00000000-0005-0000-0000-0000EB3F0000}"/>
    <cellStyle name="Normal 3 2 2 3 2 4 2 9" xfId="16391" xr:uid="{00000000-0005-0000-0000-0000EC3F0000}"/>
    <cellStyle name="Normal 3 2 2 3 2 4 3" xfId="16392" xr:uid="{00000000-0005-0000-0000-0000ED3F0000}"/>
    <cellStyle name="Normal 3 2 2 3 2 4 3 2" xfId="16393" xr:uid="{00000000-0005-0000-0000-0000EE3F0000}"/>
    <cellStyle name="Normal 3 2 2 3 2 4 3 2 2" xfId="16394" xr:uid="{00000000-0005-0000-0000-0000EF3F0000}"/>
    <cellStyle name="Normal 3 2 2 3 2 4 3 2 2 2" xfId="16395" xr:uid="{00000000-0005-0000-0000-0000F03F0000}"/>
    <cellStyle name="Normal 3 2 2 3 2 4 3 2 2 2 2" xfId="16396" xr:uid="{00000000-0005-0000-0000-0000F13F0000}"/>
    <cellStyle name="Normal 3 2 2 3 2 4 3 2 2 2 2 2" xfId="16397" xr:uid="{00000000-0005-0000-0000-0000F23F0000}"/>
    <cellStyle name="Normal 3 2 2 3 2 4 3 2 2 2 3" xfId="16398" xr:uid="{00000000-0005-0000-0000-0000F33F0000}"/>
    <cellStyle name="Normal 3 2 2 3 2 4 3 2 2 3" xfId="16399" xr:uid="{00000000-0005-0000-0000-0000F43F0000}"/>
    <cellStyle name="Normal 3 2 2 3 2 4 3 2 2 3 2" xfId="16400" xr:uid="{00000000-0005-0000-0000-0000F53F0000}"/>
    <cellStyle name="Normal 3 2 2 3 2 4 3 2 2 4" xfId="16401" xr:uid="{00000000-0005-0000-0000-0000F63F0000}"/>
    <cellStyle name="Normal 3 2 2 3 2 4 3 2 3" xfId="16402" xr:uid="{00000000-0005-0000-0000-0000F73F0000}"/>
    <cellStyle name="Normal 3 2 2 3 2 4 3 2 3 2" xfId="16403" xr:uid="{00000000-0005-0000-0000-0000F83F0000}"/>
    <cellStyle name="Normal 3 2 2 3 2 4 3 2 3 2 2" xfId="16404" xr:uid="{00000000-0005-0000-0000-0000F93F0000}"/>
    <cellStyle name="Normal 3 2 2 3 2 4 3 2 3 3" xfId="16405" xr:uid="{00000000-0005-0000-0000-0000FA3F0000}"/>
    <cellStyle name="Normal 3 2 2 3 2 4 3 2 4" xfId="16406" xr:uid="{00000000-0005-0000-0000-0000FB3F0000}"/>
    <cellStyle name="Normal 3 2 2 3 2 4 3 2 4 2" xfId="16407" xr:uid="{00000000-0005-0000-0000-0000FC3F0000}"/>
    <cellStyle name="Normal 3 2 2 3 2 4 3 2 5" xfId="16408" xr:uid="{00000000-0005-0000-0000-0000FD3F0000}"/>
    <cellStyle name="Normal 3 2 2 3 2 4 3 3" xfId="16409" xr:uid="{00000000-0005-0000-0000-0000FE3F0000}"/>
    <cellStyle name="Normal 3 2 2 3 2 4 3 3 2" xfId="16410" xr:uid="{00000000-0005-0000-0000-0000FF3F0000}"/>
    <cellStyle name="Normal 3 2 2 3 2 4 3 3 2 2" xfId="16411" xr:uid="{00000000-0005-0000-0000-000000400000}"/>
    <cellStyle name="Normal 3 2 2 3 2 4 3 3 2 2 2" xfId="16412" xr:uid="{00000000-0005-0000-0000-000001400000}"/>
    <cellStyle name="Normal 3 2 2 3 2 4 3 3 2 3" xfId="16413" xr:uid="{00000000-0005-0000-0000-000002400000}"/>
    <cellStyle name="Normal 3 2 2 3 2 4 3 3 3" xfId="16414" xr:uid="{00000000-0005-0000-0000-000003400000}"/>
    <cellStyle name="Normal 3 2 2 3 2 4 3 3 3 2" xfId="16415" xr:uid="{00000000-0005-0000-0000-000004400000}"/>
    <cellStyle name="Normal 3 2 2 3 2 4 3 3 4" xfId="16416" xr:uid="{00000000-0005-0000-0000-000005400000}"/>
    <cellStyle name="Normal 3 2 2 3 2 4 3 4" xfId="16417" xr:uid="{00000000-0005-0000-0000-000006400000}"/>
    <cellStyle name="Normal 3 2 2 3 2 4 3 4 2" xfId="16418" xr:uid="{00000000-0005-0000-0000-000007400000}"/>
    <cellStyle name="Normal 3 2 2 3 2 4 3 4 2 2" xfId="16419" xr:uid="{00000000-0005-0000-0000-000008400000}"/>
    <cellStyle name="Normal 3 2 2 3 2 4 3 4 2 2 2" xfId="16420" xr:uid="{00000000-0005-0000-0000-000009400000}"/>
    <cellStyle name="Normal 3 2 2 3 2 4 3 4 2 3" xfId="16421" xr:uid="{00000000-0005-0000-0000-00000A400000}"/>
    <cellStyle name="Normal 3 2 2 3 2 4 3 4 3" xfId="16422" xr:uid="{00000000-0005-0000-0000-00000B400000}"/>
    <cellStyle name="Normal 3 2 2 3 2 4 3 4 3 2" xfId="16423" xr:uid="{00000000-0005-0000-0000-00000C400000}"/>
    <cellStyle name="Normal 3 2 2 3 2 4 3 4 4" xfId="16424" xr:uid="{00000000-0005-0000-0000-00000D400000}"/>
    <cellStyle name="Normal 3 2 2 3 2 4 3 5" xfId="16425" xr:uid="{00000000-0005-0000-0000-00000E400000}"/>
    <cellStyle name="Normal 3 2 2 3 2 4 3 5 2" xfId="16426" xr:uid="{00000000-0005-0000-0000-00000F400000}"/>
    <cellStyle name="Normal 3 2 2 3 2 4 3 5 2 2" xfId="16427" xr:uid="{00000000-0005-0000-0000-000010400000}"/>
    <cellStyle name="Normal 3 2 2 3 2 4 3 5 3" xfId="16428" xr:uid="{00000000-0005-0000-0000-000011400000}"/>
    <cellStyle name="Normal 3 2 2 3 2 4 3 6" xfId="16429" xr:uid="{00000000-0005-0000-0000-000012400000}"/>
    <cellStyle name="Normal 3 2 2 3 2 4 3 6 2" xfId="16430" xr:uid="{00000000-0005-0000-0000-000013400000}"/>
    <cellStyle name="Normal 3 2 2 3 2 4 3 7" xfId="16431" xr:uid="{00000000-0005-0000-0000-000014400000}"/>
    <cellStyle name="Normal 3 2 2 3 2 4 3 7 2" xfId="16432" xr:uid="{00000000-0005-0000-0000-000015400000}"/>
    <cellStyle name="Normal 3 2 2 3 2 4 3 8" xfId="16433" xr:uid="{00000000-0005-0000-0000-000016400000}"/>
    <cellStyle name="Normal 3 2 2 3 2 4 4" xfId="16434" xr:uid="{00000000-0005-0000-0000-000017400000}"/>
    <cellStyle name="Normal 3 2 2 3 2 4 4 2" xfId="16435" xr:uid="{00000000-0005-0000-0000-000018400000}"/>
    <cellStyle name="Normal 3 2 2 3 2 4 4 2 2" xfId="16436" xr:uid="{00000000-0005-0000-0000-000019400000}"/>
    <cellStyle name="Normal 3 2 2 3 2 4 4 2 2 2" xfId="16437" xr:uid="{00000000-0005-0000-0000-00001A400000}"/>
    <cellStyle name="Normal 3 2 2 3 2 4 4 2 2 2 2" xfId="16438" xr:uid="{00000000-0005-0000-0000-00001B400000}"/>
    <cellStyle name="Normal 3 2 2 3 2 4 4 2 2 3" xfId="16439" xr:uid="{00000000-0005-0000-0000-00001C400000}"/>
    <cellStyle name="Normal 3 2 2 3 2 4 4 2 3" xfId="16440" xr:uid="{00000000-0005-0000-0000-00001D400000}"/>
    <cellStyle name="Normal 3 2 2 3 2 4 4 2 3 2" xfId="16441" xr:uid="{00000000-0005-0000-0000-00001E400000}"/>
    <cellStyle name="Normal 3 2 2 3 2 4 4 2 4" xfId="16442" xr:uid="{00000000-0005-0000-0000-00001F400000}"/>
    <cellStyle name="Normal 3 2 2 3 2 4 4 3" xfId="16443" xr:uid="{00000000-0005-0000-0000-000020400000}"/>
    <cellStyle name="Normal 3 2 2 3 2 4 4 3 2" xfId="16444" xr:uid="{00000000-0005-0000-0000-000021400000}"/>
    <cellStyle name="Normal 3 2 2 3 2 4 4 3 2 2" xfId="16445" xr:uid="{00000000-0005-0000-0000-000022400000}"/>
    <cellStyle name="Normal 3 2 2 3 2 4 4 3 3" xfId="16446" xr:uid="{00000000-0005-0000-0000-000023400000}"/>
    <cellStyle name="Normal 3 2 2 3 2 4 4 4" xfId="16447" xr:uid="{00000000-0005-0000-0000-000024400000}"/>
    <cellStyle name="Normal 3 2 2 3 2 4 4 4 2" xfId="16448" xr:uid="{00000000-0005-0000-0000-000025400000}"/>
    <cellStyle name="Normal 3 2 2 3 2 4 4 5" xfId="16449" xr:uid="{00000000-0005-0000-0000-000026400000}"/>
    <cellStyle name="Normal 3 2 2 3 2 4 5" xfId="16450" xr:uid="{00000000-0005-0000-0000-000027400000}"/>
    <cellStyle name="Normal 3 2 2 3 2 4 5 2" xfId="16451" xr:uid="{00000000-0005-0000-0000-000028400000}"/>
    <cellStyle name="Normal 3 2 2 3 2 4 5 2 2" xfId="16452" xr:uid="{00000000-0005-0000-0000-000029400000}"/>
    <cellStyle name="Normal 3 2 2 3 2 4 5 2 2 2" xfId="16453" xr:uid="{00000000-0005-0000-0000-00002A400000}"/>
    <cellStyle name="Normal 3 2 2 3 2 4 5 2 3" xfId="16454" xr:uid="{00000000-0005-0000-0000-00002B400000}"/>
    <cellStyle name="Normal 3 2 2 3 2 4 5 3" xfId="16455" xr:uid="{00000000-0005-0000-0000-00002C400000}"/>
    <cellStyle name="Normal 3 2 2 3 2 4 5 3 2" xfId="16456" xr:uid="{00000000-0005-0000-0000-00002D400000}"/>
    <cellStyle name="Normal 3 2 2 3 2 4 5 4" xfId="16457" xr:uid="{00000000-0005-0000-0000-00002E400000}"/>
    <cellStyle name="Normal 3 2 2 3 2 4 6" xfId="16458" xr:uid="{00000000-0005-0000-0000-00002F400000}"/>
    <cellStyle name="Normal 3 2 2 3 2 4 6 2" xfId="16459" xr:uid="{00000000-0005-0000-0000-000030400000}"/>
    <cellStyle name="Normal 3 2 2 3 2 4 6 2 2" xfId="16460" xr:uid="{00000000-0005-0000-0000-000031400000}"/>
    <cellStyle name="Normal 3 2 2 3 2 4 6 2 2 2" xfId="16461" xr:uid="{00000000-0005-0000-0000-000032400000}"/>
    <cellStyle name="Normal 3 2 2 3 2 4 6 2 3" xfId="16462" xr:uid="{00000000-0005-0000-0000-000033400000}"/>
    <cellStyle name="Normal 3 2 2 3 2 4 6 3" xfId="16463" xr:uid="{00000000-0005-0000-0000-000034400000}"/>
    <cellStyle name="Normal 3 2 2 3 2 4 6 3 2" xfId="16464" xr:uid="{00000000-0005-0000-0000-000035400000}"/>
    <cellStyle name="Normal 3 2 2 3 2 4 6 4" xfId="16465" xr:uid="{00000000-0005-0000-0000-000036400000}"/>
    <cellStyle name="Normal 3 2 2 3 2 4 7" xfId="16466" xr:uid="{00000000-0005-0000-0000-000037400000}"/>
    <cellStyle name="Normal 3 2 2 3 2 4 7 2" xfId="16467" xr:uid="{00000000-0005-0000-0000-000038400000}"/>
    <cellStyle name="Normal 3 2 2 3 2 4 7 2 2" xfId="16468" xr:uid="{00000000-0005-0000-0000-000039400000}"/>
    <cellStyle name="Normal 3 2 2 3 2 4 7 3" xfId="16469" xr:uid="{00000000-0005-0000-0000-00003A400000}"/>
    <cellStyle name="Normal 3 2 2 3 2 4 8" xfId="16470" xr:uid="{00000000-0005-0000-0000-00003B400000}"/>
    <cellStyle name="Normal 3 2 2 3 2 4 8 2" xfId="16471" xr:uid="{00000000-0005-0000-0000-00003C400000}"/>
    <cellStyle name="Normal 3 2 2 3 2 4 9" xfId="16472" xr:uid="{00000000-0005-0000-0000-00003D400000}"/>
    <cellStyle name="Normal 3 2 2 3 2 4 9 2" xfId="16473" xr:uid="{00000000-0005-0000-0000-00003E400000}"/>
    <cellStyle name="Normal 3 2 2 3 2 5" xfId="16474" xr:uid="{00000000-0005-0000-0000-00003F400000}"/>
    <cellStyle name="Normal 3 2 2 3 2 5 2" xfId="16475" xr:uid="{00000000-0005-0000-0000-000040400000}"/>
    <cellStyle name="Normal 3 2 2 3 2 5 2 2" xfId="16476" xr:uid="{00000000-0005-0000-0000-000041400000}"/>
    <cellStyle name="Normal 3 2 2 3 2 5 2 2 2" xfId="16477" xr:uid="{00000000-0005-0000-0000-000042400000}"/>
    <cellStyle name="Normal 3 2 2 3 2 5 2 2 2 2" xfId="16478" xr:uid="{00000000-0005-0000-0000-000043400000}"/>
    <cellStyle name="Normal 3 2 2 3 2 5 2 2 2 2 2" xfId="16479" xr:uid="{00000000-0005-0000-0000-000044400000}"/>
    <cellStyle name="Normal 3 2 2 3 2 5 2 2 2 2 2 2" xfId="16480" xr:uid="{00000000-0005-0000-0000-000045400000}"/>
    <cellStyle name="Normal 3 2 2 3 2 5 2 2 2 2 3" xfId="16481" xr:uid="{00000000-0005-0000-0000-000046400000}"/>
    <cellStyle name="Normal 3 2 2 3 2 5 2 2 2 3" xfId="16482" xr:uid="{00000000-0005-0000-0000-000047400000}"/>
    <cellStyle name="Normal 3 2 2 3 2 5 2 2 2 3 2" xfId="16483" xr:uid="{00000000-0005-0000-0000-000048400000}"/>
    <cellStyle name="Normal 3 2 2 3 2 5 2 2 2 4" xfId="16484" xr:uid="{00000000-0005-0000-0000-000049400000}"/>
    <cellStyle name="Normal 3 2 2 3 2 5 2 2 3" xfId="16485" xr:uid="{00000000-0005-0000-0000-00004A400000}"/>
    <cellStyle name="Normal 3 2 2 3 2 5 2 2 3 2" xfId="16486" xr:uid="{00000000-0005-0000-0000-00004B400000}"/>
    <cellStyle name="Normal 3 2 2 3 2 5 2 2 3 2 2" xfId="16487" xr:uid="{00000000-0005-0000-0000-00004C400000}"/>
    <cellStyle name="Normal 3 2 2 3 2 5 2 2 3 3" xfId="16488" xr:uid="{00000000-0005-0000-0000-00004D400000}"/>
    <cellStyle name="Normal 3 2 2 3 2 5 2 2 4" xfId="16489" xr:uid="{00000000-0005-0000-0000-00004E400000}"/>
    <cellStyle name="Normal 3 2 2 3 2 5 2 2 4 2" xfId="16490" xr:uid="{00000000-0005-0000-0000-00004F400000}"/>
    <cellStyle name="Normal 3 2 2 3 2 5 2 2 5" xfId="16491" xr:uid="{00000000-0005-0000-0000-000050400000}"/>
    <cellStyle name="Normal 3 2 2 3 2 5 2 3" xfId="16492" xr:uid="{00000000-0005-0000-0000-000051400000}"/>
    <cellStyle name="Normal 3 2 2 3 2 5 2 3 2" xfId="16493" xr:uid="{00000000-0005-0000-0000-000052400000}"/>
    <cellStyle name="Normal 3 2 2 3 2 5 2 3 2 2" xfId="16494" xr:uid="{00000000-0005-0000-0000-000053400000}"/>
    <cellStyle name="Normal 3 2 2 3 2 5 2 3 2 2 2" xfId="16495" xr:uid="{00000000-0005-0000-0000-000054400000}"/>
    <cellStyle name="Normal 3 2 2 3 2 5 2 3 2 3" xfId="16496" xr:uid="{00000000-0005-0000-0000-000055400000}"/>
    <cellStyle name="Normal 3 2 2 3 2 5 2 3 3" xfId="16497" xr:uid="{00000000-0005-0000-0000-000056400000}"/>
    <cellStyle name="Normal 3 2 2 3 2 5 2 3 3 2" xfId="16498" xr:uid="{00000000-0005-0000-0000-000057400000}"/>
    <cellStyle name="Normal 3 2 2 3 2 5 2 3 4" xfId="16499" xr:uid="{00000000-0005-0000-0000-000058400000}"/>
    <cellStyle name="Normal 3 2 2 3 2 5 2 4" xfId="16500" xr:uid="{00000000-0005-0000-0000-000059400000}"/>
    <cellStyle name="Normal 3 2 2 3 2 5 2 4 2" xfId="16501" xr:uid="{00000000-0005-0000-0000-00005A400000}"/>
    <cellStyle name="Normal 3 2 2 3 2 5 2 4 2 2" xfId="16502" xr:uid="{00000000-0005-0000-0000-00005B400000}"/>
    <cellStyle name="Normal 3 2 2 3 2 5 2 4 2 2 2" xfId="16503" xr:uid="{00000000-0005-0000-0000-00005C400000}"/>
    <cellStyle name="Normal 3 2 2 3 2 5 2 4 2 3" xfId="16504" xr:uid="{00000000-0005-0000-0000-00005D400000}"/>
    <cellStyle name="Normal 3 2 2 3 2 5 2 4 3" xfId="16505" xr:uid="{00000000-0005-0000-0000-00005E400000}"/>
    <cellStyle name="Normal 3 2 2 3 2 5 2 4 3 2" xfId="16506" xr:uid="{00000000-0005-0000-0000-00005F400000}"/>
    <cellStyle name="Normal 3 2 2 3 2 5 2 4 4" xfId="16507" xr:uid="{00000000-0005-0000-0000-000060400000}"/>
    <cellStyle name="Normal 3 2 2 3 2 5 2 5" xfId="16508" xr:uid="{00000000-0005-0000-0000-000061400000}"/>
    <cellStyle name="Normal 3 2 2 3 2 5 2 5 2" xfId="16509" xr:uid="{00000000-0005-0000-0000-000062400000}"/>
    <cellStyle name="Normal 3 2 2 3 2 5 2 5 2 2" xfId="16510" xr:uid="{00000000-0005-0000-0000-000063400000}"/>
    <cellStyle name="Normal 3 2 2 3 2 5 2 5 3" xfId="16511" xr:uid="{00000000-0005-0000-0000-000064400000}"/>
    <cellStyle name="Normal 3 2 2 3 2 5 2 6" xfId="16512" xr:uid="{00000000-0005-0000-0000-000065400000}"/>
    <cellStyle name="Normal 3 2 2 3 2 5 2 6 2" xfId="16513" xr:uid="{00000000-0005-0000-0000-000066400000}"/>
    <cellStyle name="Normal 3 2 2 3 2 5 2 7" xfId="16514" xr:uid="{00000000-0005-0000-0000-000067400000}"/>
    <cellStyle name="Normal 3 2 2 3 2 5 2 7 2" xfId="16515" xr:uid="{00000000-0005-0000-0000-000068400000}"/>
    <cellStyle name="Normal 3 2 2 3 2 5 2 8" xfId="16516" xr:uid="{00000000-0005-0000-0000-000069400000}"/>
    <cellStyle name="Normal 3 2 2 3 2 5 3" xfId="16517" xr:uid="{00000000-0005-0000-0000-00006A400000}"/>
    <cellStyle name="Normal 3 2 2 3 2 5 3 2" xfId="16518" xr:uid="{00000000-0005-0000-0000-00006B400000}"/>
    <cellStyle name="Normal 3 2 2 3 2 5 3 2 2" xfId="16519" xr:uid="{00000000-0005-0000-0000-00006C400000}"/>
    <cellStyle name="Normal 3 2 2 3 2 5 3 2 2 2" xfId="16520" xr:uid="{00000000-0005-0000-0000-00006D400000}"/>
    <cellStyle name="Normal 3 2 2 3 2 5 3 2 2 2 2" xfId="16521" xr:uid="{00000000-0005-0000-0000-00006E400000}"/>
    <cellStyle name="Normal 3 2 2 3 2 5 3 2 2 3" xfId="16522" xr:uid="{00000000-0005-0000-0000-00006F400000}"/>
    <cellStyle name="Normal 3 2 2 3 2 5 3 2 3" xfId="16523" xr:uid="{00000000-0005-0000-0000-000070400000}"/>
    <cellStyle name="Normal 3 2 2 3 2 5 3 2 3 2" xfId="16524" xr:uid="{00000000-0005-0000-0000-000071400000}"/>
    <cellStyle name="Normal 3 2 2 3 2 5 3 2 4" xfId="16525" xr:uid="{00000000-0005-0000-0000-000072400000}"/>
    <cellStyle name="Normal 3 2 2 3 2 5 3 3" xfId="16526" xr:uid="{00000000-0005-0000-0000-000073400000}"/>
    <cellStyle name="Normal 3 2 2 3 2 5 3 3 2" xfId="16527" xr:uid="{00000000-0005-0000-0000-000074400000}"/>
    <cellStyle name="Normal 3 2 2 3 2 5 3 3 2 2" xfId="16528" xr:uid="{00000000-0005-0000-0000-000075400000}"/>
    <cellStyle name="Normal 3 2 2 3 2 5 3 3 3" xfId="16529" xr:uid="{00000000-0005-0000-0000-000076400000}"/>
    <cellStyle name="Normal 3 2 2 3 2 5 3 4" xfId="16530" xr:uid="{00000000-0005-0000-0000-000077400000}"/>
    <cellStyle name="Normal 3 2 2 3 2 5 3 4 2" xfId="16531" xr:uid="{00000000-0005-0000-0000-000078400000}"/>
    <cellStyle name="Normal 3 2 2 3 2 5 3 5" xfId="16532" xr:uid="{00000000-0005-0000-0000-000079400000}"/>
    <cellStyle name="Normal 3 2 2 3 2 5 4" xfId="16533" xr:uid="{00000000-0005-0000-0000-00007A400000}"/>
    <cellStyle name="Normal 3 2 2 3 2 5 4 2" xfId="16534" xr:uid="{00000000-0005-0000-0000-00007B400000}"/>
    <cellStyle name="Normal 3 2 2 3 2 5 4 2 2" xfId="16535" xr:uid="{00000000-0005-0000-0000-00007C400000}"/>
    <cellStyle name="Normal 3 2 2 3 2 5 4 2 2 2" xfId="16536" xr:uid="{00000000-0005-0000-0000-00007D400000}"/>
    <cellStyle name="Normal 3 2 2 3 2 5 4 2 3" xfId="16537" xr:uid="{00000000-0005-0000-0000-00007E400000}"/>
    <cellStyle name="Normal 3 2 2 3 2 5 4 3" xfId="16538" xr:uid="{00000000-0005-0000-0000-00007F400000}"/>
    <cellStyle name="Normal 3 2 2 3 2 5 4 3 2" xfId="16539" xr:uid="{00000000-0005-0000-0000-000080400000}"/>
    <cellStyle name="Normal 3 2 2 3 2 5 4 4" xfId="16540" xr:uid="{00000000-0005-0000-0000-000081400000}"/>
    <cellStyle name="Normal 3 2 2 3 2 5 5" xfId="16541" xr:uid="{00000000-0005-0000-0000-000082400000}"/>
    <cellStyle name="Normal 3 2 2 3 2 5 5 2" xfId="16542" xr:uid="{00000000-0005-0000-0000-000083400000}"/>
    <cellStyle name="Normal 3 2 2 3 2 5 5 2 2" xfId="16543" xr:uid="{00000000-0005-0000-0000-000084400000}"/>
    <cellStyle name="Normal 3 2 2 3 2 5 5 2 2 2" xfId="16544" xr:uid="{00000000-0005-0000-0000-000085400000}"/>
    <cellStyle name="Normal 3 2 2 3 2 5 5 2 3" xfId="16545" xr:uid="{00000000-0005-0000-0000-000086400000}"/>
    <cellStyle name="Normal 3 2 2 3 2 5 5 3" xfId="16546" xr:uid="{00000000-0005-0000-0000-000087400000}"/>
    <cellStyle name="Normal 3 2 2 3 2 5 5 3 2" xfId="16547" xr:uid="{00000000-0005-0000-0000-000088400000}"/>
    <cellStyle name="Normal 3 2 2 3 2 5 5 4" xfId="16548" xr:uid="{00000000-0005-0000-0000-000089400000}"/>
    <cellStyle name="Normal 3 2 2 3 2 5 6" xfId="16549" xr:uid="{00000000-0005-0000-0000-00008A400000}"/>
    <cellStyle name="Normal 3 2 2 3 2 5 6 2" xfId="16550" xr:uid="{00000000-0005-0000-0000-00008B400000}"/>
    <cellStyle name="Normal 3 2 2 3 2 5 6 2 2" xfId="16551" xr:uid="{00000000-0005-0000-0000-00008C400000}"/>
    <cellStyle name="Normal 3 2 2 3 2 5 6 3" xfId="16552" xr:uid="{00000000-0005-0000-0000-00008D400000}"/>
    <cellStyle name="Normal 3 2 2 3 2 5 7" xfId="16553" xr:uid="{00000000-0005-0000-0000-00008E400000}"/>
    <cellStyle name="Normal 3 2 2 3 2 5 7 2" xfId="16554" xr:uid="{00000000-0005-0000-0000-00008F400000}"/>
    <cellStyle name="Normal 3 2 2 3 2 5 8" xfId="16555" xr:uid="{00000000-0005-0000-0000-000090400000}"/>
    <cellStyle name="Normal 3 2 2 3 2 5 8 2" xfId="16556" xr:uid="{00000000-0005-0000-0000-000091400000}"/>
    <cellStyle name="Normal 3 2 2 3 2 5 9" xfId="16557" xr:uid="{00000000-0005-0000-0000-000092400000}"/>
    <cellStyle name="Normal 3 2 2 3 2 6" xfId="16558" xr:uid="{00000000-0005-0000-0000-000093400000}"/>
    <cellStyle name="Normal 3 2 2 3 2 6 2" xfId="16559" xr:uid="{00000000-0005-0000-0000-000094400000}"/>
    <cellStyle name="Normal 3 2 2 3 2 6 2 2" xfId="16560" xr:uid="{00000000-0005-0000-0000-000095400000}"/>
    <cellStyle name="Normal 3 2 2 3 2 6 2 2 2" xfId="16561" xr:uid="{00000000-0005-0000-0000-000096400000}"/>
    <cellStyle name="Normal 3 2 2 3 2 6 2 2 2 2" xfId="16562" xr:uid="{00000000-0005-0000-0000-000097400000}"/>
    <cellStyle name="Normal 3 2 2 3 2 6 2 2 2 2 2" xfId="16563" xr:uid="{00000000-0005-0000-0000-000098400000}"/>
    <cellStyle name="Normal 3 2 2 3 2 6 2 2 2 3" xfId="16564" xr:uid="{00000000-0005-0000-0000-000099400000}"/>
    <cellStyle name="Normal 3 2 2 3 2 6 2 2 3" xfId="16565" xr:uid="{00000000-0005-0000-0000-00009A400000}"/>
    <cellStyle name="Normal 3 2 2 3 2 6 2 2 3 2" xfId="16566" xr:uid="{00000000-0005-0000-0000-00009B400000}"/>
    <cellStyle name="Normal 3 2 2 3 2 6 2 2 4" xfId="16567" xr:uid="{00000000-0005-0000-0000-00009C400000}"/>
    <cellStyle name="Normal 3 2 2 3 2 6 2 3" xfId="16568" xr:uid="{00000000-0005-0000-0000-00009D400000}"/>
    <cellStyle name="Normal 3 2 2 3 2 6 2 3 2" xfId="16569" xr:uid="{00000000-0005-0000-0000-00009E400000}"/>
    <cellStyle name="Normal 3 2 2 3 2 6 2 3 2 2" xfId="16570" xr:uid="{00000000-0005-0000-0000-00009F400000}"/>
    <cellStyle name="Normal 3 2 2 3 2 6 2 3 3" xfId="16571" xr:uid="{00000000-0005-0000-0000-0000A0400000}"/>
    <cellStyle name="Normal 3 2 2 3 2 6 2 4" xfId="16572" xr:uid="{00000000-0005-0000-0000-0000A1400000}"/>
    <cellStyle name="Normal 3 2 2 3 2 6 2 4 2" xfId="16573" xr:uid="{00000000-0005-0000-0000-0000A2400000}"/>
    <cellStyle name="Normal 3 2 2 3 2 6 2 5" xfId="16574" xr:uid="{00000000-0005-0000-0000-0000A3400000}"/>
    <cellStyle name="Normal 3 2 2 3 2 6 3" xfId="16575" xr:uid="{00000000-0005-0000-0000-0000A4400000}"/>
    <cellStyle name="Normal 3 2 2 3 2 6 3 2" xfId="16576" xr:uid="{00000000-0005-0000-0000-0000A5400000}"/>
    <cellStyle name="Normal 3 2 2 3 2 6 3 2 2" xfId="16577" xr:uid="{00000000-0005-0000-0000-0000A6400000}"/>
    <cellStyle name="Normal 3 2 2 3 2 6 3 2 2 2" xfId="16578" xr:uid="{00000000-0005-0000-0000-0000A7400000}"/>
    <cellStyle name="Normal 3 2 2 3 2 6 3 2 3" xfId="16579" xr:uid="{00000000-0005-0000-0000-0000A8400000}"/>
    <cellStyle name="Normal 3 2 2 3 2 6 3 3" xfId="16580" xr:uid="{00000000-0005-0000-0000-0000A9400000}"/>
    <cellStyle name="Normal 3 2 2 3 2 6 3 3 2" xfId="16581" xr:uid="{00000000-0005-0000-0000-0000AA400000}"/>
    <cellStyle name="Normal 3 2 2 3 2 6 3 4" xfId="16582" xr:uid="{00000000-0005-0000-0000-0000AB400000}"/>
    <cellStyle name="Normal 3 2 2 3 2 6 4" xfId="16583" xr:uid="{00000000-0005-0000-0000-0000AC400000}"/>
    <cellStyle name="Normal 3 2 2 3 2 6 4 2" xfId="16584" xr:uid="{00000000-0005-0000-0000-0000AD400000}"/>
    <cellStyle name="Normal 3 2 2 3 2 6 4 2 2" xfId="16585" xr:uid="{00000000-0005-0000-0000-0000AE400000}"/>
    <cellStyle name="Normal 3 2 2 3 2 6 4 2 2 2" xfId="16586" xr:uid="{00000000-0005-0000-0000-0000AF400000}"/>
    <cellStyle name="Normal 3 2 2 3 2 6 4 2 3" xfId="16587" xr:uid="{00000000-0005-0000-0000-0000B0400000}"/>
    <cellStyle name="Normal 3 2 2 3 2 6 4 3" xfId="16588" xr:uid="{00000000-0005-0000-0000-0000B1400000}"/>
    <cellStyle name="Normal 3 2 2 3 2 6 4 3 2" xfId="16589" xr:uid="{00000000-0005-0000-0000-0000B2400000}"/>
    <cellStyle name="Normal 3 2 2 3 2 6 4 4" xfId="16590" xr:uid="{00000000-0005-0000-0000-0000B3400000}"/>
    <cellStyle name="Normal 3 2 2 3 2 6 5" xfId="16591" xr:uid="{00000000-0005-0000-0000-0000B4400000}"/>
    <cellStyle name="Normal 3 2 2 3 2 6 5 2" xfId="16592" xr:uid="{00000000-0005-0000-0000-0000B5400000}"/>
    <cellStyle name="Normal 3 2 2 3 2 6 5 2 2" xfId="16593" xr:uid="{00000000-0005-0000-0000-0000B6400000}"/>
    <cellStyle name="Normal 3 2 2 3 2 6 5 3" xfId="16594" xr:uid="{00000000-0005-0000-0000-0000B7400000}"/>
    <cellStyle name="Normal 3 2 2 3 2 6 6" xfId="16595" xr:uid="{00000000-0005-0000-0000-0000B8400000}"/>
    <cellStyle name="Normal 3 2 2 3 2 6 6 2" xfId="16596" xr:uid="{00000000-0005-0000-0000-0000B9400000}"/>
    <cellStyle name="Normal 3 2 2 3 2 6 7" xfId="16597" xr:uid="{00000000-0005-0000-0000-0000BA400000}"/>
    <cellStyle name="Normal 3 2 2 3 2 6 7 2" xfId="16598" xr:uid="{00000000-0005-0000-0000-0000BB400000}"/>
    <cellStyle name="Normal 3 2 2 3 2 6 8" xfId="16599" xr:uid="{00000000-0005-0000-0000-0000BC400000}"/>
    <cellStyle name="Normal 3 2 2 3 2 7" xfId="16600" xr:uid="{00000000-0005-0000-0000-0000BD400000}"/>
    <cellStyle name="Normal 3 2 2 3 2 7 2" xfId="16601" xr:uid="{00000000-0005-0000-0000-0000BE400000}"/>
    <cellStyle name="Normal 3 2 2 3 2 7 2 2" xfId="16602" xr:uid="{00000000-0005-0000-0000-0000BF400000}"/>
    <cellStyle name="Normal 3 2 2 3 2 7 2 2 2" xfId="16603" xr:uid="{00000000-0005-0000-0000-0000C0400000}"/>
    <cellStyle name="Normal 3 2 2 3 2 7 2 2 2 2" xfId="16604" xr:uid="{00000000-0005-0000-0000-0000C1400000}"/>
    <cellStyle name="Normal 3 2 2 3 2 7 2 2 2 2 2" xfId="16605" xr:uid="{00000000-0005-0000-0000-0000C2400000}"/>
    <cellStyle name="Normal 3 2 2 3 2 7 2 2 2 3" xfId="16606" xr:uid="{00000000-0005-0000-0000-0000C3400000}"/>
    <cellStyle name="Normal 3 2 2 3 2 7 2 2 3" xfId="16607" xr:uid="{00000000-0005-0000-0000-0000C4400000}"/>
    <cellStyle name="Normal 3 2 2 3 2 7 2 2 3 2" xfId="16608" xr:uid="{00000000-0005-0000-0000-0000C5400000}"/>
    <cellStyle name="Normal 3 2 2 3 2 7 2 2 4" xfId="16609" xr:uid="{00000000-0005-0000-0000-0000C6400000}"/>
    <cellStyle name="Normal 3 2 2 3 2 7 2 3" xfId="16610" xr:uid="{00000000-0005-0000-0000-0000C7400000}"/>
    <cellStyle name="Normal 3 2 2 3 2 7 2 3 2" xfId="16611" xr:uid="{00000000-0005-0000-0000-0000C8400000}"/>
    <cellStyle name="Normal 3 2 2 3 2 7 2 3 2 2" xfId="16612" xr:uid="{00000000-0005-0000-0000-0000C9400000}"/>
    <cellStyle name="Normal 3 2 2 3 2 7 2 3 3" xfId="16613" xr:uid="{00000000-0005-0000-0000-0000CA400000}"/>
    <cellStyle name="Normal 3 2 2 3 2 7 2 4" xfId="16614" xr:uid="{00000000-0005-0000-0000-0000CB400000}"/>
    <cellStyle name="Normal 3 2 2 3 2 7 2 4 2" xfId="16615" xr:uid="{00000000-0005-0000-0000-0000CC400000}"/>
    <cellStyle name="Normal 3 2 2 3 2 7 2 5" xfId="16616" xr:uid="{00000000-0005-0000-0000-0000CD400000}"/>
    <cellStyle name="Normal 3 2 2 3 2 7 3" xfId="16617" xr:uid="{00000000-0005-0000-0000-0000CE400000}"/>
    <cellStyle name="Normal 3 2 2 3 2 7 3 2" xfId="16618" xr:uid="{00000000-0005-0000-0000-0000CF400000}"/>
    <cellStyle name="Normal 3 2 2 3 2 7 3 2 2" xfId="16619" xr:uid="{00000000-0005-0000-0000-0000D0400000}"/>
    <cellStyle name="Normal 3 2 2 3 2 7 3 2 2 2" xfId="16620" xr:uid="{00000000-0005-0000-0000-0000D1400000}"/>
    <cellStyle name="Normal 3 2 2 3 2 7 3 2 3" xfId="16621" xr:uid="{00000000-0005-0000-0000-0000D2400000}"/>
    <cellStyle name="Normal 3 2 2 3 2 7 3 3" xfId="16622" xr:uid="{00000000-0005-0000-0000-0000D3400000}"/>
    <cellStyle name="Normal 3 2 2 3 2 7 3 3 2" xfId="16623" xr:uid="{00000000-0005-0000-0000-0000D4400000}"/>
    <cellStyle name="Normal 3 2 2 3 2 7 3 4" xfId="16624" xr:uid="{00000000-0005-0000-0000-0000D5400000}"/>
    <cellStyle name="Normal 3 2 2 3 2 7 4" xfId="16625" xr:uid="{00000000-0005-0000-0000-0000D6400000}"/>
    <cellStyle name="Normal 3 2 2 3 2 7 4 2" xfId="16626" xr:uid="{00000000-0005-0000-0000-0000D7400000}"/>
    <cellStyle name="Normal 3 2 2 3 2 7 4 2 2" xfId="16627" xr:uid="{00000000-0005-0000-0000-0000D8400000}"/>
    <cellStyle name="Normal 3 2 2 3 2 7 4 3" xfId="16628" xr:uid="{00000000-0005-0000-0000-0000D9400000}"/>
    <cellStyle name="Normal 3 2 2 3 2 7 5" xfId="16629" xr:uid="{00000000-0005-0000-0000-0000DA400000}"/>
    <cellStyle name="Normal 3 2 2 3 2 7 5 2" xfId="16630" xr:uid="{00000000-0005-0000-0000-0000DB400000}"/>
    <cellStyle name="Normal 3 2 2 3 2 7 6" xfId="16631" xr:uid="{00000000-0005-0000-0000-0000DC400000}"/>
    <cellStyle name="Normal 3 2 2 3 2 8" xfId="16632" xr:uid="{00000000-0005-0000-0000-0000DD400000}"/>
    <cellStyle name="Normal 3 2 2 3 2 8 2" xfId="16633" xr:uid="{00000000-0005-0000-0000-0000DE400000}"/>
    <cellStyle name="Normal 3 2 2 3 2 8 2 2" xfId="16634" xr:uid="{00000000-0005-0000-0000-0000DF400000}"/>
    <cellStyle name="Normal 3 2 2 3 2 8 2 2 2" xfId="16635" xr:uid="{00000000-0005-0000-0000-0000E0400000}"/>
    <cellStyle name="Normal 3 2 2 3 2 8 2 2 2 2" xfId="16636" xr:uid="{00000000-0005-0000-0000-0000E1400000}"/>
    <cellStyle name="Normal 3 2 2 3 2 8 2 2 2 2 2" xfId="16637" xr:uid="{00000000-0005-0000-0000-0000E2400000}"/>
    <cellStyle name="Normal 3 2 2 3 2 8 2 2 2 3" xfId="16638" xr:uid="{00000000-0005-0000-0000-0000E3400000}"/>
    <cellStyle name="Normal 3 2 2 3 2 8 2 2 3" xfId="16639" xr:uid="{00000000-0005-0000-0000-0000E4400000}"/>
    <cellStyle name="Normal 3 2 2 3 2 8 2 2 3 2" xfId="16640" xr:uid="{00000000-0005-0000-0000-0000E5400000}"/>
    <cellStyle name="Normal 3 2 2 3 2 8 2 2 4" xfId="16641" xr:uid="{00000000-0005-0000-0000-0000E6400000}"/>
    <cellStyle name="Normal 3 2 2 3 2 8 2 3" xfId="16642" xr:uid="{00000000-0005-0000-0000-0000E7400000}"/>
    <cellStyle name="Normal 3 2 2 3 2 8 2 3 2" xfId="16643" xr:uid="{00000000-0005-0000-0000-0000E8400000}"/>
    <cellStyle name="Normal 3 2 2 3 2 8 2 3 2 2" xfId="16644" xr:uid="{00000000-0005-0000-0000-0000E9400000}"/>
    <cellStyle name="Normal 3 2 2 3 2 8 2 3 3" xfId="16645" xr:uid="{00000000-0005-0000-0000-0000EA400000}"/>
    <cellStyle name="Normal 3 2 2 3 2 8 2 4" xfId="16646" xr:uid="{00000000-0005-0000-0000-0000EB400000}"/>
    <cellStyle name="Normal 3 2 2 3 2 8 2 4 2" xfId="16647" xr:uid="{00000000-0005-0000-0000-0000EC400000}"/>
    <cellStyle name="Normal 3 2 2 3 2 8 2 5" xfId="16648" xr:uid="{00000000-0005-0000-0000-0000ED400000}"/>
    <cellStyle name="Normal 3 2 2 3 2 8 3" xfId="16649" xr:uid="{00000000-0005-0000-0000-0000EE400000}"/>
    <cellStyle name="Normal 3 2 2 3 2 8 3 2" xfId="16650" xr:uid="{00000000-0005-0000-0000-0000EF400000}"/>
    <cellStyle name="Normal 3 2 2 3 2 8 3 2 2" xfId="16651" xr:uid="{00000000-0005-0000-0000-0000F0400000}"/>
    <cellStyle name="Normal 3 2 2 3 2 8 3 2 2 2" xfId="16652" xr:uid="{00000000-0005-0000-0000-0000F1400000}"/>
    <cellStyle name="Normal 3 2 2 3 2 8 3 2 3" xfId="16653" xr:uid="{00000000-0005-0000-0000-0000F2400000}"/>
    <cellStyle name="Normal 3 2 2 3 2 8 3 3" xfId="16654" xr:uid="{00000000-0005-0000-0000-0000F3400000}"/>
    <cellStyle name="Normal 3 2 2 3 2 8 3 3 2" xfId="16655" xr:uid="{00000000-0005-0000-0000-0000F4400000}"/>
    <cellStyle name="Normal 3 2 2 3 2 8 3 4" xfId="16656" xr:uid="{00000000-0005-0000-0000-0000F5400000}"/>
    <cellStyle name="Normal 3 2 2 3 2 8 4" xfId="16657" xr:uid="{00000000-0005-0000-0000-0000F6400000}"/>
    <cellStyle name="Normal 3 2 2 3 2 8 4 2" xfId="16658" xr:uid="{00000000-0005-0000-0000-0000F7400000}"/>
    <cellStyle name="Normal 3 2 2 3 2 8 4 2 2" xfId="16659" xr:uid="{00000000-0005-0000-0000-0000F8400000}"/>
    <cellStyle name="Normal 3 2 2 3 2 8 4 3" xfId="16660" xr:uid="{00000000-0005-0000-0000-0000F9400000}"/>
    <cellStyle name="Normal 3 2 2 3 2 8 5" xfId="16661" xr:uid="{00000000-0005-0000-0000-0000FA400000}"/>
    <cellStyle name="Normal 3 2 2 3 2 8 5 2" xfId="16662" xr:uid="{00000000-0005-0000-0000-0000FB400000}"/>
    <cellStyle name="Normal 3 2 2 3 2 8 6" xfId="16663" xr:uid="{00000000-0005-0000-0000-0000FC400000}"/>
    <cellStyle name="Normal 3 2 2 3 2 9" xfId="16664" xr:uid="{00000000-0005-0000-0000-0000FD400000}"/>
    <cellStyle name="Normal 3 2 2 3 2 9 2" xfId="16665" xr:uid="{00000000-0005-0000-0000-0000FE400000}"/>
    <cellStyle name="Normal 3 2 2 3 2 9 2 2" xfId="16666" xr:uid="{00000000-0005-0000-0000-0000FF400000}"/>
    <cellStyle name="Normal 3 2 2 3 2 9 2 2 2" xfId="16667" xr:uid="{00000000-0005-0000-0000-000000410000}"/>
    <cellStyle name="Normal 3 2 2 3 2 9 2 2 2 2" xfId="16668" xr:uid="{00000000-0005-0000-0000-000001410000}"/>
    <cellStyle name="Normal 3 2 2 3 2 9 2 2 3" xfId="16669" xr:uid="{00000000-0005-0000-0000-000002410000}"/>
    <cellStyle name="Normal 3 2 2 3 2 9 2 3" xfId="16670" xr:uid="{00000000-0005-0000-0000-000003410000}"/>
    <cellStyle name="Normal 3 2 2 3 2 9 2 3 2" xfId="16671" xr:uid="{00000000-0005-0000-0000-000004410000}"/>
    <cellStyle name="Normal 3 2 2 3 2 9 2 4" xfId="16672" xr:uid="{00000000-0005-0000-0000-000005410000}"/>
    <cellStyle name="Normal 3 2 2 3 2 9 3" xfId="16673" xr:uid="{00000000-0005-0000-0000-000006410000}"/>
    <cellStyle name="Normal 3 2 2 3 2 9 3 2" xfId="16674" xr:uid="{00000000-0005-0000-0000-000007410000}"/>
    <cellStyle name="Normal 3 2 2 3 2 9 3 2 2" xfId="16675" xr:uid="{00000000-0005-0000-0000-000008410000}"/>
    <cellStyle name="Normal 3 2 2 3 2 9 3 3" xfId="16676" xr:uid="{00000000-0005-0000-0000-000009410000}"/>
    <cellStyle name="Normal 3 2 2 3 2 9 4" xfId="16677" xr:uid="{00000000-0005-0000-0000-00000A410000}"/>
    <cellStyle name="Normal 3 2 2 3 2 9 4 2" xfId="16678" xr:uid="{00000000-0005-0000-0000-00000B410000}"/>
    <cellStyle name="Normal 3 2 2 3 2 9 5" xfId="16679" xr:uid="{00000000-0005-0000-0000-00000C410000}"/>
    <cellStyle name="Normal 3 2 2 3 3" xfId="16680" xr:uid="{00000000-0005-0000-0000-00000D410000}"/>
    <cellStyle name="Normal 3 2 2 3 3 10" xfId="16681" xr:uid="{00000000-0005-0000-0000-00000E410000}"/>
    <cellStyle name="Normal 3 2 2 3 3 2" xfId="16682" xr:uid="{00000000-0005-0000-0000-00000F410000}"/>
    <cellStyle name="Normal 3 2 2 3 3 2 2" xfId="16683" xr:uid="{00000000-0005-0000-0000-000010410000}"/>
    <cellStyle name="Normal 3 2 2 3 3 2 2 2" xfId="16684" xr:uid="{00000000-0005-0000-0000-000011410000}"/>
    <cellStyle name="Normal 3 2 2 3 3 2 2 2 2" xfId="16685" xr:uid="{00000000-0005-0000-0000-000012410000}"/>
    <cellStyle name="Normal 3 2 2 3 3 2 2 2 2 2" xfId="16686" xr:uid="{00000000-0005-0000-0000-000013410000}"/>
    <cellStyle name="Normal 3 2 2 3 3 2 2 2 2 2 2" xfId="16687" xr:uid="{00000000-0005-0000-0000-000014410000}"/>
    <cellStyle name="Normal 3 2 2 3 3 2 2 2 2 2 2 2" xfId="16688" xr:uid="{00000000-0005-0000-0000-000015410000}"/>
    <cellStyle name="Normal 3 2 2 3 3 2 2 2 2 2 3" xfId="16689" xr:uid="{00000000-0005-0000-0000-000016410000}"/>
    <cellStyle name="Normal 3 2 2 3 3 2 2 2 2 3" xfId="16690" xr:uid="{00000000-0005-0000-0000-000017410000}"/>
    <cellStyle name="Normal 3 2 2 3 3 2 2 2 2 3 2" xfId="16691" xr:uid="{00000000-0005-0000-0000-000018410000}"/>
    <cellStyle name="Normal 3 2 2 3 3 2 2 2 2 4" xfId="16692" xr:uid="{00000000-0005-0000-0000-000019410000}"/>
    <cellStyle name="Normal 3 2 2 3 3 2 2 2 3" xfId="16693" xr:uid="{00000000-0005-0000-0000-00001A410000}"/>
    <cellStyle name="Normal 3 2 2 3 3 2 2 2 3 2" xfId="16694" xr:uid="{00000000-0005-0000-0000-00001B410000}"/>
    <cellStyle name="Normal 3 2 2 3 3 2 2 2 3 2 2" xfId="16695" xr:uid="{00000000-0005-0000-0000-00001C410000}"/>
    <cellStyle name="Normal 3 2 2 3 3 2 2 2 3 3" xfId="16696" xr:uid="{00000000-0005-0000-0000-00001D410000}"/>
    <cellStyle name="Normal 3 2 2 3 3 2 2 2 4" xfId="16697" xr:uid="{00000000-0005-0000-0000-00001E410000}"/>
    <cellStyle name="Normal 3 2 2 3 3 2 2 2 4 2" xfId="16698" xr:uid="{00000000-0005-0000-0000-00001F410000}"/>
    <cellStyle name="Normal 3 2 2 3 3 2 2 2 5" xfId="16699" xr:uid="{00000000-0005-0000-0000-000020410000}"/>
    <cellStyle name="Normal 3 2 2 3 3 2 2 3" xfId="16700" xr:uid="{00000000-0005-0000-0000-000021410000}"/>
    <cellStyle name="Normal 3 2 2 3 3 2 2 3 2" xfId="16701" xr:uid="{00000000-0005-0000-0000-000022410000}"/>
    <cellStyle name="Normal 3 2 2 3 3 2 2 3 2 2" xfId="16702" xr:uid="{00000000-0005-0000-0000-000023410000}"/>
    <cellStyle name="Normal 3 2 2 3 3 2 2 3 2 2 2" xfId="16703" xr:uid="{00000000-0005-0000-0000-000024410000}"/>
    <cellStyle name="Normal 3 2 2 3 3 2 2 3 2 3" xfId="16704" xr:uid="{00000000-0005-0000-0000-000025410000}"/>
    <cellStyle name="Normal 3 2 2 3 3 2 2 3 3" xfId="16705" xr:uid="{00000000-0005-0000-0000-000026410000}"/>
    <cellStyle name="Normal 3 2 2 3 3 2 2 3 3 2" xfId="16706" xr:uid="{00000000-0005-0000-0000-000027410000}"/>
    <cellStyle name="Normal 3 2 2 3 3 2 2 3 4" xfId="16707" xr:uid="{00000000-0005-0000-0000-000028410000}"/>
    <cellStyle name="Normal 3 2 2 3 3 2 2 4" xfId="16708" xr:uid="{00000000-0005-0000-0000-000029410000}"/>
    <cellStyle name="Normal 3 2 2 3 3 2 2 4 2" xfId="16709" xr:uid="{00000000-0005-0000-0000-00002A410000}"/>
    <cellStyle name="Normal 3 2 2 3 3 2 2 4 2 2" xfId="16710" xr:uid="{00000000-0005-0000-0000-00002B410000}"/>
    <cellStyle name="Normal 3 2 2 3 3 2 2 4 2 2 2" xfId="16711" xr:uid="{00000000-0005-0000-0000-00002C410000}"/>
    <cellStyle name="Normal 3 2 2 3 3 2 2 4 2 3" xfId="16712" xr:uid="{00000000-0005-0000-0000-00002D410000}"/>
    <cellStyle name="Normal 3 2 2 3 3 2 2 4 3" xfId="16713" xr:uid="{00000000-0005-0000-0000-00002E410000}"/>
    <cellStyle name="Normal 3 2 2 3 3 2 2 4 3 2" xfId="16714" xr:uid="{00000000-0005-0000-0000-00002F410000}"/>
    <cellStyle name="Normal 3 2 2 3 3 2 2 4 4" xfId="16715" xr:uid="{00000000-0005-0000-0000-000030410000}"/>
    <cellStyle name="Normal 3 2 2 3 3 2 2 5" xfId="16716" xr:uid="{00000000-0005-0000-0000-000031410000}"/>
    <cellStyle name="Normal 3 2 2 3 3 2 2 5 2" xfId="16717" xr:uid="{00000000-0005-0000-0000-000032410000}"/>
    <cellStyle name="Normal 3 2 2 3 3 2 2 5 2 2" xfId="16718" xr:uid="{00000000-0005-0000-0000-000033410000}"/>
    <cellStyle name="Normal 3 2 2 3 3 2 2 5 3" xfId="16719" xr:uid="{00000000-0005-0000-0000-000034410000}"/>
    <cellStyle name="Normal 3 2 2 3 3 2 2 6" xfId="16720" xr:uid="{00000000-0005-0000-0000-000035410000}"/>
    <cellStyle name="Normal 3 2 2 3 3 2 2 6 2" xfId="16721" xr:uid="{00000000-0005-0000-0000-000036410000}"/>
    <cellStyle name="Normal 3 2 2 3 3 2 2 7" xfId="16722" xr:uid="{00000000-0005-0000-0000-000037410000}"/>
    <cellStyle name="Normal 3 2 2 3 3 2 2 7 2" xfId="16723" xr:uid="{00000000-0005-0000-0000-000038410000}"/>
    <cellStyle name="Normal 3 2 2 3 3 2 2 8" xfId="16724" xr:uid="{00000000-0005-0000-0000-000039410000}"/>
    <cellStyle name="Normal 3 2 2 3 3 2 3" xfId="16725" xr:uid="{00000000-0005-0000-0000-00003A410000}"/>
    <cellStyle name="Normal 3 2 2 3 3 2 3 2" xfId="16726" xr:uid="{00000000-0005-0000-0000-00003B410000}"/>
    <cellStyle name="Normal 3 2 2 3 3 2 3 2 2" xfId="16727" xr:uid="{00000000-0005-0000-0000-00003C410000}"/>
    <cellStyle name="Normal 3 2 2 3 3 2 3 2 2 2" xfId="16728" xr:uid="{00000000-0005-0000-0000-00003D410000}"/>
    <cellStyle name="Normal 3 2 2 3 3 2 3 2 2 2 2" xfId="16729" xr:uid="{00000000-0005-0000-0000-00003E410000}"/>
    <cellStyle name="Normal 3 2 2 3 3 2 3 2 2 3" xfId="16730" xr:uid="{00000000-0005-0000-0000-00003F410000}"/>
    <cellStyle name="Normal 3 2 2 3 3 2 3 2 3" xfId="16731" xr:uid="{00000000-0005-0000-0000-000040410000}"/>
    <cellStyle name="Normal 3 2 2 3 3 2 3 2 3 2" xfId="16732" xr:uid="{00000000-0005-0000-0000-000041410000}"/>
    <cellStyle name="Normal 3 2 2 3 3 2 3 2 4" xfId="16733" xr:uid="{00000000-0005-0000-0000-000042410000}"/>
    <cellStyle name="Normal 3 2 2 3 3 2 3 3" xfId="16734" xr:uid="{00000000-0005-0000-0000-000043410000}"/>
    <cellStyle name="Normal 3 2 2 3 3 2 3 3 2" xfId="16735" xr:uid="{00000000-0005-0000-0000-000044410000}"/>
    <cellStyle name="Normal 3 2 2 3 3 2 3 3 2 2" xfId="16736" xr:uid="{00000000-0005-0000-0000-000045410000}"/>
    <cellStyle name="Normal 3 2 2 3 3 2 3 3 3" xfId="16737" xr:uid="{00000000-0005-0000-0000-000046410000}"/>
    <cellStyle name="Normal 3 2 2 3 3 2 3 4" xfId="16738" xr:uid="{00000000-0005-0000-0000-000047410000}"/>
    <cellStyle name="Normal 3 2 2 3 3 2 3 4 2" xfId="16739" xr:uid="{00000000-0005-0000-0000-000048410000}"/>
    <cellStyle name="Normal 3 2 2 3 3 2 3 5" xfId="16740" xr:uid="{00000000-0005-0000-0000-000049410000}"/>
    <cellStyle name="Normal 3 2 2 3 3 2 4" xfId="16741" xr:uid="{00000000-0005-0000-0000-00004A410000}"/>
    <cellStyle name="Normal 3 2 2 3 3 2 4 2" xfId="16742" xr:uid="{00000000-0005-0000-0000-00004B410000}"/>
    <cellStyle name="Normal 3 2 2 3 3 2 4 2 2" xfId="16743" xr:uid="{00000000-0005-0000-0000-00004C410000}"/>
    <cellStyle name="Normal 3 2 2 3 3 2 4 2 2 2" xfId="16744" xr:uid="{00000000-0005-0000-0000-00004D410000}"/>
    <cellStyle name="Normal 3 2 2 3 3 2 4 2 3" xfId="16745" xr:uid="{00000000-0005-0000-0000-00004E410000}"/>
    <cellStyle name="Normal 3 2 2 3 3 2 4 3" xfId="16746" xr:uid="{00000000-0005-0000-0000-00004F410000}"/>
    <cellStyle name="Normal 3 2 2 3 3 2 4 3 2" xfId="16747" xr:uid="{00000000-0005-0000-0000-000050410000}"/>
    <cellStyle name="Normal 3 2 2 3 3 2 4 4" xfId="16748" xr:uid="{00000000-0005-0000-0000-000051410000}"/>
    <cellStyle name="Normal 3 2 2 3 3 2 5" xfId="16749" xr:uid="{00000000-0005-0000-0000-000052410000}"/>
    <cellStyle name="Normal 3 2 2 3 3 2 5 2" xfId="16750" xr:uid="{00000000-0005-0000-0000-000053410000}"/>
    <cellStyle name="Normal 3 2 2 3 3 2 5 2 2" xfId="16751" xr:uid="{00000000-0005-0000-0000-000054410000}"/>
    <cellStyle name="Normal 3 2 2 3 3 2 5 2 2 2" xfId="16752" xr:uid="{00000000-0005-0000-0000-000055410000}"/>
    <cellStyle name="Normal 3 2 2 3 3 2 5 2 3" xfId="16753" xr:uid="{00000000-0005-0000-0000-000056410000}"/>
    <cellStyle name="Normal 3 2 2 3 3 2 5 3" xfId="16754" xr:uid="{00000000-0005-0000-0000-000057410000}"/>
    <cellStyle name="Normal 3 2 2 3 3 2 5 3 2" xfId="16755" xr:uid="{00000000-0005-0000-0000-000058410000}"/>
    <cellStyle name="Normal 3 2 2 3 3 2 5 4" xfId="16756" xr:uid="{00000000-0005-0000-0000-000059410000}"/>
    <cellStyle name="Normal 3 2 2 3 3 2 6" xfId="16757" xr:uid="{00000000-0005-0000-0000-00005A410000}"/>
    <cellStyle name="Normal 3 2 2 3 3 2 6 2" xfId="16758" xr:uid="{00000000-0005-0000-0000-00005B410000}"/>
    <cellStyle name="Normal 3 2 2 3 3 2 6 2 2" xfId="16759" xr:uid="{00000000-0005-0000-0000-00005C410000}"/>
    <cellStyle name="Normal 3 2 2 3 3 2 6 3" xfId="16760" xr:uid="{00000000-0005-0000-0000-00005D410000}"/>
    <cellStyle name="Normal 3 2 2 3 3 2 7" xfId="16761" xr:uid="{00000000-0005-0000-0000-00005E410000}"/>
    <cellStyle name="Normal 3 2 2 3 3 2 7 2" xfId="16762" xr:uid="{00000000-0005-0000-0000-00005F410000}"/>
    <cellStyle name="Normal 3 2 2 3 3 2 8" xfId="16763" xr:uid="{00000000-0005-0000-0000-000060410000}"/>
    <cellStyle name="Normal 3 2 2 3 3 2 8 2" xfId="16764" xr:uid="{00000000-0005-0000-0000-000061410000}"/>
    <cellStyle name="Normal 3 2 2 3 3 2 9" xfId="16765" xr:uid="{00000000-0005-0000-0000-000062410000}"/>
    <cellStyle name="Normal 3 2 2 3 3 3" xfId="16766" xr:uid="{00000000-0005-0000-0000-000063410000}"/>
    <cellStyle name="Normal 3 2 2 3 3 3 2" xfId="16767" xr:uid="{00000000-0005-0000-0000-000064410000}"/>
    <cellStyle name="Normal 3 2 2 3 3 3 2 2" xfId="16768" xr:uid="{00000000-0005-0000-0000-000065410000}"/>
    <cellStyle name="Normal 3 2 2 3 3 3 2 2 2" xfId="16769" xr:uid="{00000000-0005-0000-0000-000066410000}"/>
    <cellStyle name="Normal 3 2 2 3 3 3 2 2 2 2" xfId="16770" xr:uid="{00000000-0005-0000-0000-000067410000}"/>
    <cellStyle name="Normal 3 2 2 3 3 3 2 2 2 2 2" xfId="16771" xr:uid="{00000000-0005-0000-0000-000068410000}"/>
    <cellStyle name="Normal 3 2 2 3 3 3 2 2 2 3" xfId="16772" xr:uid="{00000000-0005-0000-0000-000069410000}"/>
    <cellStyle name="Normal 3 2 2 3 3 3 2 2 3" xfId="16773" xr:uid="{00000000-0005-0000-0000-00006A410000}"/>
    <cellStyle name="Normal 3 2 2 3 3 3 2 2 3 2" xfId="16774" xr:uid="{00000000-0005-0000-0000-00006B410000}"/>
    <cellStyle name="Normal 3 2 2 3 3 3 2 2 4" xfId="16775" xr:uid="{00000000-0005-0000-0000-00006C410000}"/>
    <cellStyle name="Normal 3 2 2 3 3 3 2 3" xfId="16776" xr:uid="{00000000-0005-0000-0000-00006D410000}"/>
    <cellStyle name="Normal 3 2 2 3 3 3 2 3 2" xfId="16777" xr:uid="{00000000-0005-0000-0000-00006E410000}"/>
    <cellStyle name="Normal 3 2 2 3 3 3 2 3 2 2" xfId="16778" xr:uid="{00000000-0005-0000-0000-00006F410000}"/>
    <cellStyle name="Normal 3 2 2 3 3 3 2 3 3" xfId="16779" xr:uid="{00000000-0005-0000-0000-000070410000}"/>
    <cellStyle name="Normal 3 2 2 3 3 3 2 4" xfId="16780" xr:uid="{00000000-0005-0000-0000-000071410000}"/>
    <cellStyle name="Normal 3 2 2 3 3 3 2 4 2" xfId="16781" xr:uid="{00000000-0005-0000-0000-000072410000}"/>
    <cellStyle name="Normal 3 2 2 3 3 3 2 5" xfId="16782" xr:uid="{00000000-0005-0000-0000-000073410000}"/>
    <cellStyle name="Normal 3 2 2 3 3 3 3" xfId="16783" xr:uid="{00000000-0005-0000-0000-000074410000}"/>
    <cellStyle name="Normal 3 2 2 3 3 3 3 2" xfId="16784" xr:uid="{00000000-0005-0000-0000-000075410000}"/>
    <cellStyle name="Normal 3 2 2 3 3 3 3 2 2" xfId="16785" xr:uid="{00000000-0005-0000-0000-000076410000}"/>
    <cellStyle name="Normal 3 2 2 3 3 3 3 2 2 2" xfId="16786" xr:uid="{00000000-0005-0000-0000-000077410000}"/>
    <cellStyle name="Normal 3 2 2 3 3 3 3 2 3" xfId="16787" xr:uid="{00000000-0005-0000-0000-000078410000}"/>
    <cellStyle name="Normal 3 2 2 3 3 3 3 3" xfId="16788" xr:uid="{00000000-0005-0000-0000-000079410000}"/>
    <cellStyle name="Normal 3 2 2 3 3 3 3 3 2" xfId="16789" xr:uid="{00000000-0005-0000-0000-00007A410000}"/>
    <cellStyle name="Normal 3 2 2 3 3 3 3 4" xfId="16790" xr:uid="{00000000-0005-0000-0000-00007B410000}"/>
    <cellStyle name="Normal 3 2 2 3 3 3 4" xfId="16791" xr:uid="{00000000-0005-0000-0000-00007C410000}"/>
    <cellStyle name="Normal 3 2 2 3 3 3 4 2" xfId="16792" xr:uid="{00000000-0005-0000-0000-00007D410000}"/>
    <cellStyle name="Normal 3 2 2 3 3 3 4 2 2" xfId="16793" xr:uid="{00000000-0005-0000-0000-00007E410000}"/>
    <cellStyle name="Normal 3 2 2 3 3 3 4 2 2 2" xfId="16794" xr:uid="{00000000-0005-0000-0000-00007F410000}"/>
    <cellStyle name="Normal 3 2 2 3 3 3 4 2 3" xfId="16795" xr:uid="{00000000-0005-0000-0000-000080410000}"/>
    <cellStyle name="Normal 3 2 2 3 3 3 4 3" xfId="16796" xr:uid="{00000000-0005-0000-0000-000081410000}"/>
    <cellStyle name="Normal 3 2 2 3 3 3 4 3 2" xfId="16797" xr:uid="{00000000-0005-0000-0000-000082410000}"/>
    <cellStyle name="Normal 3 2 2 3 3 3 4 4" xfId="16798" xr:uid="{00000000-0005-0000-0000-000083410000}"/>
    <cellStyle name="Normal 3 2 2 3 3 3 5" xfId="16799" xr:uid="{00000000-0005-0000-0000-000084410000}"/>
    <cellStyle name="Normal 3 2 2 3 3 3 5 2" xfId="16800" xr:uid="{00000000-0005-0000-0000-000085410000}"/>
    <cellStyle name="Normal 3 2 2 3 3 3 5 2 2" xfId="16801" xr:uid="{00000000-0005-0000-0000-000086410000}"/>
    <cellStyle name="Normal 3 2 2 3 3 3 5 3" xfId="16802" xr:uid="{00000000-0005-0000-0000-000087410000}"/>
    <cellStyle name="Normal 3 2 2 3 3 3 6" xfId="16803" xr:uid="{00000000-0005-0000-0000-000088410000}"/>
    <cellStyle name="Normal 3 2 2 3 3 3 6 2" xfId="16804" xr:uid="{00000000-0005-0000-0000-000089410000}"/>
    <cellStyle name="Normal 3 2 2 3 3 3 7" xfId="16805" xr:uid="{00000000-0005-0000-0000-00008A410000}"/>
    <cellStyle name="Normal 3 2 2 3 3 3 7 2" xfId="16806" xr:uid="{00000000-0005-0000-0000-00008B410000}"/>
    <cellStyle name="Normal 3 2 2 3 3 3 8" xfId="16807" xr:uid="{00000000-0005-0000-0000-00008C410000}"/>
    <cellStyle name="Normal 3 2 2 3 3 4" xfId="16808" xr:uid="{00000000-0005-0000-0000-00008D410000}"/>
    <cellStyle name="Normal 3 2 2 3 3 4 2" xfId="16809" xr:uid="{00000000-0005-0000-0000-00008E410000}"/>
    <cellStyle name="Normal 3 2 2 3 3 4 2 2" xfId="16810" xr:uid="{00000000-0005-0000-0000-00008F410000}"/>
    <cellStyle name="Normal 3 2 2 3 3 4 2 2 2" xfId="16811" xr:uid="{00000000-0005-0000-0000-000090410000}"/>
    <cellStyle name="Normal 3 2 2 3 3 4 2 2 2 2" xfId="16812" xr:uid="{00000000-0005-0000-0000-000091410000}"/>
    <cellStyle name="Normal 3 2 2 3 3 4 2 2 3" xfId="16813" xr:uid="{00000000-0005-0000-0000-000092410000}"/>
    <cellStyle name="Normal 3 2 2 3 3 4 2 3" xfId="16814" xr:uid="{00000000-0005-0000-0000-000093410000}"/>
    <cellStyle name="Normal 3 2 2 3 3 4 2 3 2" xfId="16815" xr:uid="{00000000-0005-0000-0000-000094410000}"/>
    <cellStyle name="Normal 3 2 2 3 3 4 2 4" xfId="16816" xr:uid="{00000000-0005-0000-0000-000095410000}"/>
    <cellStyle name="Normal 3 2 2 3 3 4 3" xfId="16817" xr:uid="{00000000-0005-0000-0000-000096410000}"/>
    <cellStyle name="Normal 3 2 2 3 3 4 3 2" xfId="16818" xr:uid="{00000000-0005-0000-0000-000097410000}"/>
    <cellStyle name="Normal 3 2 2 3 3 4 3 2 2" xfId="16819" xr:uid="{00000000-0005-0000-0000-000098410000}"/>
    <cellStyle name="Normal 3 2 2 3 3 4 3 3" xfId="16820" xr:uid="{00000000-0005-0000-0000-000099410000}"/>
    <cellStyle name="Normal 3 2 2 3 3 4 4" xfId="16821" xr:uid="{00000000-0005-0000-0000-00009A410000}"/>
    <cellStyle name="Normal 3 2 2 3 3 4 4 2" xfId="16822" xr:uid="{00000000-0005-0000-0000-00009B410000}"/>
    <cellStyle name="Normal 3 2 2 3 3 4 5" xfId="16823" xr:uid="{00000000-0005-0000-0000-00009C410000}"/>
    <cellStyle name="Normal 3 2 2 3 3 5" xfId="16824" xr:uid="{00000000-0005-0000-0000-00009D410000}"/>
    <cellStyle name="Normal 3 2 2 3 3 5 2" xfId="16825" xr:uid="{00000000-0005-0000-0000-00009E410000}"/>
    <cellStyle name="Normal 3 2 2 3 3 5 2 2" xfId="16826" xr:uid="{00000000-0005-0000-0000-00009F410000}"/>
    <cellStyle name="Normal 3 2 2 3 3 5 2 2 2" xfId="16827" xr:uid="{00000000-0005-0000-0000-0000A0410000}"/>
    <cellStyle name="Normal 3 2 2 3 3 5 2 3" xfId="16828" xr:uid="{00000000-0005-0000-0000-0000A1410000}"/>
    <cellStyle name="Normal 3 2 2 3 3 5 3" xfId="16829" xr:uid="{00000000-0005-0000-0000-0000A2410000}"/>
    <cellStyle name="Normal 3 2 2 3 3 5 3 2" xfId="16830" xr:uid="{00000000-0005-0000-0000-0000A3410000}"/>
    <cellStyle name="Normal 3 2 2 3 3 5 4" xfId="16831" xr:uid="{00000000-0005-0000-0000-0000A4410000}"/>
    <cellStyle name="Normal 3 2 2 3 3 6" xfId="16832" xr:uid="{00000000-0005-0000-0000-0000A5410000}"/>
    <cellStyle name="Normal 3 2 2 3 3 6 2" xfId="16833" xr:uid="{00000000-0005-0000-0000-0000A6410000}"/>
    <cellStyle name="Normal 3 2 2 3 3 6 2 2" xfId="16834" xr:uid="{00000000-0005-0000-0000-0000A7410000}"/>
    <cellStyle name="Normal 3 2 2 3 3 6 2 2 2" xfId="16835" xr:uid="{00000000-0005-0000-0000-0000A8410000}"/>
    <cellStyle name="Normal 3 2 2 3 3 6 2 3" xfId="16836" xr:uid="{00000000-0005-0000-0000-0000A9410000}"/>
    <cellStyle name="Normal 3 2 2 3 3 6 3" xfId="16837" xr:uid="{00000000-0005-0000-0000-0000AA410000}"/>
    <cellStyle name="Normal 3 2 2 3 3 6 3 2" xfId="16838" xr:uid="{00000000-0005-0000-0000-0000AB410000}"/>
    <cellStyle name="Normal 3 2 2 3 3 6 4" xfId="16839" xr:uid="{00000000-0005-0000-0000-0000AC410000}"/>
    <cellStyle name="Normal 3 2 2 3 3 7" xfId="16840" xr:uid="{00000000-0005-0000-0000-0000AD410000}"/>
    <cellStyle name="Normal 3 2 2 3 3 7 2" xfId="16841" xr:uid="{00000000-0005-0000-0000-0000AE410000}"/>
    <cellStyle name="Normal 3 2 2 3 3 7 2 2" xfId="16842" xr:uid="{00000000-0005-0000-0000-0000AF410000}"/>
    <cellStyle name="Normal 3 2 2 3 3 7 3" xfId="16843" xr:uid="{00000000-0005-0000-0000-0000B0410000}"/>
    <cellStyle name="Normal 3 2 2 3 3 8" xfId="16844" xr:uid="{00000000-0005-0000-0000-0000B1410000}"/>
    <cellStyle name="Normal 3 2 2 3 3 8 2" xfId="16845" xr:uid="{00000000-0005-0000-0000-0000B2410000}"/>
    <cellStyle name="Normal 3 2 2 3 3 9" xfId="16846" xr:uid="{00000000-0005-0000-0000-0000B3410000}"/>
    <cellStyle name="Normal 3 2 2 3 3 9 2" xfId="16847" xr:uid="{00000000-0005-0000-0000-0000B4410000}"/>
    <cellStyle name="Normal 3 2 2 3 4" xfId="16848" xr:uid="{00000000-0005-0000-0000-0000B5410000}"/>
    <cellStyle name="Normal 3 2 2 3 4 10" xfId="16849" xr:uid="{00000000-0005-0000-0000-0000B6410000}"/>
    <cellStyle name="Normal 3 2 2 3 4 2" xfId="16850" xr:uid="{00000000-0005-0000-0000-0000B7410000}"/>
    <cellStyle name="Normal 3 2 2 3 4 2 2" xfId="16851" xr:uid="{00000000-0005-0000-0000-0000B8410000}"/>
    <cellStyle name="Normal 3 2 2 3 4 2 2 2" xfId="16852" xr:uid="{00000000-0005-0000-0000-0000B9410000}"/>
    <cellStyle name="Normal 3 2 2 3 4 2 2 2 2" xfId="16853" xr:uid="{00000000-0005-0000-0000-0000BA410000}"/>
    <cellStyle name="Normal 3 2 2 3 4 2 2 2 2 2" xfId="16854" xr:uid="{00000000-0005-0000-0000-0000BB410000}"/>
    <cellStyle name="Normal 3 2 2 3 4 2 2 2 2 2 2" xfId="16855" xr:uid="{00000000-0005-0000-0000-0000BC410000}"/>
    <cellStyle name="Normal 3 2 2 3 4 2 2 2 2 2 2 2" xfId="16856" xr:uid="{00000000-0005-0000-0000-0000BD410000}"/>
    <cellStyle name="Normal 3 2 2 3 4 2 2 2 2 2 3" xfId="16857" xr:uid="{00000000-0005-0000-0000-0000BE410000}"/>
    <cellStyle name="Normal 3 2 2 3 4 2 2 2 2 3" xfId="16858" xr:uid="{00000000-0005-0000-0000-0000BF410000}"/>
    <cellStyle name="Normal 3 2 2 3 4 2 2 2 2 3 2" xfId="16859" xr:uid="{00000000-0005-0000-0000-0000C0410000}"/>
    <cellStyle name="Normal 3 2 2 3 4 2 2 2 2 4" xfId="16860" xr:uid="{00000000-0005-0000-0000-0000C1410000}"/>
    <cellStyle name="Normal 3 2 2 3 4 2 2 2 3" xfId="16861" xr:uid="{00000000-0005-0000-0000-0000C2410000}"/>
    <cellStyle name="Normal 3 2 2 3 4 2 2 2 3 2" xfId="16862" xr:uid="{00000000-0005-0000-0000-0000C3410000}"/>
    <cellStyle name="Normal 3 2 2 3 4 2 2 2 3 2 2" xfId="16863" xr:uid="{00000000-0005-0000-0000-0000C4410000}"/>
    <cellStyle name="Normal 3 2 2 3 4 2 2 2 3 3" xfId="16864" xr:uid="{00000000-0005-0000-0000-0000C5410000}"/>
    <cellStyle name="Normal 3 2 2 3 4 2 2 2 4" xfId="16865" xr:uid="{00000000-0005-0000-0000-0000C6410000}"/>
    <cellStyle name="Normal 3 2 2 3 4 2 2 2 4 2" xfId="16866" xr:uid="{00000000-0005-0000-0000-0000C7410000}"/>
    <cellStyle name="Normal 3 2 2 3 4 2 2 2 5" xfId="16867" xr:uid="{00000000-0005-0000-0000-0000C8410000}"/>
    <cellStyle name="Normal 3 2 2 3 4 2 2 3" xfId="16868" xr:uid="{00000000-0005-0000-0000-0000C9410000}"/>
    <cellStyle name="Normal 3 2 2 3 4 2 2 3 2" xfId="16869" xr:uid="{00000000-0005-0000-0000-0000CA410000}"/>
    <cellStyle name="Normal 3 2 2 3 4 2 2 3 2 2" xfId="16870" xr:uid="{00000000-0005-0000-0000-0000CB410000}"/>
    <cellStyle name="Normal 3 2 2 3 4 2 2 3 2 2 2" xfId="16871" xr:uid="{00000000-0005-0000-0000-0000CC410000}"/>
    <cellStyle name="Normal 3 2 2 3 4 2 2 3 2 3" xfId="16872" xr:uid="{00000000-0005-0000-0000-0000CD410000}"/>
    <cellStyle name="Normal 3 2 2 3 4 2 2 3 3" xfId="16873" xr:uid="{00000000-0005-0000-0000-0000CE410000}"/>
    <cellStyle name="Normal 3 2 2 3 4 2 2 3 3 2" xfId="16874" xr:uid="{00000000-0005-0000-0000-0000CF410000}"/>
    <cellStyle name="Normal 3 2 2 3 4 2 2 3 4" xfId="16875" xr:uid="{00000000-0005-0000-0000-0000D0410000}"/>
    <cellStyle name="Normal 3 2 2 3 4 2 2 4" xfId="16876" xr:uid="{00000000-0005-0000-0000-0000D1410000}"/>
    <cellStyle name="Normal 3 2 2 3 4 2 2 4 2" xfId="16877" xr:uid="{00000000-0005-0000-0000-0000D2410000}"/>
    <cellStyle name="Normal 3 2 2 3 4 2 2 4 2 2" xfId="16878" xr:uid="{00000000-0005-0000-0000-0000D3410000}"/>
    <cellStyle name="Normal 3 2 2 3 4 2 2 4 2 2 2" xfId="16879" xr:uid="{00000000-0005-0000-0000-0000D4410000}"/>
    <cellStyle name="Normal 3 2 2 3 4 2 2 4 2 3" xfId="16880" xr:uid="{00000000-0005-0000-0000-0000D5410000}"/>
    <cellStyle name="Normal 3 2 2 3 4 2 2 4 3" xfId="16881" xr:uid="{00000000-0005-0000-0000-0000D6410000}"/>
    <cellStyle name="Normal 3 2 2 3 4 2 2 4 3 2" xfId="16882" xr:uid="{00000000-0005-0000-0000-0000D7410000}"/>
    <cellStyle name="Normal 3 2 2 3 4 2 2 4 4" xfId="16883" xr:uid="{00000000-0005-0000-0000-0000D8410000}"/>
    <cellStyle name="Normal 3 2 2 3 4 2 2 5" xfId="16884" xr:uid="{00000000-0005-0000-0000-0000D9410000}"/>
    <cellStyle name="Normal 3 2 2 3 4 2 2 5 2" xfId="16885" xr:uid="{00000000-0005-0000-0000-0000DA410000}"/>
    <cellStyle name="Normal 3 2 2 3 4 2 2 5 2 2" xfId="16886" xr:uid="{00000000-0005-0000-0000-0000DB410000}"/>
    <cellStyle name="Normal 3 2 2 3 4 2 2 5 3" xfId="16887" xr:uid="{00000000-0005-0000-0000-0000DC410000}"/>
    <cellStyle name="Normal 3 2 2 3 4 2 2 6" xfId="16888" xr:uid="{00000000-0005-0000-0000-0000DD410000}"/>
    <cellStyle name="Normal 3 2 2 3 4 2 2 6 2" xfId="16889" xr:uid="{00000000-0005-0000-0000-0000DE410000}"/>
    <cellStyle name="Normal 3 2 2 3 4 2 2 7" xfId="16890" xr:uid="{00000000-0005-0000-0000-0000DF410000}"/>
    <cellStyle name="Normal 3 2 2 3 4 2 2 7 2" xfId="16891" xr:uid="{00000000-0005-0000-0000-0000E0410000}"/>
    <cellStyle name="Normal 3 2 2 3 4 2 2 8" xfId="16892" xr:uid="{00000000-0005-0000-0000-0000E1410000}"/>
    <cellStyle name="Normal 3 2 2 3 4 2 3" xfId="16893" xr:uid="{00000000-0005-0000-0000-0000E2410000}"/>
    <cellStyle name="Normal 3 2 2 3 4 2 3 2" xfId="16894" xr:uid="{00000000-0005-0000-0000-0000E3410000}"/>
    <cellStyle name="Normal 3 2 2 3 4 2 3 2 2" xfId="16895" xr:uid="{00000000-0005-0000-0000-0000E4410000}"/>
    <cellStyle name="Normal 3 2 2 3 4 2 3 2 2 2" xfId="16896" xr:uid="{00000000-0005-0000-0000-0000E5410000}"/>
    <cellStyle name="Normal 3 2 2 3 4 2 3 2 2 2 2" xfId="16897" xr:uid="{00000000-0005-0000-0000-0000E6410000}"/>
    <cellStyle name="Normal 3 2 2 3 4 2 3 2 2 3" xfId="16898" xr:uid="{00000000-0005-0000-0000-0000E7410000}"/>
    <cellStyle name="Normal 3 2 2 3 4 2 3 2 3" xfId="16899" xr:uid="{00000000-0005-0000-0000-0000E8410000}"/>
    <cellStyle name="Normal 3 2 2 3 4 2 3 2 3 2" xfId="16900" xr:uid="{00000000-0005-0000-0000-0000E9410000}"/>
    <cellStyle name="Normal 3 2 2 3 4 2 3 2 4" xfId="16901" xr:uid="{00000000-0005-0000-0000-0000EA410000}"/>
    <cellStyle name="Normal 3 2 2 3 4 2 3 3" xfId="16902" xr:uid="{00000000-0005-0000-0000-0000EB410000}"/>
    <cellStyle name="Normal 3 2 2 3 4 2 3 3 2" xfId="16903" xr:uid="{00000000-0005-0000-0000-0000EC410000}"/>
    <cellStyle name="Normal 3 2 2 3 4 2 3 3 2 2" xfId="16904" xr:uid="{00000000-0005-0000-0000-0000ED410000}"/>
    <cellStyle name="Normal 3 2 2 3 4 2 3 3 3" xfId="16905" xr:uid="{00000000-0005-0000-0000-0000EE410000}"/>
    <cellStyle name="Normal 3 2 2 3 4 2 3 4" xfId="16906" xr:uid="{00000000-0005-0000-0000-0000EF410000}"/>
    <cellStyle name="Normal 3 2 2 3 4 2 3 4 2" xfId="16907" xr:uid="{00000000-0005-0000-0000-0000F0410000}"/>
    <cellStyle name="Normal 3 2 2 3 4 2 3 5" xfId="16908" xr:uid="{00000000-0005-0000-0000-0000F1410000}"/>
    <cellStyle name="Normal 3 2 2 3 4 2 4" xfId="16909" xr:uid="{00000000-0005-0000-0000-0000F2410000}"/>
    <cellStyle name="Normal 3 2 2 3 4 2 4 2" xfId="16910" xr:uid="{00000000-0005-0000-0000-0000F3410000}"/>
    <cellStyle name="Normal 3 2 2 3 4 2 4 2 2" xfId="16911" xr:uid="{00000000-0005-0000-0000-0000F4410000}"/>
    <cellStyle name="Normal 3 2 2 3 4 2 4 2 2 2" xfId="16912" xr:uid="{00000000-0005-0000-0000-0000F5410000}"/>
    <cellStyle name="Normal 3 2 2 3 4 2 4 2 3" xfId="16913" xr:uid="{00000000-0005-0000-0000-0000F6410000}"/>
    <cellStyle name="Normal 3 2 2 3 4 2 4 3" xfId="16914" xr:uid="{00000000-0005-0000-0000-0000F7410000}"/>
    <cellStyle name="Normal 3 2 2 3 4 2 4 3 2" xfId="16915" xr:uid="{00000000-0005-0000-0000-0000F8410000}"/>
    <cellStyle name="Normal 3 2 2 3 4 2 4 4" xfId="16916" xr:uid="{00000000-0005-0000-0000-0000F9410000}"/>
    <cellStyle name="Normal 3 2 2 3 4 2 5" xfId="16917" xr:uid="{00000000-0005-0000-0000-0000FA410000}"/>
    <cellStyle name="Normal 3 2 2 3 4 2 5 2" xfId="16918" xr:uid="{00000000-0005-0000-0000-0000FB410000}"/>
    <cellStyle name="Normal 3 2 2 3 4 2 5 2 2" xfId="16919" xr:uid="{00000000-0005-0000-0000-0000FC410000}"/>
    <cellStyle name="Normal 3 2 2 3 4 2 5 2 2 2" xfId="16920" xr:uid="{00000000-0005-0000-0000-0000FD410000}"/>
    <cellStyle name="Normal 3 2 2 3 4 2 5 2 3" xfId="16921" xr:uid="{00000000-0005-0000-0000-0000FE410000}"/>
    <cellStyle name="Normal 3 2 2 3 4 2 5 3" xfId="16922" xr:uid="{00000000-0005-0000-0000-0000FF410000}"/>
    <cellStyle name="Normal 3 2 2 3 4 2 5 3 2" xfId="16923" xr:uid="{00000000-0005-0000-0000-000000420000}"/>
    <cellStyle name="Normal 3 2 2 3 4 2 5 4" xfId="16924" xr:uid="{00000000-0005-0000-0000-000001420000}"/>
    <cellStyle name="Normal 3 2 2 3 4 2 6" xfId="16925" xr:uid="{00000000-0005-0000-0000-000002420000}"/>
    <cellStyle name="Normal 3 2 2 3 4 2 6 2" xfId="16926" xr:uid="{00000000-0005-0000-0000-000003420000}"/>
    <cellStyle name="Normal 3 2 2 3 4 2 6 2 2" xfId="16927" xr:uid="{00000000-0005-0000-0000-000004420000}"/>
    <cellStyle name="Normal 3 2 2 3 4 2 6 3" xfId="16928" xr:uid="{00000000-0005-0000-0000-000005420000}"/>
    <cellStyle name="Normal 3 2 2 3 4 2 7" xfId="16929" xr:uid="{00000000-0005-0000-0000-000006420000}"/>
    <cellStyle name="Normal 3 2 2 3 4 2 7 2" xfId="16930" xr:uid="{00000000-0005-0000-0000-000007420000}"/>
    <cellStyle name="Normal 3 2 2 3 4 2 8" xfId="16931" xr:uid="{00000000-0005-0000-0000-000008420000}"/>
    <cellStyle name="Normal 3 2 2 3 4 2 8 2" xfId="16932" xr:uid="{00000000-0005-0000-0000-000009420000}"/>
    <cellStyle name="Normal 3 2 2 3 4 2 9" xfId="16933" xr:uid="{00000000-0005-0000-0000-00000A420000}"/>
    <cellStyle name="Normal 3 2 2 3 4 3" xfId="16934" xr:uid="{00000000-0005-0000-0000-00000B420000}"/>
    <cellStyle name="Normal 3 2 2 3 4 3 2" xfId="16935" xr:uid="{00000000-0005-0000-0000-00000C420000}"/>
    <cellStyle name="Normal 3 2 2 3 4 3 2 2" xfId="16936" xr:uid="{00000000-0005-0000-0000-00000D420000}"/>
    <cellStyle name="Normal 3 2 2 3 4 3 2 2 2" xfId="16937" xr:uid="{00000000-0005-0000-0000-00000E420000}"/>
    <cellStyle name="Normal 3 2 2 3 4 3 2 2 2 2" xfId="16938" xr:uid="{00000000-0005-0000-0000-00000F420000}"/>
    <cellStyle name="Normal 3 2 2 3 4 3 2 2 2 2 2" xfId="16939" xr:uid="{00000000-0005-0000-0000-000010420000}"/>
    <cellStyle name="Normal 3 2 2 3 4 3 2 2 2 3" xfId="16940" xr:uid="{00000000-0005-0000-0000-000011420000}"/>
    <cellStyle name="Normal 3 2 2 3 4 3 2 2 3" xfId="16941" xr:uid="{00000000-0005-0000-0000-000012420000}"/>
    <cellStyle name="Normal 3 2 2 3 4 3 2 2 3 2" xfId="16942" xr:uid="{00000000-0005-0000-0000-000013420000}"/>
    <cellStyle name="Normal 3 2 2 3 4 3 2 2 4" xfId="16943" xr:uid="{00000000-0005-0000-0000-000014420000}"/>
    <cellStyle name="Normal 3 2 2 3 4 3 2 3" xfId="16944" xr:uid="{00000000-0005-0000-0000-000015420000}"/>
    <cellStyle name="Normal 3 2 2 3 4 3 2 3 2" xfId="16945" xr:uid="{00000000-0005-0000-0000-000016420000}"/>
    <cellStyle name="Normal 3 2 2 3 4 3 2 3 2 2" xfId="16946" xr:uid="{00000000-0005-0000-0000-000017420000}"/>
    <cellStyle name="Normal 3 2 2 3 4 3 2 3 3" xfId="16947" xr:uid="{00000000-0005-0000-0000-000018420000}"/>
    <cellStyle name="Normal 3 2 2 3 4 3 2 4" xfId="16948" xr:uid="{00000000-0005-0000-0000-000019420000}"/>
    <cellStyle name="Normal 3 2 2 3 4 3 2 4 2" xfId="16949" xr:uid="{00000000-0005-0000-0000-00001A420000}"/>
    <cellStyle name="Normal 3 2 2 3 4 3 2 5" xfId="16950" xr:uid="{00000000-0005-0000-0000-00001B420000}"/>
    <cellStyle name="Normal 3 2 2 3 4 3 3" xfId="16951" xr:uid="{00000000-0005-0000-0000-00001C420000}"/>
    <cellStyle name="Normal 3 2 2 3 4 3 3 2" xfId="16952" xr:uid="{00000000-0005-0000-0000-00001D420000}"/>
    <cellStyle name="Normal 3 2 2 3 4 3 3 2 2" xfId="16953" xr:uid="{00000000-0005-0000-0000-00001E420000}"/>
    <cellStyle name="Normal 3 2 2 3 4 3 3 2 2 2" xfId="16954" xr:uid="{00000000-0005-0000-0000-00001F420000}"/>
    <cellStyle name="Normal 3 2 2 3 4 3 3 2 3" xfId="16955" xr:uid="{00000000-0005-0000-0000-000020420000}"/>
    <cellStyle name="Normal 3 2 2 3 4 3 3 3" xfId="16956" xr:uid="{00000000-0005-0000-0000-000021420000}"/>
    <cellStyle name="Normal 3 2 2 3 4 3 3 3 2" xfId="16957" xr:uid="{00000000-0005-0000-0000-000022420000}"/>
    <cellStyle name="Normal 3 2 2 3 4 3 3 4" xfId="16958" xr:uid="{00000000-0005-0000-0000-000023420000}"/>
    <cellStyle name="Normal 3 2 2 3 4 3 4" xfId="16959" xr:uid="{00000000-0005-0000-0000-000024420000}"/>
    <cellStyle name="Normal 3 2 2 3 4 3 4 2" xfId="16960" xr:uid="{00000000-0005-0000-0000-000025420000}"/>
    <cellStyle name="Normal 3 2 2 3 4 3 4 2 2" xfId="16961" xr:uid="{00000000-0005-0000-0000-000026420000}"/>
    <cellStyle name="Normal 3 2 2 3 4 3 4 2 2 2" xfId="16962" xr:uid="{00000000-0005-0000-0000-000027420000}"/>
    <cellStyle name="Normal 3 2 2 3 4 3 4 2 3" xfId="16963" xr:uid="{00000000-0005-0000-0000-000028420000}"/>
    <cellStyle name="Normal 3 2 2 3 4 3 4 3" xfId="16964" xr:uid="{00000000-0005-0000-0000-000029420000}"/>
    <cellStyle name="Normal 3 2 2 3 4 3 4 3 2" xfId="16965" xr:uid="{00000000-0005-0000-0000-00002A420000}"/>
    <cellStyle name="Normal 3 2 2 3 4 3 4 4" xfId="16966" xr:uid="{00000000-0005-0000-0000-00002B420000}"/>
    <cellStyle name="Normal 3 2 2 3 4 3 5" xfId="16967" xr:uid="{00000000-0005-0000-0000-00002C420000}"/>
    <cellStyle name="Normal 3 2 2 3 4 3 5 2" xfId="16968" xr:uid="{00000000-0005-0000-0000-00002D420000}"/>
    <cellStyle name="Normal 3 2 2 3 4 3 5 2 2" xfId="16969" xr:uid="{00000000-0005-0000-0000-00002E420000}"/>
    <cellStyle name="Normal 3 2 2 3 4 3 5 3" xfId="16970" xr:uid="{00000000-0005-0000-0000-00002F420000}"/>
    <cellStyle name="Normal 3 2 2 3 4 3 6" xfId="16971" xr:uid="{00000000-0005-0000-0000-000030420000}"/>
    <cellStyle name="Normal 3 2 2 3 4 3 6 2" xfId="16972" xr:uid="{00000000-0005-0000-0000-000031420000}"/>
    <cellStyle name="Normal 3 2 2 3 4 3 7" xfId="16973" xr:uid="{00000000-0005-0000-0000-000032420000}"/>
    <cellStyle name="Normal 3 2 2 3 4 3 7 2" xfId="16974" xr:uid="{00000000-0005-0000-0000-000033420000}"/>
    <cellStyle name="Normal 3 2 2 3 4 3 8" xfId="16975" xr:uid="{00000000-0005-0000-0000-000034420000}"/>
    <cellStyle name="Normal 3 2 2 3 4 4" xfId="16976" xr:uid="{00000000-0005-0000-0000-000035420000}"/>
    <cellStyle name="Normal 3 2 2 3 4 4 2" xfId="16977" xr:uid="{00000000-0005-0000-0000-000036420000}"/>
    <cellStyle name="Normal 3 2 2 3 4 4 2 2" xfId="16978" xr:uid="{00000000-0005-0000-0000-000037420000}"/>
    <cellStyle name="Normal 3 2 2 3 4 4 2 2 2" xfId="16979" xr:uid="{00000000-0005-0000-0000-000038420000}"/>
    <cellStyle name="Normal 3 2 2 3 4 4 2 2 2 2" xfId="16980" xr:uid="{00000000-0005-0000-0000-000039420000}"/>
    <cellStyle name="Normal 3 2 2 3 4 4 2 2 3" xfId="16981" xr:uid="{00000000-0005-0000-0000-00003A420000}"/>
    <cellStyle name="Normal 3 2 2 3 4 4 2 3" xfId="16982" xr:uid="{00000000-0005-0000-0000-00003B420000}"/>
    <cellStyle name="Normal 3 2 2 3 4 4 2 3 2" xfId="16983" xr:uid="{00000000-0005-0000-0000-00003C420000}"/>
    <cellStyle name="Normal 3 2 2 3 4 4 2 4" xfId="16984" xr:uid="{00000000-0005-0000-0000-00003D420000}"/>
    <cellStyle name="Normal 3 2 2 3 4 4 3" xfId="16985" xr:uid="{00000000-0005-0000-0000-00003E420000}"/>
    <cellStyle name="Normal 3 2 2 3 4 4 3 2" xfId="16986" xr:uid="{00000000-0005-0000-0000-00003F420000}"/>
    <cellStyle name="Normal 3 2 2 3 4 4 3 2 2" xfId="16987" xr:uid="{00000000-0005-0000-0000-000040420000}"/>
    <cellStyle name="Normal 3 2 2 3 4 4 3 3" xfId="16988" xr:uid="{00000000-0005-0000-0000-000041420000}"/>
    <cellStyle name="Normal 3 2 2 3 4 4 4" xfId="16989" xr:uid="{00000000-0005-0000-0000-000042420000}"/>
    <cellStyle name="Normal 3 2 2 3 4 4 4 2" xfId="16990" xr:uid="{00000000-0005-0000-0000-000043420000}"/>
    <cellStyle name="Normal 3 2 2 3 4 4 5" xfId="16991" xr:uid="{00000000-0005-0000-0000-000044420000}"/>
    <cellStyle name="Normal 3 2 2 3 4 5" xfId="16992" xr:uid="{00000000-0005-0000-0000-000045420000}"/>
    <cellStyle name="Normal 3 2 2 3 4 5 2" xfId="16993" xr:uid="{00000000-0005-0000-0000-000046420000}"/>
    <cellStyle name="Normal 3 2 2 3 4 5 2 2" xfId="16994" xr:uid="{00000000-0005-0000-0000-000047420000}"/>
    <cellStyle name="Normal 3 2 2 3 4 5 2 2 2" xfId="16995" xr:uid="{00000000-0005-0000-0000-000048420000}"/>
    <cellStyle name="Normal 3 2 2 3 4 5 2 3" xfId="16996" xr:uid="{00000000-0005-0000-0000-000049420000}"/>
    <cellStyle name="Normal 3 2 2 3 4 5 3" xfId="16997" xr:uid="{00000000-0005-0000-0000-00004A420000}"/>
    <cellStyle name="Normal 3 2 2 3 4 5 3 2" xfId="16998" xr:uid="{00000000-0005-0000-0000-00004B420000}"/>
    <cellStyle name="Normal 3 2 2 3 4 5 4" xfId="16999" xr:uid="{00000000-0005-0000-0000-00004C420000}"/>
    <cellStyle name="Normal 3 2 2 3 4 6" xfId="17000" xr:uid="{00000000-0005-0000-0000-00004D420000}"/>
    <cellStyle name="Normal 3 2 2 3 4 6 2" xfId="17001" xr:uid="{00000000-0005-0000-0000-00004E420000}"/>
    <cellStyle name="Normal 3 2 2 3 4 6 2 2" xfId="17002" xr:uid="{00000000-0005-0000-0000-00004F420000}"/>
    <cellStyle name="Normal 3 2 2 3 4 6 2 2 2" xfId="17003" xr:uid="{00000000-0005-0000-0000-000050420000}"/>
    <cellStyle name="Normal 3 2 2 3 4 6 2 3" xfId="17004" xr:uid="{00000000-0005-0000-0000-000051420000}"/>
    <cellStyle name="Normal 3 2 2 3 4 6 3" xfId="17005" xr:uid="{00000000-0005-0000-0000-000052420000}"/>
    <cellStyle name="Normal 3 2 2 3 4 6 3 2" xfId="17006" xr:uid="{00000000-0005-0000-0000-000053420000}"/>
    <cellStyle name="Normal 3 2 2 3 4 6 4" xfId="17007" xr:uid="{00000000-0005-0000-0000-000054420000}"/>
    <cellStyle name="Normal 3 2 2 3 4 7" xfId="17008" xr:uid="{00000000-0005-0000-0000-000055420000}"/>
    <cellStyle name="Normal 3 2 2 3 4 7 2" xfId="17009" xr:uid="{00000000-0005-0000-0000-000056420000}"/>
    <cellStyle name="Normal 3 2 2 3 4 7 2 2" xfId="17010" xr:uid="{00000000-0005-0000-0000-000057420000}"/>
    <cellStyle name="Normal 3 2 2 3 4 7 3" xfId="17011" xr:uid="{00000000-0005-0000-0000-000058420000}"/>
    <cellStyle name="Normal 3 2 2 3 4 8" xfId="17012" xr:uid="{00000000-0005-0000-0000-000059420000}"/>
    <cellStyle name="Normal 3 2 2 3 4 8 2" xfId="17013" xr:uid="{00000000-0005-0000-0000-00005A420000}"/>
    <cellStyle name="Normal 3 2 2 3 4 9" xfId="17014" xr:uid="{00000000-0005-0000-0000-00005B420000}"/>
    <cellStyle name="Normal 3 2 2 3 4 9 2" xfId="17015" xr:uid="{00000000-0005-0000-0000-00005C420000}"/>
    <cellStyle name="Normal 3 2 2 3 5" xfId="17016" xr:uid="{00000000-0005-0000-0000-00005D420000}"/>
    <cellStyle name="Normal 3 2 2 3 5 10" xfId="17017" xr:uid="{00000000-0005-0000-0000-00005E420000}"/>
    <cellStyle name="Normal 3 2 2 3 5 2" xfId="17018" xr:uid="{00000000-0005-0000-0000-00005F420000}"/>
    <cellStyle name="Normal 3 2 2 3 5 2 2" xfId="17019" xr:uid="{00000000-0005-0000-0000-000060420000}"/>
    <cellStyle name="Normal 3 2 2 3 5 2 2 2" xfId="17020" xr:uid="{00000000-0005-0000-0000-000061420000}"/>
    <cellStyle name="Normal 3 2 2 3 5 2 2 2 2" xfId="17021" xr:uid="{00000000-0005-0000-0000-000062420000}"/>
    <cellStyle name="Normal 3 2 2 3 5 2 2 2 2 2" xfId="17022" xr:uid="{00000000-0005-0000-0000-000063420000}"/>
    <cellStyle name="Normal 3 2 2 3 5 2 2 2 2 2 2" xfId="17023" xr:uid="{00000000-0005-0000-0000-000064420000}"/>
    <cellStyle name="Normal 3 2 2 3 5 2 2 2 2 2 2 2" xfId="17024" xr:uid="{00000000-0005-0000-0000-000065420000}"/>
    <cellStyle name="Normal 3 2 2 3 5 2 2 2 2 2 3" xfId="17025" xr:uid="{00000000-0005-0000-0000-000066420000}"/>
    <cellStyle name="Normal 3 2 2 3 5 2 2 2 2 3" xfId="17026" xr:uid="{00000000-0005-0000-0000-000067420000}"/>
    <cellStyle name="Normal 3 2 2 3 5 2 2 2 2 3 2" xfId="17027" xr:uid="{00000000-0005-0000-0000-000068420000}"/>
    <cellStyle name="Normal 3 2 2 3 5 2 2 2 2 4" xfId="17028" xr:uid="{00000000-0005-0000-0000-000069420000}"/>
    <cellStyle name="Normal 3 2 2 3 5 2 2 2 3" xfId="17029" xr:uid="{00000000-0005-0000-0000-00006A420000}"/>
    <cellStyle name="Normal 3 2 2 3 5 2 2 2 3 2" xfId="17030" xr:uid="{00000000-0005-0000-0000-00006B420000}"/>
    <cellStyle name="Normal 3 2 2 3 5 2 2 2 3 2 2" xfId="17031" xr:uid="{00000000-0005-0000-0000-00006C420000}"/>
    <cellStyle name="Normal 3 2 2 3 5 2 2 2 3 3" xfId="17032" xr:uid="{00000000-0005-0000-0000-00006D420000}"/>
    <cellStyle name="Normal 3 2 2 3 5 2 2 2 4" xfId="17033" xr:uid="{00000000-0005-0000-0000-00006E420000}"/>
    <cellStyle name="Normal 3 2 2 3 5 2 2 2 4 2" xfId="17034" xr:uid="{00000000-0005-0000-0000-00006F420000}"/>
    <cellStyle name="Normal 3 2 2 3 5 2 2 2 5" xfId="17035" xr:uid="{00000000-0005-0000-0000-000070420000}"/>
    <cellStyle name="Normal 3 2 2 3 5 2 2 3" xfId="17036" xr:uid="{00000000-0005-0000-0000-000071420000}"/>
    <cellStyle name="Normal 3 2 2 3 5 2 2 3 2" xfId="17037" xr:uid="{00000000-0005-0000-0000-000072420000}"/>
    <cellStyle name="Normal 3 2 2 3 5 2 2 3 2 2" xfId="17038" xr:uid="{00000000-0005-0000-0000-000073420000}"/>
    <cellStyle name="Normal 3 2 2 3 5 2 2 3 2 2 2" xfId="17039" xr:uid="{00000000-0005-0000-0000-000074420000}"/>
    <cellStyle name="Normal 3 2 2 3 5 2 2 3 2 3" xfId="17040" xr:uid="{00000000-0005-0000-0000-000075420000}"/>
    <cellStyle name="Normal 3 2 2 3 5 2 2 3 3" xfId="17041" xr:uid="{00000000-0005-0000-0000-000076420000}"/>
    <cellStyle name="Normal 3 2 2 3 5 2 2 3 3 2" xfId="17042" xr:uid="{00000000-0005-0000-0000-000077420000}"/>
    <cellStyle name="Normal 3 2 2 3 5 2 2 3 4" xfId="17043" xr:uid="{00000000-0005-0000-0000-000078420000}"/>
    <cellStyle name="Normal 3 2 2 3 5 2 2 4" xfId="17044" xr:uid="{00000000-0005-0000-0000-000079420000}"/>
    <cellStyle name="Normal 3 2 2 3 5 2 2 4 2" xfId="17045" xr:uid="{00000000-0005-0000-0000-00007A420000}"/>
    <cellStyle name="Normal 3 2 2 3 5 2 2 4 2 2" xfId="17046" xr:uid="{00000000-0005-0000-0000-00007B420000}"/>
    <cellStyle name="Normal 3 2 2 3 5 2 2 4 2 2 2" xfId="17047" xr:uid="{00000000-0005-0000-0000-00007C420000}"/>
    <cellStyle name="Normal 3 2 2 3 5 2 2 4 2 3" xfId="17048" xr:uid="{00000000-0005-0000-0000-00007D420000}"/>
    <cellStyle name="Normal 3 2 2 3 5 2 2 4 3" xfId="17049" xr:uid="{00000000-0005-0000-0000-00007E420000}"/>
    <cellStyle name="Normal 3 2 2 3 5 2 2 4 3 2" xfId="17050" xr:uid="{00000000-0005-0000-0000-00007F420000}"/>
    <cellStyle name="Normal 3 2 2 3 5 2 2 4 4" xfId="17051" xr:uid="{00000000-0005-0000-0000-000080420000}"/>
    <cellStyle name="Normal 3 2 2 3 5 2 2 5" xfId="17052" xr:uid="{00000000-0005-0000-0000-000081420000}"/>
    <cellStyle name="Normal 3 2 2 3 5 2 2 5 2" xfId="17053" xr:uid="{00000000-0005-0000-0000-000082420000}"/>
    <cellStyle name="Normal 3 2 2 3 5 2 2 5 2 2" xfId="17054" xr:uid="{00000000-0005-0000-0000-000083420000}"/>
    <cellStyle name="Normal 3 2 2 3 5 2 2 5 3" xfId="17055" xr:uid="{00000000-0005-0000-0000-000084420000}"/>
    <cellStyle name="Normal 3 2 2 3 5 2 2 6" xfId="17056" xr:uid="{00000000-0005-0000-0000-000085420000}"/>
    <cellStyle name="Normal 3 2 2 3 5 2 2 6 2" xfId="17057" xr:uid="{00000000-0005-0000-0000-000086420000}"/>
    <cellStyle name="Normal 3 2 2 3 5 2 2 7" xfId="17058" xr:uid="{00000000-0005-0000-0000-000087420000}"/>
    <cellStyle name="Normal 3 2 2 3 5 2 2 7 2" xfId="17059" xr:uid="{00000000-0005-0000-0000-000088420000}"/>
    <cellStyle name="Normal 3 2 2 3 5 2 2 8" xfId="17060" xr:uid="{00000000-0005-0000-0000-000089420000}"/>
    <cellStyle name="Normal 3 2 2 3 5 2 3" xfId="17061" xr:uid="{00000000-0005-0000-0000-00008A420000}"/>
    <cellStyle name="Normal 3 2 2 3 5 2 3 2" xfId="17062" xr:uid="{00000000-0005-0000-0000-00008B420000}"/>
    <cellStyle name="Normal 3 2 2 3 5 2 3 2 2" xfId="17063" xr:uid="{00000000-0005-0000-0000-00008C420000}"/>
    <cellStyle name="Normal 3 2 2 3 5 2 3 2 2 2" xfId="17064" xr:uid="{00000000-0005-0000-0000-00008D420000}"/>
    <cellStyle name="Normal 3 2 2 3 5 2 3 2 2 2 2" xfId="17065" xr:uid="{00000000-0005-0000-0000-00008E420000}"/>
    <cellStyle name="Normal 3 2 2 3 5 2 3 2 2 3" xfId="17066" xr:uid="{00000000-0005-0000-0000-00008F420000}"/>
    <cellStyle name="Normal 3 2 2 3 5 2 3 2 3" xfId="17067" xr:uid="{00000000-0005-0000-0000-000090420000}"/>
    <cellStyle name="Normal 3 2 2 3 5 2 3 2 3 2" xfId="17068" xr:uid="{00000000-0005-0000-0000-000091420000}"/>
    <cellStyle name="Normal 3 2 2 3 5 2 3 2 4" xfId="17069" xr:uid="{00000000-0005-0000-0000-000092420000}"/>
    <cellStyle name="Normal 3 2 2 3 5 2 3 3" xfId="17070" xr:uid="{00000000-0005-0000-0000-000093420000}"/>
    <cellStyle name="Normal 3 2 2 3 5 2 3 3 2" xfId="17071" xr:uid="{00000000-0005-0000-0000-000094420000}"/>
    <cellStyle name="Normal 3 2 2 3 5 2 3 3 2 2" xfId="17072" xr:uid="{00000000-0005-0000-0000-000095420000}"/>
    <cellStyle name="Normal 3 2 2 3 5 2 3 3 3" xfId="17073" xr:uid="{00000000-0005-0000-0000-000096420000}"/>
    <cellStyle name="Normal 3 2 2 3 5 2 3 4" xfId="17074" xr:uid="{00000000-0005-0000-0000-000097420000}"/>
    <cellStyle name="Normal 3 2 2 3 5 2 3 4 2" xfId="17075" xr:uid="{00000000-0005-0000-0000-000098420000}"/>
    <cellStyle name="Normal 3 2 2 3 5 2 3 5" xfId="17076" xr:uid="{00000000-0005-0000-0000-000099420000}"/>
    <cellStyle name="Normal 3 2 2 3 5 2 4" xfId="17077" xr:uid="{00000000-0005-0000-0000-00009A420000}"/>
    <cellStyle name="Normal 3 2 2 3 5 2 4 2" xfId="17078" xr:uid="{00000000-0005-0000-0000-00009B420000}"/>
    <cellStyle name="Normal 3 2 2 3 5 2 4 2 2" xfId="17079" xr:uid="{00000000-0005-0000-0000-00009C420000}"/>
    <cellStyle name="Normal 3 2 2 3 5 2 4 2 2 2" xfId="17080" xr:uid="{00000000-0005-0000-0000-00009D420000}"/>
    <cellStyle name="Normal 3 2 2 3 5 2 4 2 3" xfId="17081" xr:uid="{00000000-0005-0000-0000-00009E420000}"/>
    <cellStyle name="Normal 3 2 2 3 5 2 4 3" xfId="17082" xr:uid="{00000000-0005-0000-0000-00009F420000}"/>
    <cellStyle name="Normal 3 2 2 3 5 2 4 3 2" xfId="17083" xr:uid="{00000000-0005-0000-0000-0000A0420000}"/>
    <cellStyle name="Normal 3 2 2 3 5 2 4 4" xfId="17084" xr:uid="{00000000-0005-0000-0000-0000A1420000}"/>
    <cellStyle name="Normal 3 2 2 3 5 2 5" xfId="17085" xr:uid="{00000000-0005-0000-0000-0000A2420000}"/>
    <cellStyle name="Normal 3 2 2 3 5 2 5 2" xfId="17086" xr:uid="{00000000-0005-0000-0000-0000A3420000}"/>
    <cellStyle name="Normal 3 2 2 3 5 2 5 2 2" xfId="17087" xr:uid="{00000000-0005-0000-0000-0000A4420000}"/>
    <cellStyle name="Normal 3 2 2 3 5 2 5 2 2 2" xfId="17088" xr:uid="{00000000-0005-0000-0000-0000A5420000}"/>
    <cellStyle name="Normal 3 2 2 3 5 2 5 2 3" xfId="17089" xr:uid="{00000000-0005-0000-0000-0000A6420000}"/>
    <cellStyle name="Normal 3 2 2 3 5 2 5 3" xfId="17090" xr:uid="{00000000-0005-0000-0000-0000A7420000}"/>
    <cellStyle name="Normal 3 2 2 3 5 2 5 3 2" xfId="17091" xr:uid="{00000000-0005-0000-0000-0000A8420000}"/>
    <cellStyle name="Normal 3 2 2 3 5 2 5 4" xfId="17092" xr:uid="{00000000-0005-0000-0000-0000A9420000}"/>
    <cellStyle name="Normal 3 2 2 3 5 2 6" xfId="17093" xr:uid="{00000000-0005-0000-0000-0000AA420000}"/>
    <cellStyle name="Normal 3 2 2 3 5 2 6 2" xfId="17094" xr:uid="{00000000-0005-0000-0000-0000AB420000}"/>
    <cellStyle name="Normal 3 2 2 3 5 2 6 2 2" xfId="17095" xr:uid="{00000000-0005-0000-0000-0000AC420000}"/>
    <cellStyle name="Normal 3 2 2 3 5 2 6 3" xfId="17096" xr:uid="{00000000-0005-0000-0000-0000AD420000}"/>
    <cellStyle name="Normal 3 2 2 3 5 2 7" xfId="17097" xr:uid="{00000000-0005-0000-0000-0000AE420000}"/>
    <cellStyle name="Normal 3 2 2 3 5 2 7 2" xfId="17098" xr:uid="{00000000-0005-0000-0000-0000AF420000}"/>
    <cellStyle name="Normal 3 2 2 3 5 2 8" xfId="17099" xr:uid="{00000000-0005-0000-0000-0000B0420000}"/>
    <cellStyle name="Normal 3 2 2 3 5 2 8 2" xfId="17100" xr:uid="{00000000-0005-0000-0000-0000B1420000}"/>
    <cellStyle name="Normal 3 2 2 3 5 2 9" xfId="17101" xr:uid="{00000000-0005-0000-0000-0000B2420000}"/>
    <cellStyle name="Normal 3 2 2 3 5 3" xfId="17102" xr:uid="{00000000-0005-0000-0000-0000B3420000}"/>
    <cellStyle name="Normal 3 2 2 3 5 3 2" xfId="17103" xr:uid="{00000000-0005-0000-0000-0000B4420000}"/>
    <cellStyle name="Normal 3 2 2 3 5 3 2 2" xfId="17104" xr:uid="{00000000-0005-0000-0000-0000B5420000}"/>
    <cellStyle name="Normal 3 2 2 3 5 3 2 2 2" xfId="17105" xr:uid="{00000000-0005-0000-0000-0000B6420000}"/>
    <cellStyle name="Normal 3 2 2 3 5 3 2 2 2 2" xfId="17106" xr:uid="{00000000-0005-0000-0000-0000B7420000}"/>
    <cellStyle name="Normal 3 2 2 3 5 3 2 2 2 2 2" xfId="17107" xr:uid="{00000000-0005-0000-0000-0000B8420000}"/>
    <cellStyle name="Normal 3 2 2 3 5 3 2 2 2 3" xfId="17108" xr:uid="{00000000-0005-0000-0000-0000B9420000}"/>
    <cellStyle name="Normal 3 2 2 3 5 3 2 2 3" xfId="17109" xr:uid="{00000000-0005-0000-0000-0000BA420000}"/>
    <cellStyle name="Normal 3 2 2 3 5 3 2 2 3 2" xfId="17110" xr:uid="{00000000-0005-0000-0000-0000BB420000}"/>
    <cellStyle name="Normal 3 2 2 3 5 3 2 2 4" xfId="17111" xr:uid="{00000000-0005-0000-0000-0000BC420000}"/>
    <cellStyle name="Normal 3 2 2 3 5 3 2 3" xfId="17112" xr:uid="{00000000-0005-0000-0000-0000BD420000}"/>
    <cellStyle name="Normal 3 2 2 3 5 3 2 3 2" xfId="17113" xr:uid="{00000000-0005-0000-0000-0000BE420000}"/>
    <cellStyle name="Normal 3 2 2 3 5 3 2 3 2 2" xfId="17114" xr:uid="{00000000-0005-0000-0000-0000BF420000}"/>
    <cellStyle name="Normal 3 2 2 3 5 3 2 3 3" xfId="17115" xr:uid="{00000000-0005-0000-0000-0000C0420000}"/>
    <cellStyle name="Normal 3 2 2 3 5 3 2 4" xfId="17116" xr:uid="{00000000-0005-0000-0000-0000C1420000}"/>
    <cellStyle name="Normal 3 2 2 3 5 3 2 4 2" xfId="17117" xr:uid="{00000000-0005-0000-0000-0000C2420000}"/>
    <cellStyle name="Normal 3 2 2 3 5 3 2 5" xfId="17118" xr:uid="{00000000-0005-0000-0000-0000C3420000}"/>
    <cellStyle name="Normal 3 2 2 3 5 3 3" xfId="17119" xr:uid="{00000000-0005-0000-0000-0000C4420000}"/>
    <cellStyle name="Normal 3 2 2 3 5 3 3 2" xfId="17120" xr:uid="{00000000-0005-0000-0000-0000C5420000}"/>
    <cellStyle name="Normal 3 2 2 3 5 3 3 2 2" xfId="17121" xr:uid="{00000000-0005-0000-0000-0000C6420000}"/>
    <cellStyle name="Normal 3 2 2 3 5 3 3 2 2 2" xfId="17122" xr:uid="{00000000-0005-0000-0000-0000C7420000}"/>
    <cellStyle name="Normal 3 2 2 3 5 3 3 2 3" xfId="17123" xr:uid="{00000000-0005-0000-0000-0000C8420000}"/>
    <cellStyle name="Normal 3 2 2 3 5 3 3 3" xfId="17124" xr:uid="{00000000-0005-0000-0000-0000C9420000}"/>
    <cellStyle name="Normal 3 2 2 3 5 3 3 3 2" xfId="17125" xr:uid="{00000000-0005-0000-0000-0000CA420000}"/>
    <cellStyle name="Normal 3 2 2 3 5 3 3 4" xfId="17126" xr:uid="{00000000-0005-0000-0000-0000CB420000}"/>
    <cellStyle name="Normal 3 2 2 3 5 3 4" xfId="17127" xr:uid="{00000000-0005-0000-0000-0000CC420000}"/>
    <cellStyle name="Normal 3 2 2 3 5 3 4 2" xfId="17128" xr:uid="{00000000-0005-0000-0000-0000CD420000}"/>
    <cellStyle name="Normal 3 2 2 3 5 3 4 2 2" xfId="17129" xr:uid="{00000000-0005-0000-0000-0000CE420000}"/>
    <cellStyle name="Normal 3 2 2 3 5 3 4 2 2 2" xfId="17130" xr:uid="{00000000-0005-0000-0000-0000CF420000}"/>
    <cellStyle name="Normal 3 2 2 3 5 3 4 2 3" xfId="17131" xr:uid="{00000000-0005-0000-0000-0000D0420000}"/>
    <cellStyle name="Normal 3 2 2 3 5 3 4 3" xfId="17132" xr:uid="{00000000-0005-0000-0000-0000D1420000}"/>
    <cellStyle name="Normal 3 2 2 3 5 3 4 3 2" xfId="17133" xr:uid="{00000000-0005-0000-0000-0000D2420000}"/>
    <cellStyle name="Normal 3 2 2 3 5 3 4 4" xfId="17134" xr:uid="{00000000-0005-0000-0000-0000D3420000}"/>
    <cellStyle name="Normal 3 2 2 3 5 3 5" xfId="17135" xr:uid="{00000000-0005-0000-0000-0000D4420000}"/>
    <cellStyle name="Normal 3 2 2 3 5 3 5 2" xfId="17136" xr:uid="{00000000-0005-0000-0000-0000D5420000}"/>
    <cellStyle name="Normal 3 2 2 3 5 3 5 2 2" xfId="17137" xr:uid="{00000000-0005-0000-0000-0000D6420000}"/>
    <cellStyle name="Normal 3 2 2 3 5 3 5 3" xfId="17138" xr:uid="{00000000-0005-0000-0000-0000D7420000}"/>
    <cellStyle name="Normal 3 2 2 3 5 3 6" xfId="17139" xr:uid="{00000000-0005-0000-0000-0000D8420000}"/>
    <cellStyle name="Normal 3 2 2 3 5 3 6 2" xfId="17140" xr:uid="{00000000-0005-0000-0000-0000D9420000}"/>
    <cellStyle name="Normal 3 2 2 3 5 3 7" xfId="17141" xr:uid="{00000000-0005-0000-0000-0000DA420000}"/>
    <cellStyle name="Normal 3 2 2 3 5 3 7 2" xfId="17142" xr:uid="{00000000-0005-0000-0000-0000DB420000}"/>
    <cellStyle name="Normal 3 2 2 3 5 3 8" xfId="17143" xr:uid="{00000000-0005-0000-0000-0000DC420000}"/>
    <cellStyle name="Normal 3 2 2 3 5 4" xfId="17144" xr:uid="{00000000-0005-0000-0000-0000DD420000}"/>
    <cellStyle name="Normal 3 2 2 3 5 4 2" xfId="17145" xr:uid="{00000000-0005-0000-0000-0000DE420000}"/>
    <cellStyle name="Normal 3 2 2 3 5 4 2 2" xfId="17146" xr:uid="{00000000-0005-0000-0000-0000DF420000}"/>
    <cellStyle name="Normal 3 2 2 3 5 4 2 2 2" xfId="17147" xr:uid="{00000000-0005-0000-0000-0000E0420000}"/>
    <cellStyle name="Normal 3 2 2 3 5 4 2 2 2 2" xfId="17148" xr:uid="{00000000-0005-0000-0000-0000E1420000}"/>
    <cellStyle name="Normal 3 2 2 3 5 4 2 2 3" xfId="17149" xr:uid="{00000000-0005-0000-0000-0000E2420000}"/>
    <cellStyle name="Normal 3 2 2 3 5 4 2 3" xfId="17150" xr:uid="{00000000-0005-0000-0000-0000E3420000}"/>
    <cellStyle name="Normal 3 2 2 3 5 4 2 3 2" xfId="17151" xr:uid="{00000000-0005-0000-0000-0000E4420000}"/>
    <cellStyle name="Normal 3 2 2 3 5 4 2 4" xfId="17152" xr:uid="{00000000-0005-0000-0000-0000E5420000}"/>
    <cellStyle name="Normal 3 2 2 3 5 4 3" xfId="17153" xr:uid="{00000000-0005-0000-0000-0000E6420000}"/>
    <cellStyle name="Normal 3 2 2 3 5 4 3 2" xfId="17154" xr:uid="{00000000-0005-0000-0000-0000E7420000}"/>
    <cellStyle name="Normal 3 2 2 3 5 4 3 2 2" xfId="17155" xr:uid="{00000000-0005-0000-0000-0000E8420000}"/>
    <cellStyle name="Normal 3 2 2 3 5 4 3 3" xfId="17156" xr:uid="{00000000-0005-0000-0000-0000E9420000}"/>
    <cellStyle name="Normal 3 2 2 3 5 4 4" xfId="17157" xr:uid="{00000000-0005-0000-0000-0000EA420000}"/>
    <cellStyle name="Normal 3 2 2 3 5 4 4 2" xfId="17158" xr:uid="{00000000-0005-0000-0000-0000EB420000}"/>
    <cellStyle name="Normal 3 2 2 3 5 4 5" xfId="17159" xr:uid="{00000000-0005-0000-0000-0000EC420000}"/>
    <cellStyle name="Normal 3 2 2 3 5 5" xfId="17160" xr:uid="{00000000-0005-0000-0000-0000ED420000}"/>
    <cellStyle name="Normal 3 2 2 3 5 5 2" xfId="17161" xr:uid="{00000000-0005-0000-0000-0000EE420000}"/>
    <cellStyle name="Normal 3 2 2 3 5 5 2 2" xfId="17162" xr:uid="{00000000-0005-0000-0000-0000EF420000}"/>
    <cellStyle name="Normal 3 2 2 3 5 5 2 2 2" xfId="17163" xr:uid="{00000000-0005-0000-0000-0000F0420000}"/>
    <cellStyle name="Normal 3 2 2 3 5 5 2 3" xfId="17164" xr:uid="{00000000-0005-0000-0000-0000F1420000}"/>
    <cellStyle name="Normal 3 2 2 3 5 5 3" xfId="17165" xr:uid="{00000000-0005-0000-0000-0000F2420000}"/>
    <cellStyle name="Normal 3 2 2 3 5 5 3 2" xfId="17166" xr:uid="{00000000-0005-0000-0000-0000F3420000}"/>
    <cellStyle name="Normal 3 2 2 3 5 5 4" xfId="17167" xr:uid="{00000000-0005-0000-0000-0000F4420000}"/>
    <cellStyle name="Normal 3 2 2 3 5 6" xfId="17168" xr:uid="{00000000-0005-0000-0000-0000F5420000}"/>
    <cellStyle name="Normal 3 2 2 3 5 6 2" xfId="17169" xr:uid="{00000000-0005-0000-0000-0000F6420000}"/>
    <cellStyle name="Normal 3 2 2 3 5 6 2 2" xfId="17170" xr:uid="{00000000-0005-0000-0000-0000F7420000}"/>
    <cellStyle name="Normal 3 2 2 3 5 6 2 2 2" xfId="17171" xr:uid="{00000000-0005-0000-0000-0000F8420000}"/>
    <cellStyle name="Normal 3 2 2 3 5 6 2 3" xfId="17172" xr:uid="{00000000-0005-0000-0000-0000F9420000}"/>
    <cellStyle name="Normal 3 2 2 3 5 6 3" xfId="17173" xr:uid="{00000000-0005-0000-0000-0000FA420000}"/>
    <cellStyle name="Normal 3 2 2 3 5 6 3 2" xfId="17174" xr:uid="{00000000-0005-0000-0000-0000FB420000}"/>
    <cellStyle name="Normal 3 2 2 3 5 6 4" xfId="17175" xr:uid="{00000000-0005-0000-0000-0000FC420000}"/>
    <cellStyle name="Normal 3 2 2 3 5 7" xfId="17176" xr:uid="{00000000-0005-0000-0000-0000FD420000}"/>
    <cellStyle name="Normal 3 2 2 3 5 7 2" xfId="17177" xr:uid="{00000000-0005-0000-0000-0000FE420000}"/>
    <cellStyle name="Normal 3 2 2 3 5 7 2 2" xfId="17178" xr:uid="{00000000-0005-0000-0000-0000FF420000}"/>
    <cellStyle name="Normal 3 2 2 3 5 7 3" xfId="17179" xr:uid="{00000000-0005-0000-0000-000000430000}"/>
    <cellStyle name="Normal 3 2 2 3 5 8" xfId="17180" xr:uid="{00000000-0005-0000-0000-000001430000}"/>
    <cellStyle name="Normal 3 2 2 3 5 8 2" xfId="17181" xr:uid="{00000000-0005-0000-0000-000002430000}"/>
    <cellStyle name="Normal 3 2 2 3 5 9" xfId="17182" xr:uid="{00000000-0005-0000-0000-000003430000}"/>
    <cellStyle name="Normal 3 2 2 3 5 9 2" xfId="17183" xr:uid="{00000000-0005-0000-0000-000004430000}"/>
    <cellStyle name="Normal 3 2 2 3 6" xfId="17184" xr:uid="{00000000-0005-0000-0000-000005430000}"/>
    <cellStyle name="Normal 3 2 2 3 6 2" xfId="17185" xr:uid="{00000000-0005-0000-0000-000006430000}"/>
    <cellStyle name="Normal 3 2 2 3 6 2 2" xfId="17186" xr:uid="{00000000-0005-0000-0000-000007430000}"/>
    <cellStyle name="Normal 3 2 2 3 6 2 2 2" xfId="17187" xr:uid="{00000000-0005-0000-0000-000008430000}"/>
    <cellStyle name="Normal 3 2 2 3 6 2 2 2 2" xfId="17188" xr:uid="{00000000-0005-0000-0000-000009430000}"/>
    <cellStyle name="Normal 3 2 2 3 6 2 2 2 2 2" xfId="17189" xr:uid="{00000000-0005-0000-0000-00000A430000}"/>
    <cellStyle name="Normal 3 2 2 3 6 2 2 2 2 2 2" xfId="17190" xr:uid="{00000000-0005-0000-0000-00000B430000}"/>
    <cellStyle name="Normal 3 2 2 3 6 2 2 2 2 3" xfId="17191" xr:uid="{00000000-0005-0000-0000-00000C430000}"/>
    <cellStyle name="Normal 3 2 2 3 6 2 2 2 3" xfId="17192" xr:uid="{00000000-0005-0000-0000-00000D430000}"/>
    <cellStyle name="Normal 3 2 2 3 6 2 2 2 3 2" xfId="17193" xr:uid="{00000000-0005-0000-0000-00000E430000}"/>
    <cellStyle name="Normal 3 2 2 3 6 2 2 2 4" xfId="17194" xr:uid="{00000000-0005-0000-0000-00000F430000}"/>
    <cellStyle name="Normal 3 2 2 3 6 2 2 3" xfId="17195" xr:uid="{00000000-0005-0000-0000-000010430000}"/>
    <cellStyle name="Normal 3 2 2 3 6 2 2 3 2" xfId="17196" xr:uid="{00000000-0005-0000-0000-000011430000}"/>
    <cellStyle name="Normal 3 2 2 3 6 2 2 3 2 2" xfId="17197" xr:uid="{00000000-0005-0000-0000-000012430000}"/>
    <cellStyle name="Normal 3 2 2 3 6 2 2 3 3" xfId="17198" xr:uid="{00000000-0005-0000-0000-000013430000}"/>
    <cellStyle name="Normal 3 2 2 3 6 2 2 4" xfId="17199" xr:uid="{00000000-0005-0000-0000-000014430000}"/>
    <cellStyle name="Normal 3 2 2 3 6 2 2 4 2" xfId="17200" xr:uid="{00000000-0005-0000-0000-000015430000}"/>
    <cellStyle name="Normal 3 2 2 3 6 2 2 5" xfId="17201" xr:uid="{00000000-0005-0000-0000-000016430000}"/>
    <cellStyle name="Normal 3 2 2 3 6 2 3" xfId="17202" xr:uid="{00000000-0005-0000-0000-000017430000}"/>
    <cellStyle name="Normal 3 2 2 3 6 2 3 2" xfId="17203" xr:uid="{00000000-0005-0000-0000-000018430000}"/>
    <cellStyle name="Normal 3 2 2 3 6 2 3 2 2" xfId="17204" xr:uid="{00000000-0005-0000-0000-000019430000}"/>
    <cellStyle name="Normal 3 2 2 3 6 2 3 2 2 2" xfId="17205" xr:uid="{00000000-0005-0000-0000-00001A430000}"/>
    <cellStyle name="Normal 3 2 2 3 6 2 3 2 3" xfId="17206" xr:uid="{00000000-0005-0000-0000-00001B430000}"/>
    <cellStyle name="Normal 3 2 2 3 6 2 3 3" xfId="17207" xr:uid="{00000000-0005-0000-0000-00001C430000}"/>
    <cellStyle name="Normal 3 2 2 3 6 2 3 3 2" xfId="17208" xr:uid="{00000000-0005-0000-0000-00001D430000}"/>
    <cellStyle name="Normal 3 2 2 3 6 2 3 4" xfId="17209" xr:uid="{00000000-0005-0000-0000-00001E430000}"/>
    <cellStyle name="Normal 3 2 2 3 6 2 4" xfId="17210" xr:uid="{00000000-0005-0000-0000-00001F430000}"/>
    <cellStyle name="Normal 3 2 2 3 6 2 4 2" xfId="17211" xr:uid="{00000000-0005-0000-0000-000020430000}"/>
    <cellStyle name="Normal 3 2 2 3 6 2 4 2 2" xfId="17212" xr:uid="{00000000-0005-0000-0000-000021430000}"/>
    <cellStyle name="Normal 3 2 2 3 6 2 4 2 2 2" xfId="17213" xr:uid="{00000000-0005-0000-0000-000022430000}"/>
    <cellStyle name="Normal 3 2 2 3 6 2 4 2 3" xfId="17214" xr:uid="{00000000-0005-0000-0000-000023430000}"/>
    <cellStyle name="Normal 3 2 2 3 6 2 4 3" xfId="17215" xr:uid="{00000000-0005-0000-0000-000024430000}"/>
    <cellStyle name="Normal 3 2 2 3 6 2 4 3 2" xfId="17216" xr:uid="{00000000-0005-0000-0000-000025430000}"/>
    <cellStyle name="Normal 3 2 2 3 6 2 4 4" xfId="17217" xr:uid="{00000000-0005-0000-0000-000026430000}"/>
    <cellStyle name="Normal 3 2 2 3 6 2 5" xfId="17218" xr:uid="{00000000-0005-0000-0000-000027430000}"/>
    <cellStyle name="Normal 3 2 2 3 6 2 5 2" xfId="17219" xr:uid="{00000000-0005-0000-0000-000028430000}"/>
    <cellStyle name="Normal 3 2 2 3 6 2 5 2 2" xfId="17220" xr:uid="{00000000-0005-0000-0000-000029430000}"/>
    <cellStyle name="Normal 3 2 2 3 6 2 5 3" xfId="17221" xr:uid="{00000000-0005-0000-0000-00002A430000}"/>
    <cellStyle name="Normal 3 2 2 3 6 2 6" xfId="17222" xr:uid="{00000000-0005-0000-0000-00002B430000}"/>
    <cellStyle name="Normal 3 2 2 3 6 2 6 2" xfId="17223" xr:uid="{00000000-0005-0000-0000-00002C430000}"/>
    <cellStyle name="Normal 3 2 2 3 6 2 7" xfId="17224" xr:uid="{00000000-0005-0000-0000-00002D430000}"/>
    <cellStyle name="Normal 3 2 2 3 6 2 7 2" xfId="17225" xr:uid="{00000000-0005-0000-0000-00002E430000}"/>
    <cellStyle name="Normal 3 2 2 3 6 2 8" xfId="17226" xr:uid="{00000000-0005-0000-0000-00002F430000}"/>
    <cellStyle name="Normal 3 2 2 3 6 3" xfId="17227" xr:uid="{00000000-0005-0000-0000-000030430000}"/>
    <cellStyle name="Normal 3 2 2 3 6 3 2" xfId="17228" xr:uid="{00000000-0005-0000-0000-000031430000}"/>
    <cellStyle name="Normal 3 2 2 3 6 3 2 2" xfId="17229" xr:uid="{00000000-0005-0000-0000-000032430000}"/>
    <cellStyle name="Normal 3 2 2 3 6 3 2 2 2" xfId="17230" xr:uid="{00000000-0005-0000-0000-000033430000}"/>
    <cellStyle name="Normal 3 2 2 3 6 3 2 2 2 2" xfId="17231" xr:uid="{00000000-0005-0000-0000-000034430000}"/>
    <cellStyle name="Normal 3 2 2 3 6 3 2 2 3" xfId="17232" xr:uid="{00000000-0005-0000-0000-000035430000}"/>
    <cellStyle name="Normal 3 2 2 3 6 3 2 3" xfId="17233" xr:uid="{00000000-0005-0000-0000-000036430000}"/>
    <cellStyle name="Normal 3 2 2 3 6 3 2 3 2" xfId="17234" xr:uid="{00000000-0005-0000-0000-000037430000}"/>
    <cellStyle name="Normal 3 2 2 3 6 3 2 4" xfId="17235" xr:uid="{00000000-0005-0000-0000-000038430000}"/>
    <cellStyle name="Normal 3 2 2 3 6 3 3" xfId="17236" xr:uid="{00000000-0005-0000-0000-000039430000}"/>
    <cellStyle name="Normal 3 2 2 3 6 3 3 2" xfId="17237" xr:uid="{00000000-0005-0000-0000-00003A430000}"/>
    <cellStyle name="Normal 3 2 2 3 6 3 3 2 2" xfId="17238" xr:uid="{00000000-0005-0000-0000-00003B430000}"/>
    <cellStyle name="Normal 3 2 2 3 6 3 3 3" xfId="17239" xr:uid="{00000000-0005-0000-0000-00003C430000}"/>
    <cellStyle name="Normal 3 2 2 3 6 3 4" xfId="17240" xr:uid="{00000000-0005-0000-0000-00003D430000}"/>
    <cellStyle name="Normal 3 2 2 3 6 3 4 2" xfId="17241" xr:uid="{00000000-0005-0000-0000-00003E430000}"/>
    <cellStyle name="Normal 3 2 2 3 6 3 5" xfId="17242" xr:uid="{00000000-0005-0000-0000-00003F430000}"/>
    <cellStyle name="Normal 3 2 2 3 6 4" xfId="17243" xr:uid="{00000000-0005-0000-0000-000040430000}"/>
    <cellStyle name="Normal 3 2 2 3 6 4 2" xfId="17244" xr:uid="{00000000-0005-0000-0000-000041430000}"/>
    <cellStyle name="Normal 3 2 2 3 6 4 2 2" xfId="17245" xr:uid="{00000000-0005-0000-0000-000042430000}"/>
    <cellStyle name="Normal 3 2 2 3 6 4 2 2 2" xfId="17246" xr:uid="{00000000-0005-0000-0000-000043430000}"/>
    <cellStyle name="Normal 3 2 2 3 6 4 2 3" xfId="17247" xr:uid="{00000000-0005-0000-0000-000044430000}"/>
    <cellStyle name="Normal 3 2 2 3 6 4 3" xfId="17248" xr:uid="{00000000-0005-0000-0000-000045430000}"/>
    <cellStyle name="Normal 3 2 2 3 6 4 3 2" xfId="17249" xr:uid="{00000000-0005-0000-0000-000046430000}"/>
    <cellStyle name="Normal 3 2 2 3 6 4 4" xfId="17250" xr:uid="{00000000-0005-0000-0000-000047430000}"/>
    <cellStyle name="Normal 3 2 2 3 6 5" xfId="17251" xr:uid="{00000000-0005-0000-0000-000048430000}"/>
    <cellStyle name="Normal 3 2 2 3 6 5 2" xfId="17252" xr:uid="{00000000-0005-0000-0000-000049430000}"/>
    <cellStyle name="Normal 3 2 2 3 6 5 2 2" xfId="17253" xr:uid="{00000000-0005-0000-0000-00004A430000}"/>
    <cellStyle name="Normal 3 2 2 3 6 5 2 2 2" xfId="17254" xr:uid="{00000000-0005-0000-0000-00004B430000}"/>
    <cellStyle name="Normal 3 2 2 3 6 5 2 3" xfId="17255" xr:uid="{00000000-0005-0000-0000-00004C430000}"/>
    <cellStyle name="Normal 3 2 2 3 6 5 3" xfId="17256" xr:uid="{00000000-0005-0000-0000-00004D430000}"/>
    <cellStyle name="Normal 3 2 2 3 6 5 3 2" xfId="17257" xr:uid="{00000000-0005-0000-0000-00004E430000}"/>
    <cellStyle name="Normal 3 2 2 3 6 5 4" xfId="17258" xr:uid="{00000000-0005-0000-0000-00004F430000}"/>
    <cellStyle name="Normal 3 2 2 3 6 6" xfId="17259" xr:uid="{00000000-0005-0000-0000-000050430000}"/>
    <cellStyle name="Normal 3 2 2 3 6 6 2" xfId="17260" xr:uid="{00000000-0005-0000-0000-000051430000}"/>
    <cellStyle name="Normal 3 2 2 3 6 6 2 2" xfId="17261" xr:uid="{00000000-0005-0000-0000-000052430000}"/>
    <cellStyle name="Normal 3 2 2 3 6 6 3" xfId="17262" xr:uid="{00000000-0005-0000-0000-000053430000}"/>
    <cellStyle name="Normal 3 2 2 3 6 7" xfId="17263" xr:uid="{00000000-0005-0000-0000-000054430000}"/>
    <cellStyle name="Normal 3 2 2 3 6 7 2" xfId="17264" xr:uid="{00000000-0005-0000-0000-000055430000}"/>
    <cellStyle name="Normal 3 2 2 3 6 8" xfId="17265" xr:uid="{00000000-0005-0000-0000-000056430000}"/>
    <cellStyle name="Normal 3 2 2 3 6 8 2" xfId="17266" xr:uid="{00000000-0005-0000-0000-000057430000}"/>
    <cellStyle name="Normal 3 2 2 3 6 9" xfId="17267" xr:uid="{00000000-0005-0000-0000-000058430000}"/>
    <cellStyle name="Normal 3 2 2 3 7" xfId="17268" xr:uid="{00000000-0005-0000-0000-000059430000}"/>
    <cellStyle name="Normal 3 2 2 3 7 2" xfId="17269" xr:uid="{00000000-0005-0000-0000-00005A430000}"/>
    <cellStyle name="Normal 3 2 2 3 7 2 2" xfId="17270" xr:uid="{00000000-0005-0000-0000-00005B430000}"/>
    <cellStyle name="Normal 3 2 2 3 7 2 2 2" xfId="17271" xr:uid="{00000000-0005-0000-0000-00005C430000}"/>
    <cellStyle name="Normal 3 2 2 3 7 2 2 2 2" xfId="17272" xr:uid="{00000000-0005-0000-0000-00005D430000}"/>
    <cellStyle name="Normal 3 2 2 3 7 2 2 2 2 2" xfId="17273" xr:uid="{00000000-0005-0000-0000-00005E430000}"/>
    <cellStyle name="Normal 3 2 2 3 7 2 2 2 3" xfId="17274" xr:uid="{00000000-0005-0000-0000-00005F430000}"/>
    <cellStyle name="Normal 3 2 2 3 7 2 2 3" xfId="17275" xr:uid="{00000000-0005-0000-0000-000060430000}"/>
    <cellStyle name="Normal 3 2 2 3 7 2 2 3 2" xfId="17276" xr:uid="{00000000-0005-0000-0000-000061430000}"/>
    <cellStyle name="Normal 3 2 2 3 7 2 2 4" xfId="17277" xr:uid="{00000000-0005-0000-0000-000062430000}"/>
    <cellStyle name="Normal 3 2 2 3 7 2 3" xfId="17278" xr:uid="{00000000-0005-0000-0000-000063430000}"/>
    <cellStyle name="Normal 3 2 2 3 7 2 3 2" xfId="17279" xr:uid="{00000000-0005-0000-0000-000064430000}"/>
    <cellStyle name="Normal 3 2 2 3 7 2 3 2 2" xfId="17280" xr:uid="{00000000-0005-0000-0000-000065430000}"/>
    <cellStyle name="Normal 3 2 2 3 7 2 3 3" xfId="17281" xr:uid="{00000000-0005-0000-0000-000066430000}"/>
    <cellStyle name="Normal 3 2 2 3 7 2 4" xfId="17282" xr:uid="{00000000-0005-0000-0000-000067430000}"/>
    <cellStyle name="Normal 3 2 2 3 7 2 4 2" xfId="17283" xr:uid="{00000000-0005-0000-0000-000068430000}"/>
    <cellStyle name="Normal 3 2 2 3 7 2 5" xfId="17284" xr:uid="{00000000-0005-0000-0000-000069430000}"/>
    <cellStyle name="Normal 3 2 2 3 7 3" xfId="17285" xr:uid="{00000000-0005-0000-0000-00006A430000}"/>
    <cellStyle name="Normal 3 2 2 3 7 3 2" xfId="17286" xr:uid="{00000000-0005-0000-0000-00006B430000}"/>
    <cellStyle name="Normal 3 2 2 3 7 3 2 2" xfId="17287" xr:uid="{00000000-0005-0000-0000-00006C430000}"/>
    <cellStyle name="Normal 3 2 2 3 7 3 2 2 2" xfId="17288" xr:uid="{00000000-0005-0000-0000-00006D430000}"/>
    <cellStyle name="Normal 3 2 2 3 7 3 2 3" xfId="17289" xr:uid="{00000000-0005-0000-0000-00006E430000}"/>
    <cellStyle name="Normal 3 2 2 3 7 3 3" xfId="17290" xr:uid="{00000000-0005-0000-0000-00006F430000}"/>
    <cellStyle name="Normal 3 2 2 3 7 3 3 2" xfId="17291" xr:uid="{00000000-0005-0000-0000-000070430000}"/>
    <cellStyle name="Normal 3 2 2 3 7 3 4" xfId="17292" xr:uid="{00000000-0005-0000-0000-000071430000}"/>
    <cellStyle name="Normal 3 2 2 3 7 4" xfId="17293" xr:uid="{00000000-0005-0000-0000-000072430000}"/>
    <cellStyle name="Normal 3 2 2 3 7 4 2" xfId="17294" xr:uid="{00000000-0005-0000-0000-000073430000}"/>
    <cellStyle name="Normal 3 2 2 3 7 4 2 2" xfId="17295" xr:uid="{00000000-0005-0000-0000-000074430000}"/>
    <cellStyle name="Normal 3 2 2 3 7 4 2 2 2" xfId="17296" xr:uid="{00000000-0005-0000-0000-000075430000}"/>
    <cellStyle name="Normal 3 2 2 3 7 4 2 3" xfId="17297" xr:uid="{00000000-0005-0000-0000-000076430000}"/>
    <cellStyle name="Normal 3 2 2 3 7 4 3" xfId="17298" xr:uid="{00000000-0005-0000-0000-000077430000}"/>
    <cellStyle name="Normal 3 2 2 3 7 4 3 2" xfId="17299" xr:uid="{00000000-0005-0000-0000-000078430000}"/>
    <cellStyle name="Normal 3 2 2 3 7 4 4" xfId="17300" xr:uid="{00000000-0005-0000-0000-000079430000}"/>
    <cellStyle name="Normal 3 2 2 3 7 5" xfId="17301" xr:uid="{00000000-0005-0000-0000-00007A430000}"/>
    <cellStyle name="Normal 3 2 2 3 7 5 2" xfId="17302" xr:uid="{00000000-0005-0000-0000-00007B430000}"/>
    <cellStyle name="Normal 3 2 2 3 7 5 2 2" xfId="17303" xr:uid="{00000000-0005-0000-0000-00007C430000}"/>
    <cellStyle name="Normal 3 2 2 3 7 5 3" xfId="17304" xr:uid="{00000000-0005-0000-0000-00007D430000}"/>
    <cellStyle name="Normal 3 2 2 3 7 6" xfId="17305" xr:uid="{00000000-0005-0000-0000-00007E430000}"/>
    <cellStyle name="Normal 3 2 2 3 7 6 2" xfId="17306" xr:uid="{00000000-0005-0000-0000-00007F430000}"/>
    <cellStyle name="Normal 3 2 2 3 7 7" xfId="17307" xr:uid="{00000000-0005-0000-0000-000080430000}"/>
    <cellStyle name="Normal 3 2 2 3 7 7 2" xfId="17308" xr:uid="{00000000-0005-0000-0000-000081430000}"/>
    <cellStyle name="Normal 3 2 2 3 7 8" xfId="17309" xr:uid="{00000000-0005-0000-0000-000082430000}"/>
    <cellStyle name="Normal 3 2 2 3 8" xfId="17310" xr:uid="{00000000-0005-0000-0000-000083430000}"/>
    <cellStyle name="Normal 3 2 2 3 8 2" xfId="17311" xr:uid="{00000000-0005-0000-0000-000084430000}"/>
    <cellStyle name="Normal 3 2 2 3 8 2 2" xfId="17312" xr:uid="{00000000-0005-0000-0000-000085430000}"/>
    <cellStyle name="Normal 3 2 2 3 8 2 2 2" xfId="17313" xr:uid="{00000000-0005-0000-0000-000086430000}"/>
    <cellStyle name="Normal 3 2 2 3 8 2 2 2 2" xfId="17314" xr:uid="{00000000-0005-0000-0000-000087430000}"/>
    <cellStyle name="Normal 3 2 2 3 8 2 2 2 2 2" xfId="17315" xr:uid="{00000000-0005-0000-0000-000088430000}"/>
    <cellStyle name="Normal 3 2 2 3 8 2 2 2 3" xfId="17316" xr:uid="{00000000-0005-0000-0000-000089430000}"/>
    <cellStyle name="Normal 3 2 2 3 8 2 2 3" xfId="17317" xr:uid="{00000000-0005-0000-0000-00008A430000}"/>
    <cellStyle name="Normal 3 2 2 3 8 2 2 3 2" xfId="17318" xr:uid="{00000000-0005-0000-0000-00008B430000}"/>
    <cellStyle name="Normal 3 2 2 3 8 2 2 4" xfId="17319" xr:uid="{00000000-0005-0000-0000-00008C430000}"/>
    <cellStyle name="Normal 3 2 2 3 8 2 3" xfId="17320" xr:uid="{00000000-0005-0000-0000-00008D430000}"/>
    <cellStyle name="Normal 3 2 2 3 8 2 3 2" xfId="17321" xr:uid="{00000000-0005-0000-0000-00008E430000}"/>
    <cellStyle name="Normal 3 2 2 3 8 2 3 2 2" xfId="17322" xr:uid="{00000000-0005-0000-0000-00008F430000}"/>
    <cellStyle name="Normal 3 2 2 3 8 2 3 3" xfId="17323" xr:uid="{00000000-0005-0000-0000-000090430000}"/>
    <cellStyle name="Normal 3 2 2 3 8 2 4" xfId="17324" xr:uid="{00000000-0005-0000-0000-000091430000}"/>
    <cellStyle name="Normal 3 2 2 3 8 2 4 2" xfId="17325" xr:uid="{00000000-0005-0000-0000-000092430000}"/>
    <cellStyle name="Normal 3 2 2 3 8 2 5" xfId="17326" xr:uid="{00000000-0005-0000-0000-000093430000}"/>
    <cellStyle name="Normal 3 2 2 3 8 3" xfId="17327" xr:uid="{00000000-0005-0000-0000-000094430000}"/>
    <cellStyle name="Normal 3 2 2 3 8 3 2" xfId="17328" xr:uid="{00000000-0005-0000-0000-000095430000}"/>
    <cellStyle name="Normal 3 2 2 3 8 3 2 2" xfId="17329" xr:uid="{00000000-0005-0000-0000-000096430000}"/>
    <cellStyle name="Normal 3 2 2 3 8 3 2 2 2" xfId="17330" xr:uid="{00000000-0005-0000-0000-000097430000}"/>
    <cellStyle name="Normal 3 2 2 3 8 3 2 3" xfId="17331" xr:uid="{00000000-0005-0000-0000-000098430000}"/>
    <cellStyle name="Normal 3 2 2 3 8 3 3" xfId="17332" xr:uid="{00000000-0005-0000-0000-000099430000}"/>
    <cellStyle name="Normal 3 2 2 3 8 3 3 2" xfId="17333" xr:uid="{00000000-0005-0000-0000-00009A430000}"/>
    <cellStyle name="Normal 3 2 2 3 8 3 4" xfId="17334" xr:uid="{00000000-0005-0000-0000-00009B430000}"/>
    <cellStyle name="Normal 3 2 2 3 8 4" xfId="17335" xr:uid="{00000000-0005-0000-0000-00009C430000}"/>
    <cellStyle name="Normal 3 2 2 3 8 4 2" xfId="17336" xr:uid="{00000000-0005-0000-0000-00009D430000}"/>
    <cellStyle name="Normal 3 2 2 3 8 4 2 2" xfId="17337" xr:uid="{00000000-0005-0000-0000-00009E430000}"/>
    <cellStyle name="Normal 3 2 2 3 8 4 2 2 2" xfId="17338" xr:uid="{00000000-0005-0000-0000-00009F430000}"/>
    <cellStyle name="Normal 3 2 2 3 8 4 2 3" xfId="17339" xr:uid="{00000000-0005-0000-0000-0000A0430000}"/>
    <cellStyle name="Normal 3 2 2 3 8 4 3" xfId="17340" xr:uid="{00000000-0005-0000-0000-0000A1430000}"/>
    <cellStyle name="Normal 3 2 2 3 8 4 3 2" xfId="17341" xr:uid="{00000000-0005-0000-0000-0000A2430000}"/>
    <cellStyle name="Normal 3 2 2 3 8 4 4" xfId="17342" xr:uid="{00000000-0005-0000-0000-0000A3430000}"/>
    <cellStyle name="Normal 3 2 2 3 8 5" xfId="17343" xr:uid="{00000000-0005-0000-0000-0000A4430000}"/>
    <cellStyle name="Normal 3 2 2 3 8 5 2" xfId="17344" xr:uid="{00000000-0005-0000-0000-0000A5430000}"/>
    <cellStyle name="Normal 3 2 2 3 8 5 2 2" xfId="17345" xr:uid="{00000000-0005-0000-0000-0000A6430000}"/>
    <cellStyle name="Normal 3 2 2 3 8 5 3" xfId="17346" xr:uid="{00000000-0005-0000-0000-0000A7430000}"/>
    <cellStyle name="Normal 3 2 2 3 8 6" xfId="17347" xr:uid="{00000000-0005-0000-0000-0000A8430000}"/>
    <cellStyle name="Normal 3 2 2 3 8 6 2" xfId="17348" xr:uid="{00000000-0005-0000-0000-0000A9430000}"/>
    <cellStyle name="Normal 3 2 2 3 8 7" xfId="17349" xr:uid="{00000000-0005-0000-0000-0000AA430000}"/>
    <cellStyle name="Normal 3 2 2 3 8 7 2" xfId="17350" xr:uid="{00000000-0005-0000-0000-0000AB430000}"/>
    <cellStyle name="Normal 3 2 2 3 8 8" xfId="17351" xr:uid="{00000000-0005-0000-0000-0000AC430000}"/>
    <cellStyle name="Normal 3 2 2 3 9" xfId="17352" xr:uid="{00000000-0005-0000-0000-0000AD430000}"/>
    <cellStyle name="Normal 3 2 2 3 9 2" xfId="17353" xr:uid="{00000000-0005-0000-0000-0000AE430000}"/>
    <cellStyle name="Normal 3 2 2 3 9 2 2" xfId="17354" xr:uid="{00000000-0005-0000-0000-0000AF430000}"/>
    <cellStyle name="Normal 3 2 2 3 9 2 2 2" xfId="17355" xr:uid="{00000000-0005-0000-0000-0000B0430000}"/>
    <cellStyle name="Normal 3 2 2 3 9 2 2 2 2" xfId="17356" xr:uid="{00000000-0005-0000-0000-0000B1430000}"/>
    <cellStyle name="Normal 3 2 2 3 9 2 2 2 2 2" xfId="17357" xr:uid="{00000000-0005-0000-0000-0000B2430000}"/>
    <cellStyle name="Normal 3 2 2 3 9 2 2 2 3" xfId="17358" xr:uid="{00000000-0005-0000-0000-0000B3430000}"/>
    <cellStyle name="Normal 3 2 2 3 9 2 2 3" xfId="17359" xr:uid="{00000000-0005-0000-0000-0000B4430000}"/>
    <cellStyle name="Normal 3 2 2 3 9 2 2 3 2" xfId="17360" xr:uid="{00000000-0005-0000-0000-0000B5430000}"/>
    <cellStyle name="Normal 3 2 2 3 9 2 2 4" xfId="17361" xr:uid="{00000000-0005-0000-0000-0000B6430000}"/>
    <cellStyle name="Normal 3 2 2 3 9 2 3" xfId="17362" xr:uid="{00000000-0005-0000-0000-0000B7430000}"/>
    <cellStyle name="Normal 3 2 2 3 9 2 3 2" xfId="17363" xr:uid="{00000000-0005-0000-0000-0000B8430000}"/>
    <cellStyle name="Normal 3 2 2 3 9 2 3 2 2" xfId="17364" xr:uid="{00000000-0005-0000-0000-0000B9430000}"/>
    <cellStyle name="Normal 3 2 2 3 9 2 3 3" xfId="17365" xr:uid="{00000000-0005-0000-0000-0000BA430000}"/>
    <cellStyle name="Normal 3 2 2 3 9 2 4" xfId="17366" xr:uid="{00000000-0005-0000-0000-0000BB430000}"/>
    <cellStyle name="Normal 3 2 2 3 9 2 4 2" xfId="17367" xr:uid="{00000000-0005-0000-0000-0000BC430000}"/>
    <cellStyle name="Normal 3 2 2 3 9 2 5" xfId="17368" xr:uid="{00000000-0005-0000-0000-0000BD430000}"/>
    <cellStyle name="Normal 3 2 2 3 9 3" xfId="17369" xr:uid="{00000000-0005-0000-0000-0000BE430000}"/>
    <cellStyle name="Normal 3 2 2 3 9 3 2" xfId="17370" xr:uid="{00000000-0005-0000-0000-0000BF430000}"/>
    <cellStyle name="Normal 3 2 2 3 9 3 2 2" xfId="17371" xr:uid="{00000000-0005-0000-0000-0000C0430000}"/>
    <cellStyle name="Normal 3 2 2 3 9 3 2 2 2" xfId="17372" xr:uid="{00000000-0005-0000-0000-0000C1430000}"/>
    <cellStyle name="Normal 3 2 2 3 9 3 2 3" xfId="17373" xr:uid="{00000000-0005-0000-0000-0000C2430000}"/>
    <cellStyle name="Normal 3 2 2 3 9 3 3" xfId="17374" xr:uid="{00000000-0005-0000-0000-0000C3430000}"/>
    <cellStyle name="Normal 3 2 2 3 9 3 3 2" xfId="17375" xr:uid="{00000000-0005-0000-0000-0000C4430000}"/>
    <cellStyle name="Normal 3 2 2 3 9 3 4" xfId="17376" xr:uid="{00000000-0005-0000-0000-0000C5430000}"/>
    <cellStyle name="Normal 3 2 2 3 9 4" xfId="17377" xr:uid="{00000000-0005-0000-0000-0000C6430000}"/>
    <cellStyle name="Normal 3 2 2 3 9 4 2" xfId="17378" xr:uid="{00000000-0005-0000-0000-0000C7430000}"/>
    <cellStyle name="Normal 3 2 2 3 9 4 2 2" xfId="17379" xr:uid="{00000000-0005-0000-0000-0000C8430000}"/>
    <cellStyle name="Normal 3 2 2 3 9 4 3" xfId="17380" xr:uid="{00000000-0005-0000-0000-0000C9430000}"/>
    <cellStyle name="Normal 3 2 2 3 9 5" xfId="17381" xr:uid="{00000000-0005-0000-0000-0000CA430000}"/>
    <cellStyle name="Normal 3 2 2 3 9 5 2" xfId="17382" xr:uid="{00000000-0005-0000-0000-0000CB430000}"/>
    <cellStyle name="Normal 3 2 2 3 9 6" xfId="17383" xr:uid="{00000000-0005-0000-0000-0000CC430000}"/>
    <cellStyle name="Normal 3 2 2 4" xfId="17384" xr:uid="{00000000-0005-0000-0000-0000CD430000}"/>
    <cellStyle name="Normal 3 2 2 4 10" xfId="17385" xr:uid="{00000000-0005-0000-0000-0000CE430000}"/>
    <cellStyle name="Normal 3 2 2 4 10 2" xfId="17386" xr:uid="{00000000-0005-0000-0000-0000CF430000}"/>
    <cellStyle name="Normal 3 2 2 4 10 2 2" xfId="17387" xr:uid="{00000000-0005-0000-0000-0000D0430000}"/>
    <cellStyle name="Normal 3 2 2 4 10 2 2 2" xfId="17388" xr:uid="{00000000-0005-0000-0000-0000D1430000}"/>
    <cellStyle name="Normal 3 2 2 4 10 2 3" xfId="17389" xr:uid="{00000000-0005-0000-0000-0000D2430000}"/>
    <cellStyle name="Normal 3 2 2 4 10 3" xfId="17390" xr:uid="{00000000-0005-0000-0000-0000D3430000}"/>
    <cellStyle name="Normal 3 2 2 4 10 3 2" xfId="17391" xr:uid="{00000000-0005-0000-0000-0000D4430000}"/>
    <cellStyle name="Normal 3 2 2 4 10 4" xfId="17392" xr:uid="{00000000-0005-0000-0000-0000D5430000}"/>
    <cellStyle name="Normal 3 2 2 4 11" xfId="17393" xr:uid="{00000000-0005-0000-0000-0000D6430000}"/>
    <cellStyle name="Normal 3 2 2 4 11 2" xfId="17394" xr:uid="{00000000-0005-0000-0000-0000D7430000}"/>
    <cellStyle name="Normal 3 2 2 4 11 2 2" xfId="17395" xr:uid="{00000000-0005-0000-0000-0000D8430000}"/>
    <cellStyle name="Normal 3 2 2 4 11 2 2 2" xfId="17396" xr:uid="{00000000-0005-0000-0000-0000D9430000}"/>
    <cellStyle name="Normal 3 2 2 4 11 2 3" xfId="17397" xr:uid="{00000000-0005-0000-0000-0000DA430000}"/>
    <cellStyle name="Normal 3 2 2 4 11 3" xfId="17398" xr:uid="{00000000-0005-0000-0000-0000DB430000}"/>
    <cellStyle name="Normal 3 2 2 4 11 3 2" xfId="17399" xr:uid="{00000000-0005-0000-0000-0000DC430000}"/>
    <cellStyle name="Normal 3 2 2 4 11 4" xfId="17400" xr:uid="{00000000-0005-0000-0000-0000DD430000}"/>
    <cellStyle name="Normal 3 2 2 4 12" xfId="17401" xr:uid="{00000000-0005-0000-0000-0000DE430000}"/>
    <cellStyle name="Normal 3 2 2 4 12 2" xfId="17402" xr:uid="{00000000-0005-0000-0000-0000DF430000}"/>
    <cellStyle name="Normal 3 2 2 4 12 2 2" xfId="17403" xr:uid="{00000000-0005-0000-0000-0000E0430000}"/>
    <cellStyle name="Normal 3 2 2 4 12 2 2 2" xfId="17404" xr:uid="{00000000-0005-0000-0000-0000E1430000}"/>
    <cellStyle name="Normal 3 2 2 4 12 2 3" xfId="17405" xr:uid="{00000000-0005-0000-0000-0000E2430000}"/>
    <cellStyle name="Normal 3 2 2 4 12 3" xfId="17406" xr:uid="{00000000-0005-0000-0000-0000E3430000}"/>
    <cellStyle name="Normal 3 2 2 4 12 3 2" xfId="17407" xr:uid="{00000000-0005-0000-0000-0000E4430000}"/>
    <cellStyle name="Normal 3 2 2 4 12 4" xfId="17408" xr:uid="{00000000-0005-0000-0000-0000E5430000}"/>
    <cellStyle name="Normal 3 2 2 4 13" xfId="17409" xr:uid="{00000000-0005-0000-0000-0000E6430000}"/>
    <cellStyle name="Normal 3 2 2 4 13 2" xfId="17410" xr:uid="{00000000-0005-0000-0000-0000E7430000}"/>
    <cellStyle name="Normal 3 2 2 4 13 2 2" xfId="17411" xr:uid="{00000000-0005-0000-0000-0000E8430000}"/>
    <cellStyle name="Normal 3 2 2 4 13 3" xfId="17412" xr:uid="{00000000-0005-0000-0000-0000E9430000}"/>
    <cellStyle name="Normal 3 2 2 4 14" xfId="17413" xr:uid="{00000000-0005-0000-0000-0000EA430000}"/>
    <cellStyle name="Normal 3 2 2 4 14 2" xfId="17414" xr:uid="{00000000-0005-0000-0000-0000EB430000}"/>
    <cellStyle name="Normal 3 2 2 4 15" xfId="17415" xr:uid="{00000000-0005-0000-0000-0000EC430000}"/>
    <cellStyle name="Normal 3 2 2 4 15 2" xfId="17416" xr:uid="{00000000-0005-0000-0000-0000ED430000}"/>
    <cellStyle name="Normal 3 2 2 4 16" xfId="17417" xr:uid="{00000000-0005-0000-0000-0000EE430000}"/>
    <cellStyle name="Normal 3 2 2 4 2" xfId="17418" xr:uid="{00000000-0005-0000-0000-0000EF430000}"/>
    <cellStyle name="Normal 3 2 2 4 2 10" xfId="17419" xr:uid="{00000000-0005-0000-0000-0000F0430000}"/>
    <cellStyle name="Normal 3 2 2 4 2 2" xfId="17420" xr:uid="{00000000-0005-0000-0000-0000F1430000}"/>
    <cellStyle name="Normal 3 2 2 4 2 2 2" xfId="17421" xr:uid="{00000000-0005-0000-0000-0000F2430000}"/>
    <cellStyle name="Normal 3 2 2 4 2 2 2 2" xfId="17422" xr:uid="{00000000-0005-0000-0000-0000F3430000}"/>
    <cellStyle name="Normal 3 2 2 4 2 2 2 2 2" xfId="17423" xr:uid="{00000000-0005-0000-0000-0000F4430000}"/>
    <cellStyle name="Normal 3 2 2 4 2 2 2 2 2 2" xfId="17424" xr:uid="{00000000-0005-0000-0000-0000F5430000}"/>
    <cellStyle name="Normal 3 2 2 4 2 2 2 2 2 2 2" xfId="17425" xr:uid="{00000000-0005-0000-0000-0000F6430000}"/>
    <cellStyle name="Normal 3 2 2 4 2 2 2 2 2 2 2 2" xfId="17426" xr:uid="{00000000-0005-0000-0000-0000F7430000}"/>
    <cellStyle name="Normal 3 2 2 4 2 2 2 2 2 2 3" xfId="17427" xr:uid="{00000000-0005-0000-0000-0000F8430000}"/>
    <cellStyle name="Normal 3 2 2 4 2 2 2 2 2 3" xfId="17428" xr:uid="{00000000-0005-0000-0000-0000F9430000}"/>
    <cellStyle name="Normal 3 2 2 4 2 2 2 2 2 3 2" xfId="17429" xr:uid="{00000000-0005-0000-0000-0000FA430000}"/>
    <cellStyle name="Normal 3 2 2 4 2 2 2 2 2 4" xfId="17430" xr:uid="{00000000-0005-0000-0000-0000FB430000}"/>
    <cellStyle name="Normal 3 2 2 4 2 2 2 2 3" xfId="17431" xr:uid="{00000000-0005-0000-0000-0000FC430000}"/>
    <cellStyle name="Normal 3 2 2 4 2 2 2 2 3 2" xfId="17432" xr:uid="{00000000-0005-0000-0000-0000FD430000}"/>
    <cellStyle name="Normal 3 2 2 4 2 2 2 2 3 2 2" xfId="17433" xr:uid="{00000000-0005-0000-0000-0000FE430000}"/>
    <cellStyle name="Normal 3 2 2 4 2 2 2 2 3 3" xfId="17434" xr:uid="{00000000-0005-0000-0000-0000FF430000}"/>
    <cellStyle name="Normal 3 2 2 4 2 2 2 2 4" xfId="17435" xr:uid="{00000000-0005-0000-0000-000000440000}"/>
    <cellStyle name="Normal 3 2 2 4 2 2 2 2 4 2" xfId="17436" xr:uid="{00000000-0005-0000-0000-000001440000}"/>
    <cellStyle name="Normal 3 2 2 4 2 2 2 2 5" xfId="17437" xr:uid="{00000000-0005-0000-0000-000002440000}"/>
    <cellStyle name="Normal 3 2 2 4 2 2 2 3" xfId="17438" xr:uid="{00000000-0005-0000-0000-000003440000}"/>
    <cellStyle name="Normal 3 2 2 4 2 2 2 3 2" xfId="17439" xr:uid="{00000000-0005-0000-0000-000004440000}"/>
    <cellStyle name="Normal 3 2 2 4 2 2 2 3 2 2" xfId="17440" xr:uid="{00000000-0005-0000-0000-000005440000}"/>
    <cellStyle name="Normal 3 2 2 4 2 2 2 3 2 2 2" xfId="17441" xr:uid="{00000000-0005-0000-0000-000006440000}"/>
    <cellStyle name="Normal 3 2 2 4 2 2 2 3 2 3" xfId="17442" xr:uid="{00000000-0005-0000-0000-000007440000}"/>
    <cellStyle name="Normal 3 2 2 4 2 2 2 3 3" xfId="17443" xr:uid="{00000000-0005-0000-0000-000008440000}"/>
    <cellStyle name="Normal 3 2 2 4 2 2 2 3 3 2" xfId="17444" xr:uid="{00000000-0005-0000-0000-000009440000}"/>
    <cellStyle name="Normal 3 2 2 4 2 2 2 3 4" xfId="17445" xr:uid="{00000000-0005-0000-0000-00000A440000}"/>
    <cellStyle name="Normal 3 2 2 4 2 2 2 4" xfId="17446" xr:uid="{00000000-0005-0000-0000-00000B440000}"/>
    <cellStyle name="Normal 3 2 2 4 2 2 2 4 2" xfId="17447" xr:uid="{00000000-0005-0000-0000-00000C440000}"/>
    <cellStyle name="Normal 3 2 2 4 2 2 2 4 2 2" xfId="17448" xr:uid="{00000000-0005-0000-0000-00000D440000}"/>
    <cellStyle name="Normal 3 2 2 4 2 2 2 4 2 2 2" xfId="17449" xr:uid="{00000000-0005-0000-0000-00000E440000}"/>
    <cellStyle name="Normal 3 2 2 4 2 2 2 4 2 3" xfId="17450" xr:uid="{00000000-0005-0000-0000-00000F440000}"/>
    <cellStyle name="Normal 3 2 2 4 2 2 2 4 3" xfId="17451" xr:uid="{00000000-0005-0000-0000-000010440000}"/>
    <cellStyle name="Normal 3 2 2 4 2 2 2 4 3 2" xfId="17452" xr:uid="{00000000-0005-0000-0000-000011440000}"/>
    <cellStyle name="Normal 3 2 2 4 2 2 2 4 4" xfId="17453" xr:uid="{00000000-0005-0000-0000-000012440000}"/>
    <cellStyle name="Normal 3 2 2 4 2 2 2 5" xfId="17454" xr:uid="{00000000-0005-0000-0000-000013440000}"/>
    <cellStyle name="Normal 3 2 2 4 2 2 2 5 2" xfId="17455" xr:uid="{00000000-0005-0000-0000-000014440000}"/>
    <cellStyle name="Normal 3 2 2 4 2 2 2 5 2 2" xfId="17456" xr:uid="{00000000-0005-0000-0000-000015440000}"/>
    <cellStyle name="Normal 3 2 2 4 2 2 2 5 3" xfId="17457" xr:uid="{00000000-0005-0000-0000-000016440000}"/>
    <cellStyle name="Normal 3 2 2 4 2 2 2 6" xfId="17458" xr:uid="{00000000-0005-0000-0000-000017440000}"/>
    <cellStyle name="Normal 3 2 2 4 2 2 2 6 2" xfId="17459" xr:uid="{00000000-0005-0000-0000-000018440000}"/>
    <cellStyle name="Normal 3 2 2 4 2 2 2 7" xfId="17460" xr:uid="{00000000-0005-0000-0000-000019440000}"/>
    <cellStyle name="Normal 3 2 2 4 2 2 2 7 2" xfId="17461" xr:uid="{00000000-0005-0000-0000-00001A440000}"/>
    <cellStyle name="Normal 3 2 2 4 2 2 2 8" xfId="17462" xr:uid="{00000000-0005-0000-0000-00001B440000}"/>
    <cellStyle name="Normal 3 2 2 4 2 2 3" xfId="17463" xr:uid="{00000000-0005-0000-0000-00001C440000}"/>
    <cellStyle name="Normal 3 2 2 4 2 2 3 2" xfId="17464" xr:uid="{00000000-0005-0000-0000-00001D440000}"/>
    <cellStyle name="Normal 3 2 2 4 2 2 3 2 2" xfId="17465" xr:uid="{00000000-0005-0000-0000-00001E440000}"/>
    <cellStyle name="Normal 3 2 2 4 2 2 3 2 2 2" xfId="17466" xr:uid="{00000000-0005-0000-0000-00001F440000}"/>
    <cellStyle name="Normal 3 2 2 4 2 2 3 2 2 2 2" xfId="17467" xr:uid="{00000000-0005-0000-0000-000020440000}"/>
    <cellStyle name="Normal 3 2 2 4 2 2 3 2 2 3" xfId="17468" xr:uid="{00000000-0005-0000-0000-000021440000}"/>
    <cellStyle name="Normal 3 2 2 4 2 2 3 2 3" xfId="17469" xr:uid="{00000000-0005-0000-0000-000022440000}"/>
    <cellStyle name="Normal 3 2 2 4 2 2 3 2 3 2" xfId="17470" xr:uid="{00000000-0005-0000-0000-000023440000}"/>
    <cellStyle name="Normal 3 2 2 4 2 2 3 2 4" xfId="17471" xr:uid="{00000000-0005-0000-0000-000024440000}"/>
    <cellStyle name="Normal 3 2 2 4 2 2 3 3" xfId="17472" xr:uid="{00000000-0005-0000-0000-000025440000}"/>
    <cellStyle name="Normal 3 2 2 4 2 2 3 3 2" xfId="17473" xr:uid="{00000000-0005-0000-0000-000026440000}"/>
    <cellStyle name="Normal 3 2 2 4 2 2 3 3 2 2" xfId="17474" xr:uid="{00000000-0005-0000-0000-000027440000}"/>
    <cellStyle name="Normal 3 2 2 4 2 2 3 3 3" xfId="17475" xr:uid="{00000000-0005-0000-0000-000028440000}"/>
    <cellStyle name="Normal 3 2 2 4 2 2 3 4" xfId="17476" xr:uid="{00000000-0005-0000-0000-000029440000}"/>
    <cellStyle name="Normal 3 2 2 4 2 2 3 4 2" xfId="17477" xr:uid="{00000000-0005-0000-0000-00002A440000}"/>
    <cellStyle name="Normal 3 2 2 4 2 2 3 5" xfId="17478" xr:uid="{00000000-0005-0000-0000-00002B440000}"/>
    <cellStyle name="Normal 3 2 2 4 2 2 4" xfId="17479" xr:uid="{00000000-0005-0000-0000-00002C440000}"/>
    <cellStyle name="Normal 3 2 2 4 2 2 4 2" xfId="17480" xr:uid="{00000000-0005-0000-0000-00002D440000}"/>
    <cellStyle name="Normal 3 2 2 4 2 2 4 2 2" xfId="17481" xr:uid="{00000000-0005-0000-0000-00002E440000}"/>
    <cellStyle name="Normal 3 2 2 4 2 2 4 2 2 2" xfId="17482" xr:uid="{00000000-0005-0000-0000-00002F440000}"/>
    <cellStyle name="Normal 3 2 2 4 2 2 4 2 3" xfId="17483" xr:uid="{00000000-0005-0000-0000-000030440000}"/>
    <cellStyle name="Normal 3 2 2 4 2 2 4 3" xfId="17484" xr:uid="{00000000-0005-0000-0000-000031440000}"/>
    <cellStyle name="Normal 3 2 2 4 2 2 4 3 2" xfId="17485" xr:uid="{00000000-0005-0000-0000-000032440000}"/>
    <cellStyle name="Normal 3 2 2 4 2 2 4 4" xfId="17486" xr:uid="{00000000-0005-0000-0000-000033440000}"/>
    <cellStyle name="Normal 3 2 2 4 2 2 5" xfId="17487" xr:uid="{00000000-0005-0000-0000-000034440000}"/>
    <cellStyle name="Normal 3 2 2 4 2 2 5 2" xfId="17488" xr:uid="{00000000-0005-0000-0000-000035440000}"/>
    <cellStyle name="Normal 3 2 2 4 2 2 5 2 2" xfId="17489" xr:uid="{00000000-0005-0000-0000-000036440000}"/>
    <cellStyle name="Normal 3 2 2 4 2 2 5 2 2 2" xfId="17490" xr:uid="{00000000-0005-0000-0000-000037440000}"/>
    <cellStyle name="Normal 3 2 2 4 2 2 5 2 3" xfId="17491" xr:uid="{00000000-0005-0000-0000-000038440000}"/>
    <cellStyle name="Normal 3 2 2 4 2 2 5 3" xfId="17492" xr:uid="{00000000-0005-0000-0000-000039440000}"/>
    <cellStyle name="Normal 3 2 2 4 2 2 5 3 2" xfId="17493" xr:uid="{00000000-0005-0000-0000-00003A440000}"/>
    <cellStyle name="Normal 3 2 2 4 2 2 5 4" xfId="17494" xr:uid="{00000000-0005-0000-0000-00003B440000}"/>
    <cellStyle name="Normal 3 2 2 4 2 2 6" xfId="17495" xr:uid="{00000000-0005-0000-0000-00003C440000}"/>
    <cellStyle name="Normal 3 2 2 4 2 2 6 2" xfId="17496" xr:uid="{00000000-0005-0000-0000-00003D440000}"/>
    <cellStyle name="Normal 3 2 2 4 2 2 6 2 2" xfId="17497" xr:uid="{00000000-0005-0000-0000-00003E440000}"/>
    <cellStyle name="Normal 3 2 2 4 2 2 6 3" xfId="17498" xr:uid="{00000000-0005-0000-0000-00003F440000}"/>
    <cellStyle name="Normal 3 2 2 4 2 2 7" xfId="17499" xr:uid="{00000000-0005-0000-0000-000040440000}"/>
    <cellStyle name="Normal 3 2 2 4 2 2 7 2" xfId="17500" xr:uid="{00000000-0005-0000-0000-000041440000}"/>
    <cellStyle name="Normal 3 2 2 4 2 2 8" xfId="17501" xr:uid="{00000000-0005-0000-0000-000042440000}"/>
    <cellStyle name="Normal 3 2 2 4 2 2 8 2" xfId="17502" xr:uid="{00000000-0005-0000-0000-000043440000}"/>
    <cellStyle name="Normal 3 2 2 4 2 2 9" xfId="17503" xr:uid="{00000000-0005-0000-0000-000044440000}"/>
    <cellStyle name="Normal 3 2 2 4 2 3" xfId="17504" xr:uid="{00000000-0005-0000-0000-000045440000}"/>
    <cellStyle name="Normal 3 2 2 4 2 3 2" xfId="17505" xr:uid="{00000000-0005-0000-0000-000046440000}"/>
    <cellStyle name="Normal 3 2 2 4 2 3 2 2" xfId="17506" xr:uid="{00000000-0005-0000-0000-000047440000}"/>
    <cellStyle name="Normal 3 2 2 4 2 3 2 2 2" xfId="17507" xr:uid="{00000000-0005-0000-0000-000048440000}"/>
    <cellStyle name="Normal 3 2 2 4 2 3 2 2 2 2" xfId="17508" xr:uid="{00000000-0005-0000-0000-000049440000}"/>
    <cellStyle name="Normal 3 2 2 4 2 3 2 2 2 2 2" xfId="17509" xr:uid="{00000000-0005-0000-0000-00004A440000}"/>
    <cellStyle name="Normal 3 2 2 4 2 3 2 2 2 3" xfId="17510" xr:uid="{00000000-0005-0000-0000-00004B440000}"/>
    <cellStyle name="Normal 3 2 2 4 2 3 2 2 3" xfId="17511" xr:uid="{00000000-0005-0000-0000-00004C440000}"/>
    <cellStyle name="Normal 3 2 2 4 2 3 2 2 3 2" xfId="17512" xr:uid="{00000000-0005-0000-0000-00004D440000}"/>
    <cellStyle name="Normal 3 2 2 4 2 3 2 2 4" xfId="17513" xr:uid="{00000000-0005-0000-0000-00004E440000}"/>
    <cellStyle name="Normal 3 2 2 4 2 3 2 3" xfId="17514" xr:uid="{00000000-0005-0000-0000-00004F440000}"/>
    <cellStyle name="Normal 3 2 2 4 2 3 2 3 2" xfId="17515" xr:uid="{00000000-0005-0000-0000-000050440000}"/>
    <cellStyle name="Normal 3 2 2 4 2 3 2 3 2 2" xfId="17516" xr:uid="{00000000-0005-0000-0000-000051440000}"/>
    <cellStyle name="Normal 3 2 2 4 2 3 2 3 3" xfId="17517" xr:uid="{00000000-0005-0000-0000-000052440000}"/>
    <cellStyle name="Normal 3 2 2 4 2 3 2 4" xfId="17518" xr:uid="{00000000-0005-0000-0000-000053440000}"/>
    <cellStyle name="Normal 3 2 2 4 2 3 2 4 2" xfId="17519" xr:uid="{00000000-0005-0000-0000-000054440000}"/>
    <cellStyle name="Normal 3 2 2 4 2 3 2 5" xfId="17520" xr:uid="{00000000-0005-0000-0000-000055440000}"/>
    <cellStyle name="Normal 3 2 2 4 2 3 3" xfId="17521" xr:uid="{00000000-0005-0000-0000-000056440000}"/>
    <cellStyle name="Normal 3 2 2 4 2 3 3 2" xfId="17522" xr:uid="{00000000-0005-0000-0000-000057440000}"/>
    <cellStyle name="Normal 3 2 2 4 2 3 3 2 2" xfId="17523" xr:uid="{00000000-0005-0000-0000-000058440000}"/>
    <cellStyle name="Normal 3 2 2 4 2 3 3 2 2 2" xfId="17524" xr:uid="{00000000-0005-0000-0000-000059440000}"/>
    <cellStyle name="Normal 3 2 2 4 2 3 3 2 3" xfId="17525" xr:uid="{00000000-0005-0000-0000-00005A440000}"/>
    <cellStyle name="Normal 3 2 2 4 2 3 3 3" xfId="17526" xr:uid="{00000000-0005-0000-0000-00005B440000}"/>
    <cellStyle name="Normal 3 2 2 4 2 3 3 3 2" xfId="17527" xr:uid="{00000000-0005-0000-0000-00005C440000}"/>
    <cellStyle name="Normal 3 2 2 4 2 3 3 4" xfId="17528" xr:uid="{00000000-0005-0000-0000-00005D440000}"/>
    <cellStyle name="Normal 3 2 2 4 2 3 4" xfId="17529" xr:uid="{00000000-0005-0000-0000-00005E440000}"/>
    <cellStyle name="Normal 3 2 2 4 2 3 4 2" xfId="17530" xr:uid="{00000000-0005-0000-0000-00005F440000}"/>
    <cellStyle name="Normal 3 2 2 4 2 3 4 2 2" xfId="17531" xr:uid="{00000000-0005-0000-0000-000060440000}"/>
    <cellStyle name="Normal 3 2 2 4 2 3 4 2 2 2" xfId="17532" xr:uid="{00000000-0005-0000-0000-000061440000}"/>
    <cellStyle name="Normal 3 2 2 4 2 3 4 2 3" xfId="17533" xr:uid="{00000000-0005-0000-0000-000062440000}"/>
    <cellStyle name="Normal 3 2 2 4 2 3 4 3" xfId="17534" xr:uid="{00000000-0005-0000-0000-000063440000}"/>
    <cellStyle name="Normal 3 2 2 4 2 3 4 3 2" xfId="17535" xr:uid="{00000000-0005-0000-0000-000064440000}"/>
    <cellStyle name="Normal 3 2 2 4 2 3 4 4" xfId="17536" xr:uid="{00000000-0005-0000-0000-000065440000}"/>
    <cellStyle name="Normal 3 2 2 4 2 3 5" xfId="17537" xr:uid="{00000000-0005-0000-0000-000066440000}"/>
    <cellStyle name="Normal 3 2 2 4 2 3 5 2" xfId="17538" xr:uid="{00000000-0005-0000-0000-000067440000}"/>
    <cellStyle name="Normal 3 2 2 4 2 3 5 2 2" xfId="17539" xr:uid="{00000000-0005-0000-0000-000068440000}"/>
    <cellStyle name="Normal 3 2 2 4 2 3 5 3" xfId="17540" xr:uid="{00000000-0005-0000-0000-000069440000}"/>
    <cellStyle name="Normal 3 2 2 4 2 3 6" xfId="17541" xr:uid="{00000000-0005-0000-0000-00006A440000}"/>
    <cellStyle name="Normal 3 2 2 4 2 3 6 2" xfId="17542" xr:uid="{00000000-0005-0000-0000-00006B440000}"/>
    <cellStyle name="Normal 3 2 2 4 2 3 7" xfId="17543" xr:uid="{00000000-0005-0000-0000-00006C440000}"/>
    <cellStyle name="Normal 3 2 2 4 2 3 7 2" xfId="17544" xr:uid="{00000000-0005-0000-0000-00006D440000}"/>
    <cellStyle name="Normal 3 2 2 4 2 3 8" xfId="17545" xr:uid="{00000000-0005-0000-0000-00006E440000}"/>
    <cellStyle name="Normal 3 2 2 4 2 4" xfId="17546" xr:uid="{00000000-0005-0000-0000-00006F440000}"/>
    <cellStyle name="Normal 3 2 2 4 2 4 2" xfId="17547" xr:uid="{00000000-0005-0000-0000-000070440000}"/>
    <cellStyle name="Normal 3 2 2 4 2 4 2 2" xfId="17548" xr:uid="{00000000-0005-0000-0000-000071440000}"/>
    <cellStyle name="Normal 3 2 2 4 2 4 2 2 2" xfId="17549" xr:uid="{00000000-0005-0000-0000-000072440000}"/>
    <cellStyle name="Normal 3 2 2 4 2 4 2 2 2 2" xfId="17550" xr:uid="{00000000-0005-0000-0000-000073440000}"/>
    <cellStyle name="Normal 3 2 2 4 2 4 2 2 3" xfId="17551" xr:uid="{00000000-0005-0000-0000-000074440000}"/>
    <cellStyle name="Normal 3 2 2 4 2 4 2 3" xfId="17552" xr:uid="{00000000-0005-0000-0000-000075440000}"/>
    <cellStyle name="Normal 3 2 2 4 2 4 2 3 2" xfId="17553" xr:uid="{00000000-0005-0000-0000-000076440000}"/>
    <cellStyle name="Normal 3 2 2 4 2 4 2 4" xfId="17554" xr:uid="{00000000-0005-0000-0000-000077440000}"/>
    <cellStyle name="Normal 3 2 2 4 2 4 3" xfId="17555" xr:uid="{00000000-0005-0000-0000-000078440000}"/>
    <cellStyle name="Normal 3 2 2 4 2 4 3 2" xfId="17556" xr:uid="{00000000-0005-0000-0000-000079440000}"/>
    <cellStyle name="Normal 3 2 2 4 2 4 3 2 2" xfId="17557" xr:uid="{00000000-0005-0000-0000-00007A440000}"/>
    <cellStyle name="Normal 3 2 2 4 2 4 3 3" xfId="17558" xr:uid="{00000000-0005-0000-0000-00007B440000}"/>
    <cellStyle name="Normal 3 2 2 4 2 4 4" xfId="17559" xr:uid="{00000000-0005-0000-0000-00007C440000}"/>
    <cellStyle name="Normal 3 2 2 4 2 4 4 2" xfId="17560" xr:uid="{00000000-0005-0000-0000-00007D440000}"/>
    <cellStyle name="Normal 3 2 2 4 2 4 5" xfId="17561" xr:uid="{00000000-0005-0000-0000-00007E440000}"/>
    <cellStyle name="Normal 3 2 2 4 2 5" xfId="17562" xr:uid="{00000000-0005-0000-0000-00007F440000}"/>
    <cellStyle name="Normal 3 2 2 4 2 5 2" xfId="17563" xr:uid="{00000000-0005-0000-0000-000080440000}"/>
    <cellStyle name="Normal 3 2 2 4 2 5 2 2" xfId="17564" xr:uid="{00000000-0005-0000-0000-000081440000}"/>
    <cellStyle name="Normal 3 2 2 4 2 5 2 2 2" xfId="17565" xr:uid="{00000000-0005-0000-0000-000082440000}"/>
    <cellStyle name="Normal 3 2 2 4 2 5 2 3" xfId="17566" xr:uid="{00000000-0005-0000-0000-000083440000}"/>
    <cellStyle name="Normal 3 2 2 4 2 5 3" xfId="17567" xr:uid="{00000000-0005-0000-0000-000084440000}"/>
    <cellStyle name="Normal 3 2 2 4 2 5 3 2" xfId="17568" xr:uid="{00000000-0005-0000-0000-000085440000}"/>
    <cellStyle name="Normal 3 2 2 4 2 5 4" xfId="17569" xr:uid="{00000000-0005-0000-0000-000086440000}"/>
    <cellStyle name="Normal 3 2 2 4 2 6" xfId="17570" xr:uid="{00000000-0005-0000-0000-000087440000}"/>
    <cellStyle name="Normal 3 2 2 4 2 6 2" xfId="17571" xr:uid="{00000000-0005-0000-0000-000088440000}"/>
    <cellStyle name="Normal 3 2 2 4 2 6 2 2" xfId="17572" xr:uid="{00000000-0005-0000-0000-000089440000}"/>
    <cellStyle name="Normal 3 2 2 4 2 6 2 2 2" xfId="17573" xr:uid="{00000000-0005-0000-0000-00008A440000}"/>
    <cellStyle name="Normal 3 2 2 4 2 6 2 3" xfId="17574" xr:uid="{00000000-0005-0000-0000-00008B440000}"/>
    <cellStyle name="Normal 3 2 2 4 2 6 3" xfId="17575" xr:uid="{00000000-0005-0000-0000-00008C440000}"/>
    <cellStyle name="Normal 3 2 2 4 2 6 3 2" xfId="17576" xr:uid="{00000000-0005-0000-0000-00008D440000}"/>
    <cellStyle name="Normal 3 2 2 4 2 6 4" xfId="17577" xr:uid="{00000000-0005-0000-0000-00008E440000}"/>
    <cellStyle name="Normal 3 2 2 4 2 7" xfId="17578" xr:uid="{00000000-0005-0000-0000-00008F440000}"/>
    <cellStyle name="Normal 3 2 2 4 2 7 2" xfId="17579" xr:uid="{00000000-0005-0000-0000-000090440000}"/>
    <cellStyle name="Normal 3 2 2 4 2 7 2 2" xfId="17580" xr:uid="{00000000-0005-0000-0000-000091440000}"/>
    <cellStyle name="Normal 3 2 2 4 2 7 3" xfId="17581" xr:uid="{00000000-0005-0000-0000-000092440000}"/>
    <cellStyle name="Normal 3 2 2 4 2 8" xfId="17582" xr:uid="{00000000-0005-0000-0000-000093440000}"/>
    <cellStyle name="Normal 3 2 2 4 2 8 2" xfId="17583" xr:uid="{00000000-0005-0000-0000-000094440000}"/>
    <cellStyle name="Normal 3 2 2 4 2 9" xfId="17584" xr:uid="{00000000-0005-0000-0000-000095440000}"/>
    <cellStyle name="Normal 3 2 2 4 2 9 2" xfId="17585" xr:uid="{00000000-0005-0000-0000-000096440000}"/>
    <cellStyle name="Normal 3 2 2 4 3" xfId="17586" xr:uid="{00000000-0005-0000-0000-000097440000}"/>
    <cellStyle name="Normal 3 2 2 4 3 10" xfId="17587" xr:uid="{00000000-0005-0000-0000-000098440000}"/>
    <cellStyle name="Normal 3 2 2 4 3 2" xfId="17588" xr:uid="{00000000-0005-0000-0000-000099440000}"/>
    <cellStyle name="Normal 3 2 2 4 3 2 2" xfId="17589" xr:uid="{00000000-0005-0000-0000-00009A440000}"/>
    <cellStyle name="Normal 3 2 2 4 3 2 2 2" xfId="17590" xr:uid="{00000000-0005-0000-0000-00009B440000}"/>
    <cellStyle name="Normal 3 2 2 4 3 2 2 2 2" xfId="17591" xr:uid="{00000000-0005-0000-0000-00009C440000}"/>
    <cellStyle name="Normal 3 2 2 4 3 2 2 2 2 2" xfId="17592" xr:uid="{00000000-0005-0000-0000-00009D440000}"/>
    <cellStyle name="Normal 3 2 2 4 3 2 2 2 2 2 2" xfId="17593" xr:uid="{00000000-0005-0000-0000-00009E440000}"/>
    <cellStyle name="Normal 3 2 2 4 3 2 2 2 2 2 2 2" xfId="17594" xr:uid="{00000000-0005-0000-0000-00009F440000}"/>
    <cellStyle name="Normal 3 2 2 4 3 2 2 2 2 2 3" xfId="17595" xr:uid="{00000000-0005-0000-0000-0000A0440000}"/>
    <cellStyle name="Normal 3 2 2 4 3 2 2 2 2 3" xfId="17596" xr:uid="{00000000-0005-0000-0000-0000A1440000}"/>
    <cellStyle name="Normal 3 2 2 4 3 2 2 2 2 3 2" xfId="17597" xr:uid="{00000000-0005-0000-0000-0000A2440000}"/>
    <cellStyle name="Normal 3 2 2 4 3 2 2 2 2 4" xfId="17598" xr:uid="{00000000-0005-0000-0000-0000A3440000}"/>
    <cellStyle name="Normal 3 2 2 4 3 2 2 2 3" xfId="17599" xr:uid="{00000000-0005-0000-0000-0000A4440000}"/>
    <cellStyle name="Normal 3 2 2 4 3 2 2 2 3 2" xfId="17600" xr:uid="{00000000-0005-0000-0000-0000A5440000}"/>
    <cellStyle name="Normal 3 2 2 4 3 2 2 2 3 2 2" xfId="17601" xr:uid="{00000000-0005-0000-0000-0000A6440000}"/>
    <cellStyle name="Normal 3 2 2 4 3 2 2 2 3 3" xfId="17602" xr:uid="{00000000-0005-0000-0000-0000A7440000}"/>
    <cellStyle name="Normal 3 2 2 4 3 2 2 2 4" xfId="17603" xr:uid="{00000000-0005-0000-0000-0000A8440000}"/>
    <cellStyle name="Normal 3 2 2 4 3 2 2 2 4 2" xfId="17604" xr:uid="{00000000-0005-0000-0000-0000A9440000}"/>
    <cellStyle name="Normal 3 2 2 4 3 2 2 2 5" xfId="17605" xr:uid="{00000000-0005-0000-0000-0000AA440000}"/>
    <cellStyle name="Normal 3 2 2 4 3 2 2 3" xfId="17606" xr:uid="{00000000-0005-0000-0000-0000AB440000}"/>
    <cellStyle name="Normal 3 2 2 4 3 2 2 3 2" xfId="17607" xr:uid="{00000000-0005-0000-0000-0000AC440000}"/>
    <cellStyle name="Normal 3 2 2 4 3 2 2 3 2 2" xfId="17608" xr:uid="{00000000-0005-0000-0000-0000AD440000}"/>
    <cellStyle name="Normal 3 2 2 4 3 2 2 3 2 2 2" xfId="17609" xr:uid="{00000000-0005-0000-0000-0000AE440000}"/>
    <cellStyle name="Normal 3 2 2 4 3 2 2 3 2 3" xfId="17610" xr:uid="{00000000-0005-0000-0000-0000AF440000}"/>
    <cellStyle name="Normal 3 2 2 4 3 2 2 3 3" xfId="17611" xr:uid="{00000000-0005-0000-0000-0000B0440000}"/>
    <cellStyle name="Normal 3 2 2 4 3 2 2 3 3 2" xfId="17612" xr:uid="{00000000-0005-0000-0000-0000B1440000}"/>
    <cellStyle name="Normal 3 2 2 4 3 2 2 3 4" xfId="17613" xr:uid="{00000000-0005-0000-0000-0000B2440000}"/>
    <cellStyle name="Normal 3 2 2 4 3 2 2 4" xfId="17614" xr:uid="{00000000-0005-0000-0000-0000B3440000}"/>
    <cellStyle name="Normal 3 2 2 4 3 2 2 4 2" xfId="17615" xr:uid="{00000000-0005-0000-0000-0000B4440000}"/>
    <cellStyle name="Normal 3 2 2 4 3 2 2 4 2 2" xfId="17616" xr:uid="{00000000-0005-0000-0000-0000B5440000}"/>
    <cellStyle name="Normal 3 2 2 4 3 2 2 4 2 2 2" xfId="17617" xr:uid="{00000000-0005-0000-0000-0000B6440000}"/>
    <cellStyle name="Normal 3 2 2 4 3 2 2 4 2 3" xfId="17618" xr:uid="{00000000-0005-0000-0000-0000B7440000}"/>
    <cellStyle name="Normal 3 2 2 4 3 2 2 4 3" xfId="17619" xr:uid="{00000000-0005-0000-0000-0000B8440000}"/>
    <cellStyle name="Normal 3 2 2 4 3 2 2 4 3 2" xfId="17620" xr:uid="{00000000-0005-0000-0000-0000B9440000}"/>
    <cellStyle name="Normal 3 2 2 4 3 2 2 4 4" xfId="17621" xr:uid="{00000000-0005-0000-0000-0000BA440000}"/>
    <cellStyle name="Normal 3 2 2 4 3 2 2 5" xfId="17622" xr:uid="{00000000-0005-0000-0000-0000BB440000}"/>
    <cellStyle name="Normal 3 2 2 4 3 2 2 5 2" xfId="17623" xr:uid="{00000000-0005-0000-0000-0000BC440000}"/>
    <cellStyle name="Normal 3 2 2 4 3 2 2 5 2 2" xfId="17624" xr:uid="{00000000-0005-0000-0000-0000BD440000}"/>
    <cellStyle name="Normal 3 2 2 4 3 2 2 5 3" xfId="17625" xr:uid="{00000000-0005-0000-0000-0000BE440000}"/>
    <cellStyle name="Normal 3 2 2 4 3 2 2 6" xfId="17626" xr:uid="{00000000-0005-0000-0000-0000BF440000}"/>
    <cellStyle name="Normal 3 2 2 4 3 2 2 6 2" xfId="17627" xr:uid="{00000000-0005-0000-0000-0000C0440000}"/>
    <cellStyle name="Normal 3 2 2 4 3 2 2 7" xfId="17628" xr:uid="{00000000-0005-0000-0000-0000C1440000}"/>
    <cellStyle name="Normal 3 2 2 4 3 2 2 7 2" xfId="17629" xr:uid="{00000000-0005-0000-0000-0000C2440000}"/>
    <cellStyle name="Normal 3 2 2 4 3 2 2 8" xfId="17630" xr:uid="{00000000-0005-0000-0000-0000C3440000}"/>
    <cellStyle name="Normal 3 2 2 4 3 2 3" xfId="17631" xr:uid="{00000000-0005-0000-0000-0000C4440000}"/>
    <cellStyle name="Normal 3 2 2 4 3 2 3 2" xfId="17632" xr:uid="{00000000-0005-0000-0000-0000C5440000}"/>
    <cellStyle name="Normal 3 2 2 4 3 2 3 2 2" xfId="17633" xr:uid="{00000000-0005-0000-0000-0000C6440000}"/>
    <cellStyle name="Normal 3 2 2 4 3 2 3 2 2 2" xfId="17634" xr:uid="{00000000-0005-0000-0000-0000C7440000}"/>
    <cellStyle name="Normal 3 2 2 4 3 2 3 2 2 2 2" xfId="17635" xr:uid="{00000000-0005-0000-0000-0000C8440000}"/>
    <cellStyle name="Normal 3 2 2 4 3 2 3 2 2 3" xfId="17636" xr:uid="{00000000-0005-0000-0000-0000C9440000}"/>
    <cellStyle name="Normal 3 2 2 4 3 2 3 2 3" xfId="17637" xr:uid="{00000000-0005-0000-0000-0000CA440000}"/>
    <cellStyle name="Normal 3 2 2 4 3 2 3 2 3 2" xfId="17638" xr:uid="{00000000-0005-0000-0000-0000CB440000}"/>
    <cellStyle name="Normal 3 2 2 4 3 2 3 2 4" xfId="17639" xr:uid="{00000000-0005-0000-0000-0000CC440000}"/>
    <cellStyle name="Normal 3 2 2 4 3 2 3 3" xfId="17640" xr:uid="{00000000-0005-0000-0000-0000CD440000}"/>
    <cellStyle name="Normal 3 2 2 4 3 2 3 3 2" xfId="17641" xr:uid="{00000000-0005-0000-0000-0000CE440000}"/>
    <cellStyle name="Normal 3 2 2 4 3 2 3 3 2 2" xfId="17642" xr:uid="{00000000-0005-0000-0000-0000CF440000}"/>
    <cellStyle name="Normal 3 2 2 4 3 2 3 3 3" xfId="17643" xr:uid="{00000000-0005-0000-0000-0000D0440000}"/>
    <cellStyle name="Normal 3 2 2 4 3 2 3 4" xfId="17644" xr:uid="{00000000-0005-0000-0000-0000D1440000}"/>
    <cellStyle name="Normal 3 2 2 4 3 2 3 4 2" xfId="17645" xr:uid="{00000000-0005-0000-0000-0000D2440000}"/>
    <cellStyle name="Normal 3 2 2 4 3 2 3 5" xfId="17646" xr:uid="{00000000-0005-0000-0000-0000D3440000}"/>
    <cellStyle name="Normal 3 2 2 4 3 2 4" xfId="17647" xr:uid="{00000000-0005-0000-0000-0000D4440000}"/>
    <cellStyle name="Normal 3 2 2 4 3 2 4 2" xfId="17648" xr:uid="{00000000-0005-0000-0000-0000D5440000}"/>
    <cellStyle name="Normal 3 2 2 4 3 2 4 2 2" xfId="17649" xr:uid="{00000000-0005-0000-0000-0000D6440000}"/>
    <cellStyle name="Normal 3 2 2 4 3 2 4 2 2 2" xfId="17650" xr:uid="{00000000-0005-0000-0000-0000D7440000}"/>
    <cellStyle name="Normal 3 2 2 4 3 2 4 2 3" xfId="17651" xr:uid="{00000000-0005-0000-0000-0000D8440000}"/>
    <cellStyle name="Normal 3 2 2 4 3 2 4 3" xfId="17652" xr:uid="{00000000-0005-0000-0000-0000D9440000}"/>
    <cellStyle name="Normal 3 2 2 4 3 2 4 3 2" xfId="17653" xr:uid="{00000000-0005-0000-0000-0000DA440000}"/>
    <cellStyle name="Normal 3 2 2 4 3 2 4 4" xfId="17654" xr:uid="{00000000-0005-0000-0000-0000DB440000}"/>
    <cellStyle name="Normal 3 2 2 4 3 2 5" xfId="17655" xr:uid="{00000000-0005-0000-0000-0000DC440000}"/>
    <cellStyle name="Normal 3 2 2 4 3 2 5 2" xfId="17656" xr:uid="{00000000-0005-0000-0000-0000DD440000}"/>
    <cellStyle name="Normal 3 2 2 4 3 2 5 2 2" xfId="17657" xr:uid="{00000000-0005-0000-0000-0000DE440000}"/>
    <cellStyle name="Normal 3 2 2 4 3 2 5 2 2 2" xfId="17658" xr:uid="{00000000-0005-0000-0000-0000DF440000}"/>
    <cellStyle name="Normal 3 2 2 4 3 2 5 2 3" xfId="17659" xr:uid="{00000000-0005-0000-0000-0000E0440000}"/>
    <cellStyle name="Normal 3 2 2 4 3 2 5 3" xfId="17660" xr:uid="{00000000-0005-0000-0000-0000E1440000}"/>
    <cellStyle name="Normal 3 2 2 4 3 2 5 3 2" xfId="17661" xr:uid="{00000000-0005-0000-0000-0000E2440000}"/>
    <cellStyle name="Normal 3 2 2 4 3 2 5 4" xfId="17662" xr:uid="{00000000-0005-0000-0000-0000E3440000}"/>
    <cellStyle name="Normal 3 2 2 4 3 2 6" xfId="17663" xr:uid="{00000000-0005-0000-0000-0000E4440000}"/>
    <cellStyle name="Normal 3 2 2 4 3 2 6 2" xfId="17664" xr:uid="{00000000-0005-0000-0000-0000E5440000}"/>
    <cellStyle name="Normal 3 2 2 4 3 2 6 2 2" xfId="17665" xr:uid="{00000000-0005-0000-0000-0000E6440000}"/>
    <cellStyle name="Normal 3 2 2 4 3 2 6 3" xfId="17666" xr:uid="{00000000-0005-0000-0000-0000E7440000}"/>
    <cellStyle name="Normal 3 2 2 4 3 2 7" xfId="17667" xr:uid="{00000000-0005-0000-0000-0000E8440000}"/>
    <cellStyle name="Normal 3 2 2 4 3 2 7 2" xfId="17668" xr:uid="{00000000-0005-0000-0000-0000E9440000}"/>
    <cellStyle name="Normal 3 2 2 4 3 2 8" xfId="17669" xr:uid="{00000000-0005-0000-0000-0000EA440000}"/>
    <cellStyle name="Normal 3 2 2 4 3 2 8 2" xfId="17670" xr:uid="{00000000-0005-0000-0000-0000EB440000}"/>
    <cellStyle name="Normal 3 2 2 4 3 2 9" xfId="17671" xr:uid="{00000000-0005-0000-0000-0000EC440000}"/>
    <cellStyle name="Normal 3 2 2 4 3 3" xfId="17672" xr:uid="{00000000-0005-0000-0000-0000ED440000}"/>
    <cellStyle name="Normal 3 2 2 4 3 3 2" xfId="17673" xr:uid="{00000000-0005-0000-0000-0000EE440000}"/>
    <cellStyle name="Normal 3 2 2 4 3 3 2 2" xfId="17674" xr:uid="{00000000-0005-0000-0000-0000EF440000}"/>
    <cellStyle name="Normal 3 2 2 4 3 3 2 2 2" xfId="17675" xr:uid="{00000000-0005-0000-0000-0000F0440000}"/>
    <cellStyle name="Normal 3 2 2 4 3 3 2 2 2 2" xfId="17676" xr:uid="{00000000-0005-0000-0000-0000F1440000}"/>
    <cellStyle name="Normal 3 2 2 4 3 3 2 2 2 2 2" xfId="17677" xr:uid="{00000000-0005-0000-0000-0000F2440000}"/>
    <cellStyle name="Normal 3 2 2 4 3 3 2 2 2 3" xfId="17678" xr:uid="{00000000-0005-0000-0000-0000F3440000}"/>
    <cellStyle name="Normal 3 2 2 4 3 3 2 2 3" xfId="17679" xr:uid="{00000000-0005-0000-0000-0000F4440000}"/>
    <cellStyle name="Normal 3 2 2 4 3 3 2 2 3 2" xfId="17680" xr:uid="{00000000-0005-0000-0000-0000F5440000}"/>
    <cellStyle name="Normal 3 2 2 4 3 3 2 2 4" xfId="17681" xr:uid="{00000000-0005-0000-0000-0000F6440000}"/>
    <cellStyle name="Normal 3 2 2 4 3 3 2 3" xfId="17682" xr:uid="{00000000-0005-0000-0000-0000F7440000}"/>
    <cellStyle name="Normal 3 2 2 4 3 3 2 3 2" xfId="17683" xr:uid="{00000000-0005-0000-0000-0000F8440000}"/>
    <cellStyle name="Normal 3 2 2 4 3 3 2 3 2 2" xfId="17684" xr:uid="{00000000-0005-0000-0000-0000F9440000}"/>
    <cellStyle name="Normal 3 2 2 4 3 3 2 3 3" xfId="17685" xr:uid="{00000000-0005-0000-0000-0000FA440000}"/>
    <cellStyle name="Normal 3 2 2 4 3 3 2 4" xfId="17686" xr:uid="{00000000-0005-0000-0000-0000FB440000}"/>
    <cellStyle name="Normal 3 2 2 4 3 3 2 4 2" xfId="17687" xr:uid="{00000000-0005-0000-0000-0000FC440000}"/>
    <cellStyle name="Normal 3 2 2 4 3 3 2 5" xfId="17688" xr:uid="{00000000-0005-0000-0000-0000FD440000}"/>
    <cellStyle name="Normal 3 2 2 4 3 3 3" xfId="17689" xr:uid="{00000000-0005-0000-0000-0000FE440000}"/>
    <cellStyle name="Normal 3 2 2 4 3 3 3 2" xfId="17690" xr:uid="{00000000-0005-0000-0000-0000FF440000}"/>
    <cellStyle name="Normal 3 2 2 4 3 3 3 2 2" xfId="17691" xr:uid="{00000000-0005-0000-0000-000000450000}"/>
    <cellStyle name="Normal 3 2 2 4 3 3 3 2 2 2" xfId="17692" xr:uid="{00000000-0005-0000-0000-000001450000}"/>
    <cellStyle name="Normal 3 2 2 4 3 3 3 2 3" xfId="17693" xr:uid="{00000000-0005-0000-0000-000002450000}"/>
    <cellStyle name="Normal 3 2 2 4 3 3 3 3" xfId="17694" xr:uid="{00000000-0005-0000-0000-000003450000}"/>
    <cellStyle name="Normal 3 2 2 4 3 3 3 3 2" xfId="17695" xr:uid="{00000000-0005-0000-0000-000004450000}"/>
    <cellStyle name="Normal 3 2 2 4 3 3 3 4" xfId="17696" xr:uid="{00000000-0005-0000-0000-000005450000}"/>
    <cellStyle name="Normal 3 2 2 4 3 3 4" xfId="17697" xr:uid="{00000000-0005-0000-0000-000006450000}"/>
    <cellStyle name="Normal 3 2 2 4 3 3 4 2" xfId="17698" xr:uid="{00000000-0005-0000-0000-000007450000}"/>
    <cellStyle name="Normal 3 2 2 4 3 3 4 2 2" xfId="17699" xr:uid="{00000000-0005-0000-0000-000008450000}"/>
    <cellStyle name="Normal 3 2 2 4 3 3 4 2 2 2" xfId="17700" xr:uid="{00000000-0005-0000-0000-000009450000}"/>
    <cellStyle name="Normal 3 2 2 4 3 3 4 2 3" xfId="17701" xr:uid="{00000000-0005-0000-0000-00000A450000}"/>
    <cellStyle name="Normal 3 2 2 4 3 3 4 3" xfId="17702" xr:uid="{00000000-0005-0000-0000-00000B450000}"/>
    <cellStyle name="Normal 3 2 2 4 3 3 4 3 2" xfId="17703" xr:uid="{00000000-0005-0000-0000-00000C450000}"/>
    <cellStyle name="Normal 3 2 2 4 3 3 4 4" xfId="17704" xr:uid="{00000000-0005-0000-0000-00000D450000}"/>
    <cellStyle name="Normal 3 2 2 4 3 3 5" xfId="17705" xr:uid="{00000000-0005-0000-0000-00000E450000}"/>
    <cellStyle name="Normal 3 2 2 4 3 3 5 2" xfId="17706" xr:uid="{00000000-0005-0000-0000-00000F450000}"/>
    <cellStyle name="Normal 3 2 2 4 3 3 5 2 2" xfId="17707" xr:uid="{00000000-0005-0000-0000-000010450000}"/>
    <cellStyle name="Normal 3 2 2 4 3 3 5 3" xfId="17708" xr:uid="{00000000-0005-0000-0000-000011450000}"/>
    <cellStyle name="Normal 3 2 2 4 3 3 6" xfId="17709" xr:uid="{00000000-0005-0000-0000-000012450000}"/>
    <cellStyle name="Normal 3 2 2 4 3 3 6 2" xfId="17710" xr:uid="{00000000-0005-0000-0000-000013450000}"/>
    <cellStyle name="Normal 3 2 2 4 3 3 7" xfId="17711" xr:uid="{00000000-0005-0000-0000-000014450000}"/>
    <cellStyle name="Normal 3 2 2 4 3 3 7 2" xfId="17712" xr:uid="{00000000-0005-0000-0000-000015450000}"/>
    <cellStyle name="Normal 3 2 2 4 3 3 8" xfId="17713" xr:uid="{00000000-0005-0000-0000-000016450000}"/>
    <cellStyle name="Normal 3 2 2 4 3 4" xfId="17714" xr:uid="{00000000-0005-0000-0000-000017450000}"/>
    <cellStyle name="Normal 3 2 2 4 3 4 2" xfId="17715" xr:uid="{00000000-0005-0000-0000-000018450000}"/>
    <cellStyle name="Normal 3 2 2 4 3 4 2 2" xfId="17716" xr:uid="{00000000-0005-0000-0000-000019450000}"/>
    <cellStyle name="Normal 3 2 2 4 3 4 2 2 2" xfId="17717" xr:uid="{00000000-0005-0000-0000-00001A450000}"/>
    <cellStyle name="Normal 3 2 2 4 3 4 2 2 2 2" xfId="17718" xr:uid="{00000000-0005-0000-0000-00001B450000}"/>
    <cellStyle name="Normal 3 2 2 4 3 4 2 2 3" xfId="17719" xr:uid="{00000000-0005-0000-0000-00001C450000}"/>
    <cellStyle name="Normal 3 2 2 4 3 4 2 3" xfId="17720" xr:uid="{00000000-0005-0000-0000-00001D450000}"/>
    <cellStyle name="Normal 3 2 2 4 3 4 2 3 2" xfId="17721" xr:uid="{00000000-0005-0000-0000-00001E450000}"/>
    <cellStyle name="Normal 3 2 2 4 3 4 2 4" xfId="17722" xr:uid="{00000000-0005-0000-0000-00001F450000}"/>
    <cellStyle name="Normal 3 2 2 4 3 4 3" xfId="17723" xr:uid="{00000000-0005-0000-0000-000020450000}"/>
    <cellStyle name="Normal 3 2 2 4 3 4 3 2" xfId="17724" xr:uid="{00000000-0005-0000-0000-000021450000}"/>
    <cellStyle name="Normal 3 2 2 4 3 4 3 2 2" xfId="17725" xr:uid="{00000000-0005-0000-0000-000022450000}"/>
    <cellStyle name="Normal 3 2 2 4 3 4 3 3" xfId="17726" xr:uid="{00000000-0005-0000-0000-000023450000}"/>
    <cellStyle name="Normal 3 2 2 4 3 4 4" xfId="17727" xr:uid="{00000000-0005-0000-0000-000024450000}"/>
    <cellStyle name="Normal 3 2 2 4 3 4 4 2" xfId="17728" xr:uid="{00000000-0005-0000-0000-000025450000}"/>
    <cellStyle name="Normal 3 2 2 4 3 4 5" xfId="17729" xr:uid="{00000000-0005-0000-0000-000026450000}"/>
    <cellStyle name="Normal 3 2 2 4 3 5" xfId="17730" xr:uid="{00000000-0005-0000-0000-000027450000}"/>
    <cellStyle name="Normal 3 2 2 4 3 5 2" xfId="17731" xr:uid="{00000000-0005-0000-0000-000028450000}"/>
    <cellStyle name="Normal 3 2 2 4 3 5 2 2" xfId="17732" xr:uid="{00000000-0005-0000-0000-000029450000}"/>
    <cellStyle name="Normal 3 2 2 4 3 5 2 2 2" xfId="17733" xr:uid="{00000000-0005-0000-0000-00002A450000}"/>
    <cellStyle name="Normal 3 2 2 4 3 5 2 3" xfId="17734" xr:uid="{00000000-0005-0000-0000-00002B450000}"/>
    <cellStyle name="Normal 3 2 2 4 3 5 3" xfId="17735" xr:uid="{00000000-0005-0000-0000-00002C450000}"/>
    <cellStyle name="Normal 3 2 2 4 3 5 3 2" xfId="17736" xr:uid="{00000000-0005-0000-0000-00002D450000}"/>
    <cellStyle name="Normal 3 2 2 4 3 5 4" xfId="17737" xr:uid="{00000000-0005-0000-0000-00002E450000}"/>
    <cellStyle name="Normal 3 2 2 4 3 6" xfId="17738" xr:uid="{00000000-0005-0000-0000-00002F450000}"/>
    <cellStyle name="Normal 3 2 2 4 3 6 2" xfId="17739" xr:uid="{00000000-0005-0000-0000-000030450000}"/>
    <cellStyle name="Normal 3 2 2 4 3 6 2 2" xfId="17740" xr:uid="{00000000-0005-0000-0000-000031450000}"/>
    <cellStyle name="Normal 3 2 2 4 3 6 2 2 2" xfId="17741" xr:uid="{00000000-0005-0000-0000-000032450000}"/>
    <cellStyle name="Normal 3 2 2 4 3 6 2 3" xfId="17742" xr:uid="{00000000-0005-0000-0000-000033450000}"/>
    <cellStyle name="Normal 3 2 2 4 3 6 3" xfId="17743" xr:uid="{00000000-0005-0000-0000-000034450000}"/>
    <cellStyle name="Normal 3 2 2 4 3 6 3 2" xfId="17744" xr:uid="{00000000-0005-0000-0000-000035450000}"/>
    <cellStyle name="Normal 3 2 2 4 3 6 4" xfId="17745" xr:uid="{00000000-0005-0000-0000-000036450000}"/>
    <cellStyle name="Normal 3 2 2 4 3 7" xfId="17746" xr:uid="{00000000-0005-0000-0000-000037450000}"/>
    <cellStyle name="Normal 3 2 2 4 3 7 2" xfId="17747" xr:uid="{00000000-0005-0000-0000-000038450000}"/>
    <cellStyle name="Normal 3 2 2 4 3 7 2 2" xfId="17748" xr:uid="{00000000-0005-0000-0000-000039450000}"/>
    <cellStyle name="Normal 3 2 2 4 3 7 3" xfId="17749" xr:uid="{00000000-0005-0000-0000-00003A450000}"/>
    <cellStyle name="Normal 3 2 2 4 3 8" xfId="17750" xr:uid="{00000000-0005-0000-0000-00003B450000}"/>
    <cellStyle name="Normal 3 2 2 4 3 8 2" xfId="17751" xr:uid="{00000000-0005-0000-0000-00003C450000}"/>
    <cellStyle name="Normal 3 2 2 4 3 9" xfId="17752" xr:uid="{00000000-0005-0000-0000-00003D450000}"/>
    <cellStyle name="Normal 3 2 2 4 3 9 2" xfId="17753" xr:uid="{00000000-0005-0000-0000-00003E450000}"/>
    <cellStyle name="Normal 3 2 2 4 4" xfId="17754" xr:uid="{00000000-0005-0000-0000-00003F450000}"/>
    <cellStyle name="Normal 3 2 2 4 4 10" xfId="17755" xr:uid="{00000000-0005-0000-0000-000040450000}"/>
    <cellStyle name="Normal 3 2 2 4 4 2" xfId="17756" xr:uid="{00000000-0005-0000-0000-000041450000}"/>
    <cellStyle name="Normal 3 2 2 4 4 2 2" xfId="17757" xr:uid="{00000000-0005-0000-0000-000042450000}"/>
    <cellStyle name="Normal 3 2 2 4 4 2 2 2" xfId="17758" xr:uid="{00000000-0005-0000-0000-000043450000}"/>
    <cellStyle name="Normal 3 2 2 4 4 2 2 2 2" xfId="17759" xr:uid="{00000000-0005-0000-0000-000044450000}"/>
    <cellStyle name="Normal 3 2 2 4 4 2 2 2 2 2" xfId="17760" xr:uid="{00000000-0005-0000-0000-000045450000}"/>
    <cellStyle name="Normal 3 2 2 4 4 2 2 2 2 2 2" xfId="17761" xr:uid="{00000000-0005-0000-0000-000046450000}"/>
    <cellStyle name="Normal 3 2 2 4 4 2 2 2 2 2 2 2" xfId="17762" xr:uid="{00000000-0005-0000-0000-000047450000}"/>
    <cellStyle name="Normal 3 2 2 4 4 2 2 2 2 2 3" xfId="17763" xr:uid="{00000000-0005-0000-0000-000048450000}"/>
    <cellStyle name="Normal 3 2 2 4 4 2 2 2 2 3" xfId="17764" xr:uid="{00000000-0005-0000-0000-000049450000}"/>
    <cellStyle name="Normal 3 2 2 4 4 2 2 2 2 3 2" xfId="17765" xr:uid="{00000000-0005-0000-0000-00004A450000}"/>
    <cellStyle name="Normal 3 2 2 4 4 2 2 2 2 4" xfId="17766" xr:uid="{00000000-0005-0000-0000-00004B450000}"/>
    <cellStyle name="Normal 3 2 2 4 4 2 2 2 3" xfId="17767" xr:uid="{00000000-0005-0000-0000-00004C450000}"/>
    <cellStyle name="Normal 3 2 2 4 4 2 2 2 3 2" xfId="17768" xr:uid="{00000000-0005-0000-0000-00004D450000}"/>
    <cellStyle name="Normal 3 2 2 4 4 2 2 2 3 2 2" xfId="17769" xr:uid="{00000000-0005-0000-0000-00004E450000}"/>
    <cellStyle name="Normal 3 2 2 4 4 2 2 2 3 3" xfId="17770" xr:uid="{00000000-0005-0000-0000-00004F450000}"/>
    <cellStyle name="Normal 3 2 2 4 4 2 2 2 4" xfId="17771" xr:uid="{00000000-0005-0000-0000-000050450000}"/>
    <cellStyle name="Normal 3 2 2 4 4 2 2 2 4 2" xfId="17772" xr:uid="{00000000-0005-0000-0000-000051450000}"/>
    <cellStyle name="Normal 3 2 2 4 4 2 2 2 5" xfId="17773" xr:uid="{00000000-0005-0000-0000-000052450000}"/>
    <cellStyle name="Normal 3 2 2 4 4 2 2 3" xfId="17774" xr:uid="{00000000-0005-0000-0000-000053450000}"/>
    <cellStyle name="Normal 3 2 2 4 4 2 2 3 2" xfId="17775" xr:uid="{00000000-0005-0000-0000-000054450000}"/>
    <cellStyle name="Normal 3 2 2 4 4 2 2 3 2 2" xfId="17776" xr:uid="{00000000-0005-0000-0000-000055450000}"/>
    <cellStyle name="Normal 3 2 2 4 4 2 2 3 2 2 2" xfId="17777" xr:uid="{00000000-0005-0000-0000-000056450000}"/>
    <cellStyle name="Normal 3 2 2 4 4 2 2 3 2 3" xfId="17778" xr:uid="{00000000-0005-0000-0000-000057450000}"/>
    <cellStyle name="Normal 3 2 2 4 4 2 2 3 3" xfId="17779" xr:uid="{00000000-0005-0000-0000-000058450000}"/>
    <cellStyle name="Normal 3 2 2 4 4 2 2 3 3 2" xfId="17780" xr:uid="{00000000-0005-0000-0000-000059450000}"/>
    <cellStyle name="Normal 3 2 2 4 4 2 2 3 4" xfId="17781" xr:uid="{00000000-0005-0000-0000-00005A450000}"/>
    <cellStyle name="Normal 3 2 2 4 4 2 2 4" xfId="17782" xr:uid="{00000000-0005-0000-0000-00005B450000}"/>
    <cellStyle name="Normal 3 2 2 4 4 2 2 4 2" xfId="17783" xr:uid="{00000000-0005-0000-0000-00005C450000}"/>
    <cellStyle name="Normal 3 2 2 4 4 2 2 4 2 2" xfId="17784" xr:uid="{00000000-0005-0000-0000-00005D450000}"/>
    <cellStyle name="Normal 3 2 2 4 4 2 2 4 2 2 2" xfId="17785" xr:uid="{00000000-0005-0000-0000-00005E450000}"/>
    <cellStyle name="Normal 3 2 2 4 4 2 2 4 2 3" xfId="17786" xr:uid="{00000000-0005-0000-0000-00005F450000}"/>
    <cellStyle name="Normal 3 2 2 4 4 2 2 4 3" xfId="17787" xr:uid="{00000000-0005-0000-0000-000060450000}"/>
    <cellStyle name="Normal 3 2 2 4 4 2 2 4 3 2" xfId="17788" xr:uid="{00000000-0005-0000-0000-000061450000}"/>
    <cellStyle name="Normal 3 2 2 4 4 2 2 4 4" xfId="17789" xr:uid="{00000000-0005-0000-0000-000062450000}"/>
    <cellStyle name="Normal 3 2 2 4 4 2 2 5" xfId="17790" xr:uid="{00000000-0005-0000-0000-000063450000}"/>
    <cellStyle name="Normal 3 2 2 4 4 2 2 5 2" xfId="17791" xr:uid="{00000000-0005-0000-0000-000064450000}"/>
    <cellStyle name="Normal 3 2 2 4 4 2 2 5 2 2" xfId="17792" xr:uid="{00000000-0005-0000-0000-000065450000}"/>
    <cellStyle name="Normal 3 2 2 4 4 2 2 5 3" xfId="17793" xr:uid="{00000000-0005-0000-0000-000066450000}"/>
    <cellStyle name="Normal 3 2 2 4 4 2 2 6" xfId="17794" xr:uid="{00000000-0005-0000-0000-000067450000}"/>
    <cellStyle name="Normal 3 2 2 4 4 2 2 6 2" xfId="17795" xr:uid="{00000000-0005-0000-0000-000068450000}"/>
    <cellStyle name="Normal 3 2 2 4 4 2 2 7" xfId="17796" xr:uid="{00000000-0005-0000-0000-000069450000}"/>
    <cellStyle name="Normal 3 2 2 4 4 2 2 7 2" xfId="17797" xr:uid="{00000000-0005-0000-0000-00006A450000}"/>
    <cellStyle name="Normal 3 2 2 4 4 2 2 8" xfId="17798" xr:uid="{00000000-0005-0000-0000-00006B450000}"/>
    <cellStyle name="Normal 3 2 2 4 4 2 3" xfId="17799" xr:uid="{00000000-0005-0000-0000-00006C450000}"/>
    <cellStyle name="Normal 3 2 2 4 4 2 3 2" xfId="17800" xr:uid="{00000000-0005-0000-0000-00006D450000}"/>
    <cellStyle name="Normal 3 2 2 4 4 2 3 2 2" xfId="17801" xr:uid="{00000000-0005-0000-0000-00006E450000}"/>
    <cellStyle name="Normal 3 2 2 4 4 2 3 2 2 2" xfId="17802" xr:uid="{00000000-0005-0000-0000-00006F450000}"/>
    <cellStyle name="Normal 3 2 2 4 4 2 3 2 2 2 2" xfId="17803" xr:uid="{00000000-0005-0000-0000-000070450000}"/>
    <cellStyle name="Normal 3 2 2 4 4 2 3 2 2 3" xfId="17804" xr:uid="{00000000-0005-0000-0000-000071450000}"/>
    <cellStyle name="Normal 3 2 2 4 4 2 3 2 3" xfId="17805" xr:uid="{00000000-0005-0000-0000-000072450000}"/>
    <cellStyle name="Normal 3 2 2 4 4 2 3 2 3 2" xfId="17806" xr:uid="{00000000-0005-0000-0000-000073450000}"/>
    <cellStyle name="Normal 3 2 2 4 4 2 3 2 4" xfId="17807" xr:uid="{00000000-0005-0000-0000-000074450000}"/>
    <cellStyle name="Normal 3 2 2 4 4 2 3 3" xfId="17808" xr:uid="{00000000-0005-0000-0000-000075450000}"/>
    <cellStyle name="Normal 3 2 2 4 4 2 3 3 2" xfId="17809" xr:uid="{00000000-0005-0000-0000-000076450000}"/>
    <cellStyle name="Normal 3 2 2 4 4 2 3 3 2 2" xfId="17810" xr:uid="{00000000-0005-0000-0000-000077450000}"/>
    <cellStyle name="Normal 3 2 2 4 4 2 3 3 3" xfId="17811" xr:uid="{00000000-0005-0000-0000-000078450000}"/>
    <cellStyle name="Normal 3 2 2 4 4 2 3 4" xfId="17812" xr:uid="{00000000-0005-0000-0000-000079450000}"/>
    <cellStyle name="Normal 3 2 2 4 4 2 3 4 2" xfId="17813" xr:uid="{00000000-0005-0000-0000-00007A450000}"/>
    <cellStyle name="Normal 3 2 2 4 4 2 3 5" xfId="17814" xr:uid="{00000000-0005-0000-0000-00007B450000}"/>
    <cellStyle name="Normal 3 2 2 4 4 2 4" xfId="17815" xr:uid="{00000000-0005-0000-0000-00007C450000}"/>
    <cellStyle name="Normal 3 2 2 4 4 2 4 2" xfId="17816" xr:uid="{00000000-0005-0000-0000-00007D450000}"/>
    <cellStyle name="Normal 3 2 2 4 4 2 4 2 2" xfId="17817" xr:uid="{00000000-0005-0000-0000-00007E450000}"/>
    <cellStyle name="Normal 3 2 2 4 4 2 4 2 2 2" xfId="17818" xr:uid="{00000000-0005-0000-0000-00007F450000}"/>
    <cellStyle name="Normal 3 2 2 4 4 2 4 2 3" xfId="17819" xr:uid="{00000000-0005-0000-0000-000080450000}"/>
    <cellStyle name="Normal 3 2 2 4 4 2 4 3" xfId="17820" xr:uid="{00000000-0005-0000-0000-000081450000}"/>
    <cellStyle name="Normal 3 2 2 4 4 2 4 3 2" xfId="17821" xr:uid="{00000000-0005-0000-0000-000082450000}"/>
    <cellStyle name="Normal 3 2 2 4 4 2 4 4" xfId="17822" xr:uid="{00000000-0005-0000-0000-000083450000}"/>
    <cellStyle name="Normal 3 2 2 4 4 2 5" xfId="17823" xr:uid="{00000000-0005-0000-0000-000084450000}"/>
    <cellStyle name="Normal 3 2 2 4 4 2 5 2" xfId="17824" xr:uid="{00000000-0005-0000-0000-000085450000}"/>
    <cellStyle name="Normal 3 2 2 4 4 2 5 2 2" xfId="17825" xr:uid="{00000000-0005-0000-0000-000086450000}"/>
    <cellStyle name="Normal 3 2 2 4 4 2 5 2 2 2" xfId="17826" xr:uid="{00000000-0005-0000-0000-000087450000}"/>
    <cellStyle name="Normal 3 2 2 4 4 2 5 2 3" xfId="17827" xr:uid="{00000000-0005-0000-0000-000088450000}"/>
    <cellStyle name="Normal 3 2 2 4 4 2 5 3" xfId="17828" xr:uid="{00000000-0005-0000-0000-000089450000}"/>
    <cellStyle name="Normal 3 2 2 4 4 2 5 3 2" xfId="17829" xr:uid="{00000000-0005-0000-0000-00008A450000}"/>
    <cellStyle name="Normal 3 2 2 4 4 2 5 4" xfId="17830" xr:uid="{00000000-0005-0000-0000-00008B450000}"/>
    <cellStyle name="Normal 3 2 2 4 4 2 6" xfId="17831" xr:uid="{00000000-0005-0000-0000-00008C450000}"/>
    <cellStyle name="Normal 3 2 2 4 4 2 6 2" xfId="17832" xr:uid="{00000000-0005-0000-0000-00008D450000}"/>
    <cellStyle name="Normal 3 2 2 4 4 2 6 2 2" xfId="17833" xr:uid="{00000000-0005-0000-0000-00008E450000}"/>
    <cellStyle name="Normal 3 2 2 4 4 2 6 3" xfId="17834" xr:uid="{00000000-0005-0000-0000-00008F450000}"/>
    <cellStyle name="Normal 3 2 2 4 4 2 7" xfId="17835" xr:uid="{00000000-0005-0000-0000-000090450000}"/>
    <cellStyle name="Normal 3 2 2 4 4 2 7 2" xfId="17836" xr:uid="{00000000-0005-0000-0000-000091450000}"/>
    <cellStyle name="Normal 3 2 2 4 4 2 8" xfId="17837" xr:uid="{00000000-0005-0000-0000-000092450000}"/>
    <cellStyle name="Normal 3 2 2 4 4 2 8 2" xfId="17838" xr:uid="{00000000-0005-0000-0000-000093450000}"/>
    <cellStyle name="Normal 3 2 2 4 4 2 9" xfId="17839" xr:uid="{00000000-0005-0000-0000-000094450000}"/>
    <cellStyle name="Normal 3 2 2 4 4 3" xfId="17840" xr:uid="{00000000-0005-0000-0000-000095450000}"/>
    <cellStyle name="Normal 3 2 2 4 4 3 2" xfId="17841" xr:uid="{00000000-0005-0000-0000-000096450000}"/>
    <cellStyle name="Normal 3 2 2 4 4 3 2 2" xfId="17842" xr:uid="{00000000-0005-0000-0000-000097450000}"/>
    <cellStyle name="Normal 3 2 2 4 4 3 2 2 2" xfId="17843" xr:uid="{00000000-0005-0000-0000-000098450000}"/>
    <cellStyle name="Normal 3 2 2 4 4 3 2 2 2 2" xfId="17844" xr:uid="{00000000-0005-0000-0000-000099450000}"/>
    <cellStyle name="Normal 3 2 2 4 4 3 2 2 2 2 2" xfId="17845" xr:uid="{00000000-0005-0000-0000-00009A450000}"/>
    <cellStyle name="Normal 3 2 2 4 4 3 2 2 2 3" xfId="17846" xr:uid="{00000000-0005-0000-0000-00009B450000}"/>
    <cellStyle name="Normal 3 2 2 4 4 3 2 2 3" xfId="17847" xr:uid="{00000000-0005-0000-0000-00009C450000}"/>
    <cellStyle name="Normal 3 2 2 4 4 3 2 2 3 2" xfId="17848" xr:uid="{00000000-0005-0000-0000-00009D450000}"/>
    <cellStyle name="Normal 3 2 2 4 4 3 2 2 4" xfId="17849" xr:uid="{00000000-0005-0000-0000-00009E450000}"/>
    <cellStyle name="Normal 3 2 2 4 4 3 2 3" xfId="17850" xr:uid="{00000000-0005-0000-0000-00009F450000}"/>
    <cellStyle name="Normal 3 2 2 4 4 3 2 3 2" xfId="17851" xr:uid="{00000000-0005-0000-0000-0000A0450000}"/>
    <cellStyle name="Normal 3 2 2 4 4 3 2 3 2 2" xfId="17852" xr:uid="{00000000-0005-0000-0000-0000A1450000}"/>
    <cellStyle name="Normal 3 2 2 4 4 3 2 3 3" xfId="17853" xr:uid="{00000000-0005-0000-0000-0000A2450000}"/>
    <cellStyle name="Normal 3 2 2 4 4 3 2 4" xfId="17854" xr:uid="{00000000-0005-0000-0000-0000A3450000}"/>
    <cellStyle name="Normal 3 2 2 4 4 3 2 4 2" xfId="17855" xr:uid="{00000000-0005-0000-0000-0000A4450000}"/>
    <cellStyle name="Normal 3 2 2 4 4 3 2 5" xfId="17856" xr:uid="{00000000-0005-0000-0000-0000A5450000}"/>
    <cellStyle name="Normal 3 2 2 4 4 3 3" xfId="17857" xr:uid="{00000000-0005-0000-0000-0000A6450000}"/>
    <cellStyle name="Normal 3 2 2 4 4 3 3 2" xfId="17858" xr:uid="{00000000-0005-0000-0000-0000A7450000}"/>
    <cellStyle name="Normal 3 2 2 4 4 3 3 2 2" xfId="17859" xr:uid="{00000000-0005-0000-0000-0000A8450000}"/>
    <cellStyle name="Normal 3 2 2 4 4 3 3 2 2 2" xfId="17860" xr:uid="{00000000-0005-0000-0000-0000A9450000}"/>
    <cellStyle name="Normal 3 2 2 4 4 3 3 2 3" xfId="17861" xr:uid="{00000000-0005-0000-0000-0000AA450000}"/>
    <cellStyle name="Normal 3 2 2 4 4 3 3 3" xfId="17862" xr:uid="{00000000-0005-0000-0000-0000AB450000}"/>
    <cellStyle name="Normal 3 2 2 4 4 3 3 3 2" xfId="17863" xr:uid="{00000000-0005-0000-0000-0000AC450000}"/>
    <cellStyle name="Normal 3 2 2 4 4 3 3 4" xfId="17864" xr:uid="{00000000-0005-0000-0000-0000AD450000}"/>
    <cellStyle name="Normal 3 2 2 4 4 3 4" xfId="17865" xr:uid="{00000000-0005-0000-0000-0000AE450000}"/>
    <cellStyle name="Normal 3 2 2 4 4 3 4 2" xfId="17866" xr:uid="{00000000-0005-0000-0000-0000AF450000}"/>
    <cellStyle name="Normal 3 2 2 4 4 3 4 2 2" xfId="17867" xr:uid="{00000000-0005-0000-0000-0000B0450000}"/>
    <cellStyle name="Normal 3 2 2 4 4 3 4 2 2 2" xfId="17868" xr:uid="{00000000-0005-0000-0000-0000B1450000}"/>
    <cellStyle name="Normal 3 2 2 4 4 3 4 2 3" xfId="17869" xr:uid="{00000000-0005-0000-0000-0000B2450000}"/>
    <cellStyle name="Normal 3 2 2 4 4 3 4 3" xfId="17870" xr:uid="{00000000-0005-0000-0000-0000B3450000}"/>
    <cellStyle name="Normal 3 2 2 4 4 3 4 3 2" xfId="17871" xr:uid="{00000000-0005-0000-0000-0000B4450000}"/>
    <cellStyle name="Normal 3 2 2 4 4 3 4 4" xfId="17872" xr:uid="{00000000-0005-0000-0000-0000B5450000}"/>
    <cellStyle name="Normal 3 2 2 4 4 3 5" xfId="17873" xr:uid="{00000000-0005-0000-0000-0000B6450000}"/>
    <cellStyle name="Normal 3 2 2 4 4 3 5 2" xfId="17874" xr:uid="{00000000-0005-0000-0000-0000B7450000}"/>
    <cellStyle name="Normal 3 2 2 4 4 3 5 2 2" xfId="17875" xr:uid="{00000000-0005-0000-0000-0000B8450000}"/>
    <cellStyle name="Normal 3 2 2 4 4 3 5 3" xfId="17876" xr:uid="{00000000-0005-0000-0000-0000B9450000}"/>
    <cellStyle name="Normal 3 2 2 4 4 3 6" xfId="17877" xr:uid="{00000000-0005-0000-0000-0000BA450000}"/>
    <cellStyle name="Normal 3 2 2 4 4 3 6 2" xfId="17878" xr:uid="{00000000-0005-0000-0000-0000BB450000}"/>
    <cellStyle name="Normal 3 2 2 4 4 3 7" xfId="17879" xr:uid="{00000000-0005-0000-0000-0000BC450000}"/>
    <cellStyle name="Normal 3 2 2 4 4 3 7 2" xfId="17880" xr:uid="{00000000-0005-0000-0000-0000BD450000}"/>
    <cellStyle name="Normal 3 2 2 4 4 3 8" xfId="17881" xr:uid="{00000000-0005-0000-0000-0000BE450000}"/>
    <cellStyle name="Normal 3 2 2 4 4 4" xfId="17882" xr:uid="{00000000-0005-0000-0000-0000BF450000}"/>
    <cellStyle name="Normal 3 2 2 4 4 4 2" xfId="17883" xr:uid="{00000000-0005-0000-0000-0000C0450000}"/>
    <cellStyle name="Normal 3 2 2 4 4 4 2 2" xfId="17884" xr:uid="{00000000-0005-0000-0000-0000C1450000}"/>
    <cellStyle name="Normal 3 2 2 4 4 4 2 2 2" xfId="17885" xr:uid="{00000000-0005-0000-0000-0000C2450000}"/>
    <cellStyle name="Normal 3 2 2 4 4 4 2 2 2 2" xfId="17886" xr:uid="{00000000-0005-0000-0000-0000C3450000}"/>
    <cellStyle name="Normal 3 2 2 4 4 4 2 2 3" xfId="17887" xr:uid="{00000000-0005-0000-0000-0000C4450000}"/>
    <cellStyle name="Normal 3 2 2 4 4 4 2 3" xfId="17888" xr:uid="{00000000-0005-0000-0000-0000C5450000}"/>
    <cellStyle name="Normal 3 2 2 4 4 4 2 3 2" xfId="17889" xr:uid="{00000000-0005-0000-0000-0000C6450000}"/>
    <cellStyle name="Normal 3 2 2 4 4 4 2 4" xfId="17890" xr:uid="{00000000-0005-0000-0000-0000C7450000}"/>
    <cellStyle name="Normal 3 2 2 4 4 4 3" xfId="17891" xr:uid="{00000000-0005-0000-0000-0000C8450000}"/>
    <cellStyle name="Normal 3 2 2 4 4 4 3 2" xfId="17892" xr:uid="{00000000-0005-0000-0000-0000C9450000}"/>
    <cellStyle name="Normal 3 2 2 4 4 4 3 2 2" xfId="17893" xr:uid="{00000000-0005-0000-0000-0000CA450000}"/>
    <cellStyle name="Normal 3 2 2 4 4 4 3 3" xfId="17894" xr:uid="{00000000-0005-0000-0000-0000CB450000}"/>
    <cellStyle name="Normal 3 2 2 4 4 4 4" xfId="17895" xr:uid="{00000000-0005-0000-0000-0000CC450000}"/>
    <cellStyle name="Normal 3 2 2 4 4 4 4 2" xfId="17896" xr:uid="{00000000-0005-0000-0000-0000CD450000}"/>
    <cellStyle name="Normal 3 2 2 4 4 4 5" xfId="17897" xr:uid="{00000000-0005-0000-0000-0000CE450000}"/>
    <cellStyle name="Normal 3 2 2 4 4 5" xfId="17898" xr:uid="{00000000-0005-0000-0000-0000CF450000}"/>
    <cellStyle name="Normal 3 2 2 4 4 5 2" xfId="17899" xr:uid="{00000000-0005-0000-0000-0000D0450000}"/>
    <cellStyle name="Normal 3 2 2 4 4 5 2 2" xfId="17900" xr:uid="{00000000-0005-0000-0000-0000D1450000}"/>
    <cellStyle name="Normal 3 2 2 4 4 5 2 2 2" xfId="17901" xr:uid="{00000000-0005-0000-0000-0000D2450000}"/>
    <cellStyle name="Normal 3 2 2 4 4 5 2 3" xfId="17902" xr:uid="{00000000-0005-0000-0000-0000D3450000}"/>
    <cellStyle name="Normal 3 2 2 4 4 5 3" xfId="17903" xr:uid="{00000000-0005-0000-0000-0000D4450000}"/>
    <cellStyle name="Normal 3 2 2 4 4 5 3 2" xfId="17904" xr:uid="{00000000-0005-0000-0000-0000D5450000}"/>
    <cellStyle name="Normal 3 2 2 4 4 5 4" xfId="17905" xr:uid="{00000000-0005-0000-0000-0000D6450000}"/>
    <cellStyle name="Normal 3 2 2 4 4 6" xfId="17906" xr:uid="{00000000-0005-0000-0000-0000D7450000}"/>
    <cellStyle name="Normal 3 2 2 4 4 6 2" xfId="17907" xr:uid="{00000000-0005-0000-0000-0000D8450000}"/>
    <cellStyle name="Normal 3 2 2 4 4 6 2 2" xfId="17908" xr:uid="{00000000-0005-0000-0000-0000D9450000}"/>
    <cellStyle name="Normal 3 2 2 4 4 6 2 2 2" xfId="17909" xr:uid="{00000000-0005-0000-0000-0000DA450000}"/>
    <cellStyle name="Normal 3 2 2 4 4 6 2 3" xfId="17910" xr:uid="{00000000-0005-0000-0000-0000DB450000}"/>
    <cellStyle name="Normal 3 2 2 4 4 6 3" xfId="17911" xr:uid="{00000000-0005-0000-0000-0000DC450000}"/>
    <cellStyle name="Normal 3 2 2 4 4 6 3 2" xfId="17912" xr:uid="{00000000-0005-0000-0000-0000DD450000}"/>
    <cellStyle name="Normal 3 2 2 4 4 6 4" xfId="17913" xr:uid="{00000000-0005-0000-0000-0000DE450000}"/>
    <cellStyle name="Normal 3 2 2 4 4 7" xfId="17914" xr:uid="{00000000-0005-0000-0000-0000DF450000}"/>
    <cellStyle name="Normal 3 2 2 4 4 7 2" xfId="17915" xr:uid="{00000000-0005-0000-0000-0000E0450000}"/>
    <cellStyle name="Normal 3 2 2 4 4 7 2 2" xfId="17916" xr:uid="{00000000-0005-0000-0000-0000E1450000}"/>
    <cellStyle name="Normal 3 2 2 4 4 7 3" xfId="17917" xr:uid="{00000000-0005-0000-0000-0000E2450000}"/>
    <cellStyle name="Normal 3 2 2 4 4 8" xfId="17918" xr:uid="{00000000-0005-0000-0000-0000E3450000}"/>
    <cellStyle name="Normal 3 2 2 4 4 8 2" xfId="17919" xr:uid="{00000000-0005-0000-0000-0000E4450000}"/>
    <cellStyle name="Normal 3 2 2 4 4 9" xfId="17920" xr:uid="{00000000-0005-0000-0000-0000E5450000}"/>
    <cellStyle name="Normal 3 2 2 4 4 9 2" xfId="17921" xr:uid="{00000000-0005-0000-0000-0000E6450000}"/>
    <cellStyle name="Normal 3 2 2 4 5" xfId="17922" xr:uid="{00000000-0005-0000-0000-0000E7450000}"/>
    <cellStyle name="Normal 3 2 2 4 5 2" xfId="17923" xr:uid="{00000000-0005-0000-0000-0000E8450000}"/>
    <cellStyle name="Normal 3 2 2 4 5 2 2" xfId="17924" xr:uid="{00000000-0005-0000-0000-0000E9450000}"/>
    <cellStyle name="Normal 3 2 2 4 5 2 2 2" xfId="17925" xr:uid="{00000000-0005-0000-0000-0000EA450000}"/>
    <cellStyle name="Normal 3 2 2 4 5 2 2 2 2" xfId="17926" xr:uid="{00000000-0005-0000-0000-0000EB450000}"/>
    <cellStyle name="Normal 3 2 2 4 5 2 2 2 2 2" xfId="17927" xr:uid="{00000000-0005-0000-0000-0000EC450000}"/>
    <cellStyle name="Normal 3 2 2 4 5 2 2 2 2 2 2" xfId="17928" xr:uid="{00000000-0005-0000-0000-0000ED450000}"/>
    <cellStyle name="Normal 3 2 2 4 5 2 2 2 2 3" xfId="17929" xr:uid="{00000000-0005-0000-0000-0000EE450000}"/>
    <cellStyle name="Normal 3 2 2 4 5 2 2 2 3" xfId="17930" xr:uid="{00000000-0005-0000-0000-0000EF450000}"/>
    <cellStyle name="Normal 3 2 2 4 5 2 2 2 3 2" xfId="17931" xr:uid="{00000000-0005-0000-0000-0000F0450000}"/>
    <cellStyle name="Normal 3 2 2 4 5 2 2 2 4" xfId="17932" xr:uid="{00000000-0005-0000-0000-0000F1450000}"/>
    <cellStyle name="Normal 3 2 2 4 5 2 2 3" xfId="17933" xr:uid="{00000000-0005-0000-0000-0000F2450000}"/>
    <cellStyle name="Normal 3 2 2 4 5 2 2 3 2" xfId="17934" xr:uid="{00000000-0005-0000-0000-0000F3450000}"/>
    <cellStyle name="Normal 3 2 2 4 5 2 2 3 2 2" xfId="17935" xr:uid="{00000000-0005-0000-0000-0000F4450000}"/>
    <cellStyle name="Normal 3 2 2 4 5 2 2 3 3" xfId="17936" xr:uid="{00000000-0005-0000-0000-0000F5450000}"/>
    <cellStyle name="Normal 3 2 2 4 5 2 2 4" xfId="17937" xr:uid="{00000000-0005-0000-0000-0000F6450000}"/>
    <cellStyle name="Normal 3 2 2 4 5 2 2 4 2" xfId="17938" xr:uid="{00000000-0005-0000-0000-0000F7450000}"/>
    <cellStyle name="Normal 3 2 2 4 5 2 2 5" xfId="17939" xr:uid="{00000000-0005-0000-0000-0000F8450000}"/>
    <cellStyle name="Normal 3 2 2 4 5 2 3" xfId="17940" xr:uid="{00000000-0005-0000-0000-0000F9450000}"/>
    <cellStyle name="Normal 3 2 2 4 5 2 3 2" xfId="17941" xr:uid="{00000000-0005-0000-0000-0000FA450000}"/>
    <cellStyle name="Normal 3 2 2 4 5 2 3 2 2" xfId="17942" xr:uid="{00000000-0005-0000-0000-0000FB450000}"/>
    <cellStyle name="Normal 3 2 2 4 5 2 3 2 2 2" xfId="17943" xr:uid="{00000000-0005-0000-0000-0000FC450000}"/>
    <cellStyle name="Normal 3 2 2 4 5 2 3 2 3" xfId="17944" xr:uid="{00000000-0005-0000-0000-0000FD450000}"/>
    <cellStyle name="Normal 3 2 2 4 5 2 3 3" xfId="17945" xr:uid="{00000000-0005-0000-0000-0000FE450000}"/>
    <cellStyle name="Normal 3 2 2 4 5 2 3 3 2" xfId="17946" xr:uid="{00000000-0005-0000-0000-0000FF450000}"/>
    <cellStyle name="Normal 3 2 2 4 5 2 3 4" xfId="17947" xr:uid="{00000000-0005-0000-0000-000000460000}"/>
    <cellStyle name="Normal 3 2 2 4 5 2 4" xfId="17948" xr:uid="{00000000-0005-0000-0000-000001460000}"/>
    <cellStyle name="Normal 3 2 2 4 5 2 4 2" xfId="17949" xr:uid="{00000000-0005-0000-0000-000002460000}"/>
    <cellStyle name="Normal 3 2 2 4 5 2 4 2 2" xfId="17950" xr:uid="{00000000-0005-0000-0000-000003460000}"/>
    <cellStyle name="Normal 3 2 2 4 5 2 4 2 2 2" xfId="17951" xr:uid="{00000000-0005-0000-0000-000004460000}"/>
    <cellStyle name="Normal 3 2 2 4 5 2 4 2 3" xfId="17952" xr:uid="{00000000-0005-0000-0000-000005460000}"/>
    <cellStyle name="Normal 3 2 2 4 5 2 4 3" xfId="17953" xr:uid="{00000000-0005-0000-0000-000006460000}"/>
    <cellStyle name="Normal 3 2 2 4 5 2 4 3 2" xfId="17954" xr:uid="{00000000-0005-0000-0000-000007460000}"/>
    <cellStyle name="Normal 3 2 2 4 5 2 4 4" xfId="17955" xr:uid="{00000000-0005-0000-0000-000008460000}"/>
    <cellStyle name="Normal 3 2 2 4 5 2 5" xfId="17956" xr:uid="{00000000-0005-0000-0000-000009460000}"/>
    <cellStyle name="Normal 3 2 2 4 5 2 5 2" xfId="17957" xr:uid="{00000000-0005-0000-0000-00000A460000}"/>
    <cellStyle name="Normal 3 2 2 4 5 2 5 2 2" xfId="17958" xr:uid="{00000000-0005-0000-0000-00000B460000}"/>
    <cellStyle name="Normal 3 2 2 4 5 2 5 3" xfId="17959" xr:uid="{00000000-0005-0000-0000-00000C460000}"/>
    <cellStyle name="Normal 3 2 2 4 5 2 6" xfId="17960" xr:uid="{00000000-0005-0000-0000-00000D460000}"/>
    <cellStyle name="Normal 3 2 2 4 5 2 6 2" xfId="17961" xr:uid="{00000000-0005-0000-0000-00000E460000}"/>
    <cellStyle name="Normal 3 2 2 4 5 2 7" xfId="17962" xr:uid="{00000000-0005-0000-0000-00000F460000}"/>
    <cellStyle name="Normal 3 2 2 4 5 2 7 2" xfId="17963" xr:uid="{00000000-0005-0000-0000-000010460000}"/>
    <cellStyle name="Normal 3 2 2 4 5 2 8" xfId="17964" xr:uid="{00000000-0005-0000-0000-000011460000}"/>
    <cellStyle name="Normal 3 2 2 4 5 3" xfId="17965" xr:uid="{00000000-0005-0000-0000-000012460000}"/>
    <cellStyle name="Normal 3 2 2 4 5 3 2" xfId="17966" xr:uid="{00000000-0005-0000-0000-000013460000}"/>
    <cellStyle name="Normal 3 2 2 4 5 3 2 2" xfId="17967" xr:uid="{00000000-0005-0000-0000-000014460000}"/>
    <cellStyle name="Normal 3 2 2 4 5 3 2 2 2" xfId="17968" xr:uid="{00000000-0005-0000-0000-000015460000}"/>
    <cellStyle name="Normal 3 2 2 4 5 3 2 2 2 2" xfId="17969" xr:uid="{00000000-0005-0000-0000-000016460000}"/>
    <cellStyle name="Normal 3 2 2 4 5 3 2 2 3" xfId="17970" xr:uid="{00000000-0005-0000-0000-000017460000}"/>
    <cellStyle name="Normal 3 2 2 4 5 3 2 3" xfId="17971" xr:uid="{00000000-0005-0000-0000-000018460000}"/>
    <cellStyle name="Normal 3 2 2 4 5 3 2 3 2" xfId="17972" xr:uid="{00000000-0005-0000-0000-000019460000}"/>
    <cellStyle name="Normal 3 2 2 4 5 3 2 4" xfId="17973" xr:uid="{00000000-0005-0000-0000-00001A460000}"/>
    <cellStyle name="Normal 3 2 2 4 5 3 3" xfId="17974" xr:uid="{00000000-0005-0000-0000-00001B460000}"/>
    <cellStyle name="Normal 3 2 2 4 5 3 3 2" xfId="17975" xr:uid="{00000000-0005-0000-0000-00001C460000}"/>
    <cellStyle name="Normal 3 2 2 4 5 3 3 2 2" xfId="17976" xr:uid="{00000000-0005-0000-0000-00001D460000}"/>
    <cellStyle name="Normal 3 2 2 4 5 3 3 3" xfId="17977" xr:uid="{00000000-0005-0000-0000-00001E460000}"/>
    <cellStyle name="Normal 3 2 2 4 5 3 4" xfId="17978" xr:uid="{00000000-0005-0000-0000-00001F460000}"/>
    <cellStyle name="Normal 3 2 2 4 5 3 4 2" xfId="17979" xr:uid="{00000000-0005-0000-0000-000020460000}"/>
    <cellStyle name="Normal 3 2 2 4 5 3 5" xfId="17980" xr:uid="{00000000-0005-0000-0000-000021460000}"/>
    <cellStyle name="Normal 3 2 2 4 5 4" xfId="17981" xr:uid="{00000000-0005-0000-0000-000022460000}"/>
    <cellStyle name="Normal 3 2 2 4 5 4 2" xfId="17982" xr:uid="{00000000-0005-0000-0000-000023460000}"/>
    <cellStyle name="Normal 3 2 2 4 5 4 2 2" xfId="17983" xr:uid="{00000000-0005-0000-0000-000024460000}"/>
    <cellStyle name="Normal 3 2 2 4 5 4 2 2 2" xfId="17984" xr:uid="{00000000-0005-0000-0000-000025460000}"/>
    <cellStyle name="Normal 3 2 2 4 5 4 2 3" xfId="17985" xr:uid="{00000000-0005-0000-0000-000026460000}"/>
    <cellStyle name="Normal 3 2 2 4 5 4 3" xfId="17986" xr:uid="{00000000-0005-0000-0000-000027460000}"/>
    <cellStyle name="Normal 3 2 2 4 5 4 3 2" xfId="17987" xr:uid="{00000000-0005-0000-0000-000028460000}"/>
    <cellStyle name="Normal 3 2 2 4 5 4 4" xfId="17988" xr:uid="{00000000-0005-0000-0000-000029460000}"/>
    <cellStyle name="Normal 3 2 2 4 5 5" xfId="17989" xr:uid="{00000000-0005-0000-0000-00002A460000}"/>
    <cellStyle name="Normal 3 2 2 4 5 5 2" xfId="17990" xr:uid="{00000000-0005-0000-0000-00002B460000}"/>
    <cellStyle name="Normal 3 2 2 4 5 5 2 2" xfId="17991" xr:uid="{00000000-0005-0000-0000-00002C460000}"/>
    <cellStyle name="Normal 3 2 2 4 5 5 2 2 2" xfId="17992" xr:uid="{00000000-0005-0000-0000-00002D460000}"/>
    <cellStyle name="Normal 3 2 2 4 5 5 2 3" xfId="17993" xr:uid="{00000000-0005-0000-0000-00002E460000}"/>
    <cellStyle name="Normal 3 2 2 4 5 5 3" xfId="17994" xr:uid="{00000000-0005-0000-0000-00002F460000}"/>
    <cellStyle name="Normal 3 2 2 4 5 5 3 2" xfId="17995" xr:uid="{00000000-0005-0000-0000-000030460000}"/>
    <cellStyle name="Normal 3 2 2 4 5 5 4" xfId="17996" xr:uid="{00000000-0005-0000-0000-000031460000}"/>
    <cellStyle name="Normal 3 2 2 4 5 6" xfId="17997" xr:uid="{00000000-0005-0000-0000-000032460000}"/>
    <cellStyle name="Normal 3 2 2 4 5 6 2" xfId="17998" xr:uid="{00000000-0005-0000-0000-000033460000}"/>
    <cellStyle name="Normal 3 2 2 4 5 6 2 2" xfId="17999" xr:uid="{00000000-0005-0000-0000-000034460000}"/>
    <cellStyle name="Normal 3 2 2 4 5 6 3" xfId="18000" xr:uid="{00000000-0005-0000-0000-000035460000}"/>
    <cellStyle name="Normal 3 2 2 4 5 7" xfId="18001" xr:uid="{00000000-0005-0000-0000-000036460000}"/>
    <cellStyle name="Normal 3 2 2 4 5 7 2" xfId="18002" xr:uid="{00000000-0005-0000-0000-000037460000}"/>
    <cellStyle name="Normal 3 2 2 4 5 8" xfId="18003" xr:uid="{00000000-0005-0000-0000-000038460000}"/>
    <cellStyle name="Normal 3 2 2 4 5 8 2" xfId="18004" xr:uid="{00000000-0005-0000-0000-000039460000}"/>
    <cellStyle name="Normal 3 2 2 4 5 9" xfId="18005" xr:uid="{00000000-0005-0000-0000-00003A460000}"/>
    <cellStyle name="Normal 3 2 2 4 6" xfId="18006" xr:uid="{00000000-0005-0000-0000-00003B460000}"/>
    <cellStyle name="Normal 3 2 2 4 6 2" xfId="18007" xr:uid="{00000000-0005-0000-0000-00003C460000}"/>
    <cellStyle name="Normal 3 2 2 4 6 2 2" xfId="18008" xr:uid="{00000000-0005-0000-0000-00003D460000}"/>
    <cellStyle name="Normal 3 2 2 4 6 2 2 2" xfId="18009" xr:uid="{00000000-0005-0000-0000-00003E460000}"/>
    <cellStyle name="Normal 3 2 2 4 6 2 2 2 2" xfId="18010" xr:uid="{00000000-0005-0000-0000-00003F460000}"/>
    <cellStyle name="Normal 3 2 2 4 6 2 2 2 2 2" xfId="18011" xr:uid="{00000000-0005-0000-0000-000040460000}"/>
    <cellStyle name="Normal 3 2 2 4 6 2 2 2 3" xfId="18012" xr:uid="{00000000-0005-0000-0000-000041460000}"/>
    <cellStyle name="Normal 3 2 2 4 6 2 2 3" xfId="18013" xr:uid="{00000000-0005-0000-0000-000042460000}"/>
    <cellStyle name="Normal 3 2 2 4 6 2 2 3 2" xfId="18014" xr:uid="{00000000-0005-0000-0000-000043460000}"/>
    <cellStyle name="Normal 3 2 2 4 6 2 2 4" xfId="18015" xr:uid="{00000000-0005-0000-0000-000044460000}"/>
    <cellStyle name="Normal 3 2 2 4 6 2 3" xfId="18016" xr:uid="{00000000-0005-0000-0000-000045460000}"/>
    <cellStyle name="Normal 3 2 2 4 6 2 3 2" xfId="18017" xr:uid="{00000000-0005-0000-0000-000046460000}"/>
    <cellStyle name="Normal 3 2 2 4 6 2 3 2 2" xfId="18018" xr:uid="{00000000-0005-0000-0000-000047460000}"/>
    <cellStyle name="Normal 3 2 2 4 6 2 3 3" xfId="18019" xr:uid="{00000000-0005-0000-0000-000048460000}"/>
    <cellStyle name="Normal 3 2 2 4 6 2 4" xfId="18020" xr:uid="{00000000-0005-0000-0000-000049460000}"/>
    <cellStyle name="Normal 3 2 2 4 6 2 4 2" xfId="18021" xr:uid="{00000000-0005-0000-0000-00004A460000}"/>
    <cellStyle name="Normal 3 2 2 4 6 2 5" xfId="18022" xr:uid="{00000000-0005-0000-0000-00004B460000}"/>
    <cellStyle name="Normal 3 2 2 4 6 3" xfId="18023" xr:uid="{00000000-0005-0000-0000-00004C460000}"/>
    <cellStyle name="Normal 3 2 2 4 6 3 2" xfId="18024" xr:uid="{00000000-0005-0000-0000-00004D460000}"/>
    <cellStyle name="Normal 3 2 2 4 6 3 2 2" xfId="18025" xr:uid="{00000000-0005-0000-0000-00004E460000}"/>
    <cellStyle name="Normal 3 2 2 4 6 3 2 2 2" xfId="18026" xr:uid="{00000000-0005-0000-0000-00004F460000}"/>
    <cellStyle name="Normal 3 2 2 4 6 3 2 3" xfId="18027" xr:uid="{00000000-0005-0000-0000-000050460000}"/>
    <cellStyle name="Normal 3 2 2 4 6 3 3" xfId="18028" xr:uid="{00000000-0005-0000-0000-000051460000}"/>
    <cellStyle name="Normal 3 2 2 4 6 3 3 2" xfId="18029" xr:uid="{00000000-0005-0000-0000-000052460000}"/>
    <cellStyle name="Normal 3 2 2 4 6 3 4" xfId="18030" xr:uid="{00000000-0005-0000-0000-000053460000}"/>
    <cellStyle name="Normal 3 2 2 4 6 4" xfId="18031" xr:uid="{00000000-0005-0000-0000-000054460000}"/>
    <cellStyle name="Normal 3 2 2 4 6 4 2" xfId="18032" xr:uid="{00000000-0005-0000-0000-000055460000}"/>
    <cellStyle name="Normal 3 2 2 4 6 4 2 2" xfId="18033" xr:uid="{00000000-0005-0000-0000-000056460000}"/>
    <cellStyle name="Normal 3 2 2 4 6 4 2 2 2" xfId="18034" xr:uid="{00000000-0005-0000-0000-000057460000}"/>
    <cellStyle name="Normal 3 2 2 4 6 4 2 3" xfId="18035" xr:uid="{00000000-0005-0000-0000-000058460000}"/>
    <cellStyle name="Normal 3 2 2 4 6 4 3" xfId="18036" xr:uid="{00000000-0005-0000-0000-000059460000}"/>
    <cellStyle name="Normal 3 2 2 4 6 4 3 2" xfId="18037" xr:uid="{00000000-0005-0000-0000-00005A460000}"/>
    <cellStyle name="Normal 3 2 2 4 6 4 4" xfId="18038" xr:uid="{00000000-0005-0000-0000-00005B460000}"/>
    <cellStyle name="Normal 3 2 2 4 6 5" xfId="18039" xr:uid="{00000000-0005-0000-0000-00005C460000}"/>
    <cellStyle name="Normal 3 2 2 4 6 5 2" xfId="18040" xr:uid="{00000000-0005-0000-0000-00005D460000}"/>
    <cellStyle name="Normal 3 2 2 4 6 5 2 2" xfId="18041" xr:uid="{00000000-0005-0000-0000-00005E460000}"/>
    <cellStyle name="Normal 3 2 2 4 6 5 3" xfId="18042" xr:uid="{00000000-0005-0000-0000-00005F460000}"/>
    <cellStyle name="Normal 3 2 2 4 6 6" xfId="18043" xr:uid="{00000000-0005-0000-0000-000060460000}"/>
    <cellStyle name="Normal 3 2 2 4 6 6 2" xfId="18044" xr:uid="{00000000-0005-0000-0000-000061460000}"/>
    <cellStyle name="Normal 3 2 2 4 6 7" xfId="18045" xr:uid="{00000000-0005-0000-0000-000062460000}"/>
    <cellStyle name="Normal 3 2 2 4 6 7 2" xfId="18046" xr:uid="{00000000-0005-0000-0000-000063460000}"/>
    <cellStyle name="Normal 3 2 2 4 6 8" xfId="18047" xr:uid="{00000000-0005-0000-0000-000064460000}"/>
    <cellStyle name="Normal 3 2 2 4 7" xfId="18048" xr:uid="{00000000-0005-0000-0000-000065460000}"/>
    <cellStyle name="Normal 3 2 2 4 7 2" xfId="18049" xr:uid="{00000000-0005-0000-0000-000066460000}"/>
    <cellStyle name="Normal 3 2 2 4 7 2 2" xfId="18050" xr:uid="{00000000-0005-0000-0000-000067460000}"/>
    <cellStyle name="Normal 3 2 2 4 7 2 2 2" xfId="18051" xr:uid="{00000000-0005-0000-0000-000068460000}"/>
    <cellStyle name="Normal 3 2 2 4 7 2 2 2 2" xfId="18052" xr:uid="{00000000-0005-0000-0000-000069460000}"/>
    <cellStyle name="Normal 3 2 2 4 7 2 2 2 2 2" xfId="18053" xr:uid="{00000000-0005-0000-0000-00006A460000}"/>
    <cellStyle name="Normal 3 2 2 4 7 2 2 2 3" xfId="18054" xr:uid="{00000000-0005-0000-0000-00006B460000}"/>
    <cellStyle name="Normal 3 2 2 4 7 2 2 3" xfId="18055" xr:uid="{00000000-0005-0000-0000-00006C460000}"/>
    <cellStyle name="Normal 3 2 2 4 7 2 2 3 2" xfId="18056" xr:uid="{00000000-0005-0000-0000-00006D460000}"/>
    <cellStyle name="Normal 3 2 2 4 7 2 2 4" xfId="18057" xr:uid="{00000000-0005-0000-0000-00006E460000}"/>
    <cellStyle name="Normal 3 2 2 4 7 2 3" xfId="18058" xr:uid="{00000000-0005-0000-0000-00006F460000}"/>
    <cellStyle name="Normal 3 2 2 4 7 2 3 2" xfId="18059" xr:uid="{00000000-0005-0000-0000-000070460000}"/>
    <cellStyle name="Normal 3 2 2 4 7 2 3 2 2" xfId="18060" xr:uid="{00000000-0005-0000-0000-000071460000}"/>
    <cellStyle name="Normal 3 2 2 4 7 2 3 3" xfId="18061" xr:uid="{00000000-0005-0000-0000-000072460000}"/>
    <cellStyle name="Normal 3 2 2 4 7 2 4" xfId="18062" xr:uid="{00000000-0005-0000-0000-000073460000}"/>
    <cellStyle name="Normal 3 2 2 4 7 2 4 2" xfId="18063" xr:uid="{00000000-0005-0000-0000-000074460000}"/>
    <cellStyle name="Normal 3 2 2 4 7 2 5" xfId="18064" xr:uid="{00000000-0005-0000-0000-000075460000}"/>
    <cellStyle name="Normal 3 2 2 4 7 3" xfId="18065" xr:uid="{00000000-0005-0000-0000-000076460000}"/>
    <cellStyle name="Normal 3 2 2 4 7 3 2" xfId="18066" xr:uid="{00000000-0005-0000-0000-000077460000}"/>
    <cellStyle name="Normal 3 2 2 4 7 3 2 2" xfId="18067" xr:uid="{00000000-0005-0000-0000-000078460000}"/>
    <cellStyle name="Normal 3 2 2 4 7 3 2 2 2" xfId="18068" xr:uid="{00000000-0005-0000-0000-000079460000}"/>
    <cellStyle name="Normal 3 2 2 4 7 3 2 3" xfId="18069" xr:uid="{00000000-0005-0000-0000-00007A460000}"/>
    <cellStyle name="Normal 3 2 2 4 7 3 3" xfId="18070" xr:uid="{00000000-0005-0000-0000-00007B460000}"/>
    <cellStyle name="Normal 3 2 2 4 7 3 3 2" xfId="18071" xr:uid="{00000000-0005-0000-0000-00007C460000}"/>
    <cellStyle name="Normal 3 2 2 4 7 3 4" xfId="18072" xr:uid="{00000000-0005-0000-0000-00007D460000}"/>
    <cellStyle name="Normal 3 2 2 4 7 4" xfId="18073" xr:uid="{00000000-0005-0000-0000-00007E460000}"/>
    <cellStyle name="Normal 3 2 2 4 7 4 2" xfId="18074" xr:uid="{00000000-0005-0000-0000-00007F460000}"/>
    <cellStyle name="Normal 3 2 2 4 7 4 2 2" xfId="18075" xr:uid="{00000000-0005-0000-0000-000080460000}"/>
    <cellStyle name="Normal 3 2 2 4 7 4 3" xfId="18076" xr:uid="{00000000-0005-0000-0000-000081460000}"/>
    <cellStyle name="Normal 3 2 2 4 7 5" xfId="18077" xr:uid="{00000000-0005-0000-0000-000082460000}"/>
    <cellStyle name="Normal 3 2 2 4 7 5 2" xfId="18078" xr:uid="{00000000-0005-0000-0000-000083460000}"/>
    <cellStyle name="Normal 3 2 2 4 7 6" xfId="18079" xr:uid="{00000000-0005-0000-0000-000084460000}"/>
    <cellStyle name="Normal 3 2 2 4 8" xfId="18080" xr:uid="{00000000-0005-0000-0000-000085460000}"/>
    <cellStyle name="Normal 3 2 2 4 8 2" xfId="18081" xr:uid="{00000000-0005-0000-0000-000086460000}"/>
    <cellStyle name="Normal 3 2 2 4 8 2 2" xfId="18082" xr:uid="{00000000-0005-0000-0000-000087460000}"/>
    <cellStyle name="Normal 3 2 2 4 8 2 2 2" xfId="18083" xr:uid="{00000000-0005-0000-0000-000088460000}"/>
    <cellStyle name="Normal 3 2 2 4 8 2 2 2 2" xfId="18084" xr:uid="{00000000-0005-0000-0000-000089460000}"/>
    <cellStyle name="Normal 3 2 2 4 8 2 2 2 2 2" xfId="18085" xr:uid="{00000000-0005-0000-0000-00008A460000}"/>
    <cellStyle name="Normal 3 2 2 4 8 2 2 2 3" xfId="18086" xr:uid="{00000000-0005-0000-0000-00008B460000}"/>
    <cellStyle name="Normal 3 2 2 4 8 2 2 3" xfId="18087" xr:uid="{00000000-0005-0000-0000-00008C460000}"/>
    <cellStyle name="Normal 3 2 2 4 8 2 2 3 2" xfId="18088" xr:uid="{00000000-0005-0000-0000-00008D460000}"/>
    <cellStyle name="Normal 3 2 2 4 8 2 2 4" xfId="18089" xr:uid="{00000000-0005-0000-0000-00008E460000}"/>
    <cellStyle name="Normal 3 2 2 4 8 2 3" xfId="18090" xr:uid="{00000000-0005-0000-0000-00008F460000}"/>
    <cellStyle name="Normal 3 2 2 4 8 2 3 2" xfId="18091" xr:uid="{00000000-0005-0000-0000-000090460000}"/>
    <cellStyle name="Normal 3 2 2 4 8 2 3 2 2" xfId="18092" xr:uid="{00000000-0005-0000-0000-000091460000}"/>
    <cellStyle name="Normal 3 2 2 4 8 2 3 3" xfId="18093" xr:uid="{00000000-0005-0000-0000-000092460000}"/>
    <cellStyle name="Normal 3 2 2 4 8 2 4" xfId="18094" xr:uid="{00000000-0005-0000-0000-000093460000}"/>
    <cellStyle name="Normal 3 2 2 4 8 2 4 2" xfId="18095" xr:uid="{00000000-0005-0000-0000-000094460000}"/>
    <cellStyle name="Normal 3 2 2 4 8 2 5" xfId="18096" xr:uid="{00000000-0005-0000-0000-000095460000}"/>
    <cellStyle name="Normal 3 2 2 4 8 3" xfId="18097" xr:uid="{00000000-0005-0000-0000-000096460000}"/>
    <cellStyle name="Normal 3 2 2 4 8 3 2" xfId="18098" xr:uid="{00000000-0005-0000-0000-000097460000}"/>
    <cellStyle name="Normal 3 2 2 4 8 3 2 2" xfId="18099" xr:uid="{00000000-0005-0000-0000-000098460000}"/>
    <cellStyle name="Normal 3 2 2 4 8 3 2 2 2" xfId="18100" xr:uid="{00000000-0005-0000-0000-000099460000}"/>
    <cellStyle name="Normal 3 2 2 4 8 3 2 3" xfId="18101" xr:uid="{00000000-0005-0000-0000-00009A460000}"/>
    <cellStyle name="Normal 3 2 2 4 8 3 3" xfId="18102" xr:uid="{00000000-0005-0000-0000-00009B460000}"/>
    <cellStyle name="Normal 3 2 2 4 8 3 3 2" xfId="18103" xr:uid="{00000000-0005-0000-0000-00009C460000}"/>
    <cellStyle name="Normal 3 2 2 4 8 3 4" xfId="18104" xr:uid="{00000000-0005-0000-0000-00009D460000}"/>
    <cellStyle name="Normal 3 2 2 4 8 4" xfId="18105" xr:uid="{00000000-0005-0000-0000-00009E460000}"/>
    <cellStyle name="Normal 3 2 2 4 8 4 2" xfId="18106" xr:uid="{00000000-0005-0000-0000-00009F460000}"/>
    <cellStyle name="Normal 3 2 2 4 8 4 2 2" xfId="18107" xr:uid="{00000000-0005-0000-0000-0000A0460000}"/>
    <cellStyle name="Normal 3 2 2 4 8 4 3" xfId="18108" xr:uid="{00000000-0005-0000-0000-0000A1460000}"/>
    <cellStyle name="Normal 3 2 2 4 8 5" xfId="18109" xr:uid="{00000000-0005-0000-0000-0000A2460000}"/>
    <cellStyle name="Normal 3 2 2 4 8 5 2" xfId="18110" xr:uid="{00000000-0005-0000-0000-0000A3460000}"/>
    <cellStyle name="Normal 3 2 2 4 8 6" xfId="18111" xr:uid="{00000000-0005-0000-0000-0000A4460000}"/>
    <cellStyle name="Normal 3 2 2 4 9" xfId="18112" xr:uid="{00000000-0005-0000-0000-0000A5460000}"/>
    <cellStyle name="Normal 3 2 2 4 9 2" xfId="18113" xr:uid="{00000000-0005-0000-0000-0000A6460000}"/>
    <cellStyle name="Normal 3 2 2 4 9 2 2" xfId="18114" xr:uid="{00000000-0005-0000-0000-0000A7460000}"/>
    <cellStyle name="Normal 3 2 2 4 9 2 2 2" xfId="18115" xr:uid="{00000000-0005-0000-0000-0000A8460000}"/>
    <cellStyle name="Normal 3 2 2 4 9 2 2 2 2" xfId="18116" xr:uid="{00000000-0005-0000-0000-0000A9460000}"/>
    <cellStyle name="Normal 3 2 2 4 9 2 2 3" xfId="18117" xr:uid="{00000000-0005-0000-0000-0000AA460000}"/>
    <cellStyle name="Normal 3 2 2 4 9 2 3" xfId="18118" xr:uid="{00000000-0005-0000-0000-0000AB460000}"/>
    <cellStyle name="Normal 3 2 2 4 9 2 3 2" xfId="18119" xr:uid="{00000000-0005-0000-0000-0000AC460000}"/>
    <cellStyle name="Normal 3 2 2 4 9 2 4" xfId="18120" xr:uid="{00000000-0005-0000-0000-0000AD460000}"/>
    <cellStyle name="Normal 3 2 2 4 9 3" xfId="18121" xr:uid="{00000000-0005-0000-0000-0000AE460000}"/>
    <cellStyle name="Normal 3 2 2 4 9 3 2" xfId="18122" xr:uid="{00000000-0005-0000-0000-0000AF460000}"/>
    <cellStyle name="Normal 3 2 2 4 9 3 2 2" xfId="18123" xr:uid="{00000000-0005-0000-0000-0000B0460000}"/>
    <cellStyle name="Normal 3 2 2 4 9 3 3" xfId="18124" xr:uid="{00000000-0005-0000-0000-0000B1460000}"/>
    <cellStyle name="Normal 3 2 2 4 9 4" xfId="18125" xr:uid="{00000000-0005-0000-0000-0000B2460000}"/>
    <cellStyle name="Normal 3 2 2 4 9 4 2" xfId="18126" xr:uid="{00000000-0005-0000-0000-0000B3460000}"/>
    <cellStyle name="Normal 3 2 2 4 9 5" xfId="18127" xr:uid="{00000000-0005-0000-0000-0000B4460000}"/>
    <cellStyle name="Normal 3 2 2 5" xfId="18128" xr:uid="{00000000-0005-0000-0000-0000B5460000}"/>
    <cellStyle name="Normal 3 2 2 5 10" xfId="18129" xr:uid="{00000000-0005-0000-0000-0000B6460000}"/>
    <cellStyle name="Normal 3 2 2 5 2" xfId="18130" xr:uid="{00000000-0005-0000-0000-0000B7460000}"/>
    <cellStyle name="Normal 3 2 2 5 2 2" xfId="18131" xr:uid="{00000000-0005-0000-0000-0000B8460000}"/>
    <cellStyle name="Normal 3 2 2 5 2 2 2" xfId="18132" xr:uid="{00000000-0005-0000-0000-0000B9460000}"/>
    <cellStyle name="Normal 3 2 2 5 2 2 2 2" xfId="18133" xr:uid="{00000000-0005-0000-0000-0000BA460000}"/>
    <cellStyle name="Normal 3 2 2 5 2 2 2 2 2" xfId="18134" xr:uid="{00000000-0005-0000-0000-0000BB460000}"/>
    <cellStyle name="Normal 3 2 2 5 2 2 2 2 2 2" xfId="18135" xr:uid="{00000000-0005-0000-0000-0000BC460000}"/>
    <cellStyle name="Normal 3 2 2 5 2 2 2 2 2 2 2" xfId="18136" xr:uid="{00000000-0005-0000-0000-0000BD460000}"/>
    <cellStyle name="Normal 3 2 2 5 2 2 2 2 2 3" xfId="18137" xr:uid="{00000000-0005-0000-0000-0000BE460000}"/>
    <cellStyle name="Normal 3 2 2 5 2 2 2 2 3" xfId="18138" xr:uid="{00000000-0005-0000-0000-0000BF460000}"/>
    <cellStyle name="Normal 3 2 2 5 2 2 2 2 3 2" xfId="18139" xr:uid="{00000000-0005-0000-0000-0000C0460000}"/>
    <cellStyle name="Normal 3 2 2 5 2 2 2 2 4" xfId="18140" xr:uid="{00000000-0005-0000-0000-0000C1460000}"/>
    <cellStyle name="Normal 3 2 2 5 2 2 2 3" xfId="18141" xr:uid="{00000000-0005-0000-0000-0000C2460000}"/>
    <cellStyle name="Normal 3 2 2 5 2 2 2 3 2" xfId="18142" xr:uid="{00000000-0005-0000-0000-0000C3460000}"/>
    <cellStyle name="Normal 3 2 2 5 2 2 2 3 2 2" xfId="18143" xr:uid="{00000000-0005-0000-0000-0000C4460000}"/>
    <cellStyle name="Normal 3 2 2 5 2 2 2 3 3" xfId="18144" xr:uid="{00000000-0005-0000-0000-0000C5460000}"/>
    <cellStyle name="Normal 3 2 2 5 2 2 2 4" xfId="18145" xr:uid="{00000000-0005-0000-0000-0000C6460000}"/>
    <cellStyle name="Normal 3 2 2 5 2 2 2 4 2" xfId="18146" xr:uid="{00000000-0005-0000-0000-0000C7460000}"/>
    <cellStyle name="Normal 3 2 2 5 2 2 2 5" xfId="18147" xr:uid="{00000000-0005-0000-0000-0000C8460000}"/>
    <cellStyle name="Normal 3 2 2 5 2 2 3" xfId="18148" xr:uid="{00000000-0005-0000-0000-0000C9460000}"/>
    <cellStyle name="Normal 3 2 2 5 2 2 3 2" xfId="18149" xr:uid="{00000000-0005-0000-0000-0000CA460000}"/>
    <cellStyle name="Normal 3 2 2 5 2 2 3 2 2" xfId="18150" xr:uid="{00000000-0005-0000-0000-0000CB460000}"/>
    <cellStyle name="Normal 3 2 2 5 2 2 3 2 2 2" xfId="18151" xr:uid="{00000000-0005-0000-0000-0000CC460000}"/>
    <cellStyle name="Normal 3 2 2 5 2 2 3 2 3" xfId="18152" xr:uid="{00000000-0005-0000-0000-0000CD460000}"/>
    <cellStyle name="Normal 3 2 2 5 2 2 3 3" xfId="18153" xr:uid="{00000000-0005-0000-0000-0000CE460000}"/>
    <cellStyle name="Normal 3 2 2 5 2 2 3 3 2" xfId="18154" xr:uid="{00000000-0005-0000-0000-0000CF460000}"/>
    <cellStyle name="Normal 3 2 2 5 2 2 3 4" xfId="18155" xr:uid="{00000000-0005-0000-0000-0000D0460000}"/>
    <cellStyle name="Normal 3 2 2 5 2 2 4" xfId="18156" xr:uid="{00000000-0005-0000-0000-0000D1460000}"/>
    <cellStyle name="Normal 3 2 2 5 2 2 4 2" xfId="18157" xr:uid="{00000000-0005-0000-0000-0000D2460000}"/>
    <cellStyle name="Normal 3 2 2 5 2 2 4 2 2" xfId="18158" xr:uid="{00000000-0005-0000-0000-0000D3460000}"/>
    <cellStyle name="Normal 3 2 2 5 2 2 4 2 2 2" xfId="18159" xr:uid="{00000000-0005-0000-0000-0000D4460000}"/>
    <cellStyle name="Normal 3 2 2 5 2 2 4 2 3" xfId="18160" xr:uid="{00000000-0005-0000-0000-0000D5460000}"/>
    <cellStyle name="Normal 3 2 2 5 2 2 4 3" xfId="18161" xr:uid="{00000000-0005-0000-0000-0000D6460000}"/>
    <cellStyle name="Normal 3 2 2 5 2 2 4 3 2" xfId="18162" xr:uid="{00000000-0005-0000-0000-0000D7460000}"/>
    <cellStyle name="Normal 3 2 2 5 2 2 4 4" xfId="18163" xr:uid="{00000000-0005-0000-0000-0000D8460000}"/>
    <cellStyle name="Normal 3 2 2 5 2 2 5" xfId="18164" xr:uid="{00000000-0005-0000-0000-0000D9460000}"/>
    <cellStyle name="Normal 3 2 2 5 2 2 5 2" xfId="18165" xr:uid="{00000000-0005-0000-0000-0000DA460000}"/>
    <cellStyle name="Normal 3 2 2 5 2 2 5 2 2" xfId="18166" xr:uid="{00000000-0005-0000-0000-0000DB460000}"/>
    <cellStyle name="Normal 3 2 2 5 2 2 5 3" xfId="18167" xr:uid="{00000000-0005-0000-0000-0000DC460000}"/>
    <cellStyle name="Normal 3 2 2 5 2 2 6" xfId="18168" xr:uid="{00000000-0005-0000-0000-0000DD460000}"/>
    <cellStyle name="Normal 3 2 2 5 2 2 6 2" xfId="18169" xr:uid="{00000000-0005-0000-0000-0000DE460000}"/>
    <cellStyle name="Normal 3 2 2 5 2 2 7" xfId="18170" xr:uid="{00000000-0005-0000-0000-0000DF460000}"/>
    <cellStyle name="Normal 3 2 2 5 2 2 7 2" xfId="18171" xr:uid="{00000000-0005-0000-0000-0000E0460000}"/>
    <cellStyle name="Normal 3 2 2 5 2 2 8" xfId="18172" xr:uid="{00000000-0005-0000-0000-0000E1460000}"/>
    <cellStyle name="Normal 3 2 2 5 2 3" xfId="18173" xr:uid="{00000000-0005-0000-0000-0000E2460000}"/>
    <cellStyle name="Normal 3 2 2 5 2 3 2" xfId="18174" xr:uid="{00000000-0005-0000-0000-0000E3460000}"/>
    <cellStyle name="Normal 3 2 2 5 2 3 2 2" xfId="18175" xr:uid="{00000000-0005-0000-0000-0000E4460000}"/>
    <cellStyle name="Normal 3 2 2 5 2 3 2 2 2" xfId="18176" xr:uid="{00000000-0005-0000-0000-0000E5460000}"/>
    <cellStyle name="Normal 3 2 2 5 2 3 2 2 2 2" xfId="18177" xr:uid="{00000000-0005-0000-0000-0000E6460000}"/>
    <cellStyle name="Normal 3 2 2 5 2 3 2 2 3" xfId="18178" xr:uid="{00000000-0005-0000-0000-0000E7460000}"/>
    <cellStyle name="Normal 3 2 2 5 2 3 2 3" xfId="18179" xr:uid="{00000000-0005-0000-0000-0000E8460000}"/>
    <cellStyle name="Normal 3 2 2 5 2 3 2 3 2" xfId="18180" xr:uid="{00000000-0005-0000-0000-0000E9460000}"/>
    <cellStyle name="Normal 3 2 2 5 2 3 2 4" xfId="18181" xr:uid="{00000000-0005-0000-0000-0000EA460000}"/>
    <cellStyle name="Normal 3 2 2 5 2 3 3" xfId="18182" xr:uid="{00000000-0005-0000-0000-0000EB460000}"/>
    <cellStyle name="Normal 3 2 2 5 2 3 3 2" xfId="18183" xr:uid="{00000000-0005-0000-0000-0000EC460000}"/>
    <cellStyle name="Normal 3 2 2 5 2 3 3 2 2" xfId="18184" xr:uid="{00000000-0005-0000-0000-0000ED460000}"/>
    <cellStyle name="Normal 3 2 2 5 2 3 3 3" xfId="18185" xr:uid="{00000000-0005-0000-0000-0000EE460000}"/>
    <cellStyle name="Normal 3 2 2 5 2 3 4" xfId="18186" xr:uid="{00000000-0005-0000-0000-0000EF460000}"/>
    <cellStyle name="Normal 3 2 2 5 2 3 4 2" xfId="18187" xr:uid="{00000000-0005-0000-0000-0000F0460000}"/>
    <cellStyle name="Normal 3 2 2 5 2 3 5" xfId="18188" xr:uid="{00000000-0005-0000-0000-0000F1460000}"/>
    <cellStyle name="Normal 3 2 2 5 2 4" xfId="18189" xr:uid="{00000000-0005-0000-0000-0000F2460000}"/>
    <cellStyle name="Normal 3 2 2 5 2 4 2" xfId="18190" xr:uid="{00000000-0005-0000-0000-0000F3460000}"/>
    <cellStyle name="Normal 3 2 2 5 2 4 2 2" xfId="18191" xr:uid="{00000000-0005-0000-0000-0000F4460000}"/>
    <cellStyle name="Normal 3 2 2 5 2 4 2 2 2" xfId="18192" xr:uid="{00000000-0005-0000-0000-0000F5460000}"/>
    <cellStyle name="Normal 3 2 2 5 2 4 2 3" xfId="18193" xr:uid="{00000000-0005-0000-0000-0000F6460000}"/>
    <cellStyle name="Normal 3 2 2 5 2 4 3" xfId="18194" xr:uid="{00000000-0005-0000-0000-0000F7460000}"/>
    <cellStyle name="Normal 3 2 2 5 2 4 3 2" xfId="18195" xr:uid="{00000000-0005-0000-0000-0000F8460000}"/>
    <cellStyle name="Normal 3 2 2 5 2 4 4" xfId="18196" xr:uid="{00000000-0005-0000-0000-0000F9460000}"/>
    <cellStyle name="Normal 3 2 2 5 2 5" xfId="18197" xr:uid="{00000000-0005-0000-0000-0000FA460000}"/>
    <cellStyle name="Normal 3 2 2 5 2 5 2" xfId="18198" xr:uid="{00000000-0005-0000-0000-0000FB460000}"/>
    <cellStyle name="Normal 3 2 2 5 2 5 2 2" xfId="18199" xr:uid="{00000000-0005-0000-0000-0000FC460000}"/>
    <cellStyle name="Normal 3 2 2 5 2 5 2 2 2" xfId="18200" xr:uid="{00000000-0005-0000-0000-0000FD460000}"/>
    <cellStyle name="Normal 3 2 2 5 2 5 2 3" xfId="18201" xr:uid="{00000000-0005-0000-0000-0000FE460000}"/>
    <cellStyle name="Normal 3 2 2 5 2 5 3" xfId="18202" xr:uid="{00000000-0005-0000-0000-0000FF460000}"/>
    <cellStyle name="Normal 3 2 2 5 2 5 3 2" xfId="18203" xr:uid="{00000000-0005-0000-0000-000000470000}"/>
    <cellStyle name="Normal 3 2 2 5 2 5 4" xfId="18204" xr:uid="{00000000-0005-0000-0000-000001470000}"/>
    <cellStyle name="Normal 3 2 2 5 2 6" xfId="18205" xr:uid="{00000000-0005-0000-0000-000002470000}"/>
    <cellStyle name="Normal 3 2 2 5 2 6 2" xfId="18206" xr:uid="{00000000-0005-0000-0000-000003470000}"/>
    <cellStyle name="Normal 3 2 2 5 2 6 2 2" xfId="18207" xr:uid="{00000000-0005-0000-0000-000004470000}"/>
    <cellStyle name="Normal 3 2 2 5 2 6 3" xfId="18208" xr:uid="{00000000-0005-0000-0000-000005470000}"/>
    <cellStyle name="Normal 3 2 2 5 2 7" xfId="18209" xr:uid="{00000000-0005-0000-0000-000006470000}"/>
    <cellStyle name="Normal 3 2 2 5 2 7 2" xfId="18210" xr:uid="{00000000-0005-0000-0000-000007470000}"/>
    <cellStyle name="Normal 3 2 2 5 2 8" xfId="18211" xr:uid="{00000000-0005-0000-0000-000008470000}"/>
    <cellStyle name="Normal 3 2 2 5 2 8 2" xfId="18212" xr:uid="{00000000-0005-0000-0000-000009470000}"/>
    <cellStyle name="Normal 3 2 2 5 2 9" xfId="18213" xr:uid="{00000000-0005-0000-0000-00000A470000}"/>
    <cellStyle name="Normal 3 2 2 5 3" xfId="18214" xr:uid="{00000000-0005-0000-0000-00000B470000}"/>
    <cellStyle name="Normal 3 2 2 5 3 2" xfId="18215" xr:uid="{00000000-0005-0000-0000-00000C470000}"/>
    <cellStyle name="Normal 3 2 2 5 3 2 2" xfId="18216" xr:uid="{00000000-0005-0000-0000-00000D470000}"/>
    <cellStyle name="Normal 3 2 2 5 3 2 2 2" xfId="18217" xr:uid="{00000000-0005-0000-0000-00000E470000}"/>
    <cellStyle name="Normal 3 2 2 5 3 2 2 2 2" xfId="18218" xr:uid="{00000000-0005-0000-0000-00000F470000}"/>
    <cellStyle name="Normal 3 2 2 5 3 2 2 2 2 2" xfId="18219" xr:uid="{00000000-0005-0000-0000-000010470000}"/>
    <cellStyle name="Normal 3 2 2 5 3 2 2 2 3" xfId="18220" xr:uid="{00000000-0005-0000-0000-000011470000}"/>
    <cellStyle name="Normal 3 2 2 5 3 2 2 3" xfId="18221" xr:uid="{00000000-0005-0000-0000-000012470000}"/>
    <cellStyle name="Normal 3 2 2 5 3 2 2 3 2" xfId="18222" xr:uid="{00000000-0005-0000-0000-000013470000}"/>
    <cellStyle name="Normal 3 2 2 5 3 2 2 4" xfId="18223" xr:uid="{00000000-0005-0000-0000-000014470000}"/>
    <cellStyle name="Normal 3 2 2 5 3 2 3" xfId="18224" xr:uid="{00000000-0005-0000-0000-000015470000}"/>
    <cellStyle name="Normal 3 2 2 5 3 2 3 2" xfId="18225" xr:uid="{00000000-0005-0000-0000-000016470000}"/>
    <cellStyle name="Normal 3 2 2 5 3 2 3 2 2" xfId="18226" xr:uid="{00000000-0005-0000-0000-000017470000}"/>
    <cellStyle name="Normal 3 2 2 5 3 2 3 3" xfId="18227" xr:uid="{00000000-0005-0000-0000-000018470000}"/>
    <cellStyle name="Normal 3 2 2 5 3 2 4" xfId="18228" xr:uid="{00000000-0005-0000-0000-000019470000}"/>
    <cellStyle name="Normal 3 2 2 5 3 2 4 2" xfId="18229" xr:uid="{00000000-0005-0000-0000-00001A470000}"/>
    <cellStyle name="Normal 3 2 2 5 3 2 5" xfId="18230" xr:uid="{00000000-0005-0000-0000-00001B470000}"/>
    <cellStyle name="Normal 3 2 2 5 3 3" xfId="18231" xr:uid="{00000000-0005-0000-0000-00001C470000}"/>
    <cellStyle name="Normal 3 2 2 5 3 3 2" xfId="18232" xr:uid="{00000000-0005-0000-0000-00001D470000}"/>
    <cellStyle name="Normal 3 2 2 5 3 3 2 2" xfId="18233" xr:uid="{00000000-0005-0000-0000-00001E470000}"/>
    <cellStyle name="Normal 3 2 2 5 3 3 2 2 2" xfId="18234" xr:uid="{00000000-0005-0000-0000-00001F470000}"/>
    <cellStyle name="Normal 3 2 2 5 3 3 2 3" xfId="18235" xr:uid="{00000000-0005-0000-0000-000020470000}"/>
    <cellStyle name="Normal 3 2 2 5 3 3 3" xfId="18236" xr:uid="{00000000-0005-0000-0000-000021470000}"/>
    <cellStyle name="Normal 3 2 2 5 3 3 3 2" xfId="18237" xr:uid="{00000000-0005-0000-0000-000022470000}"/>
    <cellStyle name="Normal 3 2 2 5 3 3 4" xfId="18238" xr:uid="{00000000-0005-0000-0000-000023470000}"/>
    <cellStyle name="Normal 3 2 2 5 3 4" xfId="18239" xr:uid="{00000000-0005-0000-0000-000024470000}"/>
    <cellStyle name="Normal 3 2 2 5 3 4 2" xfId="18240" xr:uid="{00000000-0005-0000-0000-000025470000}"/>
    <cellStyle name="Normal 3 2 2 5 3 4 2 2" xfId="18241" xr:uid="{00000000-0005-0000-0000-000026470000}"/>
    <cellStyle name="Normal 3 2 2 5 3 4 2 2 2" xfId="18242" xr:uid="{00000000-0005-0000-0000-000027470000}"/>
    <cellStyle name="Normal 3 2 2 5 3 4 2 3" xfId="18243" xr:uid="{00000000-0005-0000-0000-000028470000}"/>
    <cellStyle name="Normal 3 2 2 5 3 4 3" xfId="18244" xr:uid="{00000000-0005-0000-0000-000029470000}"/>
    <cellStyle name="Normal 3 2 2 5 3 4 3 2" xfId="18245" xr:uid="{00000000-0005-0000-0000-00002A470000}"/>
    <cellStyle name="Normal 3 2 2 5 3 4 4" xfId="18246" xr:uid="{00000000-0005-0000-0000-00002B470000}"/>
    <cellStyle name="Normal 3 2 2 5 3 5" xfId="18247" xr:uid="{00000000-0005-0000-0000-00002C470000}"/>
    <cellStyle name="Normal 3 2 2 5 3 5 2" xfId="18248" xr:uid="{00000000-0005-0000-0000-00002D470000}"/>
    <cellStyle name="Normal 3 2 2 5 3 5 2 2" xfId="18249" xr:uid="{00000000-0005-0000-0000-00002E470000}"/>
    <cellStyle name="Normal 3 2 2 5 3 5 3" xfId="18250" xr:uid="{00000000-0005-0000-0000-00002F470000}"/>
    <cellStyle name="Normal 3 2 2 5 3 6" xfId="18251" xr:uid="{00000000-0005-0000-0000-000030470000}"/>
    <cellStyle name="Normal 3 2 2 5 3 6 2" xfId="18252" xr:uid="{00000000-0005-0000-0000-000031470000}"/>
    <cellStyle name="Normal 3 2 2 5 3 7" xfId="18253" xr:uid="{00000000-0005-0000-0000-000032470000}"/>
    <cellStyle name="Normal 3 2 2 5 3 7 2" xfId="18254" xr:uid="{00000000-0005-0000-0000-000033470000}"/>
    <cellStyle name="Normal 3 2 2 5 3 8" xfId="18255" xr:uid="{00000000-0005-0000-0000-000034470000}"/>
    <cellStyle name="Normal 3 2 2 5 4" xfId="18256" xr:uid="{00000000-0005-0000-0000-000035470000}"/>
    <cellStyle name="Normal 3 2 2 5 4 2" xfId="18257" xr:uid="{00000000-0005-0000-0000-000036470000}"/>
    <cellStyle name="Normal 3 2 2 5 4 2 2" xfId="18258" xr:uid="{00000000-0005-0000-0000-000037470000}"/>
    <cellStyle name="Normal 3 2 2 5 4 2 2 2" xfId="18259" xr:uid="{00000000-0005-0000-0000-000038470000}"/>
    <cellStyle name="Normal 3 2 2 5 4 2 2 2 2" xfId="18260" xr:uid="{00000000-0005-0000-0000-000039470000}"/>
    <cellStyle name="Normal 3 2 2 5 4 2 2 3" xfId="18261" xr:uid="{00000000-0005-0000-0000-00003A470000}"/>
    <cellStyle name="Normal 3 2 2 5 4 2 3" xfId="18262" xr:uid="{00000000-0005-0000-0000-00003B470000}"/>
    <cellStyle name="Normal 3 2 2 5 4 2 3 2" xfId="18263" xr:uid="{00000000-0005-0000-0000-00003C470000}"/>
    <cellStyle name="Normal 3 2 2 5 4 2 4" xfId="18264" xr:uid="{00000000-0005-0000-0000-00003D470000}"/>
    <cellStyle name="Normal 3 2 2 5 4 3" xfId="18265" xr:uid="{00000000-0005-0000-0000-00003E470000}"/>
    <cellStyle name="Normal 3 2 2 5 4 3 2" xfId="18266" xr:uid="{00000000-0005-0000-0000-00003F470000}"/>
    <cellStyle name="Normal 3 2 2 5 4 3 2 2" xfId="18267" xr:uid="{00000000-0005-0000-0000-000040470000}"/>
    <cellStyle name="Normal 3 2 2 5 4 3 3" xfId="18268" xr:uid="{00000000-0005-0000-0000-000041470000}"/>
    <cellStyle name="Normal 3 2 2 5 4 4" xfId="18269" xr:uid="{00000000-0005-0000-0000-000042470000}"/>
    <cellStyle name="Normal 3 2 2 5 4 4 2" xfId="18270" xr:uid="{00000000-0005-0000-0000-000043470000}"/>
    <cellStyle name="Normal 3 2 2 5 4 5" xfId="18271" xr:uid="{00000000-0005-0000-0000-000044470000}"/>
    <cellStyle name="Normal 3 2 2 5 5" xfId="18272" xr:uid="{00000000-0005-0000-0000-000045470000}"/>
    <cellStyle name="Normal 3 2 2 5 5 2" xfId="18273" xr:uid="{00000000-0005-0000-0000-000046470000}"/>
    <cellStyle name="Normal 3 2 2 5 5 2 2" xfId="18274" xr:uid="{00000000-0005-0000-0000-000047470000}"/>
    <cellStyle name="Normal 3 2 2 5 5 2 2 2" xfId="18275" xr:uid="{00000000-0005-0000-0000-000048470000}"/>
    <cellStyle name="Normal 3 2 2 5 5 2 3" xfId="18276" xr:uid="{00000000-0005-0000-0000-000049470000}"/>
    <cellStyle name="Normal 3 2 2 5 5 3" xfId="18277" xr:uid="{00000000-0005-0000-0000-00004A470000}"/>
    <cellStyle name="Normal 3 2 2 5 5 3 2" xfId="18278" xr:uid="{00000000-0005-0000-0000-00004B470000}"/>
    <cellStyle name="Normal 3 2 2 5 5 4" xfId="18279" xr:uid="{00000000-0005-0000-0000-00004C470000}"/>
    <cellStyle name="Normal 3 2 2 5 6" xfId="18280" xr:uid="{00000000-0005-0000-0000-00004D470000}"/>
    <cellStyle name="Normal 3 2 2 5 6 2" xfId="18281" xr:uid="{00000000-0005-0000-0000-00004E470000}"/>
    <cellStyle name="Normal 3 2 2 5 6 2 2" xfId="18282" xr:uid="{00000000-0005-0000-0000-00004F470000}"/>
    <cellStyle name="Normal 3 2 2 5 6 2 2 2" xfId="18283" xr:uid="{00000000-0005-0000-0000-000050470000}"/>
    <cellStyle name="Normal 3 2 2 5 6 2 3" xfId="18284" xr:uid="{00000000-0005-0000-0000-000051470000}"/>
    <cellStyle name="Normal 3 2 2 5 6 3" xfId="18285" xr:uid="{00000000-0005-0000-0000-000052470000}"/>
    <cellStyle name="Normal 3 2 2 5 6 3 2" xfId="18286" xr:uid="{00000000-0005-0000-0000-000053470000}"/>
    <cellStyle name="Normal 3 2 2 5 6 4" xfId="18287" xr:uid="{00000000-0005-0000-0000-000054470000}"/>
    <cellStyle name="Normal 3 2 2 5 7" xfId="18288" xr:uid="{00000000-0005-0000-0000-000055470000}"/>
    <cellStyle name="Normal 3 2 2 5 7 2" xfId="18289" xr:uid="{00000000-0005-0000-0000-000056470000}"/>
    <cellStyle name="Normal 3 2 2 5 7 2 2" xfId="18290" xr:uid="{00000000-0005-0000-0000-000057470000}"/>
    <cellStyle name="Normal 3 2 2 5 7 3" xfId="18291" xr:uid="{00000000-0005-0000-0000-000058470000}"/>
    <cellStyle name="Normal 3 2 2 5 8" xfId="18292" xr:uid="{00000000-0005-0000-0000-000059470000}"/>
    <cellStyle name="Normal 3 2 2 5 8 2" xfId="18293" xr:uid="{00000000-0005-0000-0000-00005A470000}"/>
    <cellStyle name="Normal 3 2 2 5 9" xfId="18294" xr:uid="{00000000-0005-0000-0000-00005B470000}"/>
    <cellStyle name="Normal 3 2 2 5 9 2" xfId="18295" xr:uid="{00000000-0005-0000-0000-00005C470000}"/>
    <cellStyle name="Normal 3 2 2 6" xfId="18296" xr:uid="{00000000-0005-0000-0000-00005D470000}"/>
    <cellStyle name="Normal 3 2 2 6 10" xfId="18297" xr:uid="{00000000-0005-0000-0000-00005E470000}"/>
    <cellStyle name="Normal 3 2 2 6 2" xfId="18298" xr:uid="{00000000-0005-0000-0000-00005F470000}"/>
    <cellStyle name="Normal 3 2 2 6 2 2" xfId="18299" xr:uid="{00000000-0005-0000-0000-000060470000}"/>
    <cellStyle name="Normal 3 2 2 6 2 2 2" xfId="18300" xr:uid="{00000000-0005-0000-0000-000061470000}"/>
    <cellStyle name="Normal 3 2 2 6 2 2 2 2" xfId="18301" xr:uid="{00000000-0005-0000-0000-000062470000}"/>
    <cellStyle name="Normal 3 2 2 6 2 2 2 2 2" xfId="18302" xr:uid="{00000000-0005-0000-0000-000063470000}"/>
    <cellStyle name="Normal 3 2 2 6 2 2 2 2 2 2" xfId="18303" xr:uid="{00000000-0005-0000-0000-000064470000}"/>
    <cellStyle name="Normal 3 2 2 6 2 2 2 2 2 2 2" xfId="18304" xr:uid="{00000000-0005-0000-0000-000065470000}"/>
    <cellStyle name="Normal 3 2 2 6 2 2 2 2 2 3" xfId="18305" xr:uid="{00000000-0005-0000-0000-000066470000}"/>
    <cellStyle name="Normal 3 2 2 6 2 2 2 2 3" xfId="18306" xr:uid="{00000000-0005-0000-0000-000067470000}"/>
    <cellStyle name="Normal 3 2 2 6 2 2 2 2 3 2" xfId="18307" xr:uid="{00000000-0005-0000-0000-000068470000}"/>
    <cellStyle name="Normal 3 2 2 6 2 2 2 2 4" xfId="18308" xr:uid="{00000000-0005-0000-0000-000069470000}"/>
    <cellStyle name="Normal 3 2 2 6 2 2 2 3" xfId="18309" xr:uid="{00000000-0005-0000-0000-00006A470000}"/>
    <cellStyle name="Normal 3 2 2 6 2 2 2 3 2" xfId="18310" xr:uid="{00000000-0005-0000-0000-00006B470000}"/>
    <cellStyle name="Normal 3 2 2 6 2 2 2 3 2 2" xfId="18311" xr:uid="{00000000-0005-0000-0000-00006C470000}"/>
    <cellStyle name="Normal 3 2 2 6 2 2 2 3 3" xfId="18312" xr:uid="{00000000-0005-0000-0000-00006D470000}"/>
    <cellStyle name="Normal 3 2 2 6 2 2 2 4" xfId="18313" xr:uid="{00000000-0005-0000-0000-00006E470000}"/>
    <cellStyle name="Normal 3 2 2 6 2 2 2 4 2" xfId="18314" xr:uid="{00000000-0005-0000-0000-00006F470000}"/>
    <cellStyle name="Normal 3 2 2 6 2 2 2 5" xfId="18315" xr:uid="{00000000-0005-0000-0000-000070470000}"/>
    <cellStyle name="Normal 3 2 2 6 2 2 3" xfId="18316" xr:uid="{00000000-0005-0000-0000-000071470000}"/>
    <cellStyle name="Normal 3 2 2 6 2 2 3 2" xfId="18317" xr:uid="{00000000-0005-0000-0000-000072470000}"/>
    <cellStyle name="Normal 3 2 2 6 2 2 3 2 2" xfId="18318" xr:uid="{00000000-0005-0000-0000-000073470000}"/>
    <cellStyle name="Normal 3 2 2 6 2 2 3 2 2 2" xfId="18319" xr:uid="{00000000-0005-0000-0000-000074470000}"/>
    <cellStyle name="Normal 3 2 2 6 2 2 3 2 3" xfId="18320" xr:uid="{00000000-0005-0000-0000-000075470000}"/>
    <cellStyle name="Normal 3 2 2 6 2 2 3 3" xfId="18321" xr:uid="{00000000-0005-0000-0000-000076470000}"/>
    <cellStyle name="Normal 3 2 2 6 2 2 3 3 2" xfId="18322" xr:uid="{00000000-0005-0000-0000-000077470000}"/>
    <cellStyle name="Normal 3 2 2 6 2 2 3 4" xfId="18323" xr:uid="{00000000-0005-0000-0000-000078470000}"/>
    <cellStyle name="Normal 3 2 2 6 2 2 4" xfId="18324" xr:uid="{00000000-0005-0000-0000-000079470000}"/>
    <cellStyle name="Normal 3 2 2 6 2 2 4 2" xfId="18325" xr:uid="{00000000-0005-0000-0000-00007A470000}"/>
    <cellStyle name="Normal 3 2 2 6 2 2 4 2 2" xfId="18326" xr:uid="{00000000-0005-0000-0000-00007B470000}"/>
    <cellStyle name="Normal 3 2 2 6 2 2 4 2 2 2" xfId="18327" xr:uid="{00000000-0005-0000-0000-00007C470000}"/>
    <cellStyle name="Normal 3 2 2 6 2 2 4 2 3" xfId="18328" xr:uid="{00000000-0005-0000-0000-00007D470000}"/>
    <cellStyle name="Normal 3 2 2 6 2 2 4 3" xfId="18329" xr:uid="{00000000-0005-0000-0000-00007E470000}"/>
    <cellStyle name="Normal 3 2 2 6 2 2 4 3 2" xfId="18330" xr:uid="{00000000-0005-0000-0000-00007F470000}"/>
    <cellStyle name="Normal 3 2 2 6 2 2 4 4" xfId="18331" xr:uid="{00000000-0005-0000-0000-000080470000}"/>
    <cellStyle name="Normal 3 2 2 6 2 2 5" xfId="18332" xr:uid="{00000000-0005-0000-0000-000081470000}"/>
    <cellStyle name="Normal 3 2 2 6 2 2 5 2" xfId="18333" xr:uid="{00000000-0005-0000-0000-000082470000}"/>
    <cellStyle name="Normal 3 2 2 6 2 2 5 2 2" xfId="18334" xr:uid="{00000000-0005-0000-0000-000083470000}"/>
    <cellStyle name="Normal 3 2 2 6 2 2 5 3" xfId="18335" xr:uid="{00000000-0005-0000-0000-000084470000}"/>
    <cellStyle name="Normal 3 2 2 6 2 2 6" xfId="18336" xr:uid="{00000000-0005-0000-0000-000085470000}"/>
    <cellStyle name="Normal 3 2 2 6 2 2 6 2" xfId="18337" xr:uid="{00000000-0005-0000-0000-000086470000}"/>
    <cellStyle name="Normal 3 2 2 6 2 2 7" xfId="18338" xr:uid="{00000000-0005-0000-0000-000087470000}"/>
    <cellStyle name="Normal 3 2 2 6 2 2 7 2" xfId="18339" xr:uid="{00000000-0005-0000-0000-000088470000}"/>
    <cellStyle name="Normal 3 2 2 6 2 2 8" xfId="18340" xr:uid="{00000000-0005-0000-0000-000089470000}"/>
    <cellStyle name="Normal 3 2 2 6 2 3" xfId="18341" xr:uid="{00000000-0005-0000-0000-00008A470000}"/>
    <cellStyle name="Normal 3 2 2 6 2 3 2" xfId="18342" xr:uid="{00000000-0005-0000-0000-00008B470000}"/>
    <cellStyle name="Normal 3 2 2 6 2 3 2 2" xfId="18343" xr:uid="{00000000-0005-0000-0000-00008C470000}"/>
    <cellStyle name="Normal 3 2 2 6 2 3 2 2 2" xfId="18344" xr:uid="{00000000-0005-0000-0000-00008D470000}"/>
    <cellStyle name="Normal 3 2 2 6 2 3 2 2 2 2" xfId="18345" xr:uid="{00000000-0005-0000-0000-00008E470000}"/>
    <cellStyle name="Normal 3 2 2 6 2 3 2 2 3" xfId="18346" xr:uid="{00000000-0005-0000-0000-00008F470000}"/>
    <cellStyle name="Normal 3 2 2 6 2 3 2 3" xfId="18347" xr:uid="{00000000-0005-0000-0000-000090470000}"/>
    <cellStyle name="Normal 3 2 2 6 2 3 2 3 2" xfId="18348" xr:uid="{00000000-0005-0000-0000-000091470000}"/>
    <cellStyle name="Normal 3 2 2 6 2 3 2 4" xfId="18349" xr:uid="{00000000-0005-0000-0000-000092470000}"/>
    <cellStyle name="Normal 3 2 2 6 2 3 3" xfId="18350" xr:uid="{00000000-0005-0000-0000-000093470000}"/>
    <cellStyle name="Normal 3 2 2 6 2 3 3 2" xfId="18351" xr:uid="{00000000-0005-0000-0000-000094470000}"/>
    <cellStyle name="Normal 3 2 2 6 2 3 3 2 2" xfId="18352" xr:uid="{00000000-0005-0000-0000-000095470000}"/>
    <cellStyle name="Normal 3 2 2 6 2 3 3 3" xfId="18353" xr:uid="{00000000-0005-0000-0000-000096470000}"/>
    <cellStyle name="Normal 3 2 2 6 2 3 4" xfId="18354" xr:uid="{00000000-0005-0000-0000-000097470000}"/>
    <cellStyle name="Normal 3 2 2 6 2 3 4 2" xfId="18355" xr:uid="{00000000-0005-0000-0000-000098470000}"/>
    <cellStyle name="Normal 3 2 2 6 2 3 5" xfId="18356" xr:uid="{00000000-0005-0000-0000-000099470000}"/>
    <cellStyle name="Normal 3 2 2 6 2 4" xfId="18357" xr:uid="{00000000-0005-0000-0000-00009A470000}"/>
    <cellStyle name="Normal 3 2 2 6 2 4 2" xfId="18358" xr:uid="{00000000-0005-0000-0000-00009B470000}"/>
    <cellStyle name="Normal 3 2 2 6 2 4 2 2" xfId="18359" xr:uid="{00000000-0005-0000-0000-00009C470000}"/>
    <cellStyle name="Normal 3 2 2 6 2 4 2 2 2" xfId="18360" xr:uid="{00000000-0005-0000-0000-00009D470000}"/>
    <cellStyle name="Normal 3 2 2 6 2 4 2 3" xfId="18361" xr:uid="{00000000-0005-0000-0000-00009E470000}"/>
    <cellStyle name="Normal 3 2 2 6 2 4 3" xfId="18362" xr:uid="{00000000-0005-0000-0000-00009F470000}"/>
    <cellStyle name="Normal 3 2 2 6 2 4 3 2" xfId="18363" xr:uid="{00000000-0005-0000-0000-0000A0470000}"/>
    <cellStyle name="Normal 3 2 2 6 2 4 4" xfId="18364" xr:uid="{00000000-0005-0000-0000-0000A1470000}"/>
    <cellStyle name="Normal 3 2 2 6 2 5" xfId="18365" xr:uid="{00000000-0005-0000-0000-0000A2470000}"/>
    <cellStyle name="Normal 3 2 2 6 2 5 2" xfId="18366" xr:uid="{00000000-0005-0000-0000-0000A3470000}"/>
    <cellStyle name="Normal 3 2 2 6 2 5 2 2" xfId="18367" xr:uid="{00000000-0005-0000-0000-0000A4470000}"/>
    <cellStyle name="Normal 3 2 2 6 2 5 2 2 2" xfId="18368" xr:uid="{00000000-0005-0000-0000-0000A5470000}"/>
    <cellStyle name="Normal 3 2 2 6 2 5 2 3" xfId="18369" xr:uid="{00000000-0005-0000-0000-0000A6470000}"/>
    <cellStyle name="Normal 3 2 2 6 2 5 3" xfId="18370" xr:uid="{00000000-0005-0000-0000-0000A7470000}"/>
    <cellStyle name="Normal 3 2 2 6 2 5 3 2" xfId="18371" xr:uid="{00000000-0005-0000-0000-0000A8470000}"/>
    <cellStyle name="Normal 3 2 2 6 2 5 4" xfId="18372" xr:uid="{00000000-0005-0000-0000-0000A9470000}"/>
    <cellStyle name="Normal 3 2 2 6 2 6" xfId="18373" xr:uid="{00000000-0005-0000-0000-0000AA470000}"/>
    <cellStyle name="Normal 3 2 2 6 2 6 2" xfId="18374" xr:uid="{00000000-0005-0000-0000-0000AB470000}"/>
    <cellStyle name="Normal 3 2 2 6 2 6 2 2" xfId="18375" xr:uid="{00000000-0005-0000-0000-0000AC470000}"/>
    <cellStyle name="Normal 3 2 2 6 2 6 3" xfId="18376" xr:uid="{00000000-0005-0000-0000-0000AD470000}"/>
    <cellStyle name="Normal 3 2 2 6 2 7" xfId="18377" xr:uid="{00000000-0005-0000-0000-0000AE470000}"/>
    <cellStyle name="Normal 3 2 2 6 2 7 2" xfId="18378" xr:uid="{00000000-0005-0000-0000-0000AF470000}"/>
    <cellStyle name="Normal 3 2 2 6 2 8" xfId="18379" xr:uid="{00000000-0005-0000-0000-0000B0470000}"/>
    <cellStyle name="Normal 3 2 2 6 2 8 2" xfId="18380" xr:uid="{00000000-0005-0000-0000-0000B1470000}"/>
    <cellStyle name="Normal 3 2 2 6 2 9" xfId="18381" xr:uid="{00000000-0005-0000-0000-0000B2470000}"/>
    <cellStyle name="Normal 3 2 2 6 3" xfId="18382" xr:uid="{00000000-0005-0000-0000-0000B3470000}"/>
    <cellStyle name="Normal 3 2 2 6 3 2" xfId="18383" xr:uid="{00000000-0005-0000-0000-0000B4470000}"/>
    <cellStyle name="Normal 3 2 2 6 3 2 2" xfId="18384" xr:uid="{00000000-0005-0000-0000-0000B5470000}"/>
    <cellStyle name="Normal 3 2 2 6 3 2 2 2" xfId="18385" xr:uid="{00000000-0005-0000-0000-0000B6470000}"/>
    <cellStyle name="Normal 3 2 2 6 3 2 2 2 2" xfId="18386" xr:uid="{00000000-0005-0000-0000-0000B7470000}"/>
    <cellStyle name="Normal 3 2 2 6 3 2 2 2 2 2" xfId="18387" xr:uid="{00000000-0005-0000-0000-0000B8470000}"/>
    <cellStyle name="Normal 3 2 2 6 3 2 2 2 3" xfId="18388" xr:uid="{00000000-0005-0000-0000-0000B9470000}"/>
    <cellStyle name="Normal 3 2 2 6 3 2 2 3" xfId="18389" xr:uid="{00000000-0005-0000-0000-0000BA470000}"/>
    <cellStyle name="Normal 3 2 2 6 3 2 2 3 2" xfId="18390" xr:uid="{00000000-0005-0000-0000-0000BB470000}"/>
    <cellStyle name="Normal 3 2 2 6 3 2 2 4" xfId="18391" xr:uid="{00000000-0005-0000-0000-0000BC470000}"/>
    <cellStyle name="Normal 3 2 2 6 3 2 3" xfId="18392" xr:uid="{00000000-0005-0000-0000-0000BD470000}"/>
    <cellStyle name="Normal 3 2 2 6 3 2 3 2" xfId="18393" xr:uid="{00000000-0005-0000-0000-0000BE470000}"/>
    <cellStyle name="Normal 3 2 2 6 3 2 3 2 2" xfId="18394" xr:uid="{00000000-0005-0000-0000-0000BF470000}"/>
    <cellStyle name="Normal 3 2 2 6 3 2 3 3" xfId="18395" xr:uid="{00000000-0005-0000-0000-0000C0470000}"/>
    <cellStyle name="Normal 3 2 2 6 3 2 4" xfId="18396" xr:uid="{00000000-0005-0000-0000-0000C1470000}"/>
    <cellStyle name="Normal 3 2 2 6 3 2 4 2" xfId="18397" xr:uid="{00000000-0005-0000-0000-0000C2470000}"/>
    <cellStyle name="Normal 3 2 2 6 3 2 5" xfId="18398" xr:uid="{00000000-0005-0000-0000-0000C3470000}"/>
    <cellStyle name="Normal 3 2 2 6 3 3" xfId="18399" xr:uid="{00000000-0005-0000-0000-0000C4470000}"/>
    <cellStyle name="Normal 3 2 2 6 3 3 2" xfId="18400" xr:uid="{00000000-0005-0000-0000-0000C5470000}"/>
    <cellStyle name="Normal 3 2 2 6 3 3 2 2" xfId="18401" xr:uid="{00000000-0005-0000-0000-0000C6470000}"/>
    <cellStyle name="Normal 3 2 2 6 3 3 2 2 2" xfId="18402" xr:uid="{00000000-0005-0000-0000-0000C7470000}"/>
    <cellStyle name="Normal 3 2 2 6 3 3 2 3" xfId="18403" xr:uid="{00000000-0005-0000-0000-0000C8470000}"/>
    <cellStyle name="Normal 3 2 2 6 3 3 3" xfId="18404" xr:uid="{00000000-0005-0000-0000-0000C9470000}"/>
    <cellStyle name="Normal 3 2 2 6 3 3 3 2" xfId="18405" xr:uid="{00000000-0005-0000-0000-0000CA470000}"/>
    <cellStyle name="Normal 3 2 2 6 3 3 4" xfId="18406" xr:uid="{00000000-0005-0000-0000-0000CB470000}"/>
    <cellStyle name="Normal 3 2 2 6 3 4" xfId="18407" xr:uid="{00000000-0005-0000-0000-0000CC470000}"/>
    <cellStyle name="Normal 3 2 2 6 3 4 2" xfId="18408" xr:uid="{00000000-0005-0000-0000-0000CD470000}"/>
    <cellStyle name="Normal 3 2 2 6 3 4 2 2" xfId="18409" xr:uid="{00000000-0005-0000-0000-0000CE470000}"/>
    <cellStyle name="Normal 3 2 2 6 3 4 2 2 2" xfId="18410" xr:uid="{00000000-0005-0000-0000-0000CF470000}"/>
    <cellStyle name="Normal 3 2 2 6 3 4 2 3" xfId="18411" xr:uid="{00000000-0005-0000-0000-0000D0470000}"/>
    <cellStyle name="Normal 3 2 2 6 3 4 3" xfId="18412" xr:uid="{00000000-0005-0000-0000-0000D1470000}"/>
    <cellStyle name="Normal 3 2 2 6 3 4 3 2" xfId="18413" xr:uid="{00000000-0005-0000-0000-0000D2470000}"/>
    <cellStyle name="Normal 3 2 2 6 3 4 4" xfId="18414" xr:uid="{00000000-0005-0000-0000-0000D3470000}"/>
    <cellStyle name="Normal 3 2 2 6 3 5" xfId="18415" xr:uid="{00000000-0005-0000-0000-0000D4470000}"/>
    <cellStyle name="Normal 3 2 2 6 3 5 2" xfId="18416" xr:uid="{00000000-0005-0000-0000-0000D5470000}"/>
    <cellStyle name="Normal 3 2 2 6 3 5 2 2" xfId="18417" xr:uid="{00000000-0005-0000-0000-0000D6470000}"/>
    <cellStyle name="Normal 3 2 2 6 3 5 3" xfId="18418" xr:uid="{00000000-0005-0000-0000-0000D7470000}"/>
    <cellStyle name="Normal 3 2 2 6 3 6" xfId="18419" xr:uid="{00000000-0005-0000-0000-0000D8470000}"/>
    <cellStyle name="Normal 3 2 2 6 3 6 2" xfId="18420" xr:uid="{00000000-0005-0000-0000-0000D9470000}"/>
    <cellStyle name="Normal 3 2 2 6 3 7" xfId="18421" xr:uid="{00000000-0005-0000-0000-0000DA470000}"/>
    <cellStyle name="Normal 3 2 2 6 3 7 2" xfId="18422" xr:uid="{00000000-0005-0000-0000-0000DB470000}"/>
    <cellStyle name="Normal 3 2 2 6 3 8" xfId="18423" xr:uid="{00000000-0005-0000-0000-0000DC470000}"/>
    <cellStyle name="Normal 3 2 2 6 4" xfId="18424" xr:uid="{00000000-0005-0000-0000-0000DD470000}"/>
    <cellStyle name="Normal 3 2 2 6 4 2" xfId="18425" xr:uid="{00000000-0005-0000-0000-0000DE470000}"/>
    <cellStyle name="Normal 3 2 2 6 4 2 2" xfId="18426" xr:uid="{00000000-0005-0000-0000-0000DF470000}"/>
    <cellStyle name="Normal 3 2 2 6 4 2 2 2" xfId="18427" xr:uid="{00000000-0005-0000-0000-0000E0470000}"/>
    <cellStyle name="Normal 3 2 2 6 4 2 2 2 2" xfId="18428" xr:uid="{00000000-0005-0000-0000-0000E1470000}"/>
    <cellStyle name="Normal 3 2 2 6 4 2 2 3" xfId="18429" xr:uid="{00000000-0005-0000-0000-0000E2470000}"/>
    <cellStyle name="Normal 3 2 2 6 4 2 3" xfId="18430" xr:uid="{00000000-0005-0000-0000-0000E3470000}"/>
    <cellStyle name="Normal 3 2 2 6 4 2 3 2" xfId="18431" xr:uid="{00000000-0005-0000-0000-0000E4470000}"/>
    <cellStyle name="Normal 3 2 2 6 4 2 4" xfId="18432" xr:uid="{00000000-0005-0000-0000-0000E5470000}"/>
    <cellStyle name="Normal 3 2 2 6 4 3" xfId="18433" xr:uid="{00000000-0005-0000-0000-0000E6470000}"/>
    <cellStyle name="Normal 3 2 2 6 4 3 2" xfId="18434" xr:uid="{00000000-0005-0000-0000-0000E7470000}"/>
    <cellStyle name="Normal 3 2 2 6 4 3 2 2" xfId="18435" xr:uid="{00000000-0005-0000-0000-0000E8470000}"/>
    <cellStyle name="Normal 3 2 2 6 4 3 3" xfId="18436" xr:uid="{00000000-0005-0000-0000-0000E9470000}"/>
    <cellStyle name="Normal 3 2 2 6 4 4" xfId="18437" xr:uid="{00000000-0005-0000-0000-0000EA470000}"/>
    <cellStyle name="Normal 3 2 2 6 4 4 2" xfId="18438" xr:uid="{00000000-0005-0000-0000-0000EB470000}"/>
    <cellStyle name="Normal 3 2 2 6 4 5" xfId="18439" xr:uid="{00000000-0005-0000-0000-0000EC470000}"/>
    <cellStyle name="Normal 3 2 2 6 5" xfId="18440" xr:uid="{00000000-0005-0000-0000-0000ED470000}"/>
    <cellStyle name="Normal 3 2 2 6 5 2" xfId="18441" xr:uid="{00000000-0005-0000-0000-0000EE470000}"/>
    <cellStyle name="Normal 3 2 2 6 5 2 2" xfId="18442" xr:uid="{00000000-0005-0000-0000-0000EF470000}"/>
    <cellStyle name="Normal 3 2 2 6 5 2 2 2" xfId="18443" xr:uid="{00000000-0005-0000-0000-0000F0470000}"/>
    <cellStyle name="Normal 3 2 2 6 5 2 3" xfId="18444" xr:uid="{00000000-0005-0000-0000-0000F1470000}"/>
    <cellStyle name="Normal 3 2 2 6 5 3" xfId="18445" xr:uid="{00000000-0005-0000-0000-0000F2470000}"/>
    <cellStyle name="Normal 3 2 2 6 5 3 2" xfId="18446" xr:uid="{00000000-0005-0000-0000-0000F3470000}"/>
    <cellStyle name="Normal 3 2 2 6 5 4" xfId="18447" xr:uid="{00000000-0005-0000-0000-0000F4470000}"/>
    <cellStyle name="Normal 3 2 2 6 6" xfId="18448" xr:uid="{00000000-0005-0000-0000-0000F5470000}"/>
    <cellStyle name="Normal 3 2 2 6 6 2" xfId="18449" xr:uid="{00000000-0005-0000-0000-0000F6470000}"/>
    <cellStyle name="Normal 3 2 2 6 6 2 2" xfId="18450" xr:uid="{00000000-0005-0000-0000-0000F7470000}"/>
    <cellStyle name="Normal 3 2 2 6 6 2 2 2" xfId="18451" xr:uid="{00000000-0005-0000-0000-0000F8470000}"/>
    <cellStyle name="Normal 3 2 2 6 6 2 3" xfId="18452" xr:uid="{00000000-0005-0000-0000-0000F9470000}"/>
    <cellStyle name="Normal 3 2 2 6 6 3" xfId="18453" xr:uid="{00000000-0005-0000-0000-0000FA470000}"/>
    <cellStyle name="Normal 3 2 2 6 6 3 2" xfId="18454" xr:uid="{00000000-0005-0000-0000-0000FB470000}"/>
    <cellStyle name="Normal 3 2 2 6 6 4" xfId="18455" xr:uid="{00000000-0005-0000-0000-0000FC470000}"/>
    <cellStyle name="Normal 3 2 2 6 7" xfId="18456" xr:uid="{00000000-0005-0000-0000-0000FD470000}"/>
    <cellStyle name="Normal 3 2 2 6 7 2" xfId="18457" xr:uid="{00000000-0005-0000-0000-0000FE470000}"/>
    <cellStyle name="Normal 3 2 2 6 7 2 2" xfId="18458" xr:uid="{00000000-0005-0000-0000-0000FF470000}"/>
    <cellStyle name="Normal 3 2 2 6 7 3" xfId="18459" xr:uid="{00000000-0005-0000-0000-000000480000}"/>
    <cellStyle name="Normal 3 2 2 6 8" xfId="18460" xr:uid="{00000000-0005-0000-0000-000001480000}"/>
    <cellStyle name="Normal 3 2 2 6 8 2" xfId="18461" xr:uid="{00000000-0005-0000-0000-000002480000}"/>
    <cellStyle name="Normal 3 2 2 6 9" xfId="18462" xr:uid="{00000000-0005-0000-0000-000003480000}"/>
    <cellStyle name="Normal 3 2 2 6 9 2" xfId="18463" xr:uid="{00000000-0005-0000-0000-000004480000}"/>
    <cellStyle name="Normal 3 2 2 7" xfId="18464" xr:uid="{00000000-0005-0000-0000-000005480000}"/>
    <cellStyle name="Normal 3 2 2 7 10" xfId="18465" xr:uid="{00000000-0005-0000-0000-000006480000}"/>
    <cellStyle name="Normal 3 2 2 7 2" xfId="18466" xr:uid="{00000000-0005-0000-0000-000007480000}"/>
    <cellStyle name="Normal 3 2 2 7 2 2" xfId="18467" xr:uid="{00000000-0005-0000-0000-000008480000}"/>
    <cellStyle name="Normal 3 2 2 7 2 2 2" xfId="18468" xr:uid="{00000000-0005-0000-0000-000009480000}"/>
    <cellStyle name="Normal 3 2 2 7 2 2 2 2" xfId="18469" xr:uid="{00000000-0005-0000-0000-00000A480000}"/>
    <cellStyle name="Normal 3 2 2 7 2 2 2 2 2" xfId="18470" xr:uid="{00000000-0005-0000-0000-00000B480000}"/>
    <cellStyle name="Normal 3 2 2 7 2 2 2 2 2 2" xfId="18471" xr:uid="{00000000-0005-0000-0000-00000C480000}"/>
    <cellStyle name="Normal 3 2 2 7 2 2 2 2 2 2 2" xfId="18472" xr:uid="{00000000-0005-0000-0000-00000D480000}"/>
    <cellStyle name="Normal 3 2 2 7 2 2 2 2 2 3" xfId="18473" xr:uid="{00000000-0005-0000-0000-00000E480000}"/>
    <cellStyle name="Normal 3 2 2 7 2 2 2 2 3" xfId="18474" xr:uid="{00000000-0005-0000-0000-00000F480000}"/>
    <cellStyle name="Normal 3 2 2 7 2 2 2 2 3 2" xfId="18475" xr:uid="{00000000-0005-0000-0000-000010480000}"/>
    <cellStyle name="Normal 3 2 2 7 2 2 2 2 4" xfId="18476" xr:uid="{00000000-0005-0000-0000-000011480000}"/>
    <cellStyle name="Normal 3 2 2 7 2 2 2 3" xfId="18477" xr:uid="{00000000-0005-0000-0000-000012480000}"/>
    <cellStyle name="Normal 3 2 2 7 2 2 2 3 2" xfId="18478" xr:uid="{00000000-0005-0000-0000-000013480000}"/>
    <cellStyle name="Normal 3 2 2 7 2 2 2 3 2 2" xfId="18479" xr:uid="{00000000-0005-0000-0000-000014480000}"/>
    <cellStyle name="Normal 3 2 2 7 2 2 2 3 3" xfId="18480" xr:uid="{00000000-0005-0000-0000-000015480000}"/>
    <cellStyle name="Normal 3 2 2 7 2 2 2 4" xfId="18481" xr:uid="{00000000-0005-0000-0000-000016480000}"/>
    <cellStyle name="Normal 3 2 2 7 2 2 2 4 2" xfId="18482" xr:uid="{00000000-0005-0000-0000-000017480000}"/>
    <cellStyle name="Normal 3 2 2 7 2 2 2 5" xfId="18483" xr:uid="{00000000-0005-0000-0000-000018480000}"/>
    <cellStyle name="Normal 3 2 2 7 2 2 3" xfId="18484" xr:uid="{00000000-0005-0000-0000-000019480000}"/>
    <cellStyle name="Normal 3 2 2 7 2 2 3 2" xfId="18485" xr:uid="{00000000-0005-0000-0000-00001A480000}"/>
    <cellStyle name="Normal 3 2 2 7 2 2 3 2 2" xfId="18486" xr:uid="{00000000-0005-0000-0000-00001B480000}"/>
    <cellStyle name="Normal 3 2 2 7 2 2 3 2 2 2" xfId="18487" xr:uid="{00000000-0005-0000-0000-00001C480000}"/>
    <cellStyle name="Normal 3 2 2 7 2 2 3 2 3" xfId="18488" xr:uid="{00000000-0005-0000-0000-00001D480000}"/>
    <cellStyle name="Normal 3 2 2 7 2 2 3 3" xfId="18489" xr:uid="{00000000-0005-0000-0000-00001E480000}"/>
    <cellStyle name="Normal 3 2 2 7 2 2 3 3 2" xfId="18490" xr:uid="{00000000-0005-0000-0000-00001F480000}"/>
    <cellStyle name="Normal 3 2 2 7 2 2 3 4" xfId="18491" xr:uid="{00000000-0005-0000-0000-000020480000}"/>
    <cellStyle name="Normal 3 2 2 7 2 2 4" xfId="18492" xr:uid="{00000000-0005-0000-0000-000021480000}"/>
    <cellStyle name="Normal 3 2 2 7 2 2 4 2" xfId="18493" xr:uid="{00000000-0005-0000-0000-000022480000}"/>
    <cellStyle name="Normal 3 2 2 7 2 2 4 2 2" xfId="18494" xr:uid="{00000000-0005-0000-0000-000023480000}"/>
    <cellStyle name="Normal 3 2 2 7 2 2 4 2 2 2" xfId="18495" xr:uid="{00000000-0005-0000-0000-000024480000}"/>
    <cellStyle name="Normal 3 2 2 7 2 2 4 2 3" xfId="18496" xr:uid="{00000000-0005-0000-0000-000025480000}"/>
    <cellStyle name="Normal 3 2 2 7 2 2 4 3" xfId="18497" xr:uid="{00000000-0005-0000-0000-000026480000}"/>
    <cellStyle name="Normal 3 2 2 7 2 2 4 3 2" xfId="18498" xr:uid="{00000000-0005-0000-0000-000027480000}"/>
    <cellStyle name="Normal 3 2 2 7 2 2 4 4" xfId="18499" xr:uid="{00000000-0005-0000-0000-000028480000}"/>
    <cellStyle name="Normal 3 2 2 7 2 2 5" xfId="18500" xr:uid="{00000000-0005-0000-0000-000029480000}"/>
    <cellStyle name="Normal 3 2 2 7 2 2 5 2" xfId="18501" xr:uid="{00000000-0005-0000-0000-00002A480000}"/>
    <cellStyle name="Normal 3 2 2 7 2 2 5 2 2" xfId="18502" xr:uid="{00000000-0005-0000-0000-00002B480000}"/>
    <cellStyle name="Normal 3 2 2 7 2 2 5 3" xfId="18503" xr:uid="{00000000-0005-0000-0000-00002C480000}"/>
    <cellStyle name="Normal 3 2 2 7 2 2 6" xfId="18504" xr:uid="{00000000-0005-0000-0000-00002D480000}"/>
    <cellStyle name="Normal 3 2 2 7 2 2 6 2" xfId="18505" xr:uid="{00000000-0005-0000-0000-00002E480000}"/>
    <cellStyle name="Normal 3 2 2 7 2 2 7" xfId="18506" xr:uid="{00000000-0005-0000-0000-00002F480000}"/>
    <cellStyle name="Normal 3 2 2 7 2 2 7 2" xfId="18507" xr:uid="{00000000-0005-0000-0000-000030480000}"/>
    <cellStyle name="Normal 3 2 2 7 2 2 8" xfId="18508" xr:uid="{00000000-0005-0000-0000-000031480000}"/>
    <cellStyle name="Normal 3 2 2 7 2 3" xfId="18509" xr:uid="{00000000-0005-0000-0000-000032480000}"/>
    <cellStyle name="Normal 3 2 2 7 2 3 2" xfId="18510" xr:uid="{00000000-0005-0000-0000-000033480000}"/>
    <cellStyle name="Normal 3 2 2 7 2 3 2 2" xfId="18511" xr:uid="{00000000-0005-0000-0000-000034480000}"/>
    <cellStyle name="Normal 3 2 2 7 2 3 2 2 2" xfId="18512" xr:uid="{00000000-0005-0000-0000-000035480000}"/>
    <cellStyle name="Normal 3 2 2 7 2 3 2 2 2 2" xfId="18513" xr:uid="{00000000-0005-0000-0000-000036480000}"/>
    <cellStyle name="Normal 3 2 2 7 2 3 2 2 3" xfId="18514" xr:uid="{00000000-0005-0000-0000-000037480000}"/>
    <cellStyle name="Normal 3 2 2 7 2 3 2 3" xfId="18515" xr:uid="{00000000-0005-0000-0000-000038480000}"/>
    <cellStyle name="Normal 3 2 2 7 2 3 2 3 2" xfId="18516" xr:uid="{00000000-0005-0000-0000-000039480000}"/>
    <cellStyle name="Normal 3 2 2 7 2 3 2 4" xfId="18517" xr:uid="{00000000-0005-0000-0000-00003A480000}"/>
    <cellStyle name="Normal 3 2 2 7 2 3 3" xfId="18518" xr:uid="{00000000-0005-0000-0000-00003B480000}"/>
    <cellStyle name="Normal 3 2 2 7 2 3 3 2" xfId="18519" xr:uid="{00000000-0005-0000-0000-00003C480000}"/>
    <cellStyle name="Normal 3 2 2 7 2 3 3 2 2" xfId="18520" xr:uid="{00000000-0005-0000-0000-00003D480000}"/>
    <cellStyle name="Normal 3 2 2 7 2 3 3 3" xfId="18521" xr:uid="{00000000-0005-0000-0000-00003E480000}"/>
    <cellStyle name="Normal 3 2 2 7 2 3 4" xfId="18522" xr:uid="{00000000-0005-0000-0000-00003F480000}"/>
    <cellStyle name="Normal 3 2 2 7 2 3 4 2" xfId="18523" xr:uid="{00000000-0005-0000-0000-000040480000}"/>
    <cellStyle name="Normal 3 2 2 7 2 3 5" xfId="18524" xr:uid="{00000000-0005-0000-0000-000041480000}"/>
    <cellStyle name="Normal 3 2 2 7 2 4" xfId="18525" xr:uid="{00000000-0005-0000-0000-000042480000}"/>
    <cellStyle name="Normal 3 2 2 7 2 4 2" xfId="18526" xr:uid="{00000000-0005-0000-0000-000043480000}"/>
    <cellStyle name="Normal 3 2 2 7 2 4 2 2" xfId="18527" xr:uid="{00000000-0005-0000-0000-000044480000}"/>
    <cellStyle name="Normal 3 2 2 7 2 4 2 2 2" xfId="18528" xr:uid="{00000000-0005-0000-0000-000045480000}"/>
    <cellStyle name="Normal 3 2 2 7 2 4 2 3" xfId="18529" xr:uid="{00000000-0005-0000-0000-000046480000}"/>
    <cellStyle name="Normal 3 2 2 7 2 4 3" xfId="18530" xr:uid="{00000000-0005-0000-0000-000047480000}"/>
    <cellStyle name="Normal 3 2 2 7 2 4 3 2" xfId="18531" xr:uid="{00000000-0005-0000-0000-000048480000}"/>
    <cellStyle name="Normal 3 2 2 7 2 4 4" xfId="18532" xr:uid="{00000000-0005-0000-0000-000049480000}"/>
    <cellStyle name="Normal 3 2 2 7 2 5" xfId="18533" xr:uid="{00000000-0005-0000-0000-00004A480000}"/>
    <cellStyle name="Normal 3 2 2 7 2 5 2" xfId="18534" xr:uid="{00000000-0005-0000-0000-00004B480000}"/>
    <cellStyle name="Normal 3 2 2 7 2 5 2 2" xfId="18535" xr:uid="{00000000-0005-0000-0000-00004C480000}"/>
    <cellStyle name="Normal 3 2 2 7 2 5 2 2 2" xfId="18536" xr:uid="{00000000-0005-0000-0000-00004D480000}"/>
    <cellStyle name="Normal 3 2 2 7 2 5 2 3" xfId="18537" xr:uid="{00000000-0005-0000-0000-00004E480000}"/>
    <cellStyle name="Normal 3 2 2 7 2 5 3" xfId="18538" xr:uid="{00000000-0005-0000-0000-00004F480000}"/>
    <cellStyle name="Normal 3 2 2 7 2 5 3 2" xfId="18539" xr:uid="{00000000-0005-0000-0000-000050480000}"/>
    <cellStyle name="Normal 3 2 2 7 2 5 4" xfId="18540" xr:uid="{00000000-0005-0000-0000-000051480000}"/>
    <cellStyle name="Normal 3 2 2 7 2 6" xfId="18541" xr:uid="{00000000-0005-0000-0000-000052480000}"/>
    <cellStyle name="Normal 3 2 2 7 2 6 2" xfId="18542" xr:uid="{00000000-0005-0000-0000-000053480000}"/>
    <cellStyle name="Normal 3 2 2 7 2 6 2 2" xfId="18543" xr:uid="{00000000-0005-0000-0000-000054480000}"/>
    <cellStyle name="Normal 3 2 2 7 2 6 3" xfId="18544" xr:uid="{00000000-0005-0000-0000-000055480000}"/>
    <cellStyle name="Normal 3 2 2 7 2 7" xfId="18545" xr:uid="{00000000-0005-0000-0000-000056480000}"/>
    <cellStyle name="Normal 3 2 2 7 2 7 2" xfId="18546" xr:uid="{00000000-0005-0000-0000-000057480000}"/>
    <cellStyle name="Normal 3 2 2 7 2 8" xfId="18547" xr:uid="{00000000-0005-0000-0000-000058480000}"/>
    <cellStyle name="Normal 3 2 2 7 2 8 2" xfId="18548" xr:uid="{00000000-0005-0000-0000-000059480000}"/>
    <cellStyle name="Normal 3 2 2 7 2 9" xfId="18549" xr:uid="{00000000-0005-0000-0000-00005A480000}"/>
    <cellStyle name="Normal 3 2 2 7 3" xfId="18550" xr:uid="{00000000-0005-0000-0000-00005B480000}"/>
    <cellStyle name="Normal 3 2 2 7 3 2" xfId="18551" xr:uid="{00000000-0005-0000-0000-00005C480000}"/>
    <cellStyle name="Normal 3 2 2 7 3 2 2" xfId="18552" xr:uid="{00000000-0005-0000-0000-00005D480000}"/>
    <cellStyle name="Normal 3 2 2 7 3 2 2 2" xfId="18553" xr:uid="{00000000-0005-0000-0000-00005E480000}"/>
    <cellStyle name="Normal 3 2 2 7 3 2 2 2 2" xfId="18554" xr:uid="{00000000-0005-0000-0000-00005F480000}"/>
    <cellStyle name="Normal 3 2 2 7 3 2 2 2 2 2" xfId="18555" xr:uid="{00000000-0005-0000-0000-000060480000}"/>
    <cellStyle name="Normal 3 2 2 7 3 2 2 2 3" xfId="18556" xr:uid="{00000000-0005-0000-0000-000061480000}"/>
    <cellStyle name="Normal 3 2 2 7 3 2 2 3" xfId="18557" xr:uid="{00000000-0005-0000-0000-000062480000}"/>
    <cellStyle name="Normal 3 2 2 7 3 2 2 3 2" xfId="18558" xr:uid="{00000000-0005-0000-0000-000063480000}"/>
    <cellStyle name="Normal 3 2 2 7 3 2 2 4" xfId="18559" xr:uid="{00000000-0005-0000-0000-000064480000}"/>
    <cellStyle name="Normal 3 2 2 7 3 2 3" xfId="18560" xr:uid="{00000000-0005-0000-0000-000065480000}"/>
    <cellStyle name="Normal 3 2 2 7 3 2 3 2" xfId="18561" xr:uid="{00000000-0005-0000-0000-000066480000}"/>
    <cellStyle name="Normal 3 2 2 7 3 2 3 2 2" xfId="18562" xr:uid="{00000000-0005-0000-0000-000067480000}"/>
    <cellStyle name="Normal 3 2 2 7 3 2 3 3" xfId="18563" xr:uid="{00000000-0005-0000-0000-000068480000}"/>
    <cellStyle name="Normal 3 2 2 7 3 2 4" xfId="18564" xr:uid="{00000000-0005-0000-0000-000069480000}"/>
    <cellStyle name="Normal 3 2 2 7 3 2 4 2" xfId="18565" xr:uid="{00000000-0005-0000-0000-00006A480000}"/>
    <cellStyle name="Normal 3 2 2 7 3 2 5" xfId="18566" xr:uid="{00000000-0005-0000-0000-00006B480000}"/>
    <cellStyle name="Normal 3 2 2 7 3 3" xfId="18567" xr:uid="{00000000-0005-0000-0000-00006C480000}"/>
    <cellStyle name="Normal 3 2 2 7 3 3 2" xfId="18568" xr:uid="{00000000-0005-0000-0000-00006D480000}"/>
    <cellStyle name="Normal 3 2 2 7 3 3 2 2" xfId="18569" xr:uid="{00000000-0005-0000-0000-00006E480000}"/>
    <cellStyle name="Normal 3 2 2 7 3 3 2 2 2" xfId="18570" xr:uid="{00000000-0005-0000-0000-00006F480000}"/>
    <cellStyle name="Normal 3 2 2 7 3 3 2 3" xfId="18571" xr:uid="{00000000-0005-0000-0000-000070480000}"/>
    <cellStyle name="Normal 3 2 2 7 3 3 3" xfId="18572" xr:uid="{00000000-0005-0000-0000-000071480000}"/>
    <cellStyle name="Normal 3 2 2 7 3 3 3 2" xfId="18573" xr:uid="{00000000-0005-0000-0000-000072480000}"/>
    <cellStyle name="Normal 3 2 2 7 3 3 4" xfId="18574" xr:uid="{00000000-0005-0000-0000-000073480000}"/>
    <cellStyle name="Normal 3 2 2 7 3 4" xfId="18575" xr:uid="{00000000-0005-0000-0000-000074480000}"/>
    <cellStyle name="Normal 3 2 2 7 3 4 2" xfId="18576" xr:uid="{00000000-0005-0000-0000-000075480000}"/>
    <cellStyle name="Normal 3 2 2 7 3 4 2 2" xfId="18577" xr:uid="{00000000-0005-0000-0000-000076480000}"/>
    <cellStyle name="Normal 3 2 2 7 3 4 2 2 2" xfId="18578" xr:uid="{00000000-0005-0000-0000-000077480000}"/>
    <cellStyle name="Normal 3 2 2 7 3 4 2 3" xfId="18579" xr:uid="{00000000-0005-0000-0000-000078480000}"/>
    <cellStyle name="Normal 3 2 2 7 3 4 3" xfId="18580" xr:uid="{00000000-0005-0000-0000-000079480000}"/>
    <cellStyle name="Normal 3 2 2 7 3 4 3 2" xfId="18581" xr:uid="{00000000-0005-0000-0000-00007A480000}"/>
    <cellStyle name="Normal 3 2 2 7 3 4 4" xfId="18582" xr:uid="{00000000-0005-0000-0000-00007B480000}"/>
    <cellStyle name="Normal 3 2 2 7 3 5" xfId="18583" xr:uid="{00000000-0005-0000-0000-00007C480000}"/>
    <cellStyle name="Normal 3 2 2 7 3 5 2" xfId="18584" xr:uid="{00000000-0005-0000-0000-00007D480000}"/>
    <cellStyle name="Normal 3 2 2 7 3 5 2 2" xfId="18585" xr:uid="{00000000-0005-0000-0000-00007E480000}"/>
    <cellStyle name="Normal 3 2 2 7 3 5 3" xfId="18586" xr:uid="{00000000-0005-0000-0000-00007F480000}"/>
    <cellStyle name="Normal 3 2 2 7 3 6" xfId="18587" xr:uid="{00000000-0005-0000-0000-000080480000}"/>
    <cellStyle name="Normal 3 2 2 7 3 6 2" xfId="18588" xr:uid="{00000000-0005-0000-0000-000081480000}"/>
    <cellStyle name="Normal 3 2 2 7 3 7" xfId="18589" xr:uid="{00000000-0005-0000-0000-000082480000}"/>
    <cellStyle name="Normal 3 2 2 7 3 7 2" xfId="18590" xr:uid="{00000000-0005-0000-0000-000083480000}"/>
    <cellStyle name="Normal 3 2 2 7 3 8" xfId="18591" xr:uid="{00000000-0005-0000-0000-000084480000}"/>
    <cellStyle name="Normal 3 2 2 7 4" xfId="18592" xr:uid="{00000000-0005-0000-0000-000085480000}"/>
    <cellStyle name="Normal 3 2 2 7 4 2" xfId="18593" xr:uid="{00000000-0005-0000-0000-000086480000}"/>
    <cellStyle name="Normal 3 2 2 7 4 2 2" xfId="18594" xr:uid="{00000000-0005-0000-0000-000087480000}"/>
    <cellStyle name="Normal 3 2 2 7 4 2 2 2" xfId="18595" xr:uid="{00000000-0005-0000-0000-000088480000}"/>
    <cellStyle name="Normal 3 2 2 7 4 2 2 2 2" xfId="18596" xr:uid="{00000000-0005-0000-0000-000089480000}"/>
    <cellStyle name="Normal 3 2 2 7 4 2 2 3" xfId="18597" xr:uid="{00000000-0005-0000-0000-00008A480000}"/>
    <cellStyle name="Normal 3 2 2 7 4 2 3" xfId="18598" xr:uid="{00000000-0005-0000-0000-00008B480000}"/>
    <cellStyle name="Normal 3 2 2 7 4 2 3 2" xfId="18599" xr:uid="{00000000-0005-0000-0000-00008C480000}"/>
    <cellStyle name="Normal 3 2 2 7 4 2 4" xfId="18600" xr:uid="{00000000-0005-0000-0000-00008D480000}"/>
    <cellStyle name="Normal 3 2 2 7 4 3" xfId="18601" xr:uid="{00000000-0005-0000-0000-00008E480000}"/>
    <cellStyle name="Normal 3 2 2 7 4 3 2" xfId="18602" xr:uid="{00000000-0005-0000-0000-00008F480000}"/>
    <cellStyle name="Normal 3 2 2 7 4 3 2 2" xfId="18603" xr:uid="{00000000-0005-0000-0000-000090480000}"/>
    <cellStyle name="Normal 3 2 2 7 4 3 3" xfId="18604" xr:uid="{00000000-0005-0000-0000-000091480000}"/>
    <cellStyle name="Normal 3 2 2 7 4 4" xfId="18605" xr:uid="{00000000-0005-0000-0000-000092480000}"/>
    <cellStyle name="Normal 3 2 2 7 4 4 2" xfId="18606" xr:uid="{00000000-0005-0000-0000-000093480000}"/>
    <cellStyle name="Normal 3 2 2 7 4 5" xfId="18607" xr:uid="{00000000-0005-0000-0000-000094480000}"/>
    <cellStyle name="Normal 3 2 2 7 5" xfId="18608" xr:uid="{00000000-0005-0000-0000-000095480000}"/>
    <cellStyle name="Normal 3 2 2 7 5 2" xfId="18609" xr:uid="{00000000-0005-0000-0000-000096480000}"/>
    <cellStyle name="Normal 3 2 2 7 5 2 2" xfId="18610" xr:uid="{00000000-0005-0000-0000-000097480000}"/>
    <cellStyle name="Normal 3 2 2 7 5 2 2 2" xfId="18611" xr:uid="{00000000-0005-0000-0000-000098480000}"/>
    <cellStyle name="Normal 3 2 2 7 5 2 3" xfId="18612" xr:uid="{00000000-0005-0000-0000-000099480000}"/>
    <cellStyle name="Normal 3 2 2 7 5 3" xfId="18613" xr:uid="{00000000-0005-0000-0000-00009A480000}"/>
    <cellStyle name="Normal 3 2 2 7 5 3 2" xfId="18614" xr:uid="{00000000-0005-0000-0000-00009B480000}"/>
    <cellStyle name="Normal 3 2 2 7 5 4" xfId="18615" xr:uid="{00000000-0005-0000-0000-00009C480000}"/>
    <cellStyle name="Normal 3 2 2 7 6" xfId="18616" xr:uid="{00000000-0005-0000-0000-00009D480000}"/>
    <cellStyle name="Normal 3 2 2 7 6 2" xfId="18617" xr:uid="{00000000-0005-0000-0000-00009E480000}"/>
    <cellStyle name="Normal 3 2 2 7 6 2 2" xfId="18618" xr:uid="{00000000-0005-0000-0000-00009F480000}"/>
    <cellStyle name="Normal 3 2 2 7 6 2 2 2" xfId="18619" xr:uid="{00000000-0005-0000-0000-0000A0480000}"/>
    <cellStyle name="Normal 3 2 2 7 6 2 3" xfId="18620" xr:uid="{00000000-0005-0000-0000-0000A1480000}"/>
    <cellStyle name="Normal 3 2 2 7 6 3" xfId="18621" xr:uid="{00000000-0005-0000-0000-0000A2480000}"/>
    <cellStyle name="Normal 3 2 2 7 6 3 2" xfId="18622" xr:uid="{00000000-0005-0000-0000-0000A3480000}"/>
    <cellStyle name="Normal 3 2 2 7 6 4" xfId="18623" xr:uid="{00000000-0005-0000-0000-0000A4480000}"/>
    <cellStyle name="Normal 3 2 2 7 7" xfId="18624" xr:uid="{00000000-0005-0000-0000-0000A5480000}"/>
    <cellStyle name="Normal 3 2 2 7 7 2" xfId="18625" xr:uid="{00000000-0005-0000-0000-0000A6480000}"/>
    <cellStyle name="Normal 3 2 2 7 7 2 2" xfId="18626" xr:uid="{00000000-0005-0000-0000-0000A7480000}"/>
    <cellStyle name="Normal 3 2 2 7 7 3" xfId="18627" xr:uid="{00000000-0005-0000-0000-0000A8480000}"/>
    <cellStyle name="Normal 3 2 2 7 8" xfId="18628" xr:uid="{00000000-0005-0000-0000-0000A9480000}"/>
    <cellStyle name="Normal 3 2 2 7 8 2" xfId="18629" xr:uid="{00000000-0005-0000-0000-0000AA480000}"/>
    <cellStyle name="Normal 3 2 2 7 9" xfId="18630" xr:uid="{00000000-0005-0000-0000-0000AB480000}"/>
    <cellStyle name="Normal 3 2 2 7 9 2" xfId="18631" xr:uid="{00000000-0005-0000-0000-0000AC480000}"/>
    <cellStyle name="Normal 3 2 2 8" xfId="18632" xr:uid="{00000000-0005-0000-0000-0000AD480000}"/>
    <cellStyle name="Normal 3 2 2 8 2" xfId="18633" xr:uid="{00000000-0005-0000-0000-0000AE480000}"/>
    <cellStyle name="Normal 3 2 2 8 2 2" xfId="18634" xr:uid="{00000000-0005-0000-0000-0000AF480000}"/>
    <cellStyle name="Normal 3 2 2 8 2 2 2" xfId="18635" xr:uid="{00000000-0005-0000-0000-0000B0480000}"/>
    <cellStyle name="Normal 3 2 2 8 2 2 2 2" xfId="18636" xr:uid="{00000000-0005-0000-0000-0000B1480000}"/>
    <cellStyle name="Normal 3 2 2 8 2 2 2 2 2" xfId="18637" xr:uid="{00000000-0005-0000-0000-0000B2480000}"/>
    <cellStyle name="Normal 3 2 2 8 2 2 2 2 2 2" xfId="18638" xr:uid="{00000000-0005-0000-0000-0000B3480000}"/>
    <cellStyle name="Normal 3 2 2 8 2 2 2 2 3" xfId="18639" xr:uid="{00000000-0005-0000-0000-0000B4480000}"/>
    <cellStyle name="Normal 3 2 2 8 2 2 2 3" xfId="18640" xr:uid="{00000000-0005-0000-0000-0000B5480000}"/>
    <cellStyle name="Normal 3 2 2 8 2 2 2 3 2" xfId="18641" xr:uid="{00000000-0005-0000-0000-0000B6480000}"/>
    <cellStyle name="Normal 3 2 2 8 2 2 2 4" xfId="18642" xr:uid="{00000000-0005-0000-0000-0000B7480000}"/>
    <cellStyle name="Normal 3 2 2 8 2 2 3" xfId="18643" xr:uid="{00000000-0005-0000-0000-0000B8480000}"/>
    <cellStyle name="Normal 3 2 2 8 2 2 3 2" xfId="18644" xr:uid="{00000000-0005-0000-0000-0000B9480000}"/>
    <cellStyle name="Normal 3 2 2 8 2 2 3 2 2" xfId="18645" xr:uid="{00000000-0005-0000-0000-0000BA480000}"/>
    <cellStyle name="Normal 3 2 2 8 2 2 3 3" xfId="18646" xr:uid="{00000000-0005-0000-0000-0000BB480000}"/>
    <cellStyle name="Normal 3 2 2 8 2 2 4" xfId="18647" xr:uid="{00000000-0005-0000-0000-0000BC480000}"/>
    <cellStyle name="Normal 3 2 2 8 2 2 4 2" xfId="18648" xr:uid="{00000000-0005-0000-0000-0000BD480000}"/>
    <cellStyle name="Normal 3 2 2 8 2 2 5" xfId="18649" xr:uid="{00000000-0005-0000-0000-0000BE480000}"/>
    <cellStyle name="Normal 3 2 2 8 2 3" xfId="18650" xr:uid="{00000000-0005-0000-0000-0000BF480000}"/>
    <cellStyle name="Normal 3 2 2 8 2 3 2" xfId="18651" xr:uid="{00000000-0005-0000-0000-0000C0480000}"/>
    <cellStyle name="Normal 3 2 2 8 2 3 2 2" xfId="18652" xr:uid="{00000000-0005-0000-0000-0000C1480000}"/>
    <cellStyle name="Normal 3 2 2 8 2 3 2 2 2" xfId="18653" xr:uid="{00000000-0005-0000-0000-0000C2480000}"/>
    <cellStyle name="Normal 3 2 2 8 2 3 2 3" xfId="18654" xr:uid="{00000000-0005-0000-0000-0000C3480000}"/>
    <cellStyle name="Normal 3 2 2 8 2 3 3" xfId="18655" xr:uid="{00000000-0005-0000-0000-0000C4480000}"/>
    <cellStyle name="Normal 3 2 2 8 2 3 3 2" xfId="18656" xr:uid="{00000000-0005-0000-0000-0000C5480000}"/>
    <cellStyle name="Normal 3 2 2 8 2 3 4" xfId="18657" xr:uid="{00000000-0005-0000-0000-0000C6480000}"/>
    <cellStyle name="Normal 3 2 2 8 2 4" xfId="18658" xr:uid="{00000000-0005-0000-0000-0000C7480000}"/>
    <cellStyle name="Normal 3 2 2 8 2 4 2" xfId="18659" xr:uid="{00000000-0005-0000-0000-0000C8480000}"/>
    <cellStyle name="Normal 3 2 2 8 2 4 2 2" xfId="18660" xr:uid="{00000000-0005-0000-0000-0000C9480000}"/>
    <cellStyle name="Normal 3 2 2 8 2 4 2 2 2" xfId="18661" xr:uid="{00000000-0005-0000-0000-0000CA480000}"/>
    <cellStyle name="Normal 3 2 2 8 2 4 2 3" xfId="18662" xr:uid="{00000000-0005-0000-0000-0000CB480000}"/>
    <cellStyle name="Normal 3 2 2 8 2 4 3" xfId="18663" xr:uid="{00000000-0005-0000-0000-0000CC480000}"/>
    <cellStyle name="Normal 3 2 2 8 2 4 3 2" xfId="18664" xr:uid="{00000000-0005-0000-0000-0000CD480000}"/>
    <cellStyle name="Normal 3 2 2 8 2 4 4" xfId="18665" xr:uid="{00000000-0005-0000-0000-0000CE480000}"/>
    <cellStyle name="Normal 3 2 2 8 2 5" xfId="18666" xr:uid="{00000000-0005-0000-0000-0000CF480000}"/>
    <cellStyle name="Normal 3 2 2 8 2 5 2" xfId="18667" xr:uid="{00000000-0005-0000-0000-0000D0480000}"/>
    <cellStyle name="Normal 3 2 2 8 2 5 2 2" xfId="18668" xr:uid="{00000000-0005-0000-0000-0000D1480000}"/>
    <cellStyle name="Normal 3 2 2 8 2 5 3" xfId="18669" xr:uid="{00000000-0005-0000-0000-0000D2480000}"/>
    <cellStyle name="Normal 3 2 2 8 2 6" xfId="18670" xr:uid="{00000000-0005-0000-0000-0000D3480000}"/>
    <cellStyle name="Normal 3 2 2 8 2 6 2" xfId="18671" xr:uid="{00000000-0005-0000-0000-0000D4480000}"/>
    <cellStyle name="Normal 3 2 2 8 2 7" xfId="18672" xr:uid="{00000000-0005-0000-0000-0000D5480000}"/>
    <cellStyle name="Normal 3 2 2 8 2 7 2" xfId="18673" xr:uid="{00000000-0005-0000-0000-0000D6480000}"/>
    <cellStyle name="Normal 3 2 2 8 2 8" xfId="18674" xr:uid="{00000000-0005-0000-0000-0000D7480000}"/>
    <cellStyle name="Normal 3 2 2 8 3" xfId="18675" xr:uid="{00000000-0005-0000-0000-0000D8480000}"/>
    <cellStyle name="Normal 3 2 2 8 3 2" xfId="18676" xr:uid="{00000000-0005-0000-0000-0000D9480000}"/>
    <cellStyle name="Normal 3 2 2 8 3 2 2" xfId="18677" xr:uid="{00000000-0005-0000-0000-0000DA480000}"/>
    <cellStyle name="Normal 3 2 2 8 3 2 2 2" xfId="18678" xr:uid="{00000000-0005-0000-0000-0000DB480000}"/>
    <cellStyle name="Normal 3 2 2 8 3 2 2 2 2" xfId="18679" xr:uid="{00000000-0005-0000-0000-0000DC480000}"/>
    <cellStyle name="Normal 3 2 2 8 3 2 2 3" xfId="18680" xr:uid="{00000000-0005-0000-0000-0000DD480000}"/>
    <cellStyle name="Normal 3 2 2 8 3 2 3" xfId="18681" xr:uid="{00000000-0005-0000-0000-0000DE480000}"/>
    <cellStyle name="Normal 3 2 2 8 3 2 3 2" xfId="18682" xr:uid="{00000000-0005-0000-0000-0000DF480000}"/>
    <cellStyle name="Normal 3 2 2 8 3 2 4" xfId="18683" xr:uid="{00000000-0005-0000-0000-0000E0480000}"/>
    <cellStyle name="Normal 3 2 2 8 3 3" xfId="18684" xr:uid="{00000000-0005-0000-0000-0000E1480000}"/>
    <cellStyle name="Normal 3 2 2 8 3 3 2" xfId="18685" xr:uid="{00000000-0005-0000-0000-0000E2480000}"/>
    <cellStyle name="Normal 3 2 2 8 3 3 2 2" xfId="18686" xr:uid="{00000000-0005-0000-0000-0000E3480000}"/>
    <cellStyle name="Normal 3 2 2 8 3 3 3" xfId="18687" xr:uid="{00000000-0005-0000-0000-0000E4480000}"/>
    <cellStyle name="Normal 3 2 2 8 3 4" xfId="18688" xr:uid="{00000000-0005-0000-0000-0000E5480000}"/>
    <cellStyle name="Normal 3 2 2 8 3 4 2" xfId="18689" xr:uid="{00000000-0005-0000-0000-0000E6480000}"/>
    <cellStyle name="Normal 3 2 2 8 3 5" xfId="18690" xr:uid="{00000000-0005-0000-0000-0000E7480000}"/>
    <cellStyle name="Normal 3 2 2 8 4" xfId="18691" xr:uid="{00000000-0005-0000-0000-0000E8480000}"/>
    <cellStyle name="Normal 3 2 2 8 4 2" xfId="18692" xr:uid="{00000000-0005-0000-0000-0000E9480000}"/>
    <cellStyle name="Normal 3 2 2 8 4 2 2" xfId="18693" xr:uid="{00000000-0005-0000-0000-0000EA480000}"/>
    <cellStyle name="Normal 3 2 2 8 4 2 2 2" xfId="18694" xr:uid="{00000000-0005-0000-0000-0000EB480000}"/>
    <cellStyle name="Normal 3 2 2 8 4 2 3" xfId="18695" xr:uid="{00000000-0005-0000-0000-0000EC480000}"/>
    <cellStyle name="Normal 3 2 2 8 4 3" xfId="18696" xr:uid="{00000000-0005-0000-0000-0000ED480000}"/>
    <cellStyle name="Normal 3 2 2 8 4 3 2" xfId="18697" xr:uid="{00000000-0005-0000-0000-0000EE480000}"/>
    <cellStyle name="Normal 3 2 2 8 4 4" xfId="18698" xr:uid="{00000000-0005-0000-0000-0000EF480000}"/>
    <cellStyle name="Normal 3 2 2 8 5" xfId="18699" xr:uid="{00000000-0005-0000-0000-0000F0480000}"/>
    <cellStyle name="Normal 3 2 2 8 5 2" xfId="18700" xr:uid="{00000000-0005-0000-0000-0000F1480000}"/>
    <cellStyle name="Normal 3 2 2 8 5 2 2" xfId="18701" xr:uid="{00000000-0005-0000-0000-0000F2480000}"/>
    <cellStyle name="Normal 3 2 2 8 5 2 2 2" xfId="18702" xr:uid="{00000000-0005-0000-0000-0000F3480000}"/>
    <cellStyle name="Normal 3 2 2 8 5 2 3" xfId="18703" xr:uid="{00000000-0005-0000-0000-0000F4480000}"/>
    <cellStyle name="Normal 3 2 2 8 5 3" xfId="18704" xr:uid="{00000000-0005-0000-0000-0000F5480000}"/>
    <cellStyle name="Normal 3 2 2 8 5 3 2" xfId="18705" xr:uid="{00000000-0005-0000-0000-0000F6480000}"/>
    <cellStyle name="Normal 3 2 2 8 5 4" xfId="18706" xr:uid="{00000000-0005-0000-0000-0000F7480000}"/>
    <cellStyle name="Normal 3 2 2 8 6" xfId="18707" xr:uid="{00000000-0005-0000-0000-0000F8480000}"/>
    <cellStyle name="Normal 3 2 2 8 6 2" xfId="18708" xr:uid="{00000000-0005-0000-0000-0000F9480000}"/>
    <cellStyle name="Normal 3 2 2 8 6 2 2" xfId="18709" xr:uid="{00000000-0005-0000-0000-0000FA480000}"/>
    <cellStyle name="Normal 3 2 2 8 6 3" xfId="18710" xr:uid="{00000000-0005-0000-0000-0000FB480000}"/>
    <cellStyle name="Normal 3 2 2 8 7" xfId="18711" xr:uid="{00000000-0005-0000-0000-0000FC480000}"/>
    <cellStyle name="Normal 3 2 2 8 7 2" xfId="18712" xr:uid="{00000000-0005-0000-0000-0000FD480000}"/>
    <cellStyle name="Normal 3 2 2 8 8" xfId="18713" xr:uid="{00000000-0005-0000-0000-0000FE480000}"/>
    <cellStyle name="Normal 3 2 2 8 8 2" xfId="18714" xr:uid="{00000000-0005-0000-0000-0000FF480000}"/>
    <cellStyle name="Normal 3 2 2 8 9" xfId="18715" xr:uid="{00000000-0005-0000-0000-000000490000}"/>
    <cellStyle name="Normal 3 2 2 9" xfId="18716" xr:uid="{00000000-0005-0000-0000-000001490000}"/>
    <cellStyle name="Normal 3 2 2 9 2" xfId="18717" xr:uid="{00000000-0005-0000-0000-000002490000}"/>
    <cellStyle name="Normal 3 2 2 9 2 2" xfId="18718" xr:uid="{00000000-0005-0000-0000-000003490000}"/>
    <cellStyle name="Normal 3 2 2 9 2 2 2" xfId="18719" xr:uid="{00000000-0005-0000-0000-000004490000}"/>
    <cellStyle name="Normal 3 2 2 9 2 2 2 2" xfId="18720" xr:uid="{00000000-0005-0000-0000-000005490000}"/>
    <cellStyle name="Normal 3 2 2 9 2 2 2 2 2" xfId="18721" xr:uid="{00000000-0005-0000-0000-000006490000}"/>
    <cellStyle name="Normal 3 2 2 9 2 2 2 3" xfId="18722" xr:uid="{00000000-0005-0000-0000-000007490000}"/>
    <cellStyle name="Normal 3 2 2 9 2 2 3" xfId="18723" xr:uid="{00000000-0005-0000-0000-000008490000}"/>
    <cellStyle name="Normal 3 2 2 9 2 2 3 2" xfId="18724" xr:uid="{00000000-0005-0000-0000-000009490000}"/>
    <cellStyle name="Normal 3 2 2 9 2 2 4" xfId="18725" xr:uid="{00000000-0005-0000-0000-00000A490000}"/>
    <cellStyle name="Normal 3 2 2 9 2 3" xfId="18726" xr:uid="{00000000-0005-0000-0000-00000B490000}"/>
    <cellStyle name="Normal 3 2 2 9 2 3 2" xfId="18727" xr:uid="{00000000-0005-0000-0000-00000C490000}"/>
    <cellStyle name="Normal 3 2 2 9 2 3 2 2" xfId="18728" xr:uid="{00000000-0005-0000-0000-00000D490000}"/>
    <cellStyle name="Normal 3 2 2 9 2 3 3" xfId="18729" xr:uid="{00000000-0005-0000-0000-00000E490000}"/>
    <cellStyle name="Normal 3 2 2 9 2 4" xfId="18730" xr:uid="{00000000-0005-0000-0000-00000F490000}"/>
    <cellStyle name="Normal 3 2 2 9 2 4 2" xfId="18731" xr:uid="{00000000-0005-0000-0000-000010490000}"/>
    <cellStyle name="Normal 3 2 2 9 2 5" xfId="18732" xr:uid="{00000000-0005-0000-0000-000011490000}"/>
    <cellStyle name="Normal 3 2 2 9 3" xfId="18733" xr:uid="{00000000-0005-0000-0000-000012490000}"/>
    <cellStyle name="Normal 3 2 2 9 3 2" xfId="18734" xr:uid="{00000000-0005-0000-0000-000013490000}"/>
    <cellStyle name="Normal 3 2 2 9 3 2 2" xfId="18735" xr:uid="{00000000-0005-0000-0000-000014490000}"/>
    <cellStyle name="Normal 3 2 2 9 3 2 2 2" xfId="18736" xr:uid="{00000000-0005-0000-0000-000015490000}"/>
    <cellStyle name="Normal 3 2 2 9 3 2 3" xfId="18737" xr:uid="{00000000-0005-0000-0000-000016490000}"/>
    <cellStyle name="Normal 3 2 2 9 3 3" xfId="18738" xr:uid="{00000000-0005-0000-0000-000017490000}"/>
    <cellStyle name="Normal 3 2 2 9 3 3 2" xfId="18739" xr:uid="{00000000-0005-0000-0000-000018490000}"/>
    <cellStyle name="Normal 3 2 2 9 3 4" xfId="18740" xr:uid="{00000000-0005-0000-0000-000019490000}"/>
    <cellStyle name="Normal 3 2 2 9 4" xfId="18741" xr:uid="{00000000-0005-0000-0000-00001A490000}"/>
    <cellStyle name="Normal 3 2 2 9 4 2" xfId="18742" xr:uid="{00000000-0005-0000-0000-00001B490000}"/>
    <cellStyle name="Normal 3 2 2 9 4 2 2" xfId="18743" xr:uid="{00000000-0005-0000-0000-00001C490000}"/>
    <cellStyle name="Normal 3 2 2 9 4 2 2 2" xfId="18744" xr:uid="{00000000-0005-0000-0000-00001D490000}"/>
    <cellStyle name="Normal 3 2 2 9 4 2 3" xfId="18745" xr:uid="{00000000-0005-0000-0000-00001E490000}"/>
    <cellStyle name="Normal 3 2 2 9 4 3" xfId="18746" xr:uid="{00000000-0005-0000-0000-00001F490000}"/>
    <cellStyle name="Normal 3 2 2 9 4 3 2" xfId="18747" xr:uid="{00000000-0005-0000-0000-000020490000}"/>
    <cellStyle name="Normal 3 2 2 9 4 4" xfId="18748" xr:uid="{00000000-0005-0000-0000-000021490000}"/>
    <cellStyle name="Normal 3 2 2 9 5" xfId="18749" xr:uid="{00000000-0005-0000-0000-000022490000}"/>
    <cellStyle name="Normal 3 2 2 9 5 2" xfId="18750" xr:uid="{00000000-0005-0000-0000-000023490000}"/>
    <cellStyle name="Normal 3 2 2 9 5 2 2" xfId="18751" xr:uid="{00000000-0005-0000-0000-000024490000}"/>
    <cellStyle name="Normal 3 2 2 9 5 3" xfId="18752" xr:uid="{00000000-0005-0000-0000-000025490000}"/>
    <cellStyle name="Normal 3 2 2 9 6" xfId="18753" xr:uid="{00000000-0005-0000-0000-000026490000}"/>
    <cellStyle name="Normal 3 2 2 9 6 2" xfId="18754" xr:uid="{00000000-0005-0000-0000-000027490000}"/>
    <cellStyle name="Normal 3 2 2 9 7" xfId="18755" xr:uid="{00000000-0005-0000-0000-000028490000}"/>
    <cellStyle name="Normal 3 2 2 9 7 2" xfId="18756" xr:uid="{00000000-0005-0000-0000-000029490000}"/>
    <cellStyle name="Normal 3 2 2 9 8" xfId="18757" xr:uid="{00000000-0005-0000-0000-00002A490000}"/>
    <cellStyle name="Normal 3 2 2_Sheet1" xfId="18758" xr:uid="{00000000-0005-0000-0000-00002B490000}"/>
    <cellStyle name="Normal 3 2 20" xfId="18759" xr:uid="{00000000-0005-0000-0000-00002C490000}"/>
    <cellStyle name="Normal 3 2 20 2" xfId="18760" xr:uid="{00000000-0005-0000-0000-00002D490000}"/>
    <cellStyle name="Normal 3 2 21" xfId="18761" xr:uid="{00000000-0005-0000-0000-00002E490000}"/>
    <cellStyle name="Normal 3 2 22" xfId="18762" xr:uid="{00000000-0005-0000-0000-00002F490000}"/>
    <cellStyle name="Normal 3 2 3" xfId="18763" xr:uid="{00000000-0005-0000-0000-000030490000}"/>
    <cellStyle name="Normal 3 2 3 10" xfId="18764" xr:uid="{00000000-0005-0000-0000-000031490000}"/>
    <cellStyle name="Normal 3 2 3 10 2" xfId="18765" xr:uid="{00000000-0005-0000-0000-000032490000}"/>
    <cellStyle name="Normal 3 2 3 10 2 2" xfId="18766" xr:uid="{00000000-0005-0000-0000-000033490000}"/>
    <cellStyle name="Normal 3 2 3 10 2 2 2" xfId="18767" xr:uid="{00000000-0005-0000-0000-000034490000}"/>
    <cellStyle name="Normal 3 2 3 10 2 2 2 2" xfId="18768" xr:uid="{00000000-0005-0000-0000-000035490000}"/>
    <cellStyle name="Normal 3 2 3 10 2 2 2 2 2" xfId="18769" xr:uid="{00000000-0005-0000-0000-000036490000}"/>
    <cellStyle name="Normal 3 2 3 10 2 2 2 3" xfId="18770" xr:uid="{00000000-0005-0000-0000-000037490000}"/>
    <cellStyle name="Normal 3 2 3 10 2 2 3" xfId="18771" xr:uid="{00000000-0005-0000-0000-000038490000}"/>
    <cellStyle name="Normal 3 2 3 10 2 2 3 2" xfId="18772" xr:uid="{00000000-0005-0000-0000-000039490000}"/>
    <cellStyle name="Normal 3 2 3 10 2 2 4" xfId="18773" xr:uid="{00000000-0005-0000-0000-00003A490000}"/>
    <cellStyle name="Normal 3 2 3 10 2 3" xfId="18774" xr:uid="{00000000-0005-0000-0000-00003B490000}"/>
    <cellStyle name="Normal 3 2 3 10 2 3 2" xfId="18775" xr:uid="{00000000-0005-0000-0000-00003C490000}"/>
    <cellStyle name="Normal 3 2 3 10 2 3 2 2" xfId="18776" xr:uid="{00000000-0005-0000-0000-00003D490000}"/>
    <cellStyle name="Normal 3 2 3 10 2 3 3" xfId="18777" xr:uid="{00000000-0005-0000-0000-00003E490000}"/>
    <cellStyle name="Normal 3 2 3 10 2 4" xfId="18778" xr:uid="{00000000-0005-0000-0000-00003F490000}"/>
    <cellStyle name="Normal 3 2 3 10 2 4 2" xfId="18779" xr:uid="{00000000-0005-0000-0000-000040490000}"/>
    <cellStyle name="Normal 3 2 3 10 2 5" xfId="18780" xr:uid="{00000000-0005-0000-0000-000041490000}"/>
    <cellStyle name="Normal 3 2 3 10 3" xfId="18781" xr:uid="{00000000-0005-0000-0000-000042490000}"/>
    <cellStyle name="Normal 3 2 3 10 3 2" xfId="18782" xr:uid="{00000000-0005-0000-0000-000043490000}"/>
    <cellStyle name="Normal 3 2 3 10 3 2 2" xfId="18783" xr:uid="{00000000-0005-0000-0000-000044490000}"/>
    <cellStyle name="Normal 3 2 3 10 3 2 2 2" xfId="18784" xr:uid="{00000000-0005-0000-0000-000045490000}"/>
    <cellStyle name="Normal 3 2 3 10 3 2 3" xfId="18785" xr:uid="{00000000-0005-0000-0000-000046490000}"/>
    <cellStyle name="Normal 3 2 3 10 3 3" xfId="18786" xr:uid="{00000000-0005-0000-0000-000047490000}"/>
    <cellStyle name="Normal 3 2 3 10 3 3 2" xfId="18787" xr:uid="{00000000-0005-0000-0000-000048490000}"/>
    <cellStyle name="Normal 3 2 3 10 3 4" xfId="18788" xr:uid="{00000000-0005-0000-0000-000049490000}"/>
    <cellStyle name="Normal 3 2 3 10 4" xfId="18789" xr:uid="{00000000-0005-0000-0000-00004A490000}"/>
    <cellStyle name="Normal 3 2 3 10 4 2" xfId="18790" xr:uid="{00000000-0005-0000-0000-00004B490000}"/>
    <cellStyle name="Normal 3 2 3 10 4 2 2" xfId="18791" xr:uid="{00000000-0005-0000-0000-00004C490000}"/>
    <cellStyle name="Normal 3 2 3 10 4 3" xfId="18792" xr:uid="{00000000-0005-0000-0000-00004D490000}"/>
    <cellStyle name="Normal 3 2 3 10 5" xfId="18793" xr:uid="{00000000-0005-0000-0000-00004E490000}"/>
    <cellStyle name="Normal 3 2 3 10 5 2" xfId="18794" xr:uid="{00000000-0005-0000-0000-00004F490000}"/>
    <cellStyle name="Normal 3 2 3 10 6" xfId="18795" xr:uid="{00000000-0005-0000-0000-000050490000}"/>
    <cellStyle name="Normal 3 2 3 11" xfId="18796" xr:uid="{00000000-0005-0000-0000-000051490000}"/>
    <cellStyle name="Normal 3 2 3 11 2" xfId="18797" xr:uid="{00000000-0005-0000-0000-000052490000}"/>
    <cellStyle name="Normal 3 2 3 11 2 2" xfId="18798" xr:uid="{00000000-0005-0000-0000-000053490000}"/>
    <cellStyle name="Normal 3 2 3 11 2 2 2" xfId="18799" xr:uid="{00000000-0005-0000-0000-000054490000}"/>
    <cellStyle name="Normal 3 2 3 11 2 2 2 2" xfId="18800" xr:uid="{00000000-0005-0000-0000-000055490000}"/>
    <cellStyle name="Normal 3 2 3 11 2 2 2 2 2" xfId="18801" xr:uid="{00000000-0005-0000-0000-000056490000}"/>
    <cellStyle name="Normal 3 2 3 11 2 2 2 3" xfId="18802" xr:uid="{00000000-0005-0000-0000-000057490000}"/>
    <cellStyle name="Normal 3 2 3 11 2 2 3" xfId="18803" xr:uid="{00000000-0005-0000-0000-000058490000}"/>
    <cellStyle name="Normal 3 2 3 11 2 2 3 2" xfId="18804" xr:uid="{00000000-0005-0000-0000-000059490000}"/>
    <cellStyle name="Normal 3 2 3 11 2 2 4" xfId="18805" xr:uid="{00000000-0005-0000-0000-00005A490000}"/>
    <cellStyle name="Normal 3 2 3 11 2 3" xfId="18806" xr:uid="{00000000-0005-0000-0000-00005B490000}"/>
    <cellStyle name="Normal 3 2 3 11 2 3 2" xfId="18807" xr:uid="{00000000-0005-0000-0000-00005C490000}"/>
    <cellStyle name="Normal 3 2 3 11 2 3 2 2" xfId="18808" xr:uid="{00000000-0005-0000-0000-00005D490000}"/>
    <cellStyle name="Normal 3 2 3 11 2 3 3" xfId="18809" xr:uid="{00000000-0005-0000-0000-00005E490000}"/>
    <cellStyle name="Normal 3 2 3 11 2 4" xfId="18810" xr:uid="{00000000-0005-0000-0000-00005F490000}"/>
    <cellStyle name="Normal 3 2 3 11 2 4 2" xfId="18811" xr:uid="{00000000-0005-0000-0000-000060490000}"/>
    <cellStyle name="Normal 3 2 3 11 2 5" xfId="18812" xr:uid="{00000000-0005-0000-0000-000061490000}"/>
    <cellStyle name="Normal 3 2 3 11 3" xfId="18813" xr:uid="{00000000-0005-0000-0000-000062490000}"/>
    <cellStyle name="Normal 3 2 3 11 3 2" xfId="18814" xr:uid="{00000000-0005-0000-0000-000063490000}"/>
    <cellStyle name="Normal 3 2 3 11 3 2 2" xfId="18815" xr:uid="{00000000-0005-0000-0000-000064490000}"/>
    <cellStyle name="Normal 3 2 3 11 3 2 2 2" xfId="18816" xr:uid="{00000000-0005-0000-0000-000065490000}"/>
    <cellStyle name="Normal 3 2 3 11 3 2 3" xfId="18817" xr:uid="{00000000-0005-0000-0000-000066490000}"/>
    <cellStyle name="Normal 3 2 3 11 3 3" xfId="18818" xr:uid="{00000000-0005-0000-0000-000067490000}"/>
    <cellStyle name="Normal 3 2 3 11 3 3 2" xfId="18819" xr:uid="{00000000-0005-0000-0000-000068490000}"/>
    <cellStyle name="Normal 3 2 3 11 3 4" xfId="18820" xr:uid="{00000000-0005-0000-0000-000069490000}"/>
    <cellStyle name="Normal 3 2 3 11 4" xfId="18821" xr:uid="{00000000-0005-0000-0000-00006A490000}"/>
    <cellStyle name="Normal 3 2 3 11 4 2" xfId="18822" xr:uid="{00000000-0005-0000-0000-00006B490000}"/>
    <cellStyle name="Normal 3 2 3 11 4 2 2" xfId="18823" xr:uid="{00000000-0005-0000-0000-00006C490000}"/>
    <cellStyle name="Normal 3 2 3 11 4 3" xfId="18824" xr:uid="{00000000-0005-0000-0000-00006D490000}"/>
    <cellStyle name="Normal 3 2 3 11 5" xfId="18825" xr:uid="{00000000-0005-0000-0000-00006E490000}"/>
    <cellStyle name="Normal 3 2 3 11 5 2" xfId="18826" xr:uid="{00000000-0005-0000-0000-00006F490000}"/>
    <cellStyle name="Normal 3 2 3 11 6" xfId="18827" xr:uid="{00000000-0005-0000-0000-000070490000}"/>
    <cellStyle name="Normal 3 2 3 12" xfId="18828" xr:uid="{00000000-0005-0000-0000-000071490000}"/>
    <cellStyle name="Normal 3 2 3 12 2" xfId="18829" xr:uid="{00000000-0005-0000-0000-000072490000}"/>
    <cellStyle name="Normal 3 2 3 12 2 2" xfId="18830" xr:uid="{00000000-0005-0000-0000-000073490000}"/>
    <cellStyle name="Normal 3 2 3 12 2 2 2" xfId="18831" xr:uid="{00000000-0005-0000-0000-000074490000}"/>
    <cellStyle name="Normal 3 2 3 12 2 2 2 2" xfId="18832" xr:uid="{00000000-0005-0000-0000-000075490000}"/>
    <cellStyle name="Normal 3 2 3 12 2 2 3" xfId="18833" xr:uid="{00000000-0005-0000-0000-000076490000}"/>
    <cellStyle name="Normal 3 2 3 12 2 3" xfId="18834" xr:uid="{00000000-0005-0000-0000-000077490000}"/>
    <cellStyle name="Normal 3 2 3 12 2 3 2" xfId="18835" xr:uid="{00000000-0005-0000-0000-000078490000}"/>
    <cellStyle name="Normal 3 2 3 12 2 4" xfId="18836" xr:uid="{00000000-0005-0000-0000-000079490000}"/>
    <cellStyle name="Normal 3 2 3 12 3" xfId="18837" xr:uid="{00000000-0005-0000-0000-00007A490000}"/>
    <cellStyle name="Normal 3 2 3 12 3 2" xfId="18838" xr:uid="{00000000-0005-0000-0000-00007B490000}"/>
    <cellStyle name="Normal 3 2 3 12 3 2 2" xfId="18839" xr:uid="{00000000-0005-0000-0000-00007C490000}"/>
    <cellStyle name="Normal 3 2 3 12 3 3" xfId="18840" xr:uid="{00000000-0005-0000-0000-00007D490000}"/>
    <cellStyle name="Normal 3 2 3 12 4" xfId="18841" xr:uid="{00000000-0005-0000-0000-00007E490000}"/>
    <cellStyle name="Normal 3 2 3 12 4 2" xfId="18842" xr:uid="{00000000-0005-0000-0000-00007F490000}"/>
    <cellStyle name="Normal 3 2 3 12 5" xfId="18843" xr:uid="{00000000-0005-0000-0000-000080490000}"/>
    <cellStyle name="Normal 3 2 3 13" xfId="18844" xr:uid="{00000000-0005-0000-0000-000081490000}"/>
    <cellStyle name="Normal 3 2 3 13 2" xfId="18845" xr:uid="{00000000-0005-0000-0000-000082490000}"/>
    <cellStyle name="Normal 3 2 3 13 2 2" xfId="18846" xr:uid="{00000000-0005-0000-0000-000083490000}"/>
    <cellStyle name="Normal 3 2 3 13 2 2 2" xfId="18847" xr:uid="{00000000-0005-0000-0000-000084490000}"/>
    <cellStyle name="Normal 3 2 3 13 2 3" xfId="18848" xr:uid="{00000000-0005-0000-0000-000085490000}"/>
    <cellStyle name="Normal 3 2 3 13 3" xfId="18849" xr:uid="{00000000-0005-0000-0000-000086490000}"/>
    <cellStyle name="Normal 3 2 3 13 3 2" xfId="18850" xr:uid="{00000000-0005-0000-0000-000087490000}"/>
    <cellStyle name="Normal 3 2 3 13 4" xfId="18851" xr:uid="{00000000-0005-0000-0000-000088490000}"/>
    <cellStyle name="Normal 3 2 3 14" xfId="18852" xr:uid="{00000000-0005-0000-0000-000089490000}"/>
    <cellStyle name="Normal 3 2 3 14 2" xfId="18853" xr:uid="{00000000-0005-0000-0000-00008A490000}"/>
    <cellStyle name="Normal 3 2 3 14 2 2" xfId="18854" xr:uid="{00000000-0005-0000-0000-00008B490000}"/>
    <cellStyle name="Normal 3 2 3 14 2 2 2" xfId="18855" xr:uid="{00000000-0005-0000-0000-00008C490000}"/>
    <cellStyle name="Normal 3 2 3 14 2 3" xfId="18856" xr:uid="{00000000-0005-0000-0000-00008D490000}"/>
    <cellStyle name="Normal 3 2 3 14 3" xfId="18857" xr:uid="{00000000-0005-0000-0000-00008E490000}"/>
    <cellStyle name="Normal 3 2 3 14 3 2" xfId="18858" xr:uid="{00000000-0005-0000-0000-00008F490000}"/>
    <cellStyle name="Normal 3 2 3 14 4" xfId="18859" xr:uid="{00000000-0005-0000-0000-000090490000}"/>
    <cellStyle name="Normal 3 2 3 15" xfId="18860" xr:uid="{00000000-0005-0000-0000-000091490000}"/>
    <cellStyle name="Normal 3 2 3 15 2" xfId="18861" xr:uid="{00000000-0005-0000-0000-000092490000}"/>
    <cellStyle name="Normal 3 2 3 15 2 2" xfId="18862" xr:uid="{00000000-0005-0000-0000-000093490000}"/>
    <cellStyle name="Normal 3 2 3 15 2 2 2" xfId="18863" xr:uid="{00000000-0005-0000-0000-000094490000}"/>
    <cellStyle name="Normal 3 2 3 15 2 3" xfId="18864" xr:uid="{00000000-0005-0000-0000-000095490000}"/>
    <cellStyle name="Normal 3 2 3 15 3" xfId="18865" xr:uid="{00000000-0005-0000-0000-000096490000}"/>
    <cellStyle name="Normal 3 2 3 15 3 2" xfId="18866" xr:uid="{00000000-0005-0000-0000-000097490000}"/>
    <cellStyle name="Normal 3 2 3 15 4" xfId="18867" xr:uid="{00000000-0005-0000-0000-000098490000}"/>
    <cellStyle name="Normal 3 2 3 16" xfId="18868" xr:uid="{00000000-0005-0000-0000-000099490000}"/>
    <cellStyle name="Normal 3 2 3 16 2" xfId="18869" xr:uid="{00000000-0005-0000-0000-00009A490000}"/>
    <cellStyle name="Normal 3 2 3 16 2 2" xfId="18870" xr:uid="{00000000-0005-0000-0000-00009B490000}"/>
    <cellStyle name="Normal 3 2 3 16 3" xfId="18871" xr:uid="{00000000-0005-0000-0000-00009C490000}"/>
    <cellStyle name="Normal 3 2 3 17" xfId="18872" xr:uid="{00000000-0005-0000-0000-00009D490000}"/>
    <cellStyle name="Normal 3 2 3 17 2" xfId="18873" xr:uid="{00000000-0005-0000-0000-00009E490000}"/>
    <cellStyle name="Normal 3 2 3 18" xfId="18874" xr:uid="{00000000-0005-0000-0000-00009F490000}"/>
    <cellStyle name="Normal 3 2 3 18 2" xfId="18875" xr:uid="{00000000-0005-0000-0000-0000A0490000}"/>
    <cellStyle name="Normal 3 2 3 19" xfId="18876" xr:uid="{00000000-0005-0000-0000-0000A1490000}"/>
    <cellStyle name="Normal 3 2 3 2" xfId="18877" xr:uid="{00000000-0005-0000-0000-0000A2490000}"/>
    <cellStyle name="Normal 3 2 3 2 10" xfId="18878" xr:uid="{00000000-0005-0000-0000-0000A3490000}"/>
    <cellStyle name="Normal 3 2 3 2 10 2" xfId="18879" xr:uid="{00000000-0005-0000-0000-0000A4490000}"/>
    <cellStyle name="Normal 3 2 3 2 10 2 2" xfId="18880" xr:uid="{00000000-0005-0000-0000-0000A5490000}"/>
    <cellStyle name="Normal 3 2 3 2 10 2 2 2" xfId="18881" xr:uid="{00000000-0005-0000-0000-0000A6490000}"/>
    <cellStyle name="Normal 3 2 3 2 10 2 2 2 2" xfId="18882" xr:uid="{00000000-0005-0000-0000-0000A7490000}"/>
    <cellStyle name="Normal 3 2 3 2 10 2 2 2 2 2" xfId="18883" xr:uid="{00000000-0005-0000-0000-0000A8490000}"/>
    <cellStyle name="Normal 3 2 3 2 10 2 2 2 3" xfId="18884" xr:uid="{00000000-0005-0000-0000-0000A9490000}"/>
    <cellStyle name="Normal 3 2 3 2 10 2 2 3" xfId="18885" xr:uid="{00000000-0005-0000-0000-0000AA490000}"/>
    <cellStyle name="Normal 3 2 3 2 10 2 2 3 2" xfId="18886" xr:uid="{00000000-0005-0000-0000-0000AB490000}"/>
    <cellStyle name="Normal 3 2 3 2 10 2 2 4" xfId="18887" xr:uid="{00000000-0005-0000-0000-0000AC490000}"/>
    <cellStyle name="Normal 3 2 3 2 10 2 3" xfId="18888" xr:uid="{00000000-0005-0000-0000-0000AD490000}"/>
    <cellStyle name="Normal 3 2 3 2 10 2 3 2" xfId="18889" xr:uid="{00000000-0005-0000-0000-0000AE490000}"/>
    <cellStyle name="Normal 3 2 3 2 10 2 3 2 2" xfId="18890" xr:uid="{00000000-0005-0000-0000-0000AF490000}"/>
    <cellStyle name="Normal 3 2 3 2 10 2 3 3" xfId="18891" xr:uid="{00000000-0005-0000-0000-0000B0490000}"/>
    <cellStyle name="Normal 3 2 3 2 10 2 4" xfId="18892" xr:uid="{00000000-0005-0000-0000-0000B1490000}"/>
    <cellStyle name="Normal 3 2 3 2 10 2 4 2" xfId="18893" xr:uid="{00000000-0005-0000-0000-0000B2490000}"/>
    <cellStyle name="Normal 3 2 3 2 10 2 5" xfId="18894" xr:uid="{00000000-0005-0000-0000-0000B3490000}"/>
    <cellStyle name="Normal 3 2 3 2 10 3" xfId="18895" xr:uid="{00000000-0005-0000-0000-0000B4490000}"/>
    <cellStyle name="Normal 3 2 3 2 10 3 2" xfId="18896" xr:uid="{00000000-0005-0000-0000-0000B5490000}"/>
    <cellStyle name="Normal 3 2 3 2 10 3 2 2" xfId="18897" xr:uid="{00000000-0005-0000-0000-0000B6490000}"/>
    <cellStyle name="Normal 3 2 3 2 10 3 2 2 2" xfId="18898" xr:uid="{00000000-0005-0000-0000-0000B7490000}"/>
    <cellStyle name="Normal 3 2 3 2 10 3 2 3" xfId="18899" xr:uid="{00000000-0005-0000-0000-0000B8490000}"/>
    <cellStyle name="Normal 3 2 3 2 10 3 3" xfId="18900" xr:uid="{00000000-0005-0000-0000-0000B9490000}"/>
    <cellStyle name="Normal 3 2 3 2 10 3 3 2" xfId="18901" xr:uid="{00000000-0005-0000-0000-0000BA490000}"/>
    <cellStyle name="Normal 3 2 3 2 10 3 4" xfId="18902" xr:uid="{00000000-0005-0000-0000-0000BB490000}"/>
    <cellStyle name="Normal 3 2 3 2 10 4" xfId="18903" xr:uid="{00000000-0005-0000-0000-0000BC490000}"/>
    <cellStyle name="Normal 3 2 3 2 10 4 2" xfId="18904" xr:uid="{00000000-0005-0000-0000-0000BD490000}"/>
    <cellStyle name="Normal 3 2 3 2 10 4 2 2" xfId="18905" xr:uid="{00000000-0005-0000-0000-0000BE490000}"/>
    <cellStyle name="Normal 3 2 3 2 10 4 3" xfId="18906" xr:uid="{00000000-0005-0000-0000-0000BF490000}"/>
    <cellStyle name="Normal 3 2 3 2 10 5" xfId="18907" xr:uid="{00000000-0005-0000-0000-0000C0490000}"/>
    <cellStyle name="Normal 3 2 3 2 10 5 2" xfId="18908" xr:uid="{00000000-0005-0000-0000-0000C1490000}"/>
    <cellStyle name="Normal 3 2 3 2 10 6" xfId="18909" xr:uid="{00000000-0005-0000-0000-0000C2490000}"/>
    <cellStyle name="Normal 3 2 3 2 11" xfId="18910" xr:uid="{00000000-0005-0000-0000-0000C3490000}"/>
    <cellStyle name="Normal 3 2 3 2 11 2" xfId="18911" xr:uid="{00000000-0005-0000-0000-0000C4490000}"/>
    <cellStyle name="Normal 3 2 3 2 11 2 2" xfId="18912" xr:uid="{00000000-0005-0000-0000-0000C5490000}"/>
    <cellStyle name="Normal 3 2 3 2 11 2 2 2" xfId="18913" xr:uid="{00000000-0005-0000-0000-0000C6490000}"/>
    <cellStyle name="Normal 3 2 3 2 11 2 2 2 2" xfId="18914" xr:uid="{00000000-0005-0000-0000-0000C7490000}"/>
    <cellStyle name="Normal 3 2 3 2 11 2 2 3" xfId="18915" xr:uid="{00000000-0005-0000-0000-0000C8490000}"/>
    <cellStyle name="Normal 3 2 3 2 11 2 3" xfId="18916" xr:uid="{00000000-0005-0000-0000-0000C9490000}"/>
    <cellStyle name="Normal 3 2 3 2 11 2 3 2" xfId="18917" xr:uid="{00000000-0005-0000-0000-0000CA490000}"/>
    <cellStyle name="Normal 3 2 3 2 11 2 4" xfId="18918" xr:uid="{00000000-0005-0000-0000-0000CB490000}"/>
    <cellStyle name="Normal 3 2 3 2 11 3" xfId="18919" xr:uid="{00000000-0005-0000-0000-0000CC490000}"/>
    <cellStyle name="Normal 3 2 3 2 11 3 2" xfId="18920" xr:uid="{00000000-0005-0000-0000-0000CD490000}"/>
    <cellStyle name="Normal 3 2 3 2 11 3 2 2" xfId="18921" xr:uid="{00000000-0005-0000-0000-0000CE490000}"/>
    <cellStyle name="Normal 3 2 3 2 11 3 3" xfId="18922" xr:uid="{00000000-0005-0000-0000-0000CF490000}"/>
    <cellStyle name="Normal 3 2 3 2 11 4" xfId="18923" xr:uid="{00000000-0005-0000-0000-0000D0490000}"/>
    <cellStyle name="Normal 3 2 3 2 11 4 2" xfId="18924" xr:uid="{00000000-0005-0000-0000-0000D1490000}"/>
    <cellStyle name="Normal 3 2 3 2 11 5" xfId="18925" xr:uid="{00000000-0005-0000-0000-0000D2490000}"/>
    <cellStyle name="Normal 3 2 3 2 12" xfId="18926" xr:uid="{00000000-0005-0000-0000-0000D3490000}"/>
    <cellStyle name="Normal 3 2 3 2 12 2" xfId="18927" xr:uid="{00000000-0005-0000-0000-0000D4490000}"/>
    <cellStyle name="Normal 3 2 3 2 12 2 2" xfId="18928" xr:uid="{00000000-0005-0000-0000-0000D5490000}"/>
    <cellStyle name="Normal 3 2 3 2 12 2 2 2" xfId="18929" xr:uid="{00000000-0005-0000-0000-0000D6490000}"/>
    <cellStyle name="Normal 3 2 3 2 12 2 3" xfId="18930" xr:uid="{00000000-0005-0000-0000-0000D7490000}"/>
    <cellStyle name="Normal 3 2 3 2 12 3" xfId="18931" xr:uid="{00000000-0005-0000-0000-0000D8490000}"/>
    <cellStyle name="Normal 3 2 3 2 12 3 2" xfId="18932" xr:uid="{00000000-0005-0000-0000-0000D9490000}"/>
    <cellStyle name="Normal 3 2 3 2 12 4" xfId="18933" xr:uid="{00000000-0005-0000-0000-0000DA490000}"/>
    <cellStyle name="Normal 3 2 3 2 13" xfId="18934" xr:uid="{00000000-0005-0000-0000-0000DB490000}"/>
    <cellStyle name="Normal 3 2 3 2 13 2" xfId="18935" xr:uid="{00000000-0005-0000-0000-0000DC490000}"/>
    <cellStyle name="Normal 3 2 3 2 13 2 2" xfId="18936" xr:uid="{00000000-0005-0000-0000-0000DD490000}"/>
    <cellStyle name="Normal 3 2 3 2 13 2 2 2" xfId="18937" xr:uid="{00000000-0005-0000-0000-0000DE490000}"/>
    <cellStyle name="Normal 3 2 3 2 13 2 3" xfId="18938" xr:uid="{00000000-0005-0000-0000-0000DF490000}"/>
    <cellStyle name="Normal 3 2 3 2 13 3" xfId="18939" xr:uid="{00000000-0005-0000-0000-0000E0490000}"/>
    <cellStyle name="Normal 3 2 3 2 13 3 2" xfId="18940" xr:uid="{00000000-0005-0000-0000-0000E1490000}"/>
    <cellStyle name="Normal 3 2 3 2 13 4" xfId="18941" xr:uid="{00000000-0005-0000-0000-0000E2490000}"/>
    <cellStyle name="Normal 3 2 3 2 14" xfId="18942" xr:uid="{00000000-0005-0000-0000-0000E3490000}"/>
    <cellStyle name="Normal 3 2 3 2 14 2" xfId="18943" xr:uid="{00000000-0005-0000-0000-0000E4490000}"/>
    <cellStyle name="Normal 3 2 3 2 14 2 2" xfId="18944" xr:uid="{00000000-0005-0000-0000-0000E5490000}"/>
    <cellStyle name="Normal 3 2 3 2 14 2 2 2" xfId="18945" xr:uid="{00000000-0005-0000-0000-0000E6490000}"/>
    <cellStyle name="Normal 3 2 3 2 14 2 3" xfId="18946" xr:uid="{00000000-0005-0000-0000-0000E7490000}"/>
    <cellStyle name="Normal 3 2 3 2 14 3" xfId="18947" xr:uid="{00000000-0005-0000-0000-0000E8490000}"/>
    <cellStyle name="Normal 3 2 3 2 14 3 2" xfId="18948" xr:uid="{00000000-0005-0000-0000-0000E9490000}"/>
    <cellStyle name="Normal 3 2 3 2 14 4" xfId="18949" xr:uid="{00000000-0005-0000-0000-0000EA490000}"/>
    <cellStyle name="Normal 3 2 3 2 15" xfId="18950" xr:uid="{00000000-0005-0000-0000-0000EB490000}"/>
    <cellStyle name="Normal 3 2 3 2 15 2" xfId="18951" xr:uid="{00000000-0005-0000-0000-0000EC490000}"/>
    <cellStyle name="Normal 3 2 3 2 15 2 2" xfId="18952" xr:uid="{00000000-0005-0000-0000-0000ED490000}"/>
    <cellStyle name="Normal 3 2 3 2 15 3" xfId="18953" xr:uid="{00000000-0005-0000-0000-0000EE490000}"/>
    <cellStyle name="Normal 3 2 3 2 16" xfId="18954" xr:uid="{00000000-0005-0000-0000-0000EF490000}"/>
    <cellStyle name="Normal 3 2 3 2 16 2" xfId="18955" xr:uid="{00000000-0005-0000-0000-0000F0490000}"/>
    <cellStyle name="Normal 3 2 3 2 17" xfId="18956" xr:uid="{00000000-0005-0000-0000-0000F1490000}"/>
    <cellStyle name="Normal 3 2 3 2 17 2" xfId="18957" xr:uid="{00000000-0005-0000-0000-0000F2490000}"/>
    <cellStyle name="Normal 3 2 3 2 18" xfId="18958" xr:uid="{00000000-0005-0000-0000-0000F3490000}"/>
    <cellStyle name="Normal 3 2 3 2 2" xfId="18959" xr:uid="{00000000-0005-0000-0000-0000F4490000}"/>
    <cellStyle name="Normal 3 2 3 2 2 10" xfId="18960" xr:uid="{00000000-0005-0000-0000-0000F5490000}"/>
    <cellStyle name="Normal 3 2 3 2 2 10 2" xfId="18961" xr:uid="{00000000-0005-0000-0000-0000F6490000}"/>
    <cellStyle name="Normal 3 2 3 2 2 10 2 2" xfId="18962" xr:uid="{00000000-0005-0000-0000-0000F7490000}"/>
    <cellStyle name="Normal 3 2 3 2 2 10 2 2 2" xfId="18963" xr:uid="{00000000-0005-0000-0000-0000F8490000}"/>
    <cellStyle name="Normal 3 2 3 2 2 10 2 3" xfId="18964" xr:uid="{00000000-0005-0000-0000-0000F9490000}"/>
    <cellStyle name="Normal 3 2 3 2 2 10 3" xfId="18965" xr:uid="{00000000-0005-0000-0000-0000FA490000}"/>
    <cellStyle name="Normal 3 2 3 2 2 10 3 2" xfId="18966" xr:uid="{00000000-0005-0000-0000-0000FB490000}"/>
    <cellStyle name="Normal 3 2 3 2 2 10 4" xfId="18967" xr:uid="{00000000-0005-0000-0000-0000FC490000}"/>
    <cellStyle name="Normal 3 2 3 2 2 11" xfId="18968" xr:uid="{00000000-0005-0000-0000-0000FD490000}"/>
    <cellStyle name="Normal 3 2 3 2 2 11 2" xfId="18969" xr:uid="{00000000-0005-0000-0000-0000FE490000}"/>
    <cellStyle name="Normal 3 2 3 2 2 11 2 2" xfId="18970" xr:uid="{00000000-0005-0000-0000-0000FF490000}"/>
    <cellStyle name="Normal 3 2 3 2 2 11 2 2 2" xfId="18971" xr:uid="{00000000-0005-0000-0000-0000004A0000}"/>
    <cellStyle name="Normal 3 2 3 2 2 11 2 3" xfId="18972" xr:uid="{00000000-0005-0000-0000-0000014A0000}"/>
    <cellStyle name="Normal 3 2 3 2 2 11 3" xfId="18973" xr:uid="{00000000-0005-0000-0000-0000024A0000}"/>
    <cellStyle name="Normal 3 2 3 2 2 11 3 2" xfId="18974" xr:uid="{00000000-0005-0000-0000-0000034A0000}"/>
    <cellStyle name="Normal 3 2 3 2 2 11 4" xfId="18975" xr:uid="{00000000-0005-0000-0000-0000044A0000}"/>
    <cellStyle name="Normal 3 2 3 2 2 12" xfId="18976" xr:uid="{00000000-0005-0000-0000-0000054A0000}"/>
    <cellStyle name="Normal 3 2 3 2 2 12 2" xfId="18977" xr:uid="{00000000-0005-0000-0000-0000064A0000}"/>
    <cellStyle name="Normal 3 2 3 2 2 12 2 2" xfId="18978" xr:uid="{00000000-0005-0000-0000-0000074A0000}"/>
    <cellStyle name="Normal 3 2 3 2 2 12 2 2 2" xfId="18979" xr:uid="{00000000-0005-0000-0000-0000084A0000}"/>
    <cellStyle name="Normal 3 2 3 2 2 12 2 3" xfId="18980" xr:uid="{00000000-0005-0000-0000-0000094A0000}"/>
    <cellStyle name="Normal 3 2 3 2 2 12 3" xfId="18981" xr:uid="{00000000-0005-0000-0000-00000A4A0000}"/>
    <cellStyle name="Normal 3 2 3 2 2 12 3 2" xfId="18982" xr:uid="{00000000-0005-0000-0000-00000B4A0000}"/>
    <cellStyle name="Normal 3 2 3 2 2 12 4" xfId="18983" xr:uid="{00000000-0005-0000-0000-00000C4A0000}"/>
    <cellStyle name="Normal 3 2 3 2 2 13" xfId="18984" xr:uid="{00000000-0005-0000-0000-00000D4A0000}"/>
    <cellStyle name="Normal 3 2 3 2 2 13 2" xfId="18985" xr:uid="{00000000-0005-0000-0000-00000E4A0000}"/>
    <cellStyle name="Normal 3 2 3 2 2 13 2 2" xfId="18986" xr:uid="{00000000-0005-0000-0000-00000F4A0000}"/>
    <cellStyle name="Normal 3 2 3 2 2 13 3" xfId="18987" xr:uid="{00000000-0005-0000-0000-0000104A0000}"/>
    <cellStyle name="Normal 3 2 3 2 2 14" xfId="18988" xr:uid="{00000000-0005-0000-0000-0000114A0000}"/>
    <cellStyle name="Normal 3 2 3 2 2 14 2" xfId="18989" xr:uid="{00000000-0005-0000-0000-0000124A0000}"/>
    <cellStyle name="Normal 3 2 3 2 2 15" xfId="18990" xr:uid="{00000000-0005-0000-0000-0000134A0000}"/>
    <cellStyle name="Normal 3 2 3 2 2 15 2" xfId="18991" xr:uid="{00000000-0005-0000-0000-0000144A0000}"/>
    <cellStyle name="Normal 3 2 3 2 2 16" xfId="18992" xr:uid="{00000000-0005-0000-0000-0000154A0000}"/>
    <cellStyle name="Normal 3 2 3 2 2 2" xfId="18993" xr:uid="{00000000-0005-0000-0000-0000164A0000}"/>
    <cellStyle name="Normal 3 2 3 2 2 2 10" xfId="18994" xr:uid="{00000000-0005-0000-0000-0000174A0000}"/>
    <cellStyle name="Normal 3 2 3 2 2 2 2" xfId="18995" xr:uid="{00000000-0005-0000-0000-0000184A0000}"/>
    <cellStyle name="Normal 3 2 3 2 2 2 2 2" xfId="18996" xr:uid="{00000000-0005-0000-0000-0000194A0000}"/>
    <cellStyle name="Normal 3 2 3 2 2 2 2 2 2" xfId="18997" xr:uid="{00000000-0005-0000-0000-00001A4A0000}"/>
    <cellStyle name="Normal 3 2 3 2 2 2 2 2 2 2" xfId="18998" xr:uid="{00000000-0005-0000-0000-00001B4A0000}"/>
    <cellStyle name="Normal 3 2 3 2 2 2 2 2 2 2 2" xfId="18999" xr:uid="{00000000-0005-0000-0000-00001C4A0000}"/>
    <cellStyle name="Normal 3 2 3 2 2 2 2 2 2 2 2 2" xfId="19000" xr:uid="{00000000-0005-0000-0000-00001D4A0000}"/>
    <cellStyle name="Normal 3 2 3 2 2 2 2 2 2 2 2 2 2" xfId="19001" xr:uid="{00000000-0005-0000-0000-00001E4A0000}"/>
    <cellStyle name="Normal 3 2 3 2 2 2 2 2 2 2 2 3" xfId="19002" xr:uid="{00000000-0005-0000-0000-00001F4A0000}"/>
    <cellStyle name="Normal 3 2 3 2 2 2 2 2 2 2 3" xfId="19003" xr:uid="{00000000-0005-0000-0000-0000204A0000}"/>
    <cellStyle name="Normal 3 2 3 2 2 2 2 2 2 2 3 2" xfId="19004" xr:uid="{00000000-0005-0000-0000-0000214A0000}"/>
    <cellStyle name="Normal 3 2 3 2 2 2 2 2 2 2 4" xfId="19005" xr:uid="{00000000-0005-0000-0000-0000224A0000}"/>
    <cellStyle name="Normal 3 2 3 2 2 2 2 2 2 3" xfId="19006" xr:uid="{00000000-0005-0000-0000-0000234A0000}"/>
    <cellStyle name="Normal 3 2 3 2 2 2 2 2 2 3 2" xfId="19007" xr:uid="{00000000-0005-0000-0000-0000244A0000}"/>
    <cellStyle name="Normal 3 2 3 2 2 2 2 2 2 3 2 2" xfId="19008" xr:uid="{00000000-0005-0000-0000-0000254A0000}"/>
    <cellStyle name="Normal 3 2 3 2 2 2 2 2 2 3 3" xfId="19009" xr:uid="{00000000-0005-0000-0000-0000264A0000}"/>
    <cellStyle name="Normal 3 2 3 2 2 2 2 2 2 4" xfId="19010" xr:uid="{00000000-0005-0000-0000-0000274A0000}"/>
    <cellStyle name="Normal 3 2 3 2 2 2 2 2 2 4 2" xfId="19011" xr:uid="{00000000-0005-0000-0000-0000284A0000}"/>
    <cellStyle name="Normal 3 2 3 2 2 2 2 2 2 5" xfId="19012" xr:uid="{00000000-0005-0000-0000-0000294A0000}"/>
    <cellStyle name="Normal 3 2 3 2 2 2 2 2 3" xfId="19013" xr:uid="{00000000-0005-0000-0000-00002A4A0000}"/>
    <cellStyle name="Normal 3 2 3 2 2 2 2 2 3 2" xfId="19014" xr:uid="{00000000-0005-0000-0000-00002B4A0000}"/>
    <cellStyle name="Normal 3 2 3 2 2 2 2 2 3 2 2" xfId="19015" xr:uid="{00000000-0005-0000-0000-00002C4A0000}"/>
    <cellStyle name="Normal 3 2 3 2 2 2 2 2 3 2 2 2" xfId="19016" xr:uid="{00000000-0005-0000-0000-00002D4A0000}"/>
    <cellStyle name="Normal 3 2 3 2 2 2 2 2 3 2 3" xfId="19017" xr:uid="{00000000-0005-0000-0000-00002E4A0000}"/>
    <cellStyle name="Normal 3 2 3 2 2 2 2 2 3 3" xfId="19018" xr:uid="{00000000-0005-0000-0000-00002F4A0000}"/>
    <cellStyle name="Normal 3 2 3 2 2 2 2 2 3 3 2" xfId="19019" xr:uid="{00000000-0005-0000-0000-0000304A0000}"/>
    <cellStyle name="Normal 3 2 3 2 2 2 2 2 3 4" xfId="19020" xr:uid="{00000000-0005-0000-0000-0000314A0000}"/>
    <cellStyle name="Normal 3 2 3 2 2 2 2 2 4" xfId="19021" xr:uid="{00000000-0005-0000-0000-0000324A0000}"/>
    <cellStyle name="Normal 3 2 3 2 2 2 2 2 4 2" xfId="19022" xr:uid="{00000000-0005-0000-0000-0000334A0000}"/>
    <cellStyle name="Normal 3 2 3 2 2 2 2 2 4 2 2" xfId="19023" xr:uid="{00000000-0005-0000-0000-0000344A0000}"/>
    <cellStyle name="Normal 3 2 3 2 2 2 2 2 4 2 2 2" xfId="19024" xr:uid="{00000000-0005-0000-0000-0000354A0000}"/>
    <cellStyle name="Normal 3 2 3 2 2 2 2 2 4 2 3" xfId="19025" xr:uid="{00000000-0005-0000-0000-0000364A0000}"/>
    <cellStyle name="Normal 3 2 3 2 2 2 2 2 4 3" xfId="19026" xr:uid="{00000000-0005-0000-0000-0000374A0000}"/>
    <cellStyle name="Normal 3 2 3 2 2 2 2 2 4 3 2" xfId="19027" xr:uid="{00000000-0005-0000-0000-0000384A0000}"/>
    <cellStyle name="Normal 3 2 3 2 2 2 2 2 4 4" xfId="19028" xr:uid="{00000000-0005-0000-0000-0000394A0000}"/>
    <cellStyle name="Normal 3 2 3 2 2 2 2 2 5" xfId="19029" xr:uid="{00000000-0005-0000-0000-00003A4A0000}"/>
    <cellStyle name="Normal 3 2 3 2 2 2 2 2 5 2" xfId="19030" xr:uid="{00000000-0005-0000-0000-00003B4A0000}"/>
    <cellStyle name="Normal 3 2 3 2 2 2 2 2 5 2 2" xfId="19031" xr:uid="{00000000-0005-0000-0000-00003C4A0000}"/>
    <cellStyle name="Normal 3 2 3 2 2 2 2 2 5 3" xfId="19032" xr:uid="{00000000-0005-0000-0000-00003D4A0000}"/>
    <cellStyle name="Normal 3 2 3 2 2 2 2 2 6" xfId="19033" xr:uid="{00000000-0005-0000-0000-00003E4A0000}"/>
    <cellStyle name="Normal 3 2 3 2 2 2 2 2 6 2" xfId="19034" xr:uid="{00000000-0005-0000-0000-00003F4A0000}"/>
    <cellStyle name="Normal 3 2 3 2 2 2 2 2 7" xfId="19035" xr:uid="{00000000-0005-0000-0000-0000404A0000}"/>
    <cellStyle name="Normal 3 2 3 2 2 2 2 2 7 2" xfId="19036" xr:uid="{00000000-0005-0000-0000-0000414A0000}"/>
    <cellStyle name="Normal 3 2 3 2 2 2 2 2 8" xfId="19037" xr:uid="{00000000-0005-0000-0000-0000424A0000}"/>
    <cellStyle name="Normal 3 2 3 2 2 2 2 3" xfId="19038" xr:uid="{00000000-0005-0000-0000-0000434A0000}"/>
    <cellStyle name="Normal 3 2 3 2 2 2 2 3 2" xfId="19039" xr:uid="{00000000-0005-0000-0000-0000444A0000}"/>
    <cellStyle name="Normal 3 2 3 2 2 2 2 3 2 2" xfId="19040" xr:uid="{00000000-0005-0000-0000-0000454A0000}"/>
    <cellStyle name="Normal 3 2 3 2 2 2 2 3 2 2 2" xfId="19041" xr:uid="{00000000-0005-0000-0000-0000464A0000}"/>
    <cellStyle name="Normal 3 2 3 2 2 2 2 3 2 2 2 2" xfId="19042" xr:uid="{00000000-0005-0000-0000-0000474A0000}"/>
    <cellStyle name="Normal 3 2 3 2 2 2 2 3 2 2 3" xfId="19043" xr:uid="{00000000-0005-0000-0000-0000484A0000}"/>
    <cellStyle name="Normal 3 2 3 2 2 2 2 3 2 3" xfId="19044" xr:uid="{00000000-0005-0000-0000-0000494A0000}"/>
    <cellStyle name="Normal 3 2 3 2 2 2 2 3 2 3 2" xfId="19045" xr:uid="{00000000-0005-0000-0000-00004A4A0000}"/>
    <cellStyle name="Normal 3 2 3 2 2 2 2 3 2 4" xfId="19046" xr:uid="{00000000-0005-0000-0000-00004B4A0000}"/>
    <cellStyle name="Normal 3 2 3 2 2 2 2 3 3" xfId="19047" xr:uid="{00000000-0005-0000-0000-00004C4A0000}"/>
    <cellStyle name="Normal 3 2 3 2 2 2 2 3 3 2" xfId="19048" xr:uid="{00000000-0005-0000-0000-00004D4A0000}"/>
    <cellStyle name="Normal 3 2 3 2 2 2 2 3 3 2 2" xfId="19049" xr:uid="{00000000-0005-0000-0000-00004E4A0000}"/>
    <cellStyle name="Normal 3 2 3 2 2 2 2 3 3 3" xfId="19050" xr:uid="{00000000-0005-0000-0000-00004F4A0000}"/>
    <cellStyle name="Normal 3 2 3 2 2 2 2 3 4" xfId="19051" xr:uid="{00000000-0005-0000-0000-0000504A0000}"/>
    <cellStyle name="Normal 3 2 3 2 2 2 2 3 4 2" xfId="19052" xr:uid="{00000000-0005-0000-0000-0000514A0000}"/>
    <cellStyle name="Normal 3 2 3 2 2 2 2 3 5" xfId="19053" xr:uid="{00000000-0005-0000-0000-0000524A0000}"/>
    <cellStyle name="Normal 3 2 3 2 2 2 2 4" xfId="19054" xr:uid="{00000000-0005-0000-0000-0000534A0000}"/>
    <cellStyle name="Normal 3 2 3 2 2 2 2 4 2" xfId="19055" xr:uid="{00000000-0005-0000-0000-0000544A0000}"/>
    <cellStyle name="Normal 3 2 3 2 2 2 2 4 2 2" xfId="19056" xr:uid="{00000000-0005-0000-0000-0000554A0000}"/>
    <cellStyle name="Normal 3 2 3 2 2 2 2 4 2 2 2" xfId="19057" xr:uid="{00000000-0005-0000-0000-0000564A0000}"/>
    <cellStyle name="Normal 3 2 3 2 2 2 2 4 2 3" xfId="19058" xr:uid="{00000000-0005-0000-0000-0000574A0000}"/>
    <cellStyle name="Normal 3 2 3 2 2 2 2 4 3" xfId="19059" xr:uid="{00000000-0005-0000-0000-0000584A0000}"/>
    <cellStyle name="Normal 3 2 3 2 2 2 2 4 3 2" xfId="19060" xr:uid="{00000000-0005-0000-0000-0000594A0000}"/>
    <cellStyle name="Normal 3 2 3 2 2 2 2 4 4" xfId="19061" xr:uid="{00000000-0005-0000-0000-00005A4A0000}"/>
    <cellStyle name="Normal 3 2 3 2 2 2 2 5" xfId="19062" xr:uid="{00000000-0005-0000-0000-00005B4A0000}"/>
    <cellStyle name="Normal 3 2 3 2 2 2 2 5 2" xfId="19063" xr:uid="{00000000-0005-0000-0000-00005C4A0000}"/>
    <cellStyle name="Normal 3 2 3 2 2 2 2 5 2 2" xfId="19064" xr:uid="{00000000-0005-0000-0000-00005D4A0000}"/>
    <cellStyle name="Normal 3 2 3 2 2 2 2 5 2 2 2" xfId="19065" xr:uid="{00000000-0005-0000-0000-00005E4A0000}"/>
    <cellStyle name="Normal 3 2 3 2 2 2 2 5 2 3" xfId="19066" xr:uid="{00000000-0005-0000-0000-00005F4A0000}"/>
    <cellStyle name="Normal 3 2 3 2 2 2 2 5 3" xfId="19067" xr:uid="{00000000-0005-0000-0000-0000604A0000}"/>
    <cellStyle name="Normal 3 2 3 2 2 2 2 5 3 2" xfId="19068" xr:uid="{00000000-0005-0000-0000-0000614A0000}"/>
    <cellStyle name="Normal 3 2 3 2 2 2 2 5 4" xfId="19069" xr:uid="{00000000-0005-0000-0000-0000624A0000}"/>
    <cellStyle name="Normal 3 2 3 2 2 2 2 6" xfId="19070" xr:uid="{00000000-0005-0000-0000-0000634A0000}"/>
    <cellStyle name="Normal 3 2 3 2 2 2 2 6 2" xfId="19071" xr:uid="{00000000-0005-0000-0000-0000644A0000}"/>
    <cellStyle name="Normal 3 2 3 2 2 2 2 6 2 2" xfId="19072" xr:uid="{00000000-0005-0000-0000-0000654A0000}"/>
    <cellStyle name="Normal 3 2 3 2 2 2 2 6 3" xfId="19073" xr:uid="{00000000-0005-0000-0000-0000664A0000}"/>
    <cellStyle name="Normal 3 2 3 2 2 2 2 7" xfId="19074" xr:uid="{00000000-0005-0000-0000-0000674A0000}"/>
    <cellStyle name="Normal 3 2 3 2 2 2 2 7 2" xfId="19075" xr:uid="{00000000-0005-0000-0000-0000684A0000}"/>
    <cellStyle name="Normal 3 2 3 2 2 2 2 8" xfId="19076" xr:uid="{00000000-0005-0000-0000-0000694A0000}"/>
    <cellStyle name="Normal 3 2 3 2 2 2 2 8 2" xfId="19077" xr:uid="{00000000-0005-0000-0000-00006A4A0000}"/>
    <cellStyle name="Normal 3 2 3 2 2 2 2 9" xfId="19078" xr:uid="{00000000-0005-0000-0000-00006B4A0000}"/>
    <cellStyle name="Normal 3 2 3 2 2 2 3" xfId="19079" xr:uid="{00000000-0005-0000-0000-00006C4A0000}"/>
    <cellStyle name="Normal 3 2 3 2 2 2 3 2" xfId="19080" xr:uid="{00000000-0005-0000-0000-00006D4A0000}"/>
    <cellStyle name="Normal 3 2 3 2 2 2 3 2 2" xfId="19081" xr:uid="{00000000-0005-0000-0000-00006E4A0000}"/>
    <cellStyle name="Normal 3 2 3 2 2 2 3 2 2 2" xfId="19082" xr:uid="{00000000-0005-0000-0000-00006F4A0000}"/>
    <cellStyle name="Normal 3 2 3 2 2 2 3 2 2 2 2" xfId="19083" xr:uid="{00000000-0005-0000-0000-0000704A0000}"/>
    <cellStyle name="Normal 3 2 3 2 2 2 3 2 2 2 2 2" xfId="19084" xr:uid="{00000000-0005-0000-0000-0000714A0000}"/>
    <cellStyle name="Normal 3 2 3 2 2 2 3 2 2 2 3" xfId="19085" xr:uid="{00000000-0005-0000-0000-0000724A0000}"/>
    <cellStyle name="Normal 3 2 3 2 2 2 3 2 2 3" xfId="19086" xr:uid="{00000000-0005-0000-0000-0000734A0000}"/>
    <cellStyle name="Normal 3 2 3 2 2 2 3 2 2 3 2" xfId="19087" xr:uid="{00000000-0005-0000-0000-0000744A0000}"/>
    <cellStyle name="Normal 3 2 3 2 2 2 3 2 2 4" xfId="19088" xr:uid="{00000000-0005-0000-0000-0000754A0000}"/>
    <cellStyle name="Normal 3 2 3 2 2 2 3 2 3" xfId="19089" xr:uid="{00000000-0005-0000-0000-0000764A0000}"/>
    <cellStyle name="Normal 3 2 3 2 2 2 3 2 3 2" xfId="19090" xr:uid="{00000000-0005-0000-0000-0000774A0000}"/>
    <cellStyle name="Normal 3 2 3 2 2 2 3 2 3 2 2" xfId="19091" xr:uid="{00000000-0005-0000-0000-0000784A0000}"/>
    <cellStyle name="Normal 3 2 3 2 2 2 3 2 3 3" xfId="19092" xr:uid="{00000000-0005-0000-0000-0000794A0000}"/>
    <cellStyle name="Normal 3 2 3 2 2 2 3 2 4" xfId="19093" xr:uid="{00000000-0005-0000-0000-00007A4A0000}"/>
    <cellStyle name="Normal 3 2 3 2 2 2 3 2 4 2" xfId="19094" xr:uid="{00000000-0005-0000-0000-00007B4A0000}"/>
    <cellStyle name="Normal 3 2 3 2 2 2 3 2 5" xfId="19095" xr:uid="{00000000-0005-0000-0000-00007C4A0000}"/>
    <cellStyle name="Normal 3 2 3 2 2 2 3 3" xfId="19096" xr:uid="{00000000-0005-0000-0000-00007D4A0000}"/>
    <cellStyle name="Normal 3 2 3 2 2 2 3 3 2" xfId="19097" xr:uid="{00000000-0005-0000-0000-00007E4A0000}"/>
    <cellStyle name="Normal 3 2 3 2 2 2 3 3 2 2" xfId="19098" xr:uid="{00000000-0005-0000-0000-00007F4A0000}"/>
    <cellStyle name="Normal 3 2 3 2 2 2 3 3 2 2 2" xfId="19099" xr:uid="{00000000-0005-0000-0000-0000804A0000}"/>
    <cellStyle name="Normal 3 2 3 2 2 2 3 3 2 3" xfId="19100" xr:uid="{00000000-0005-0000-0000-0000814A0000}"/>
    <cellStyle name="Normal 3 2 3 2 2 2 3 3 3" xfId="19101" xr:uid="{00000000-0005-0000-0000-0000824A0000}"/>
    <cellStyle name="Normal 3 2 3 2 2 2 3 3 3 2" xfId="19102" xr:uid="{00000000-0005-0000-0000-0000834A0000}"/>
    <cellStyle name="Normal 3 2 3 2 2 2 3 3 4" xfId="19103" xr:uid="{00000000-0005-0000-0000-0000844A0000}"/>
    <cellStyle name="Normal 3 2 3 2 2 2 3 4" xfId="19104" xr:uid="{00000000-0005-0000-0000-0000854A0000}"/>
    <cellStyle name="Normal 3 2 3 2 2 2 3 4 2" xfId="19105" xr:uid="{00000000-0005-0000-0000-0000864A0000}"/>
    <cellStyle name="Normal 3 2 3 2 2 2 3 4 2 2" xfId="19106" xr:uid="{00000000-0005-0000-0000-0000874A0000}"/>
    <cellStyle name="Normal 3 2 3 2 2 2 3 4 2 2 2" xfId="19107" xr:uid="{00000000-0005-0000-0000-0000884A0000}"/>
    <cellStyle name="Normal 3 2 3 2 2 2 3 4 2 3" xfId="19108" xr:uid="{00000000-0005-0000-0000-0000894A0000}"/>
    <cellStyle name="Normal 3 2 3 2 2 2 3 4 3" xfId="19109" xr:uid="{00000000-0005-0000-0000-00008A4A0000}"/>
    <cellStyle name="Normal 3 2 3 2 2 2 3 4 3 2" xfId="19110" xr:uid="{00000000-0005-0000-0000-00008B4A0000}"/>
    <cellStyle name="Normal 3 2 3 2 2 2 3 4 4" xfId="19111" xr:uid="{00000000-0005-0000-0000-00008C4A0000}"/>
    <cellStyle name="Normal 3 2 3 2 2 2 3 5" xfId="19112" xr:uid="{00000000-0005-0000-0000-00008D4A0000}"/>
    <cellStyle name="Normal 3 2 3 2 2 2 3 5 2" xfId="19113" xr:uid="{00000000-0005-0000-0000-00008E4A0000}"/>
    <cellStyle name="Normal 3 2 3 2 2 2 3 5 2 2" xfId="19114" xr:uid="{00000000-0005-0000-0000-00008F4A0000}"/>
    <cellStyle name="Normal 3 2 3 2 2 2 3 5 3" xfId="19115" xr:uid="{00000000-0005-0000-0000-0000904A0000}"/>
    <cellStyle name="Normal 3 2 3 2 2 2 3 6" xfId="19116" xr:uid="{00000000-0005-0000-0000-0000914A0000}"/>
    <cellStyle name="Normal 3 2 3 2 2 2 3 6 2" xfId="19117" xr:uid="{00000000-0005-0000-0000-0000924A0000}"/>
    <cellStyle name="Normal 3 2 3 2 2 2 3 7" xfId="19118" xr:uid="{00000000-0005-0000-0000-0000934A0000}"/>
    <cellStyle name="Normal 3 2 3 2 2 2 3 7 2" xfId="19119" xr:uid="{00000000-0005-0000-0000-0000944A0000}"/>
    <cellStyle name="Normal 3 2 3 2 2 2 3 8" xfId="19120" xr:uid="{00000000-0005-0000-0000-0000954A0000}"/>
    <cellStyle name="Normal 3 2 3 2 2 2 4" xfId="19121" xr:uid="{00000000-0005-0000-0000-0000964A0000}"/>
    <cellStyle name="Normal 3 2 3 2 2 2 4 2" xfId="19122" xr:uid="{00000000-0005-0000-0000-0000974A0000}"/>
    <cellStyle name="Normal 3 2 3 2 2 2 4 2 2" xfId="19123" xr:uid="{00000000-0005-0000-0000-0000984A0000}"/>
    <cellStyle name="Normal 3 2 3 2 2 2 4 2 2 2" xfId="19124" xr:uid="{00000000-0005-0000-0000-0000994A0000}"/>
    <cellStyle name="Normal 3 2 3 2 2 2 4 2 2 2 2" xfId="19125" xr:uid="{00000000-0005-0000-0000-00009A4A0000}"/>
    <cellStyle name="Normal 3 2 3 2 2 2 4 2 2 3" xfId="19126" xr:uid="{00000000-0005-0000-0000-00009B4A0000}"/>
    <cellStyle name="Normal 3 2 3 2 2 2 4 2 3" xfId="19127" xr:uid="{00000000-0005-0000-0000-00009C4A0000}"/>
    <cellStyle name="Normal 3 2 3 2 2 2 4 2 3 2" xfId="19128" xr:uid="{00000000-0005-0000-0000-00009D4A0000}"/>
    <cellStyle name="Normal 3 2 3 2 2 2 4 2 4" xfId="19129" xr:uid="{00000000-0005-0000-0000-00009E4A0000}"/>
    <cellStyle name="Normal 3 2 3 2 2 2 4 3" xfId="19130" xr:uid="{00000000-0005-0000-0000-00009F4A0000}"/>
    <cellStyle name="Normal 3 2 3 2 2 2 4 3 2" xfId="19131" xr:uid="{00000000-0005-0000-0000-0000A04A0000}"/>
    <cellStyle name="Normal 3 2 3 2 2 2 4 3 2 2" xfId="19132" xr:uid="{00000000-0005-0000-0000-0000A14A0000}"/>
    <cellStyle name="Normal 3 2 3 2 2 2 4 3 3" xfId="19133" xr:uid="{00000000-0005-0000-0000-0000A24A0000}"/>
    <cellStyle name="Normal 3 2 3 2 2 2 4 4" xfId="19134" xr:uid="{00000000-0005-0000-0000-0000A34A0000}"/>
    <cellStyle name="Normal 3 2 3 2 2 2 4 4 2" xfId="19135" xr:uid="{00000000-0005-0000-0000-0000A44A0000}"/>
    <cellStyle name="Normal 3 2 3 2 2 2 4 5" xfId="19136" xr:uid="{00000000-0005-0000-0000-0000A54A0000}"/>
    <cellStyle name="Normal 3 2 3 2 2 2 5" xfId="19137" xr:uid="{00000000-0005-0000-0000-0000A64A0000}"/>
    <cellStyle name="Normal 3 2 3 2 2 2 5 2" xfId="19138" xr:uid="{00000000-0005-0000-0000-0000A74A0000}"/>
    <cellStyle name="Normal 3 2 3 2 2 2 5 2 2" xfId="19139" xr:uid="{00000000-0005-0000-0000-0000A84A0000}"/>
    <cellStyle name="Normal 3 2 3 2 2 2 5 2 2 2" xfId="19140" xr:uid="{00000000-0005-0000-0000-0000A94A0000}"/>
    <cellStyle name="Normal 3 2 3 2 2 2 5 2 3" xfId="19141" xr:uid="{00000000-0005-0000-0000-0000AA4A0000}"/>
    <cellStyle name="Normal 3 2 3 2 2 2 5 3" xfId="19142" xr:uid="{00000000-0005-0000-0000-0000AB4A0000}"/>
    <cellStyle name="Normal 3 2 3 2 2 2 5 3 2" xfId="19143" xr:uid="{00000000-0005-0000-0000-0000AC4A0000}"/>
    <cellStyle name="Normal 3 2 3 2 2 2 5 4" xfId="19144" xr:uid="{00000000-0005-0000-0000-0000AD4A0000}"/>
    <cellStyle name="Normal 3 2 3 2 2 2 6" xfId="19145" xr:uid="{00000000-0005-0000-0000-0000AE4A0000}"/>
    <cellStyle name="Normal 3 2 3 2 2 2 6 2" xfId="19146" xr:uid="{00000000-0005-0000-0000-0000AF4A0000}"/>
    <cellStyle name="Normal 3 2 3 2 2 2 6 2 2" xfId="19147" xr:uid="{00000000-0005-0000-0000-0000B04A0000}"/>
    <cellStyle name="Normal 3 2 3 2 2 2 6 2 2 2" xfId="19148" xr:uid="{00000000-0005-0000-0000-0000B14A0000}"/>
    <cellStyle name="Normal 3 2 3 2 2 2 6 2 3" xfId="19149" xr:uid="{00000000-0005-0000-0000-0000B24A0000}"/>
    <cellStyle name="Normal 3 2 3 2 2 2 6 3" xfId="19150" xr:uid="{00000000-0005-0000-0000-0000B34A0000}"/>
    <cellStyle name="Normal 3 2 3 2 2 2 6 3 2" xfId="19151" xr:uid="{00000000-0005-0000-0000-0000B44A0000}"/>
    <cellStyle name="Normal 3 2 3 2 2 2 6 4" xfId="19152" xr:uid="{00000000-0005-0000-0000-0000B54A0000}"/>
    <cellStyle name="Normal 3 2 3 2 2 2 7" xfId="19153" xr:uid="{00000000-0005-0000-0000-0000B64A0000}"/>
    <cellStyle name="Normal 3 2 3 2 2 2 7 2" xfId="19154" xr:uid="{00000000-0005-0000-0000-0000B74A0000}"/>
    <cellStyle name="Normal 3 2 3 2 2 2 7 2 2" xfId="19155" xr:uid="{00000000-0005-0000-0000-0000B84A0000}"/>
    <cellStyle name="Normal 3 2 3 2 2 2 7 3" xfId="19156" xr:uid="{00000000-0005-0000-0000-0000B94A0000}"/>
    <cellStyle name="Normal 3 2 3 2 2 2 8" xfId="19157" xr:uid="{00000000-0005-0000-0000-0000BA4A0000}"/>
    <cellStyle name="Normal 3 2 3 2 2 2 8 2" xfId="19158" xr:uid="{00000000-0005-0000-0000-0000BB4A0000}"/>
    <cellStyle name="Normal 3 2 3 2 2 2 9" xfId="19159" xr:uid="{00000000-0005-0000-0000-0000BC4A0000}"/>
    <cellStyle name="Normal 3 2 3 2 2 2 9 2" xfId="19160" xr:uid="{00000000-0005-0000-0000-0000BD4A0000}"/>
    <cellStyle name="Normal 3 2 3 2 2 3" xfId="19161" xr:uid="{00000000-0005-0000-0000-0000BE4A0000}"/>
    <cellStyle name="Normal 3 2 3 2 2 3 10" xfId="19162" xr:uid="{00000000-0005-0000-0000-0000BF4A0000}"/>
    <cellStyle name="Normal 3 2 3 2 2 3 2" xfId="19163" xr:uid="{00000000-0005-0000-0000-0000C04A0000}"/>
    <cellStyle name="Normal 3 2 3 2 2 3 2 2" xfId="19164" xr:uid="{00000000-0005-0000-0000-0000C14A0000}"/>
    <cellStyle name="Normal 3 2 3 2 2 3 2 2 2" xfId="19165" xr:uid="{00000000-0005-0000-0000-0000C24A0000}"/>
    <cellStyle name="Normal 3 2 3 2 2 3 2 2 2 2" xfId="19166" xr:uid="{00000000-0005-0000-0000-0000C34A0000}"/>
    <cellStyle name="Normal 3 2 3 2 2 3 2 2 2 2 2" xfId="19167" xr:uid="{00000000-0005-0000-0000-0000C44A0000}"/>
    <cellStyle name="Normal 3 2 3 2 2 3 2 2 2 2 2 2" xfId="19168" xr:uid="{00000000-0005-0000-0000-0000C54A0000}"/>
    <cellStyle name="Normal 3 2 3 2 2 3 2 2 2 2 2 2 2" xfId="19169" xr:uid="{00000000-0005-0000-0000-0000C64A0000}"/>
    <cellStyle name="Normal 3 2 3 2 2 3 2 2 2 2 2 3" xfId="19170" xr:uid="{00000000-0005-0000-0000-0000C74A0000}"/>
    <cellStyle name="Normal 3 2 3 2 2 3 2 2 2 2 3" xfId="19171" xr:uid="{00000000-0005-0000-0000-0000C84A0000}"/>
    <cellStyle name="Normal 3 2 3 2 2 3 2 2 2 2 3 2" xfId="19172" xr:uid="{00000000-0005-0000-0000-0000C94A0000}"/>
    <cellStyle name="Normal 3 2 3 2 2 3 2 2 2 2 4" xfId="19173" xr:uid="{00000000-0005-0000-0000-0000CA4A0000}"/>
    <cellStyle name="Normal 3 2 3 2 2 3 2 2 2 3" xfId="19174" xr:uid="{00000000-0005-0000-0000-0000CB4A0000}"/>
    <cellStyle name="Normal 3 2 3 2 2 3 2 2 2 3 2" xfId="19175" xr:uid="{00000000-0005-0000-0000-0000CC4A0000}"/>
    <cellStyle name="Normal 3 2 3 2 2 3 2 2 2 3 2 2" xfId="19176" xr:uid="{00000000-0005-0000-0000-0000CD4A0000}"/>
    <cellStyle name="Normal 3 2 3 2 2 3 2 2 2 3 3" xfId="19177" xr:uid="{00000000-0005-0000-0000-0000CE4A0000}"/>
    <cellStyle name="Normal 3 2 3 2 2 3 2 2 2 4" xfId="19178" xr:uid="{00000000-0005-0000-0000-0000CF4A0000}"/>
    <cellStyle name="Normal 3 2 3 2 2 3 2 2 2 4 2" xfId="19179" xr:uid="{00000000-0005-0000-0000-0000D04A0000}"/>
    <cellStyle name="Normal 3 2 3 2 2 3 2 2 2 5" xfId="19180" xr:uid="{00000000-0005-0000-0000-0000D14A0000}"/>
    <cellStyle name="Normal 3 2 3 2 2 3 2 2 3" xfId="19181" xr:uid="{00000000-0005-0000-0000-0000D24A0000}"/>
    <cellStyle name="Normal 3 2 3 2 2 3 2 2 3 2" xfId="19182" xr:uid="{00000000-0005-0000-0000-0000D34A0000}"/>
    <cellStyle name="Normal 3 2 3 2 2 3 2 2 3 2 2" xfId="19183" xr:uid="{00000000-0005-0000-0000-0000D44A0000}"/>
    <cellStyle name="Normal 3 2 3 2 2 3 2 2 3 2 2 2" xfId="19184" xr:uid="{00000000-0005-0000-0000-0000D54A0000}"/>
    <cellStyle name="Normal 3 2 3 2 2 3 2 2 3 2 3" xfId="19185" xr:uid="{00000000-0005-0000-0000-0000D64A0000}"/>
    <cellStyle name="Normal 3 2 3 2 2 3 2 2 3 3" xfId="19186" xr:uid="{00000000-0005-0000-0000-0000D74A0000}"/>
    <cellStyle name="Normal 3 2 3 2 2 3 2 2 3 3 2" xfId="19187" xr:uid="{00000000-0005-0000-0000-0000D84A0000}"/>
    <cellStyle name="Normal 3 2 3 2 2 3 2 2 3 4" xfId="19188" xr:uid="{00000000-0005-0000-0000-0000D94A0000}"/>
    <cellStyle name="Normal 3 2 3 2 2 3 2 2 4" xfId="19189" xr:uid="{00000000-0005-0000-0000-0000DA4A0000}"/>
    <cellStyle name="Normal 3 2 3 2 2 3 2 2 4 2" xfId="19190" xr:uid="{00000000-0005-0000-0000-0000DB4A0000}"/>
    <cellStyle name="Normal 3 2 3 2 2 3 2 2 4 2 2" xfId="19191" xr:uid="{00000000-0005-0000-0000-0000DC4A0000}"/>
    <cellStyle name="Normal 3 2 3 2 2 3 2 2 4 2 2 2" xfId="19192" xr:uid="{00000000-0005-0000-0000-0000DD4A0000}"/>
    <cellStyle name="Normal 3 2 3 2 2 3 2 2 4 2 3" xfId="19193" xr:uid="{00000000-0005-0000-0000-0000DE4A0000}"/>
    <cellStyle name="Normal 3 2 3 2 2 3 2 2 4 3" xfId="19194" xr:uid="{00000000-0005-0000-0000-0000DF4A0000}"/>
    <cellStyle name="Normal 3 2 3 2 2 3 2 2 4 3 2" xfId="19195" xr:uid="{00000000-0005-0000-0000-0000E04A0000}"/>
    <cellStyle name="Normal 3 2 3 2 2 3 2 2 4 4" xfId="19196" xr:uid="{00000000-0005-0000-0000-0000E14A0000}"/>
    <cellStyle name="Normal 3 2 3 2 2 3 2 2 5" xfId="19197" xr:uid="{00000000-0005-0000-0000-0000E24A0000}"/>
    <cellStyle name="Normal 3 2 3 2 2 3 2 2 5 2" xfId="19198" xr:uid="{00000000-0005-0000-0000-0000E34A0000}"/>
    <cellStyle name="Normal 3 2 3 2 2 3 2 2 5 2 2" xfId="19199" xr:uid="{00000000-0005-0000-0000-0000E44A0000}"/>
    <cellStyle name="Normal 3 2 3 2 2 3 2 2 5 3" xfId="19200" xr:uid="{00000000-0005-0000-0000-0000E54A0000}"/>
    <cellStyle name="Normal 3 2 3 2 2 3 2 2 6" xfId="19201" xr:uid="{00000000-0005-0000-0000-0000E64A0000}"/>
    <cellStyle name="Normal 3 2 3 2 2 3 2 2 6 2" xfId="19202" xr:uid="{00000000-0005-0000-0000-0000E74A0000}"/>
    <cellStyle name="Normal 3 2 3 2 2 3 2 2 7" xfId="19203" xr:uid="{00000000-0005-0000-0000-0000E84A0000}"/>
    <cellStyle name="Normal 3 2 3 2 2 3 2 2 7 2" xfId="19204" xr:uid="{00000000-0005-0000-0000-0000E94A0000}"/>
    <cellStyle name="Normal 3 2 3 2 2 3 2 2 8" xfId="19205" xr:uid="{00000000-0005-0000-0000-0000EA4A0000}"/>
    <cellStyle name="Normal 3 2 3 2 2 3 2 3" xfId="19206" xr:uid="{00000000-0005-0000-0000-0000EB4A0000}"/>
    <cellStyle name="Normal 3 2 3 2 2 3 2 3 2" xfId="19207" xr:uid="{00000000-0005-0000-0000-0000EC4A0000}"/>
    <cellStyle name="Normal 3 2 3 2 2 3 2 3 2 2" xfId="19208" xr:uid="{00000000-0005-0000-0000-0000ED4A0000}"/>
    <cellStyle name="Normal 3 2 3 2 2 3 2 3 2 2 2" xfId="19209" xr:uid="{00000000-0005-0000-0000-0000EE4A0000}"/>
    <cellStyle name="Normal 3 2 3 2 2 3 2 3 2 2 2 2" xfId="19210" xr:uid="{00000000-0005-0000-0000-0000EF4A0000}"/>
    <cellStyle name="Normal 3 2 3 2 2 3 2 3 2 2 3" xfId="19211" xr:uid="{00000000-0005-0000-0000-0000F04A0000}"/>
    <cellStyle name="Normal 3 2 3 2 2 3 2 3 2 3" xfId="19212" xr:uid="{00000000-0005-0000-0000-0000F14A0000}"/>
    <cellStyle name="Normal 3 2 3 2 2 3 2 3 2 3 2" xfId="19213" xr:uid="{00000000-0005-0000-0000-0000F24A0000}"/>
    <cellStyle name="Normal 3 2 3 2 2 3 2 3 2 4" xfId="19214" xr:uid="{00000000-0005-0000-0000-0000F34A0000}"/>
    <cellStyle name="Normal 3 2 3 2 2 3 2 3 3" xfId="19215" xr:uid="{00000000-0005-0000-0000-0000F44A0000}"/>
    <cellStyle name="Normal 3 2 3 2 2 3 2 3 3 2" xfId="19216" xr:uid="{00000000-0005-0000-0000-0000F54A0000}"/>
    <cellStyle name="Normal 3 2 3 2 2 3 2 3 3 2 2" xfId="19217" xr:uid="{00000000-0005-0000-0000-0000F64A0000}"/>
    <cellStyle name="Normal 3 2 3 2 2 3 2 3 3 3" xfId="19218" xr:uid="{00000000-0005-0000-0000-0000F74A0000}"/>
    <cellStyle name="Normal 3 2 3 2 2 3 2 3 4" xfId="19219" xr:uid="{00000000-0005-0000-0000-0000F84A0000}"/>
    <cellStyle name="Normal 3 2 3 2 2 3 2 3 4 2" xfId="19220" xr:uid="{00000000-0005-0000-0000-0000F94A0000}"/>
    <cellStyle name="Normal 3 2 3 2 2 3 2 3 5" xfId="19221" xr:uid="{00000000-0005-0000-0000-0000FA4A0000}"/>
    <cellStyle name="Normal 3 2 3 2 2 3 2 4" xfId="19222" xr:uid="{00000000-0005-0000-0000-0000FB4A0000}"/>
    <cellStyle name="Normal 3 2 3 2 2 3 2 4 2" xfId="19223" xr:uid="{00000000-0005-0000-0000-0000FC4A0000}"/>
    <cellStyle name="Normal 3 2 3 2 2 3 2 4 2 2" xfId="19224" xr:uid="{00000000-0005-0000-0000-0000FD4A0000}"/>
    <cellStyle name="Normal 3 2 3 2 2 3 2 4 2 2 2" xfId="19225" xr:uid="{00000000-0005-0000-0000-0000FE4A0000}"/>
    <cellStyle name="Normal 3 2 3 2 2 3 2 4 2 3" xfId="19226" xr:uid="{00000000-0005-0000-0000-0000FF4A0000}"/>
    <cellStyle name="Normal 3 2 3 2 2 3 2 4 3" xfId="19227" xr:uid="{00000000-0005-0000-0000-0000004B0000}"/>
    <cellStyle name="Normal 3 2 3 2 2 3 2 4 3 2" xfId="19228" xr:uid="{00000000-0005-0000-0000-0000014B0000}"/>
    <cellStyle name="Normal 3 2 3 2 2 3 2 4 4" xfId="19229" xr:uid="{00000000-0005-0000-0000-0000024B0000}"/>
    <cellStyle name="Normal 3 2 3 2 2 3 2 5" xfId="19230" xr:uid="{00000000-0005-0000-0000-0000034B0000}"/>
    <cellStyle name="Normal 3 2 3 2 2 3 2 5 2" xfId="19231" xr:uid="{00000000-0005-0000-0000-0000044B0000}"/>
    <cellStyle name="Normal 3 2 3 2 2 3 2 5 2 2" xfId="19232" xr:uid="{00000000-0005-0000-0000-0000054B0000}"/>
    <cellStyle name="Normal 3 2 3 2 2 3 2 5 2 2 2" xfId="19233" xr:uid="{00000000-0005-0000-0000-0000064B0000}"/>
    <cellStyle name="Normal 3 2 3 2 2 3 2 5 2 3" xfId="19234" xr:uid="{00000000-0005-0000-0000-0000074B0000}"/>
    <cellStyle name="Normal 3 2 3 2 2 3 2 5 3" xfId="19235" xr:uid="{00000000-0005-0000-0000-0000084B0000}"/>
    <cellStyle name="Normal 3 2 3 2 2 3 2 5 3 2" xfId="19236" xr:uid="{00000000-0005-0000-0000-0000094B0000}"/>
    <cellStyle name="Normal 3 2 3 2 2 3 2 5 4" xfId="19237" xr:uid="{00000000-0005-0000-0000-00000A4B0000}"/>
    <cellStyle name="Normal 3 2 3 2 2 3 2 6" xfId="19238" xr:uid="{00000000-0005-0000-0000-00000B4B0000}"/>
    <cellStyle name="Normal 3 2 3 2 2 3 2 6 2" xfId="19239" xr:uid="{00000000-0005-0000-0000-00000C4B0000}"/>
    <cellStyle name="Normal 3 2 3 2 2 3 2 6 2 2" xfId="19240" xr:uid="{00000000-0005-0000-0000-00000D4B0000}"/>
    <cellStyle name="Normal 3 2 3 2 2 3 2 6 3" xfId="19241" xr:uid="{00000000-0005-0000-0000-00000E4B0000}"/>
    <cellStyle name="Normal 3 2 3 2 2 3 2 7" xfId="19242" xr:uid="{00000000-0005-0000-0000-00000F4B0000}"/>
    <cellStyle name="Normal 3 2 3 2 2 3 2 7 2" xfId="19243" xr:uid="{00000000-0005-0000-0000-0000104B0000}"/>
    <cellStyle name="Normal 3 2 3 2 2 3 2 8" xfId="19244" xr:uid="{00000000-0005-0000-0000-0000114B0000}"/>
    <cellStyle name="Normal 3 2 3 2 2 3 2 8 2" xfId="19245" xr:uid="{00000000-0005-0000-0000-0000124B0000}"/>
    <cellStyle name="Normal 3 2 3 2 2 3 2 9" xfId="19246" xr:uid="{00000000-0005-0000-0000-0000134B0000}"/>
    <cellStyle name="Normal 3 2 3 2 2 3 3" xfId="19247" xr:uid="{00000000-0005-0000-0000-0000144B0000}"/>
    <cellStyle name="Normal 3 2 3 2 2 3 3 2" xfId="19248" xr:uid="{00000000-0005-0000-0000-0000154B0000}"/>
    <cellStyle name="Normal 3 2 3 2 2 3 3 2 2" xfId="19249" xr:uid="{00000000-0005-0000-0000-0000164B0000}"/>
    <cellStyle name="Normal 3 2 3 2 2 3 3 2 2 2" xfId="19250" xr:uid="{00000000-0005-0000-0000-0000174B0000}"/>
    <cellStyle name="Normal 3 2 3 2 2 3 3 2 2 2 2" xfId="19251" xr:uid="{00000000-0005-0000-0000-0000184B0000}"/>
    <cellStyle name="Normal 3 2 3 2 2 3 3 2 2 2 2 2" xfId="19252" xr:uid="{00000000-0005-0000-0000-0000194B0000}"/>
    <cellStyle name="Normal 3 2 3 2 2 3 3 2 2 2 3" xfId="19253" xr:uid="{00000000-0005-0000-0000-00001A4B0000}"/>
    <cellStyle name="Normal 3 2 3 2 2 3 3 2 2 3" xfId="19254" xr:uid="{00000000-0005-0000-0000-00001B4B0000}"/>
    <cellStyle name="Normal 3 2 3 2 2 3 3 2 2 3 2" xfId="19255" xr:uid="{00000000-0005-0000-0000-00001C4B0000}"/>
    <cellStyle name="Normal 3 2 3 2 2 3 3 2 2 4" xfId="19256" xr:uid="{00000000-0005-0000-0000-00001D4B0000}"/>
    <cellStyle name="Normal 3 2 3 2 2 3 3 2 3" xfId="19257" xr:uid="{00000000-0005-0000-0000-00001E4B0000}"/>
    <cellStyle name="Normal 3 2 3 2 2 3 3 2 3 2" xfId="19258" xr:uid="{00000000-0005-0000-0000-00001F4B0000}"/>
    <cellStyle name="Normal 3 2 3 2 2 3 3 2 3 2 2" xfId="19259" xr:uid="{00000000-0005-0000-0000-0000204B0000}"/>
    <cellStyle name="Normal 3 2 3 2 2 3 3 2 3 3" xfId="19260" xr:uid="{00000000-0005-0000-0000-0000214B0000}"/>
    <cellStyle name="Normal 3 2 3 2 2 3 3 2 4" xfId="19261" xr:uid="{00000000-0005-0000-0000-0000224B0000}"/>
    <cellStyle name="Normal 3 2 3 2 2 3 3 2 4 2" xfId="19262" xr:uid="{00000000-0005-0000-0000-0000234B0000}"/>
    <cellStyle name="Normal 3 2 3 2 2 3 3 2 5" xfId="19263" xr:uid="{00000000-0005-0000-0000-0000244B0000}"/>
    <cellStyle name="Normal 3 2 3 2 2 3 3 3" xfId="19264" xr:uid="{00000000-0005-0000-0000-0000254B0000}"/>
    <cellStyle name="Normal 3 2 3 2 2 3 3 3 2" xfId="19265" xr:uid="{00000000-0005-0000-0000-0000264B0000}"/>
    <cellStyle name="Normal 3 2 3 2 2 3 3 3 2 2" xfId="19266" xr:uid="{00000000-0005-0000-0000-0000274B0000}"/>
    <cellStyle name="Normal 3 2 3 2 2 3 3 3 2 2 2" xfId="19267" xr:uid="{00000000-0005-0000-0000-0000284B0000}"/>
    <cellStyle name="Normal 3 2 3 2 2 3 3 3 2 3" xfId="19268" xr:uid="{00000000-0005-0000-0000-0000294B0000}"/>
    <cellStyle name="Normal 3 2 3 2 2 3 3 3 3" xfId="19269" xr:uid="{00000000-0005-0000-0000-00002A4B0000}"/>
    <cellStyle name="Normal 3 2 3 2 2 3 3 3 3 2" xfId="19270" xr:uid="{00000000-0005-0000-0000-00002B4B0000}"/>
    <cellStyle name="Normal 3 2 3 2 2 3 3 3 4" xfId="19271" xr:uid="{00000000-0005-0000-0000-00002C4B0000}"/>
    <cellStyle name="Normal 3 2 3 2 2 3 3 4" xfId="19272" xr:uid="{00000000-0005-0000-0000-00002D4B0000}"/>
    <cellStyle name="Normal 3 2 3 2 2 3 3 4 2" xfId="19273" xr:uid="{00000000-0005-0000-0000-00002E4B0000}"/>
    <cellStyle name="Normal 3 2 3 2 2 3 3 4 2 2" xfId="19274" xr:uid="{00000000-0005-0000-0000-00002F4B0000}"/>
    <cellStyle name="Normal 3 2 3 2 2 3 3 4 2 2 2" xfId="19275" xr:uid="{00000000-0005-0000-0000-0000304B0000}"/>
    <cellStyle name="Normal 3 2 3 2 2 3 3 4 2 3" xfId="19276" xr:uid="{00000000-0005-0000-0000-0000314B0000}"/>
    <cellStyle name="Normal 3 2 3 2 2 3 3 4 3" xfId="19277" xr:uid="{00000000-0005-0000-0000-0000324B0000}"/>
    <cellStyle name="Normal 3 2 3 2 2 3 3 4 3 2" xfId="19278" xr:uid="{00000000-0005-0000-0000-0000334B0000}"/>
    <cellStyle name="Normal 3 2 3 2 2 3 3 4 4" xfId="19279" xr:uid="{00000000-0005-0000-0000-0000344B0000}"/>
    <cellStyle name="Normal 3 2 3 2 2 3 3 5" xfId="19280" xr:uid="{00000000-0005-0000-0000-0000354B0000}"/>
    <cellStyle name="Normal 3 2 3 2 2 3 3 5 2" xfId="19281" xr:uid="{00000000-0005-0000-0000-0000364B0000}"/>
    <cellStyle name="Normal 3 2 3 2 2 3 3 5 2 2" xfId="19282" xr:uid="{00000000-0005-0000-0000-0000374B0000}"/>
    <cellStyle name="Normal 3 2 3 2 2 3 3 5 3" xfId="19283" xr:uid="{00000000-0005-0000-0000-0000384B0000}"/>
    <cellStyle name="Normal 3 2 3 2 2 3 3 6" xfId="19284" xr:uid="{00000000-0005-0000-0000-0000394B0000}"/>
    <cellStyle name="Normal 3 2 3 2 2 3 3 6 2" xfId="19285" xr:uid="{00000000-0005-0000-0000-00003A4B0000}"/>
    <cellStyle name="Normal 3 2 3 2 2 3 3 7" xfId="19286" xr:uid="{00000000-0005-0000-0000-00003B4B0000}"/>
    <cellStyle name="Normal 3 2 3 2 2 3 3 7 2" xfId="19287" xr:uid="{00000000-0005-0000-0000-00003C4B0000}"/>
    <cellStyle name="Normal 3 2 3 2 2 3 3 8" xfId="19288" xr:uid="{00000000-0005-0000-0000-00003D4B0000}"/>
    <cellStyle name="Normal 3 2 3 2 2 3 4" xfId="19289" xr:uid="{00000000-0005-0000-0000-00003E4B0000}"/>
    <cellStyle name="Normal 3 2 3 2 2 3 4 2" xfId="19290" xr:uid="{00000000-0005-0000-0000-00003F4B0000}"/>
    <cellStyle name="Normal 3 2 3 2 2 3 4 2 2" xfId="19291" xr:uid="{00000000-0005-0000-0000-0000404B0000}"/>
    <cellStyle name="Normal 3 2 3 2 2 3 4 2 2 2" xfId="19292" xr:uid="{00000000-0005-0000-0000-0000414B0000}"/>
    <cellStyle name="Normal 3 2 3 2 2 3 4 2 2 2 2" xfId="19293" xr:uid="{00000000-0005-0000-0000-0000424B0000}"/>
    <cellStyle name="Normal 3 2 3 2 2 3 4 2 2 3" xfId="19294" xr:uid="{00000000-0005-0000-0000-0000434B0000}"/>
    <cellStyle name="Normal 3 2 3 2 2 3 4 2 3" xfId="19295" xr:uid="{00000000-0005-0000-0000-0000444B0000}"/>
    <cellStyle name="Normal 3 2 3 2 2 3 4 2 3 2" xfId="19296" xr:uid="{00000000-0005-0000-0000-0000454B0000}"/>
    <cellStyle name="Normal 3 2 3 2 2 3 4 2 4" xfId="19297" xr:uid="{00000000-0005-0000-0000-0000464B0000}"/>
    <cellStyle name="Normal 3 2 3 2 2 3 4 3" xfId="19298" xr:uid="{00000000-0005-0000-0000-0000474B0000}"/>
    <cellStyle name="Normal 3 2 3 2 2 3 4 3 2" xfId="19299" xr:uid="{00000000-0005-0000-0000-0000484B0000}"/>
    <cellStyle name="Normal 3 2 3 2 2 3 4 3 2 2" xfId="19300" xr:uid="{00000000-0005-0000-0000-0000494B0000}"/>
    <cellStyle name="Normal 3 2 3 2 2 3 4 3 3" xfId="19301" xr:uid="{00000000-0005-0000-0000-00004A4B0000}"/>
    <cellStyle name="Normal 3 2 3 2 2 3 4 4" xfId="19302" xr:uid="{00000000-0005-0000-0000-00004B4B0000}"/>
    <cellStyle name="Normal 3 2 3 2 2 3 4 4 2" xfId="19303" xr:uid="{00000000-0005-0000-0000-00004C4B0000}"/>
    <cellStyle name="Normal 3 2 3 2 2 3 4 5" xfId="19304" xr:uid="{00000000-0005-0000-0000-00004D4B0000}"/>
    <cellStyle name="Normal 3 2 3 2 2 3 5" xfId="19305" xr:uid="{00000000-0005-0000-0000-00004E4B0000}"/>
    <cellStyle name="Normal 3 2 3 2 2 3 5 2" xfId="19306" xr:uid="{00000000-0005-0000-0000-00004F4B0000}"/>
    <cellStyle name="Normal 3 2 3 2 2 3 5 2 2" xfId="19307" xr:uid="{00000000-0005-0000-0000-0000504B0000}"/>
    <cellStyle name="Normal 3 2 3 2 2 3 5 2 2 2" xfId="19308" xr:uid="{00000000-0005-0000-0000-0000514B0000}"/>
    <cellStyle name="Normal 3 2 3 2 2 3 5 2 3" xfId="19309" xr:uid="{00000000-0005-0000-0000-0000524B0000}"/>
    <cellStyle name="Normal 3 2 3 2 2 3 5 3" xfId="19310" xr:uid="{00000000-0005-0000-0000-0000534B0000}"/>
    <cellStyle name="Normal 3 2 3 2 2 3 5 3 2" xfId="19311" xr:uid="{00000000-0005-0000-0000-0000544B0000}"/>
    <cellStyle name="Normal 3 2 3 2 2 3 5 4" xfId="19312" xr:uid="{00000000-0005-0000-0000-0000554B0000}"/>
    <cellStyle name="Normal 3 2 3 2 2 3 6" xfId="19313" xr:uid="{00000000-0005-0000-0000-0000564B0000}"/>
    <cellStyle name="Normal 3 2 3 2 2 3 6 2" xfId="19314" xr:uid="{00000000-0005-0000-0000-0000574B0000}"/>
    <cellStyle name="Normal 3 2 3 2 2 3 6 2 2" xfId="19315" xr:uid="{00000000-0005-0000-0000-0000584B0000}"/>
    <cellStyle name="Normal 3 2 3 2 2 3 6 2 2 2" xfId="19316" xr:uid="{00000000-0005-0000-0000-0000594B0000}"/>
    <cellStyle name="Normal 3 2 3 2 2 3 6 2 3" xfId="19317" xr:uid="{00000000-0005-0000-0000-00005A4B0000}"/>
    <cellStyle name="Normal 3 2 3 2 2 3 6 3" xfId="19318" xr:uid="{00000000-0005-0000-0000-00005B4B0000}"/>
    <cellStyle name="Normal 3 2 3 2 2 3 6 3 2" xfId="19319" xr:uid="{00000000-0005-0000-0000-00005C4B0000}"/>
    <cellStyle name="Normal 3 2 3 2 2 3 6 4" xfId="19320" xr:uid="{00000000-0005-0000-0000-00005D4B0000}"/>
    <cellStyle name="Normal 3 2 3 2 2 3 7" xfId="19321" xr:uid="{00000000-0005-0000-0000-00005E4B0000}"/>
    <cellStyle name="Normal 3 2 3 2 2 3 7 2" xfId="19322" xr:uid="{00000000-0005-0000-0000-00005F4B0000}"/>
    <cellStyle name="Normal 3 2 3 2 2 3 7 2 2" xfId="19323" xr:uid="{00000000-0005-0000-0000-0000604B0000}"/>
    <cellStyle name="Normal 3 2 3 2 2 3 7 3" xfId="19324" xr:uid="{00000000-0005-0000-0000-0000614B0000}"/>
    <cellStyle name="Normal 3 2 3 2 2 3 8" xfId="19325" xr:uid="{00000000-0005-0000-0000-0000624B0000}"/>
    <cellStyle name="Normal 3 2 3 2 2 3 8 2" xfId="19326" xr:uid="{00000000-0005-0000-0000-0000634B0000}"/>
    <cellStyle name="Normal 3 2 3 2 2 3 9" xfId="19327" xr:uid="{00000000-0005-0000-0000-0000644B0000}"/>
    <cellStyle name="Normal 3 2 3 2 2 3 9 2" xfId="19328" xr:uid="{00000000-0005-0000-0000-0000654B0000}"/>
    <cellStyle name="Normal 3 2 3 2 2 4" xfId="19329" xr:uid="{00000000-0005-0000-0000-0000664B0000}"/>
    <cellStyle name="Normal 3 2 3 2 2 4 10" xfId="19330" xr:uid="{00000000-0005-0000-0000-0000674B0000}"/>
    <cellStyle name="Normal 3 2 3 2 2 4 2" xfId="19331" xr:uid="{00000000-0005-0000-0000-0000684B0000}"/>
    <cellStyle name="Normal 3 2 3 2 2 4 2 2" xfId="19332" xr:uid="{00000000-0005-0000-0000-0000694B0000}"/>
    <cellStyle name="Normal 3 2 3 2 2 4 2 2 2" xfId="19333" xr:uid="{00000000-0005-0000-0000-00006A4B0000}"/>
    <cellStyle name="Normal 3 2 3 2 2 4 2 2 2 2" xfId="19334" xr:uid="{00000000-0005-0000-0000-00006B4B0000}"/>
    <cellStyle name="Normal 3 2 3 2 2 4 2 2 2 2 2" xfId="19335" xr:uid="{00000000-0005-0000-0000-00006C4B0000}"/>
    <cellStyle name="Normal 3 2 3 2 2 4 2 2 2 2 2 2" xfId="19336" xr:uid="{00000000-0005-0000-0000-00006D4B0000}"/>
    <cellStyle name="Normal 3 2 3 2 2 4 2 2 2 2 2 2 2" xfId="19337" xr:uid="{00000000-0005-0000-0000-00006E4B0000}"/>
    <cellStyle name="Normal 3 2 3 2 2 4 2 2 2 2 2 3" xfId="19338" xr:uid="{00000000-0005-0000-0000-00006F4B0000}"/>
    <cellStyle name="Normal 3 2 3 2 2 4 2 2 2 2 3" xfId="19339" xr:uid="{00000000-0005-0000-0000-0000704B0000}"/>
    <cellStyle name="Normal 3 2 3 2 2 4 2 2 2 2 3 2" xfId="19340" xr:uid="{00000000-0005-0000-0000-0000714B0000}"/>
    <cellStyle name="Normal 3 2 3 2 2 4 2 2 2 2 4" xfId="19341" xr:uid="{00000000-0005-0000-0000-0000724B0000}"/>
    <cellStyle name="Normal 3 2 3 2 2 4 2 2 2 3" xfId="19342" xr:uid="{00000000-0005-0000-0000-0000734B0000}"/>
    <cellStyle name="Normal 3 2 3 2 2 4 2 2 2 3 2" xfId="19343" xr:uid="{00000000-0005-0000-0000-0000744B0000}"/>
    <cellStyle name="Normal 3 2 3 2 2 4 2 2 2 3 2 2" xfId="19344" xr:uid="{00000000-0005-0000-0000-0000754B0000}"/>
    <cellStyle name="Normal 3 2 3 2 2 4 2 2 2 3 3" xfId="19345" xr:uid="{00000000-0005-0000-0000-0000764B0000}"/>
    <cellStyle name="Normal 3 2 3 2 2 4 2 2 2 4" xfId="19346" xr:uid="{00000000-0005-0000-0000-0000774B0000}"/>
    <cellStyle name="Normal 3 2 3 2 2 4 2 2 2 4 2" xfId="19347" xr:uid="{00000000-0005-0000-0000-0000784B0000}"/>
    <cellStyle name="Normal 3 2 3 2 2 4 2 2 2 5" xfId="19348" xr:uid="{00000000-0005-0000-0000-0000794B0000}"/>
    <cellStyle name="Normal 3 2 3 2 2 4 2 2 3" xfId="19349" xr:uid="{00000000-0005-0000-0000-00007A4B0000}"/>
    <cellStyle name="Normal 3 2 3 2 2 4 2 2 3 2" xfId="19350" xr:uid="{00000000-0005-0000-0000-00007B4B0000}"/>
    <cellStyle name="Normal 3 2 3 2 2 4 2 2 3 2 2" xfId="19351" xr:uid="{00000000-0005-0000-0000-00007C4B0000}"/>
    <cellStyle name="Normal 3 2 3 2 2 4 2 2 3 2 2 2" xfId="19352" xr:uid="{00000000-0005-0000-0000-00007D4B0000}"/>
    <cellStyle name="Normal 3 2 3 2 2 4 2 2 3 2 3" xfId="19353" xr:uid="{00000000-0005-0000-0000-00007E4B0000}"/>
    <cellStyle name="Normal 3 2 3 2 2 4 2 2 3 3" xfId="19354" xr:uid="{00000000-0005-0000-0000-00007F4B0000}"/>
    <cellStyle name="Normal 3 2 3 2 2 4 2 2 3 3 2" xfId="19355" xr:uid="{00000000-0005-0000-0000-0000804B0000}"/>
    <cellStyle name="Normal 3 2 3 2 2 4 2 2 3 4" xfId="19356" xr:uid="{00000000-0005-0000-0000-0000814B0000}"/>
    <cellStyle name="Normal 3 2 3 2 2 4 2 2 4" xfId="19357" xr:uid="{00000000-0005-0000-0000-0000824B0000}"/>
    <cellStyle name="Normal 3 2 3 2 2 4 2 2 4 2" xfId="19358" xr:uid="{00000000-0005-0000-0000-0000834B0000}"/>
    <cellStyle name="Normal 3 2 3 2 2 4 2 2 4 2 2" xfId="19359" xr:uid="{00000000-0005-0000-0000-0000844B0000}"/>
    <cellStyle name="Normal 3 2 3 2 2 4 2 2 4 2 2 2" xfId="19360" xr:uid="{00000000-0005-0000-0000-0000854B0000}"/>
    <cellStyle name="Normal 3 2 3 2 2 4 2 2 4 2 3" xfId="19361" xr:uid="{00000000-0005-0000-0000-0000864B0000}"/>
    <cellStyle name="Normal 3 2 3 2 2 4 2 2 4 3" xfId="19362" xr:uid="{00000000-0005-0000-0000-0000874B0000}"/>
    <cellStyle name="Normal 3 2 3 2 2 4 2 2 4 3 2" xfId="19363" xr:uid="{00000000-0005-0000-0000-0000884B0000}"/>
    <cellStyle name="Normal 3 2 3 2 2 4 2 2 4 4" xfId="19364" xr:uid="{00000000-0005-0000-0000-0000894B0000}"/>
    <cellStyle name="Normal 3 2 3 2 2 4 2 2 5" xfId="19365" xr:uid="{00000000-0005-0000-0000-00008A4B0000}"/>
    <cellStyle name="Normal 3 2 3 2 2 4 2 2 5 2" xfId="19366" xr:uid="{00000000-0005-0000-0000-00008B4B0000}"/>
    <cellStyle name="Normal 3 2 3 2 2 4 2 2 5 2 2" xfId="19367" xr:uid="{00000000-0005-0000-0000-00008C4B0000}"/>
    <cellStyle name="Normal 3 2 3 2 2 4 2 2 5 3" xfId="19368" xr:uid="{00000000-0005-0000-0000-00008D4B0000}"/>
    <cellStyle name="Normal 3 2 3 2 2 4 2 2 6" xfId="19369" xr:uid="{00000000-0005-0000-0000-00008E4B0000}"/>
    <cellStyle name="Normal 3 2 3 2 2 4 2 2 6 2" xfId="19370" xr:uid="{00000000-0005-0000-0000-00008F4B0000}"/>
    <cellStyle name="Normal 3 2 3 2 2 4 2 2 7" xfId="19371" xr:uid="{00000000-0005-0000-0000-0000904B0000}"/>
    <cellStyle name="Normal 3 2 3 2 2 4 2 2 7 2" xfId="19372" xr:uid="{00000000-0005-0000-0000-0000914B0000}"/>
    <cellStyle name="Normal 3 2 3 2 2 4 2 2 8" xfId="19373" xr:uid="{00000000-0005-0000-0000-0000924B0000}"/>
    <cellStyle name="Normal 3 2 3 2 2 4 2 3" xfId="19374" xr:uid="{00000000-0005-0000-0000-0000934B0000}"/>
    <cellStyle name="Normal 3 2 3 2 2 4 2 3 2" xfId="19375" xr:uid="{00000000-0005-0000-0000-0000944B0000}"/>
    <cellStyle name="Normal 3 2 3 2 2 4 2 3 2 2" xfId="19376" xr:uid="{00000000-0005-0000-0000-0000954B0000}"/>
    <cellStyle name="Normal 3 2 3 2 2 4 2 3 2 2 2" xfId="19377" xr:uid="{00000000-0005-0000-0000-0000964B0000}"/>
    <cellStyle name="Normal 3 2 3 2 2 4 2 3 2 2 2 2" xfId="19378" xr:uid="{00000000-0005-0000-0000-0000974B0000}"/>
    <cellStyle name="Normal 3 2 3 2 2 4 2 3 2 2 3" xfId="19379" xr:uid="{00000000-0005-0000-0000-0000984B0000}"/>
    <cellStyle name="Normal 3 2 3 2 2 4 2 3 2 3" xfId="19380" xr:uid="{00000000-0005-0000-0000-0000994B0000}"/>
    <cellStyle name="Normal 3 2 3 2 2 4 2 3 2 3 2" xfId="19381" xr:uid="{00000000-0005-0000-0000-00009A4B0000}"/>
    <cellStyle name="Normal 3 2 3 2 2 4 2 3 2 4" xfId="19382" xr:uid="{00000000-0005-0000-0000-00009B4B0000}"/>
    <cellStyle name="Normal 3 2 3 2 2 4 2 3 3" xfId="19383" xr:uid="{00000000-0005-0000-0000-00009C4B0000}"/>
    <cellStyle name="Normal 3 2 3 2 2 4 2 3 3 2" xfId="19384" xr:uid="{00000000-0005-0000-0000-00009D4B0000}"/>
    <cellStyle name="Normal 3 2 3 2 2 4 2 3 3 2 2" xfId="19385" xr:uid="{00000000-0005-0000-0000-00009E4B0000}"/>
    <cellStyle name="Normal 3 2 3 2 2 4 2 3 3 3" xfId="19386" xr:uid="{00000000-0005-0000-0000-00009F4B0000}"/>
    <cellStyle name="Normal 3 2 3 2 2 4 2 3 4" xfId="19387" xr:uid="{00000000-0005-0000-0000-0000A04B0000}"/>
    <cellStyle name="Normal 3 2 3 2 2 4 2 3 4 2" xfId="19388" xr:uid="{00000000-0005-0000-0000-0000A14B0000}"/>
    <cellStyle name="Normal 3 2 3 2 2 4 2 3 5" xfId="19389" xr:uid="{00000000-0005-0000-0000-0000A24B0000}"/>
    <cellStyle name="Normal 3 2 3 2 2 4 2 4" xfId="19390" xr:uid="{00000000-0005-0000-0000-0000A34B0000}"/>
    <cellStyle name="Normal 3 2 3 2 2 4 2 4 2" xfId="19391" xr:uid="{00000000-0005-0000-0000-0000A44B0000}"/>
    <cellStyle name="Normal 3 2 3 2 2 4 2 4 2 2" xfId="19392" xr:uid="{00000000-0005-0000-0000-0000A54B0000}"/>
    <cellStyle name="Normal 3 2 3 2 2 4 2 4 2 2 2" xfId="19393" xr:uid="{00000000-0005-0000-0000-0000A64B0000}"/>
    <cellStyle name="Normal 3 2 3 2 2 4 2 4 2 3" xfId="19394" xr:uid="{00000000-0005-0000-0000-0000A74B0000}"/>
    <cellStyle name="Normal 3 2 3 2 2 4 2 4 3" xfId="19395" xr:uid="{00000000-0005-0000-0000-0000A84B0000}"/>
    <cellStyle name="Normal 3 2 3 2 2 4 2 4 3 2" xfId="19396" xr:uid="{00000000-0005-0000-0000-0000A94B0000}"/>
    <cellStyle name="Normal 3 2 3 2 2 4 2 4 4" xfId="19397" xr:uid="{00000000-0005-0000-0000-0000AA4B0000}"/>
    <cellStyle name="Normal 3 2 3 2 2 4 2 5" xfId="19398" xr:uid="{00000000-0005-0000-0000-0000AB4B0000}"/>
    <cellStyle name="Normal 3 2 3 2 2 4 2 5 2" xfId="19399" xr:uid="{00000000-0005-0000-0000-0000AC4B0000}"/>
    <cellStyle name="Normal 3 2 3 2 2 4 2 5 2 2" xfId="19400" xr:uid="{00000000-0005-0000-0000-0000AD4B0000}"/>
    <cellStyle name="Normal 3 2 3 2 2 4 2 5 2 2 2" xfId="19401" xr:uid="{00000000-0005-0000-0000-0000AE4B0000}"/>
    <cellStyle name="Normal 3 2 3 2 2 4 2 5 2 3" xfId="19402" xr:uid="{00000000-0005-0000-0000-0000AF4B0000}"/>
    <cellStyle name="Normal 3 2 3 2 2 4 2 5 3" xfId="19403" xr:uid="{00000000-0005-0000-0000-0000B04B0000}"/>
    <cellStyle name="Normal 3 2 3 2 2 4 2 5 3 2" xfId="19404" xr:uid="{00000000-0005-0000-0000-0000B14B0000}"/>
    <cellStyle name="Normal 3 2 3 2 2 4 2 5 4" xfId="19405" xr:uid="{00000000-0005-0000-0000-0000B24B0000}"/>
    <cellStyle name="Normal 3 2 3 2 2 4 2 6" xfId="19406" xr:uid="{00000000-0005-0000-0000-0000B34B0000}"/>
    <cellStyle name="Normal 3 2 3 2 2 4 2 6 2" xfId="19407" xr:uid="{00000000-0005-0000-0000-0000B44B0000}"/>
    <cellStyle name="Normal 3 2 3 2 2 4 2 6 2 2" xfId="19408" xr:uid="{00000000-0005-0000-0000-0000B54B0000}"/>
    <cellStyle name="Normal 3 2 3 2 2 4 2 6 3" xfId="19409" xr:uid="{00000000-0005-0000-0000-0000B64B0000}"/>
    <cellStyle name="Normal 3 2 3 2 2 4 2 7" xfId="19410" xr:uid="{00000000-0005-0000-0000-0000B74B0000}"/>
    <cellStyle name="Normal 3 2 3 2 2 4 2 7 2" xfId="19411" xr:uid="{00000000-0005-0000-0000-0000B84B0000}"/>
    <cellStyle name="Normal 3 2 3 2 2 4 2 8" xfId="19412" xr:uid="{00000000-0005-0000-0000-0000B94B0000}"/>
    <cellStyle name="Normal 3 2 3 2 2 4 2 8 2" xfId="19413" xr:uid="{00000000-0005-0000-0000-0000BA4B0000}"/>
    <cellStyle name="Normal 3 2 3 2 2 4 2 9" xfId="19414" xr:uid="{00000000-0005-0000-0000-0000BB4B0000}"/>
    <cellStyle name="Normal 3 2 3 2 2 4 3" xfId="19415" xr:uid="{00000000-0005-0000-0000-0000BC4B0000}"/>
    <cellStyle name="Normal 3 2 3 2 2 4 3 2" xfId="19416" xr:uid="{00000000-0005-0000-0000-0000BD4B0000}"/>
    <cellStyle name="Normal 3 2 3 2 2 4 3 2 2" xfId="19417" xr:uid="{00000000-0005-0000-0000-0000BE4B0000}"/>
    <cellStyle name="Normal 3 2 3 2 2 4 3 2 2 2" xfId="19418" xr:uid="{00000000-0005-0000-0000-0000BF4B0000}"/>
    <cellStyle name="Normal 3 2 3 2 2 4 3 2 2 2 2" xfId="19419" xr:uid="{00000000-0005-0000-0000-0000C04B0000}"/>
    <cellStyle name="Normal 3 2 3 2 2 4 3 2 2 2 2 2" xfId="19420" xr:uid="{00000000-0005-0000-0000-0000C14B0000}"/>
    <cellStyle name="Normal 3 2 3 2 2 4 3 2 2 2 3" xfId="19421" xr:uid="{00000000-0005-0000-0000-0000C24B0000}"/>
    <cellStyle name="Normal 3 2 3 2 2 4 3 2 2 3" xfId="19422" xr:uid="{00000000-0005-0000-0000-0000C34B0000}"/>
    <cellStyle name="Normal 3 2 3 2 2 4 3 2 2 3 2" xfId="19423" xr:uid="{00000000-0005-0000-0000-0000C44B0000}"/>
    <cellStyle name="Normal 3 2 3 2 2 4 3 2 2 4" xfId="19424" xr:uid="{00000000-0005-0000-0000-0000C54B0000}"/>
    <cellStyle name="Normal 3 2 3 2 2 4 3 2 3" xfId="19425" xr:uid="{00000000-0005-0000-0000-0000C64B0000}"/>
    <cellStyle name="Normal 3 2 3 2 2 4 3 2 3 2" xfId="19426" xr:uid="{00000000-0005-0000-0000-0000C74B0000}"/>
    <cellStyle name="Normal 3 2 3 2 2 4 3 2 3 2 2" xfId="19427" xr:uid="{00000000-0005-0000-0000-0000C84B0000}"/>
    <cellStyle name="Normal 3 2 3 2 2 4 3 2 3 3" xfId="19428" xr:uid="{00000000-0005-0000-0000-0000C94B0000}"/>
    <cellStyle name="Normal 3 2 3 2 2 4 3 2 4" xfId="19429" xr:uid="{00000000-0005-0000-0000-0000CA4B0000}"/>
    <cellStyle name="Normal 3 2 3 2 2 4 3 2 4 2" xfId="19430" xr:uid="{00000000-0005-0000-0000-0000CB4B0000}"/>
    <cellStyle name="Normal 3 2 3 2 2 4 3 2 5" xfId="19431" xr:uid="{00000000-0005-0000-0000-0000CC4B0000}"/>
    <cellStyle name="Normal 3 2 3 2 2 4 3 3" xfId="19432" xr:uid="{00000000-0005-0000-0000-0000CD4B0000}"/>
    <cellStyle name="Normal 3 2 3 2 2 4 3 3 2" xfId="19433" xr:uid="{00000000-0005-0000-0000-0000CE4B0000}"/>
    <cellStyle name="Normal 3 2 3 2 2 4 3 3 2 2" xfId="19434" xr:uid="{00000000-0005-0000-0000-0000CF4B0000}"/>
    <cellStyle name="Normal 3 2 3 2 2 4 3 3 2 2 2" xfId="19435" xr:uid="{00000000-0005-0000-0000-0000D04B0000}"/>
    <cellStyle name="Normal 3 2 3 2 2 4 3 3 2 3" xfId="19436" xr:uid="{00000000-0005-0000-0000-0000D14B0000}"/>
    <cellStyle name="Normal 3 2 3 2 2 4 3 3 3" xfId="19437" xr:uid="{00000000-0005-0000-0000-0000D24B0000}"/>
    <cellStyle name="Normal 3 2 3 2 2 4 3 3 3 2" xfId="19438" xr:uid="{00000000-0005-0000-0000-0000D34B0000}"/>
    <cellStyle name="Normal 3 2 3 2 2 4 3 3 4" xfId="19439" xr:uid="{00000000-0005-0000-0000-0000D44B0000}"/>
    <cellStyle name="Normal 3 2 3 2 2 4 3 4" xfId="19440" xr:uid="{00000000-0005-0000-0000-0000D54B0000}"/>
    <cellStyle name="Normal 3 2 3 2 2 4 3 4 2" xfId="19441" xr:uid="{00000000-0005-0000-0000-0000D64B0000}"/>
    <cellStyle name="Normal 3 2 3 2 2 4 3 4 2 2" xfId="19442" xr:uid="{00000000-0005-0000-0000-0000D74B0000}"/>
    <cellStyle name="Normal 3 2 3 2 2 4 3 4 2 2 2" xfId="19443" xr:uid="{00000000-0005-0000-0000-0000D84B0000}"/>
    <cellStyle name="Normal 3 2 3 2 2 4 3 4 2 3" xfId="19444" xr:uid="{00000000-0005-0000-0000-0000D94B0000}"/>
    <cellStyle name="Normal 3 2 3 2 2 4 3 4 3" xfId="19445" xr:uid="{00000000-0005-0000-0000-0000DA4B0000}"/>
    <cellStyle name="Normal 3 2 3 2 2 4 3 4 3 2" xfId="19446" xr:uid="{00000000-0005-0000-0000-0000DB4B0000}"/>
    <cellStyle name="Normal 3 2 3 2 2 4 3 4 4" xfId="19447" xr:uid="{00000000-0005-0000-0000-0000DC4B0000}"/>
    <cellStyle name="Normal 3 2 3 2 2 4 3 5" xfId="19448" xr:uid="{00000000-0005-0000-0000-0000DD4B0000}"/>
    <cellStyle name="Normal 3 2 3 2 2 4 3 5 2" xfId="19449" xr:uid="{00000000-0005-0000-0000-0000DE4B0000}"/>
    <cellStyle name="Normal 3 2 3 2 2 4 3 5 2 2" xfId="19450" xr:uid="{00000000-0005-0000-0000-0000DF4B0000}"/>
    <cellStyle name="Normal 3 2 3 2 2 4 3 5 3" xfId="19451" xr:uid="{00000000-0005-0000-0000-0000E04B0000}"/>
    <cellStyle name="Normal 3 2 3 2 2 4 3 6" xfId="19452" xr:uid="{00000000-0005-0000-0000-0000E14B0000}"/>
    <cellStyle name="Normal 3 2 3 2 2 4 3 6 2" xfId="19453" xr:uid="{00000000-0005-0000-0000-0000E24B0000}"/>
    <cellStyle name="Normal 3 2 3 2 2 4 3 7" xfId="19454" xr:uid="{00000000-0005-0000-0000-0000E34B0000}"/>
    <cellStyle name="Normal 3 2 3 2 2 4 3 7 2" xfId="19455" xr:uid="{00000000-0005-0000-0000-0000E44B0000}"/>
    <cellStyle name="Normal 3 2 3 2 2 4 3 8" xfId="19456" xr:uid="{00000000-0005-0000-0000-0000E54B0000}"/>
    <cellStyle name="Normal 3 2 3 2 2 4 4" xfId="19457" xr:uid="{00000000-0005-0000-0000-0000E64B0000}"/>
    <cellStyle name="Normal 3 2 3 2 2 4 4 2" xfId="19458" xr:uid="{00000000-0005-0000-0000-0000E74B0000}"/>
    <cellStyle name="Normal 3 2 3 2 2 4 4 2 2" xfId="19459" xr:uid="{00000000-0005-0000-0000-0000E84B0000}"/>
    <cellStyle name="Normal 3 2 3 2 2 4 4 2 2 2" xfId="19460" xr:uid="{00000000-0005-0000-0000-0000E94B0000}"/>
    <cellStyle name="Normal 3 2 3 2 2 4 4 2 2 2 2" xfId="19461" xr:uid="{00000000-0005-0000-0000-0000EA4B0000}"/>
    <cellStyle name="Normal 3 2 3 2 2 4 4 2 2 3" xfId="19462" xr:uid="{00000000-0005-0000-0000-0000EB4B0000}"/>
    <cellStyle name="Normal 3 2 3 2 2 4 4 2 3" xfId="19463" xr:uid="{00000000-0005-0000-0000-0000EC4B0000}"/>
    <cellStyle name="Normal 3 2 3 2 2 4 4 2 3 2" xfId="19464" xr:uid="{00000000-0005-0000-0000-0000ED4B0000}"/>
    <cellStyle name="Normal 3 2 3 2 2 4 4 2 4" xfId="19465" xr:uid="{00000000-0005-0000-0000-0000EE4B0000}"/>
    <cellStyle name="Normal 3 2 3 2 2 4 4 3" xfId="19466" xr:uid="{00000000-0005-0000-0000-0000EF4B0000}"/>
    <cellStyle name="Normal 3 2 3 2 2 4 4 3 2" xfId="19467" xr:uid="{00000000-0005-0000-0000-0000F04B0000}"/>
    <cellStyle name="Normal 3 2 3 2 2 4 4 3 2 2" xfId="19468" xr:uid="{00000000-0005-0000-0000-0000F14B0000}"/>
    <cellStyle name="Normal 3 2 3 2 2 4 4 3 3" xfId="19469" xr:uid="{00000000-0005-0000-0000-0000F24B0000}"/>
    <cellStyle name="Normal 3 2 3 2 2 4 4 4" xfId="19470" xr:uid="{00000000-0005-0000-0000-0000F34B0000}"/>
    <cellStyle name="Normal 3 2 3 2 2 4 4 4 2" xfId="19471" xr:uid="{00000000-0005-0000-0000-0000F44B0000}"/>
    <cellStyle name="Normal 3 2 3 2 2 4 4 5" xfId="19472" xr:uid="{00000000-0005-0000-0000-0000F54B0000}"/>
    <cellStyle name="Normal 3 2 3 2 2 4 5" xfId="19473" xr:uid="{00000000-0005-0000-0000-0000F64B0000}"/>
    <cellStyle name="Normal 3 2 3 2 2 4 5 2" xfId="19474" xr:uid="{00000000-0005-0000-0000-0000F74B0000}"/>
    <cellStyle name="Normal 3 2 3 2 2 4 5 2 2" xfId="19475" xr:uid="{00000000-0005-0000-0000-0000F84B0000}"/>
    <cellStyle name="Normal 3 2 3 2 2 4 5 2 2 2" xfId="19476" xr:uid="{00000000-0005-0000-0000-0000F94B0000}"/>
    <cellStyle name="Normal 3 2 3 2 2 4 5 2 3" xfId="19477" xr:uid="{00000000-0005-0000-0000-0000FA4B0000}"/>
    <cellStyle name="Normal 3 2 3 2 2 4 5 3" xfId="19478" xr:uid="{00000000-0005-0000-0000-0000FB4B0000}"/>
    <cellStyle name="Normal 3 2 3 2 2 4 5 3 2" xfId="19479" xr:uid="{00000000-0005-0000-0000-0000FC4B0000}"/>
    <cellStyle name="Normal 3 2 3 2 2 4 5 4" xfId="19480" xr:uid="{00000000-0005-0000-0000-0000FD4B0000}"/>
    <cellStyle name="Normal 3 2 3 2 2 4 6" xfId="19481" xr:uid="{00000000-0005-0000-0000-0000FE4B0000}"/>
    <cellStyle name="Normal 3 2 3 2 2 4 6 2" xfId="19482" xr:uid="{00000000-0005-0000-0000-0000FF4B0000}"/>
    <cellStyle name="Normal 3 2 3 2 2 4 6 2 2" xfId="19483" xr:uid="{00000000-0005-0000-0000-0000004C0000}"/>
    <cellStyle name="Normal 3 2 3 2 2 4 6 2 2 2" xfId="19484" xr:uid="{00000000-0005-0000-0000-0000014C0000}"/>
    <cellStyle name="Normal 3 2 3 2 2 4 6 2 3" xfId="19485" xr:uid="{00000000-0005-0000-0000-0000024C0000}"/>
    <cellStyle name="Normal 3 2 3 2 2 4 6 3" xfId="19486" xr:uid="{00000000-0005-0000-0000-0000034C0000}"/>
    <cellStyle name="Normal 3 2 3 2 2 4 6 3 2" xfId="19487" xr:uid="{00000000-0005-0000-0000-0000044C0000}"/>
    <cellStyle name="Normal 3 2 3 2 2 4 6 4" xfId="19488" xr:uid="{00000000-0005-0000-0000-0000054C0000}"/>
    <cellStyle name="Normal 3 2 3 2 2 4 7" xfId="19489" xr:uid="{00000000-0005-0000-0000-0000064C0000}"/>
    <cellStyle name="Normal 3 2 3 2 2 4 7 2" xfId="19490" xr:uid="{00000000-0005-0000-0000-0000074C0000}"/>
    <cellStyle name="Normal 3 2 3 2 2 4 7 2 2" xfId="19491" xr:uid="{00000000-0005-0000-0000-0000084C0000}"/>
    <cellStyle name="Normal 3 2 3 2 2 4 7 3" xfId="19492" xr:uid="{00000000-0005-0000-0000-0000094C0000}"/>
    <cellStyle name="Normal 3 2 3 2 2 4 8" xfId="19493" xr:uid="{00000000-0005-0000-0000-00000A4C0000}"/>
    <cellStyle name="Normal 3 2 3 2 2 4 8 2" xfId="19494" xr:uid="{00000000-0005-0000-0000-00000B4C0000}"/>
    <cellStyle name="Normal 3 2 3 2 2 4 9" xfId="19495" xr:uid="{00000000-0005-0000-0000-00000C4C0000}"/>
    <cellStyle name="Normal 3 2 3 2 2 4 9 2" xfId="19496" xr:uid="{00000000-0005-0000-0000-00000D4C0000}"/>
    <cellStyle name="Normal 3 2 3 2 2 5" xfId="19497" xr:uid="{00000000-0005-0000-0000-00000E4C0000}"/>
    <cellStyle name="Normal 3 2 3 2 2 5 2" xfId="19498" xr:uid="{00000000-0005-0000-0000-00000F4C0000}"/>
    <cellStyle name="Normal 3 2 3 2 2 5 2 2" xfId="19499" xr:uid="{00000000-0005-0000-0000-0000104C0000}"/>
    <cellStyle name="Normal 3 2 3 2 2 5 2 2 2" xfId="19500" xr:uid="{00000000-0005-0000-0000-0000114C0000}"/>
    <cellStyle name="Normal 3 2 3 2 2 5 2 2 2 2" xfId="19501" xr:uid="{00000000-0005-0000-0000-0000124C0000}"/>
    <cellStyle name="Normal 3 2 3 2 2 5 2 2 2 2 2" xfId="19502" xr:uid="{00000000-0005-0000-0000-0000134C0000}"/>
    <cellStyle name="Normal 3 2 3 2 2 5 2 2 2 2 2 2" xfId="19503" xr:uid="{00000000-0005-0000-0000-0000144C0000}"/>
    <cellStyle name="Normal 3 2 3 2 2 5 2 2 2 2 3" xfId="19504" xr:uid="{00000000-0005-0000-0000-0000154C0000}"/>
    <cellStyle name="Normal 3 2 3 2 2 5 2 2 2 3" xfId="19505" xr:uid="{00000000-0005-0000-0000-0000164C0000}"/>
    <cellStyle name="Normal 3 2 3 2 2 5 2 2 2 3 2" xfId="19506" xr:uid="{00000000-0005-0000-0000-0000174C0000}"/>
    <cellStyle name="Normal 3 2 3 2 2 5 2 2 2 4" xfId="19507" xr:uid="{00000000-0005-0000-0000-0000184C0000}"/>
    <cellStyle name="Normal 3 2 3 2 2 5 2 2 3" xfId="19508" xr:uid="{00000000-0005-0000-0000-0000194C0000}"/>
    <cellStyle name="Normal 3 2 3 2 2 5 2 2 3 2" xfId="19509" xr:uid="{00000000-0005-0000-0000-00001A4C0000}"/>
    <cellStyle name="Normal 3 2 3 2 2 5 2 2 3 2 2" xfId="19510" xr:uid="{00000000-0005-0000-0000-00001B4C0000}"/>
    <cellStyle name="Normal 3 2 3 2 2 5 2 2 3 3" xfId="19511" xr:uid="{00000000-0005-0000-0000-00001C4C0000}"/>
    <cellStyle name="Normal 3 2 3 2 2 5 2 2 4" xfId="19512" xr:uid="{00000000-0005-0000-0000-00001D4C0000}"/>
    <cellStyle name="Normal 3 2 3 2 2 5 2 2 4 2" xfId="19513" xr:uid="{00000000-0005-0000-0000-00001E4C0000}"/>
    <cellStyle name="Normal 3 2 3 2 2 5 2 2 5" xfId="19514" xr:uid="{00000000-0005-0000-0000-00001F4C0000}"/>
    <cellStyle name="Normal 3 2 3 2 2 5 2 3" xfId="19515" xr:uid="{00000000-0005-0000-0000-0000204C0000}"/>
    <cellStyle name="Normal 3 2 3 2 2 5 2 3 2" xfId="19516" xr:uid="{00000000-0005-0000-0000-0000214C0000}"/>
    <cellStyle name="Normal 3 2 3 2 2 5 2 3 2 2" xfId="19517" xr:uid="{00000000-0005-0000-0000-0000224C0000}"/>
    <cellStyle name="Normal 3 2 3 2 2 5 2 3 2 2 2" xfId="19518" xr:uid="{00000000-0005-0000-0000-0000234C0000}"/>
    <cellStyle name="Normal 3 2 3 2 2 5 2 3 2 3" xfId="19519" xr:uid="{00000000-0005-0000-0000-0000244C0000}"/>
    <cellStyle name="Normal 3 2 3 2 2 5 2 3 3" xfId="19520" xr:uid="{00000000-0005-0000-0000-0000254C0000}"/>
    <cellStyle name="Normal 3 2 3 2 2 5 2 3 3 2" xfId="19521" xr:uid="{00000000-0005-0000-0000-0000264C0000}"/>
    <cellStyle name="Normal 3 2 3 2 2 5 2 3 4" xfId="19522" xr:uid="{00000000-0005-0000-0000-0000274C0000}"/>
    <cellStyle name="Normal 3 2 3 2 2 5 2 4" xfId="19523" xr:uid="{00000000-0005-0000-0000-0000284C0000}"/>
    <cellStyle name="Normal 3 2 3 2 2 5 2 4 2" xfId="19524" xr:uid="{00000000-0005-0000-0000-0000294C0000}"/>
    <cellStyle name="Normal 3 2 3 2 2 5 2 4 2 2" xfId="19525" xr:uid="{00000000-0005-0000-0000-00002A4C0000}"/>
    <cellStyle name="Normal 3 2 3 2 2 5 2 4 2 2 2" xfId="19526" xr:uid="{00000000-0005-0000-0000-00002B4C0000}"/>
    <cellStyle name="Normal 3 2 3 2 2 5 2 4 2 3" xfId="19527" xr:uid="{00000000-0005-0000-0000-00002C4C0000}"/>
    <cellStyle name="Normal 3 2 3 2 2 5 2 4 3" xfId="19528" xr:uid="{00000000-0005-0000-0000-00002D4C0000}"/>
    <cellStyle name="Normal 3 2 3 2 2 5 2 4 3 2" xfId="19529" xr:uid="{00000000-0005-0000-0000-00002E4C0000}"/>
    <cellStyle name="Normal 3 2 3 2 2 5 2 4 4" xfId="19530" xr:uid="{00000000-0005-0000-0000-00002F4C0000}"/>
    <cellStyle name="Normal 3 2 3 2 2 5 2 5" xfId="19531" xr:uid="{00000000-0005-0000-0000-0000304C0000}"/>
    <cellStyle name="Normal 3 2 3 2 2 5 2 5 2" xfId="19532" xr:uid="{00000000-0005-0000-0000-0000314C0000}"/>
    <cellStyle name="Normal 3 2 3 2 2 5 2 5 2 2" xfId="19533" xr:uid="{00000000-0005-0000-0000-0000324C0000}"/>
    <cellStyle name="Normal 3 2 3 2 2 5 2 5 3" xfId="19534" xr:uid="{00000000-0005-0000-0000-0000334C0000}"/>
    <cellStyle name="Normal 3 2 3 2 2 5 2 6" xfId="19535" xr:uid="{00000000-0005-0000-0000-0000344C0000}"/>
    <cellStyle name="Normal 3 2 3 2 2 5 2 6 2" xfId="19536" xr:uid="{00000000-0005-0000-0000-0000354C0000}"/>
    <cellStyle name="Normal 3 2 3 2 2 5 2 7" xfId="19537" xr:uid="{00000000-0005-0000-0000-0000364C0000}"/>
    <cellStyle name="Normal 3 2 3 2 2 5 2 7 2" xfId="19538" xr:uid="{00000000-0005-0000-0000-0000374C0000}"/>
    <cellStyle name="Normal 3 2 3 2 2 5 2 8" xfId="19539" xr:uid="{00000000-0005-0000-0000-0000384C0000}"/>
    <cellStyle name="Normal 3 2 3 2 2 5 3" xfId="19540" xr:uid="{00000000-0005-0000-0000-0000394C0000}"/>
    <cellStyle name="Normal 3 2 3 2 2 5 3 2" xfId="19541" xr:uid="{00000000-0005-0000-0000-00003A4C0000}"/>
    <cellStyle name="Normal 3 2 3 2 2 5 3 2 2" xfId="19542" xr:uid="{00000000-0005-0000-0000-00003B4C0000}"/>
    <cellStyle name="Normal 3 2 3 2 2 5 3 2 2 2" xfId="19543" xr:uid="{00000000-0005-0000-0000-00003C4C0000}"/>
    <cellStyle name="Normal 3 2 3 2 2 5 3 2 2 2 2" xfId="19544" xr:uid="{00000000-0005-0000-0000-00003D4C0000}"/>
    <cellStyle name="Normal 3 2 3 2 2 5 3 2 2 3" xfId="19545" xr:uid="{00000000-0005-0000-0000-00003E4C0000}"/>
    <cellStyle name="Normal 3 2 3 2 2 5 3 2 3" xfId="19546" xr:uid="{00000000-0005-0000-0000-00003F4C0000}"/>
    <cellStyle name="Normal 3 2 3 2 2 5 3 2 3 2" xfId="19547" xr:uid="{00000000-0005-0000-0000-0000404C0000}"/>
    <cellStyle name="Normal 3 2 3 2 2 5 3 2 4" xfId="19548" xr:uid="{00000000-0005-0000-0000-0000414C0000}"/>
    <cellStyle name="Normal 3 2 3 2 2 5 3 3" xfId="19549" xr:uid="{00000000-0005-0000-0000-0000424C0000}"/>
    <cellStyle name="Normal 3 2 3 2 2 5 3 3 2" xfId="19550" xr:uid="{00000000-0005-0000-0000-0000434C0000}"/>
    <cellStyle name="Normal 3 2 3 2 2 5 3 3 2 2" xfId="19551" xr:uid="{00000000-0005-0000-0000-0000444C0000}"/>
    <cellStyle name="Normal 3 2 3 2 2 5 3 3 3" xfId="19552" xr:uid="{00000000-0005-0000-0000-0000454C0000}"/>
    <cellStyle name="Normal 3 2 3 2 2 5 3 4" xfId="19553" xr:uid="{00000000-0005-0000-0000-0000464C0000}"/>
    <cellStyle name="Normal 3 2 3 2 2 5 3 4 2" xfId="19554" xr:uid="{00000000-0005-0000-0000-0000474C0000}"/>
    <cellStyle name="Normal 3 2 3 2 2 5 3 5" xfId="19555" xr:uid="{00000000-0005-0000-0000-0000484C0000}"/>
    <cellStyle name="Normal 3 2 3 2 2 5 4" xfId="19556" xr:uid="{00000000-0005-0000-0000-0000494C0000}"/>
    <cellStyle name="Normal 3 2 3 2 2 5 4 2" xfId="19557" xr:uid="{00000000-0005-0000-0000-00004A4C0000}"/>
    <cellStyle name="Normal 3 2 3 2 2 5 4 2 2" xfId="19558" xr:uid="{00000000-0005-0000-0000-00004B4C0000}"/>
    <cellStyle name="Normal 3 2 3 2 2 5 4 2 2 2" xfId="19559" xr:uid="{00000000-0005-0000-0000-00004C4C0000}"/>
    <cellStyle name="Normal 3 2 3 2 2 5 4 2 3" xfId="19560" xr:uid="{00000000-0005-0000-0000-00004D4C0000}"/>
    <cellStyle name="Normal 3 2 3 2 2 5 4 3" xfId="19561" xr:uid="{00000000-0005-0000-0000-00004E4C0000}"/>
    <cellStyle name="Normal 3 2 3 2 2 5 4 3 2" xfId="19562" xr:uid="{00000000-0005-0000-0000-00004F4C0000}"/>
    <cellStyle name="Normal 3 2 3 2 2 5 4 4" xfId="19563" xr:uid="{00000000-0005-0000-0000-0000504C0000}"/>
    <cellStyle name="Normal 3 2 3 2 2 5 5" xfId="19564" xr:uid="{00000000-0005-0000-0000-0000514C0000}"/>
    <cellStyle name="Normal 3 2 3 2 2 5 5 2" xfId="19565" xr:uid="{00000000-0005-0000-0000-0000524C0000}"/>
    <cellStyle name="Normal 3 2 3 2 2 5 5 2 2" xfId="19566" xr:uid="{00000000-0005-0000-0000-0000534C0000}"/>
    <cellStyle name="Normal 3 2 3 2 2 5 5 2 2 2" xfId="19567" xr:uid="{00000000-0005-0000-0000-0000544C0000}"/>
    <cellStyle name="Normal 3 2 3 2 2 5 5 2 3" xfId="19568" xr:uid="{00000000-0005-0000-0000-0000554C0000}"/>
    <cellStyle name="Normal 3 2 3 2 2 5 5 3" xfId="19569" xr:uid="{00000000-0005-0000-0000-0000564C0000}"/>
    <cellStyle name="Normal 3 2 3 2 2 5 5 3 2" xfId="19570" xr:uid="{00000000-0005-0000-0000-0000574C0000}"/>
    <cellStyle name="Normal 3 2 3 2 2 5 5 4" xfId="19571" xr:uid="{00000000-0005-0000-0000-0000584C0000}"/>
    <cellStyle name="Normal 3 2 3 2 2 5 6" xfId="19572" xr:uid="{00000000-0005-0000-0000-0000594C0000}"/>
    <cellStyle name="Normal 3 2 3 2 2 5 6 2" xfId="19573" xr:uid="{00000000-0005-0000-0000-00005A4C0000}"/>
    <cellStyle name="Normal 3 2 3 2 2 5 6 2 2" xfId="19574" xr:uid="{00000000-0005-0000-0000-00005B4C0000}"/>
    <cellStyle name="Normal 3 2 3 2 2 5 6 3" xfId="19575" xr:uid="{00000000-0005-0000-0000-00005C4C0000}"/>
    <cellStyle name="Normal 3 2 3 2 2 5 7" xfId="19576" xr:uid="{00000000-0005-0000-0000-00005D4C0000}"/>
    <cellStyle name="Normal 3 2 3 2 2 5 7 2" xfId="19577" xr:uid="{00000000-0005-0000-0000-00005E4C0000}"/>
    <cellStyle name="Normal 3 2 3 2 2 5 8" xfId="19578" xr:uid="{00000000-0005-0000-0000-00005F4C0000}"/>
    <cellStyle name="Normal 3 2 3 2 2 5 8 2" xfId="19579" xr:uid="{00000000-0005-0000-0000-0000604C0000}"/>
    <cellStyle name="Normal 3 2 3 2 2 5 9" xfId="19580" xr:uid="{00000000-0005-0000-0000-0000614C0000}"/>
    <cellStyle name="Normal 3 2 3 2 2 6" xfId="19581" xr:uid="{00000000-0005-0000-0000-0000624C0000}"/>
    <cellStyle name="Normal 3 2 3 2 2 6 2" xfId="19582" xr:uid="{00000000-0005-0000-0000-0000634C0000}"/>
    <cellStyle name="Normal 3 2 3 2 2 6 2 2" xfId="19583" xr:uid="{00000000-0005-0000-0000-0000644C0000}"/>
    <cellStyle name="Normal 3 2 3 2 2 6 2 2 2" xfId="19584" xr:uid="{00000000-0005-0000-0000-0000654C0000}"/>
    <cellStyle name="Normal 3 2 3 2 2 6 2 2 2 2" xfId="19585" xr:uid="{00000000-0005-0000-0000-0000664C0000}"/>
    <cellStyle name="Normal 3 2 3 2 2 6 2 2 2 2 2" xfId="19586" xr:uid="{00000000-0005-0000-0000-0000674C0000}"/>
    <cellStyle name="Normal 3 2 3 2 2 6 2 2 2 3" xfId="19587" xr:uid="{00000000-0005-0000-0000-0000684C0000}"/>
    <cellStyle name="Normal 3 2 3 2 2 6 2 2 3" xfId="19588" xr:uid="{00000000-0005-0000-0000-0000694C0000}"/>
    <cellStyle name="Normal 3 2 3 2 2 6 2 2 3 2" xfId="19589" xr:uid="{00000000-0005-0000-0000-00006A4C0000}"/>
    <cellStyle name="Normal 3 2 3 2 2 6 2 2 4" xfId="19590" xr:uid="{00000000-0005-0000-0000-00006B4C0000}"/>
    <cellStyle name="Normal 3 2 3 2 2 6 2 3" xfId="19591" xr:uid="{00000000-0005-0000-0000-00006C4C0000}"/>
    <cellStyle name="Normal 3 2 3 2 2 6 2 3 2" xfId="19592" xr:uid="{00000000-0005-0000-0000-00006D4C0000}"/>
    <cellStyle name="Normal 3 2 3 2 2 6 2 3 2 2" xfId="19593" xr:uid="{00000000-0005-0000-0000-00006E4C0000}"/>
    <cellStyle name="Normal 3 2 3 2 2 6 2 3 3" xfId="19594" xr:uid="{00000000-0005-0000-0000-00006F4C0000}"/>
    <cellStyle name="Normal 3 2 3 2 2 6 2 4" xfId="19595" xr:uid="{00000000-0005-0000-0000-0000704C0000}"/>
    <cellStyle name="Normal 3 2 3 2 2 6 2 4 2" xfId="19596" xr:uid="{00000000-0005-0000-0000-0000714C0000}"/>
    <cellStyle name="Normal 3 2 3 2 2 6 2 5" xfId="19597" xr:uid="{00000000-0005-0000-0000-0000724C0000}"/>
    <cellStyle name="Normal 3 2 3 2 2 6 3" xfId="19598" xr:uid="{00000000-0005-0000-0000-0000734C0000}"/>
    <cellStyle name="Normal 3 2 3 2 2 6 3 2" xfId="19599" xr:uid="{00000000-0005-0000-0000-0000744C0000}"/>
    <cellStyle name="Normal 3 2 3 2 2 6 3 2 2" xfId="19600" xr:uid="{00000000-0005-0000-0000-0000754C0000}"/>
    <cellStyle name="Normal 3 2 3 2 2 6 3 2 2 2" xfId="19601" xr:uid="{00000000-0005-0000-0000-0000764C0000}"/>
    <cellStyle name="Normal 3 2 3 2 2 6 3 2 3" xfId="19602" xr:uid="{00000000-0005-0000-0000-0000774C0000}"/>
    <cellStyle name="Normal 3 2 3 2 2 6 3 3" xfId="19603" xr:uid="{00000000-0005-0000-0000-0000784C0000}"/>
    <cellStyle name="Normal 3 2 3 2 2 6 3 3 2" xfId="19604" xr:uid="{00000000-0005-0000-0000-0000794C0000}"/>
    <cellStyle name="Normal 3 2 3 2 2 6 3 4" xfId="19605" xr:uid="{00000000-0005-0000-0000-00007A4C0000}"/>
    <cellStyle name="Normal 3 2 3 2 2 6 4" xfId="19606" xr:uid="{00000000-0005-0000-0000-00007B4C0000}"/>
    <cellStyle name="Normal 3 2 3 2 2 6 4 2" xfId="19607" xr:uid="{00000000-0005-0000-0000-00007C4C0000}"/>
    <cellStyle name="Normal 3 2 3 2 2 6 4 2 2" xfId="19608" xr:uid="{00000000-0005-0000-0000-00007D4C0000}"/>
    <cellStyle name="Normal 3 2 3 2 2 6 4 2 2 2" xfId="19609" xr:uid="{00000000-0005-0000-0000-00007E4C0000}"/>
    <cellStyle name="Normal 3 2 3 2 2 6 4 2 3" xfId="19610" xr:uid="{00000000-0005-0000-0000-00007F4C0000}"/>
    <cellStyle name="Normal 3 2 3 2 2 6 4 3" xfId="19611" xr:uid="{00000000-0005-0000-0000-0000804C0000}"/>
    <cellStyle name="Normal 3 2 3 2 2 6 4 3 2" xfId="19612" xr:uid="{00000000-0005-0000-0000-0000814C0000}"/>
    <cellStyle name="Normal 3 2 3 2 2 6 4 4" xfId="19613" xr:uid="{00000000-0005-0000-0000-0000824C0000}"/>
    <cellStyle name="Normal 3 2 3 2 2 6 5" xfId="19614" xr:uid="{00000000-0005-0000-0000-0000834C0000}"/>
    <cellStyle name="Normal 3 2 3 2 2 6 5 2" xfId="19615" xr:uid="{00000000-0005-0000-0000-0000844C0000}"/>
    <cellStyle name="Normal 3 2 3 2 2 6 5 2 2" xfId="19616" xr:uid="{00000000-0005-0000-0000-0000854C0000}"/>
    <cellStyle name="Normal 3 2 3 2 2 6 5 3" xfId="19617" xr:uid="{00000000-0005-0000-0000-0000864C0000}"/>
    <cellStyle name="Normal 3 2 3 2 2 6 6" xfId="19618" xr:uid="{00000000-0005-0000-0000-0000874C0000}"/>
    <cellStyle name="Normal 3 2 3 2 2 6 6 2" xfId="19619" xr:uid="{00000000-0005-0000-0000-0000884C0000}"/>
    <cellStyle name="Normal 3 2 3 2 2 6 7" xfId="19620" xr:uid="{00000000-0005-0000-0000-0000894C0000}"/>
    <cellStyle name="Normal 3 2 3 2 2 6 7 2" xfId="19621" xr:uid="{00000000-0005-0000-0000-00008A4C0000}"/>
    <cellStyle name="Normal 3 2 3 2 2 6 8" xfId="19622" xr:uid="{00000000-0005-0000-0000-00008B4C0000}"/>
    <cellStyle name="Normal 3 2 3 2 2 7" xfId="19623" xr:uid="{00000000-0005-0000-0000-00008C4C0000}"/>
    <cellStyle name="Normal 3 2 3 2 2 7 2" xfId="19624" xr:uid="{00000000-0005-0000-0000-00008D4C0000}"/>
    <cellStyle name="Normal 3 2 3 2 2 7 2 2" xfId="19625" xr:uid="{00000000-0005-0000-0000-00008E4C0000}"/>
    <cellStyle name="Normal 3 2 3 2 2 7 2 2 2" xfId="19626" xr:uid="{00000000-0005-0000-0000-00008F4C0000}"/>
    <cellStyle name="Normal 3 2 3 2 2 7 2 2 2 2" xfId="19627" xr:uid="{00000000-0005-0000-0000-0000904C0000}"/>
    <cellStyle name="Normal 3 2 3 2 2 7 2 2 2 2 2" xfId="19628" xr:uid="{00000000-0005-0000-0000-0000914C0000}"/>
    <cellStyle name="Normal 3 2 3 2 2 7 2 2 2 3" xfId="19629" xr:uid="{00000000-0005-0000-0000-0000924C0000}"/>
    <cellStyle name="Normal 3 2 3 2 2 7 2 2 3" xfId="19630" xr:uid="{00000000-0005-0000-0000-0000934C0000}"/>
    <cellStyle name="Normal 3 2 3 2 2 7 2 2 3 2" xfId="19631" xr:uid="{00000000-0005-0000-0000-0000944C0000}"/>
    <cellStyle name="Normal 3 2 3 2 2 7 2 2 4" xfId="19632" xr:uid="{00000000-0005-0000-0000-0000954C0000}"/>
    <cellStyle name="Normal 3 2 3 2 2 7 2 3" xfId="19633" xr:uid="{00000000-0005-0000-0000-0000964C0000}"/>
    <cellStyle name="Normal 3 2 3 2 2 7 2 3 2" xfId="19634" xr:uid="{00000000-0005-0000-0000-0000974C0000}"/>
    <cellStyle name="Normal 3 2 3 2 2 7 2 3 2 2" xfId="19635" xr:uid="{00000000-0005-0000-0000-0000984C0000}"/>
    <cellStyle name="Normal 3 2 3 2 2 7 2 3 3" xfId="19636" xr:uid="{00000000-0005-0000-0000-0000994C0000}"/>
    <cellStyle name="Normal 3 2 3 2 2 7 2 4" xfId="19637" xr:uid="{00000000-0005-0000-0000-00009A4C0000}"/>
    <cellStyle name="Normal 3 2 3 2 2 7 2 4 2" xfId="19638" xr:uid="{00000000-0005-0000-0000-00009B4C0000}"/>
    <cellStyle name="Normal 3 2 3 2 2 7 2 5" xfId="19639" xr:uid="{00000000-0005-0000-0000-00009C4C0000}"/>
    <cellStyle name="Normal 3 2 3 2 2 7 3" xfId="19640" xr:uid="{00000000-0005-0000-0000-00009D4C0000}"/>
    <cellStyle name="Normal 3 2 3 2 2 7 3 2" xfId="19641" xr:uid="{00000000-0005-0000-0000-00009E4C0000}"/>
    <cellStyle name="Normal 3 2 3 2 2 7 3 2 2" xfId="19642" xr:uid="{00000000-0005-0000-0000-00009F4C0000}"/>
    <cellStyle name="Normal 3 2 3 2 2 7 3 2 2 2" xfId="19643" xr:uid="{00000000-0005-0000-0000-0000A04C0000}"/>
    <cellStyle name="Normal 3 2 3 2 2 7 3 2 3" xfId="19644" xr:uid="{00000000-0005-0000-0000-0000A14C0000}"/>
    <cellStyle name="Normal 3 2 3 2 2 7 3 3" xfId="19645" xr:uid="{00000000-0005-0000-0000-0000A24C0000}"/>
    <cellStyle name="Normal 3 2 3 2 2 7 3 3 2" xfId="19646" xr:uid="{00000000-0005-0000-0000-0000A34C0000}"/>
    <cellStyle name="Normal 3 2 3 2 2 7 3 4" xfId="19647" xr:uid="{00000000-0005-0000-0000-0000A44C0000}"/>
    <cellStyle name="Normal 3 2 3 2 2 7 4" xfId="19648" xr:uid="{00000000-0005-0000-0000-0000A54C0000}"/>
    <cellStyle name="Normal 3 2 3 2 2 7 4 2" xfId="19649" xr:uid="{00000000-0005-0000-0000-0000A64C0000}"/>
    <cellStyle name="Normal 3 2 3 2 2 7 4 2 2" xfId="19650" xr:uid="{00000000-0005-0000-0000-0000A74C0000}"/>
    <cellStyle name="Normal 3 2 3 2 2 7 4 3" xfId="19651" xr:uid="{00000000-0005-0000-0000-0000A84C0000}"/>
    <cellStyle name="Normal 3 2 3 2 2 7 5" xfId="19652" xr:uid="{00000000-0005-0000-0000-0000A94C0000}"/>
    <cellStyle name="Normal 3 2 3 2 2 7 5 2" xfId="19653" xr:uid="{00000000-0005-0000-0000-0000AA4C0000}"/>
    <cellStyle name="Normal 3 2 3 2 2 7 6" xfId="19654" xr:uid="{00000000-0005-0000-0000-0000AB4C0000}"/>
    <cellStyle name="Normal 3 2 3 2 2 8" xfId="19655" xr:uid="{00000000-0005-0000-0000-0000AC4C0000}"/>
    <cellStyle name="Normal 3 2 3 2 2 8 2" xfId="19656" xr:uid="{00000000-0005-0000-0000-0000AD4C0000}"/>
    <cellStyle name="Normal 3 2 3 2 2 8 2 2" xfId="19657" xr:uid="{00000000-0005-0000-0000-0000AE4C0000}"/>
    <cellStyle name="Normal 3 2 3 2 2 8 2 2 2" xfId="19658" xr:uid="{00000000-0005-0000-0000-0000AF4C0000}"/>
    <cellStyle name="Normal 3 2 3 2 2 8 2 2 2 2" xfId="19659" xr:uid="{00000000-0005-0000-0000-0000B04C0000}"/>
    <cellStyle name="Normal 3 2 3 2 2 8 2 2 2 2 2" xfId="19660" xr:uid="{00000000-0005-0000-0000-0000B14C0000}"/>
    <cellStyle name="Normal 3 2 3 2 2 8 2 2 2 3" xfId="19661" xr:uid="{00000000-0005-0000-0000-0000B24C0000}"/>
    <cellStyle name="Normal 3 2 3 2 2 8 2 2 3" xfId="19662" xr:uid="{00000000-0005-0000-0000-0000B34C0000}"/>
    <cellStyle name="Normal 3 2 3 2 2 8 2 2 3 2" xfId="19663" xr:uid="{00000000-0005-0000-0000-0000B44C0000}"/>
    <cellStyle name="Normal 3 2 3 2 2 8 2 2 4" xfId="19664" xr:uid="{00000000-0005-0000-0000-0000B54C0000}"/>
    <cellStyle name="Normal 3 2 3 2 2 8 2 3" xfId="19665" xr:uid="{00000000-0005-0000-0000-0000B64C0000}"/>
    <cellStyle name="Normal 3 2 3 2 2 8 2 3 2" xfId="19666" xr:uid="{00000000-0005-0000-0000-0000B74C0000}"/>
    <cellStyle name="Normal 3 2 3 2 2 8 2 3 2 2" xfId="19667" xr:uid="{00000000-0005-0000-0000-0000B84C0000}"/>
    <cellStyle name="Normal 3 2 3 2 2 8 2 3 3" xfId="19668" xr:uid="{00000000-0005-0000-0000-0000B94C0000}"/>
    <cellStyle name="Normal 3 2 3 2 2 8 2 4" xfId="19669" xr:uid="{00000000-0005-0000-0000-0000BA4C0000}"/>
    <cellStyle name="Normal 3 2 3 2 2 8 2 4 2" xfId="19670" xr:uid="{00000000-0005-0000-0000-0000BB4C0000}"/>
    <cellStyle name="Normal 3 2 3 2 2 8 2 5" xfId="19671" xr:uid="{00000000-0005-0000-0000-0000BC4C0000}"/>
    <cellStyle name="Normal 3 2 3 2 2 8 3" xfId="19672" xr:uid="{00000000-0005-0000-0000-0000BD4C0000}"/>
    <cellStyle name="Normal 3 2 3 2 2 8 3 2" xfId="19673" xr:uid="{00000000-0005-0000-0000-0000BE4C0000}"/>
    <cellStyle name="Normal 3 2 3 2 2 8 3 2 2" xfId="19674" xr:uid="{00000000-0005-0000-0000-0000BF4C0000}"/>
    <cellStyle name="Normal 3 2 3 2 2 8 3 2 2 2" xfId="19675" xr:uid="{00000000-0005-0000-0000-0000C04C0000}"/>
    <cellStyle name="Normal 3 2 3 2 2 8 3 2 3" xfId="19676" xr:uid="{00000000-0005-0000-0000-0000C14C0000}"/>
    <cellStyle name="Normal 3 2 3 2 2 8 3 3" xfId="19677" xr:uid="{00000000-0005-0000-0000-0000C24C0000}"/>
    <cellStyle name="Normal 3 2 3 2 2 8 3 3 2" xfId="19678" xr:uid="{00000000-0005-0000-0000-0000C34C0000}"/>
    <cellStyle name="Normal 3 2 3 2 2 8 3 4" xfId="19679" xr:uid="{00000000-0005-0000-0000-0000C44C0000}"/>
    <cellStyle name="Normal 3 2 3 2 2 8 4" xfId="19680" xr:uid="{00000000-0005-0000-0000-0000C54C0000}"/>
    <cellStyle name="Normal 3 2 3 2 2 8 4 2" xfId="19681" xr:uid="{00000000-0005-0000-0000-0000C64C0000}"/>
    <cellStyle name="Normal 3 2 3 2 2 8 4 2 2" xfId="19682" xr:uid="{00000000-0005-0000-0000-0000C74C0000}"/>
    <cellStyle name="Normal 3 2 3 2 2 8 4 3" xfId="19683" xr:uid="{00000000-0005-0000-0000-0000C84C0000}"/>
    <cellStyle name="Normal 3 2 3 2 2 8 5" xfId="19684" xr:uid="{00000000-0005-0000-0000-0000C94C0000}"/>
    <cellStyle name="Normal 3 2 3 2 2 8 5 2" xfId="19685" xr:uid="{00000000-0005-0000-0000-0000CA4C0000}"/>
    <cellStyle name="Normal 3 2 3 2 2 8 6" xfId="19686" xr:uid="{00000000-0005-0000-0000-0000CB4C0000}"/>
    <cellStyle name="Normal 3 2 3 2 2 9" xfId="19687" xr:uid="{00000000-0005-0000-0000-0000CC4C0000}"/>
    <cellStyle name="Normal 3 2 3 2 2 9 2" xfId="19688" xr:uid="{00000000-0005-0000-0000-0000CD4C0000}"/>
    <cellStyle name="Normal 3 2 3 2 2 9 2 2" xfId="19689" xr:uid="{00000000-0005-0000-0000-0000CE4C0000}"/>
    <cellStyle name="Normal 3 2 3 2 2 9 2 2 2" xfId="19690" xr:uid="{00000000-0005-0000-0000-0000CF4C0000}"/>
    <cellStyle name="Normal 3 2 3 2 2 9 2 2 2 2" xfId="19691" xr:uid="{00000000-0005-0000-0000-0000D04C0000}"/>
    <cellStyle name="Normal 3 2 3 2 2 9 2 2 3" xfId="19692" xr:uid="{00000000-0005-0000-0000-0000D14C0000}"/>
    <cellStyle name="Normal 3 2 3 2 2 9 2 3" xfId="19693" xr:uid="{00000000-0005-0000-0000-0000D24C0000}"/>
    <cellStyle name="Normal 3 2 3 2 2 9 2 3 2" xfId="19694" xr:uid="{00000000-0005-0000-0000-0000D34C0000}"/>
    <cellStyle name="Normal 3 2 3 2 2 9 2 4" xfId="19695" xr:uid="{00000000-0005-0000-0000-0000D44C0000}"/>
    <cellStyle name="Normal 3 2 3 2 2 9 3" xfId="19696" xr:uid="{00000000-0005-0000-0000-0000D54C0000}"/>
    <cellStyle name="Normal 3 2 3 2 2 9 3 2" xfId="19697" xr:uid="{00000000-0005-0000-0000-0000D64C0000}"/>
    <cellStyle name="Normal 3 2 3 2 2 9 3 2 2" xfId="19698" xr:uid="{00000000-0005-0000-0000-0000D74C0000}"/>
    <cellStyle name="Normal 3 2 3 2 2 9 3 3" xfId="19699" xr:uid="{00000000-0005-0000-0000-0000D84C0000}"/>
    <cellStyle name="Normal 3 2 3 2 2 9 4" xfId="19700" xr:uid="{00000000-0005-0000-0000-0000D94C0000}"/>
    <cellStyle name="Normal 3 2 3 2 2 9 4 2" xfId="19701" xr:uid="{00000000-0005-0000-0000-0000DA4C0000}"/>
    <cellStyle name="Normal 3 2 3 2 2 9 5" xfId="19702" xr:uid="{00000000-0005-0000-0000-0000DB4C0000}"/>
    <cellStyle name="Normal 3 2 3 2 3" xfId="19703" xr:uid="{00000000-0005-0000-0000-0000DC4C0000}"/>
    <cellStyle name="Normal 3 2 3 2 3 10" xfId="19704" xr:uid="{00000000-0005-0000-0000-0000DD4C0000}"/>
    <cellStyle name="Normal 3 2 3 2 3 2" xfId="19705" xr:uid="{00000000-0005-0000-0000-0000DE4C0000}"/>
    <cellStyle name="Normal 3 2 3 2 3 2 2" xfId="19706" xr:uid="{00000000-0005-0000-0000-0000DF4C0000}"/>
    <cellStyle name="Normal 3 2 3 2 3 2 2 2" xfId="19707" xr:uid="{00000000-0005-0000-0000-0000E04C0000}"/>
    <cellStyle name="Normal 3 2 3 2 3 2 2 2 2" xfId="19708" xr:uid="{00000000-0005-0000-0000-0000E14C0000}"/>
    <cellStyle name="Normal 3 2 3 2 3 2 2 2 2 2" xfId="19709" xr:uid="{00000000-0005-0000-0000-0000E24C0000}"/>
    <cellStyle name="Normal 3 2 3 2 3 2 2 2 2 2 2" xfId="19710" xr:uid="{00000000-0005-0000-0000-0000E34C0000}"/>
    <cellStyle name="Normal 3 2 3 2 3 2 2 2 2 2 2 2" xfId="19711" xr:uid="{00000000-0005-0000-0000-0000E44C0000}"/>
    <cellStyle name="Normal 3 2 3 2 3 2 2 2 2 2 3" xfId="19712" xr:uid="{00000000-0005-0000-0000-0000E54C0000}"/>
    <cellStyle name="Normal 3 2 3 2 3 2 2 2 2 3" xfId="19713" xr:uid="{00000000-0005-0000-0000-0000E64C0000}"/>
    <cellStyle name="Normal 3 2 3 2 3 2 2 2 2 3 2" xfId="19714" xr:uid="{00000000-0005-0000-0000-0000E74C0000}"/>
    <cellStyle name="Normal 3 2 3 2 3 2 2 2 2 4" xfId="19715" xr:uid="{00000000-0005-0000-0000-0000E84C0000}"/>
    <cellStyle name="Normal 3 2 3 2 3 2 2 2 3" xfId="19716" xr:uid="{00000000-0005-0000-0000-0000E94C0000}"/>
    <cellStyle name="Normal 3 2 3 2 3 2 2 2 3 2" xfId="19717" xr:uid="{00000000-0005-0000-0000-0000EA4C0000}"/>
    <cellStyle name="Normal 3 2 3 2 3 2 2 2 3 2 2" xfId="19718" xr:uid="{00000000-0005-0000-0000-0000EB4C0000}"/>
    <cellStyle name="Normal 3 2 3 2 3 2 2 2 3 3" xfId="19719" xr:uid="{00000000-0005-0000-0000-0000EC4C0000}"/>
    <cellStyle name="Normal 3 2 3 2 3 2 2 2 4" xfId="19720" xr:uid="{00000000-0005-0000-0000-0000ED4C0000}"/>
    <cellStyle name="Normal 3 2 3 2 3 2 2 2 4 2" xfId="19721" xr:uid="{00000000-0005-0000-0000-0000EE4C0000}"/>
    <cellStyle name="Normal 3 2 3 2 3 2 2 2 5" xfId="19722" xr:uid="{00000000-0005-0000-0000-0000EF4C0000}"/>
    <cellStyle name="Normal 3 2 3 2 3 2 2 3" xfId="19723" xr:uid="{00000000-0005-0000-0000-0000F04C0000}"/>
    <cellStyle name="Normal 3 2 3 2 3 2 2 3 2" xfId="19724" xr:uid="{00000000-0005-0000-0000-0000F14C0000}"/>
    <cellStyle name="Normal 3 2 3 2 3 2 2 3 2 2" xfId="19725" xr:uid="{00000000-0005-0000-0000-0000F24C0000}"/>
    <cellStyle name="Normal 3 2 3 2 3 2 2 3 2 2 2" xfId="19726" xr:uid="{00000000-0005-0000-0000-0000F34C0000}"/>
    <cellStyle name="Normal 3 2 3 2 3 2 2 3 2 3" xfId="19727" xr:uid="{00000000-0005-0000-0000-0000F44C0000}"/>
    <cellStyle name="Normal 3 2 3 2 3 2 2 3 3" xfId="19728" xr:uid="{00000000-0005-0000-0000-0000F54C0000}"/>
    <cellStyle name="Normal 3 2 3 2 3 2 2 3 3 2" xfId="19729" xr:uid="{00000000-0005-0000-0000-0000F64C0000}"/>
    <cellStyle name="Normal 3 2 3 2 3 2 2 3 4" xfId="19730" xr:uid="{00000000-0005-0000-0000-0000F74C0000}"/>
    <cellStyle name="Normal 3 2 3 2 3 2 2 4" xfId="19731" xr:uid="{00000000-0005-0000-0000-0000F84C0000}"/>
    <cellStyle name="Normal 3 2 3 2 3 2 2 4 2" xfId="19732" xr:uid="{00000000-0005-0000-0000-0000F94C0000}"/>
    <cellStyle name="Normal 3 2 3 2 3 2 2 4 2 2" xfId="19733" xr:uid="{00000000-0005-0000-0000-0000FA4C0000}"/>
    <cellStyle name="Normal 3 2 3 2 3 2 2 4 2 2 2" xfId="19734" xr:uid="{00000000-0005-0000-0000-0000FB4C0000}"/>
    <cellStyle name="Normal 3 2 3 2 3 2 2 4 2 3" xfId="19735" xr:uid="{00000000-0005-0000-0000-0000FC4C0000}"/>
    <cellStyle name="Normal 3 2 3 2 3 2 2 4 3" xfId="19736" xr:uid="{00000000-0005-0000-0000-0000FD4C0000}"/>
    <cellStyle name="Normal 3 2 3 2 3 2 2 4 3 2" xfId="19737" xr:uid="{00000000-0005-0000-0000-0000FE4C0000}"/>
    <cellStyle name="Normal 3 2 3 2 3 2 2 4 4" xfId="19738" xr:uid="{00000000-0005-0000-0000-0000FF4C0000}"/>
    <cellStyle name="Normal 3 2 3 2 3 2 2 5" xfId="19739" xr:uid="{00000000-0005-0000-0000-0000004D0000}"/>
    <cellStyle name="Normal 3 2 3 2 3 2 2 5 2" xfId="19740" xr:uid="{00000000-0005-0000-0000-0000014D0000}"/>
    <cellStyle name="Normal 3 2 3 2 3 2 2 5 2 2" xfId="19741" xr:uid="{00000000-0005-0000-0000-0000024D0000}"/>
    <cellStyle name="Normal 3 2 3 2 3 2 2 5 3" xfId="19742" xr:uid="{00000000-0005-0000-0000-0000034D0000}"/>
    <cellStyle name="Normal 3 2 3 2 3 2 2 6" xfId="19743" xr:uid="{00000000-0005-0000-0000-0000044D0000}"/>
    <cellStyle name="Normal 3 2 3 2 3 2 2 6 2" xfId="19744" xr:uid="{00000000-0005-0000-0000-0000054D0000}"/>
    <cellStyle name="Normal 3 2 3 2 3 2 2 7" xfId="19745" xr:uid="{00000000-0005-0000-0000-0000064D0000}"/>
    <cellStyle name="Normal 3 2 3 2 3 2 2 7 2" xfId="19746" xr:uid="{00000000-0005-0000-0000-0000074D0000}"/>
    <cellStyle name="Normal 3 2 3 2 3 2 2 8" xfId="19747" xr:uid="{00000000-0005-0000-0000-0000084D0000}"/>
    <cellStyle name="Normal 3 2 3 2 3 2 3" xfId="19748" xr:uid="{00000000-0005-0000-0000-0000094D0000}"/>
    <cellStyle name="Normal 3 2 3 2 3 2 3 2" xfId="19749" xr:uid="{00000000-0005-0000-0000-00000A4D0000}"/>
    <cellStyle name="Normal 3 2 3 2 3 2 3 2 2" xfId="19750" xr:uid="{00000000-0005-0000-0000-00000B4D0000}"/>
    <cellStyle name="Normal 3 2 3 2 3 2 3 2 2 2" xfId="19751" xr:uid="{00000000-0005-0000-0000-00000C4D0000}"/>
    <cellStyle name="Normal 3 2 3 2 3 2 3 2 2 2 2" xfId="19752" xr:uid="{00000000-0005-0000-0000-00000D4D0000}"/>
    <cellStyle name="Normal 3 2 3 2 3 2 3 2 2 3" xfId="19753" xr:uid="{00000000-0005-0000-0000-00000E4D0000}"/>
    <cellStyle name="Normal 3 2 3 2 3 2 3 2 3" xfId="19754" xr:uid="{00000000-0005-0000-0000-00000F4D0000}"/>
    <cellStyle name="Normal 3 2 3 2 3 2 3 2 3 2" xfId="19755" xr:uid="{00000000-0005-0000-0000-0000104D0000}"/>
    <cellStyle name="Normal 3 2 3 2 3 2 3 2 4" xfId="19756" xr:uid="{00000000-0005-0000-0000-0000114D0000}"/>
    <cellStyle name="Normal 3 2 3 2 3 2 3 3" xfId="19757" xr:uid="{00000000-0005-0000-0000-0000124D0000}"/>
    <cellStyle name="Normal 3 2 3 2 3 2 3 3 2" xfId="19758" xr:uid="{00000000-0005-0000-0000-0000134D0000}"/>
    <cellStyle name="Normal 3 2 3 2 3 2 3 3 2 2" xfId="19759" xr:uid="{00000000-0005-0000-0000-0000144D0000}"/>
    <cellStyle name="Normal 3 2 3 2 3 2 3 3 3" xfId="19760" xr:uid="{00000000-0005-0000-0000-0000154D0000}"/>
    <cellStyle name="Normal 3 2 3 2 3 2 3 4" xfId="19761" xr:uid="{00000000-0005-0000-0000-0000164D0000}"/>
    <cellStyle name="Normal 3 2 3 2 3 2 3 4 2" xfId="19762" xr:uid="{00000000-0005-0000-0000-0000174D0000}"/>
    <cellStyle name="Normal 3 2 3 2 3 2 3 5" xfId="19763" xr:uid="{00000000-0005-0000-0000-0000184D0000}"/>
    <cellStyle name="Normal 3 2 3 2 3 2 4" xfId="19764" xr:uid="{00000000-0005-0000-0000-0000194D0000}"/>
    <cellStyle name="Normal 3 2 3 2 3 2 4 2" xfId="19765" xr:uid="{00000000-0005-0000-0000-00001A4D0000}"/>
    <cellStyle name="Normal 3 2 3 2 3 2 4 2 2" xfId="19766" xr:uid="{00000000-0005-0000-0000-00001B4D0000}"/>
    <cellStyle name="Normal 3 2 3 2 3 2 4 2 2 2" xfId="19767" xr:uid="{00000000-0005-0000-0000-00001C4D0000}"/>
    <cellStyle name="Normal 3 2 3 2 3 2 4 2 3" xfId="19768" xr:uid="{00000000-0005-0000-0000-00001D4D0000}"/>
    <cellStyle name="Normal 3 2 3 2 3 2 4 3" xfId="19769" xr:uid="{00000000-0005-0000-0000-00001E4D0000}"/>
    <cellStyle name="Normal 3 2 3 2 3 2 4 3 2" xfId="19770" xr:uid="{00000000-0005-0000-0000-00001F4D0000}"/>
    <cellStyle name="Normal 3 2 3 2 3 2 4 4" xfId="19771" xr:uid="{00000000-0005-0000-0000-0000204D0000}"/>
    <cellStyle name="Normal 3 2 3 2 3 2 5" xfId="19772" xr:uid="{00000000-0005-0000-0000-0000214D0000}"/>
    <cellStyle name="Normal 3 2 3 2 3 2 5 2" xfId="19773" xr:uid="{00000000-0005-0000-0000-0000224D0000}"/>
    <cellStyle name="Normal 3 2 3 2 3 2 5 2 2" xfId="19774" xr:uid="{00000000-0005-0000-0000-0000234D0000}"/>
    <cellStyle name="Normal 3 2 3 2 3 2 5 2 2 2" xfId="19775" xr:uid="{00000000-0005-0000-0000-0000244D0000}"/>
    <cellStyle name="Normal 3 2 3 2 3 2 5 2 3" xfId="19776" xr:uid="{00000000-0005-0000-0000-0000254D0000}"/>
    <cellStyle name="Normal 3 2 3 2 3 2 5 3" xfId="19777" xr:uid="{00000000-0005-0000-0000-0000264D0000}"/>
    <cellStyle name="Normal 3 2 3 2 3 2 5 3 2" xfId="19778" xr:uid="{00000000-0005-0000-0000-0000274D0000}"/>
    <cellStyle name="Normal 3 2 3 2 3 2 5 4" xfId="19779" xr:uid="{00000000-0005-0000-0000-0000284D0000}"/>
    <cellStyle name="Normal 3 2 3 2 3 2 6" xfId="19780" xr:uid="{00000000-0005-0000-0000-0000294D0000}"/>
    <cellStyle name="Normal 3 2 3 2 3 2 6 2" xfId="19781" xr:uid="{00000000-0005-0000-0000-00002A4D0000}"/>
    <cellStyle name="Normal 3 2 3 2 3 2 6 2 2" xfId="19782" xr:uid="{00000000-0005-0000-0000-00002B4D0000}"/>
    <cellStyle name="Normal 3 2 3 2 3 2 6 3" xfId="19783" xr:uid="{00000000-0005-0000-0000-00002C4D0000}"/>
    <cellStyle name="Normal 3 2 3 2 3 2 7" xfId="19784" xr:uid="{00000000-0005-0000-0000-00002D4D0000}"/>
    <cellStyle name="Normal 3 2 3 2 3 2 7 2" xfId="19785" xr:uid="{00000000-0005-0000-0000-00002E4D0000}"/>
    <cellStyle name="Normal 3 2 3 2 3 2 8" xfId="19786" xr:uid="{00000000-0005-0000-0000-00002F4D0000}"/>
    <cellStyle name="Normal 3 2 3 2 3 2 8 2" xfId="19787" xr:uid="{00000000-0005-0000-0000-0000304D0000}"/>
    <cellStyle name="Normal 3 2 3 2 3 2 9" xfId="19788" xr:uid="{00000000-0005-0000-0000-0000314D0000}"/>
    <cellStyle name="Normal 3 2 3 2 3 3" xfId="19789" xr:uid="{00000000-0005-0000-0000-0000324D0000}"/>
    <cellStyle name="Normal 3 2 3 2 3 3 2" xfId="19790" xr:uid="{00000000-0005-0000-0000-0000334D0000}"/>
    <cellStyle name="Normal 3 2 3 2 3 3 2 2" xfId="19791" xr:uid="{00000000-0005-0000-0000-0000344D0000}"/>
    <cellStyle name="Normal 3 2 3 2 3 3 2 2 2" xfId="19792" xr:uid="{00000000-0005-0000-0000-0000354D0000}"/>
    <cellStyle name="Normal 3 2 3 2 3 3 2 2 2 2" xfId="19793" xr:uid="{00000000-0005-0000-0000-0000364D0000}"/>
    <cellStyle name="Normal 3 2 3 2 3 3 2 2 2 2 2" xfId="19794" xr:uid="{00000000-0005-0000-0000-0000374D0000}"/>
    <cellStyle name="Normal 3 2 3 2 3 3 2 2 2 3" xfId="19795" xr:uid="{00000000-0005-0000-0000-0000384D0000}"/>
    <cellStyle name="Normal 3 2 3 2 3 3 2 2 3" xfId="19796" xr:uid="{00000000-0005-0000-0000-0000394D0000}"/>
    <cellStyle name="Normal 3 2 3 2 3 3 2 2 3 2" xfId="19797" xr:uid="{00000000-0005-0000-0000-00003A4D0000}"/>
    <cellStyle name="Normal 3 2 3 2 3 3 2 2 4" xfId="19798" xr:uid="{00000000-0005-0000-0000-00003B4D0000}"/>
    <cellStyle name="Normal 3 2 3 2 3 3 2 3" xfId="19799" xr:uid="{00000000-0005-0000-0000-00003C4D0000}"/>
    <cellStyle name="Normal 3 2 3 2 3 3 2 3 2" xfId="19800" xr:uid="{00000000-0005-0000-0000-00003D4D0000}"/>
    <cellStyle name="Normal 3 2 3 2 3 3 2 3 2 2" xfId="19801" xr:uid="{00000000-0005-0000-0000-00003E4D0000}"/>
    <cellStyle name="Normal 3 2 3 2 3 3 2 3 3" xfId="19802" xr:uid="{00000000-0005-0000-0000-00003F4D0000}"/>
    <cellStyle name="Normal 3 2 3 2 3 3 2 4" xfId="19803" xr:uid="{00000000-0005-0000-0000-0000404D0000}"/>
    <cellStyle name="Normal 3 2 3 2 3 3 2 4 2" xfId="19804" xr:uid="{00000000-0005-0000-0000-0000414D0000}"/>
    <cellStyle name="Normal 3 2 3 2 3 3 2 5" xfId="19805" xr:uid="{00000000-0005-0000-0000-0000424D0000}"/>
    <cellStyle name="Normal 3 2 3 2 3 3 3" xfId="19806" xr:uid="{00000000-0005-0000-0000-0000434D0000}"/>
    <cellStyle name="Normal 3 2 3 2 3 3 3 2" xfId="19807" xr:uid="{00000000-0005-0000-0000-0000444D0000}"/>
    <cellStyle name="Normal 3 2 3 2 3 3 3 2 2" xfId="19808" xr:uid="{00000000-0005-0000-0000-0000454D0000}"/>
    <cellStyle name="Normal 3 2 3 2 3 3 3 2 2 2" xfId="19809" xr:uid="{00000000-0005-0000-0000-0000464D0000}"/>
    <cellStyle name="Normal 3 2 3 2 3 3 3 2 3" xfId="19810" xr:uid="{00000000-0005-0000-0000-0000474D0000}"/>
    <cellStyle name="Normal 3 2 3 2 3 3 3 3" xfId="19811" xr:uid="{00000000-0005-0000-0000-0000484D0000}"/>
    <cellStyle name="Normal 3 2 3 2 3 3 3 3 2" xfId="19812" xr:uid="{00000000-0005-0000-0000-0000494D0000}"/>
    <cellStyle name="Normal 3 2 3 2 3 3 3 4" xfId="19813" xr:uid="{00000000-0005-0000-0000-00004A4D0000}"/>
    <cellStyle name="Normal 3 2 3 2 3 3 4" xfId="19814" xr:uid="{00000000-0005-0000-0000-00004B4D0000}"/>
    <cellStyle name="Normal 3 2 3 2 3 3 4 2" xfId="19815" xr:uid="{00000000-0005-0000-0000-00004C4D0000}"/>
    <cellStyle name="Normal 3 2 3 2 3 3 4 2 2" xfId="19816" xr:uid="{00000000-0005-0000-0000-00004D4D0000}"/>
    <cellStyle name="Normal 3 2 3 2 3 3 4 2 2 2" xfId="19817" xr:uid="{00000000-0005-0000-0000-00004E4D0000}"/>
    <cellStyle name="Normal 3 2 3 2 3 3 4 2 3" xfId="19818" xr:uid="{00000000-0005-0000-0000-00004F4D0000}"/>
    <cellStyle name="Normal 3 2 3 2 3 3 4 3" xfId="19819" xr:uid="{00000000-0005-0000-0000-0000504D0000}"/>
    <cellStyle name="Normal 3 2 3 2 3 3 4 3 2" xfId="19820" xr:uid="{00000000-0005-0000-0000-0000514D0000}"/>
    <cellStyle name="Normal 3 2 3 2 3 3 4 4" xfId="19821" xr:uid="{00000000-0005-0000-0000-0000524D0000}"/>
    <cellStyle name="Normal 3 2 3 2 3 3 5" xfId="19822" xr:uid="{00000000-0005-0000-0000-0000534D0000}"/>
    <cellStyle name="Normal 3 2 3 2 3 3 5 2" xfId="19823" xr:uid="{00000000-0005-0000-0000-0000544D0000}"/>
    <cellStyle name="Normal 3 2 3 2 3 3 5 2 2" xfId="19824" xr:uid="{00000000-0005-0000-0000-0000554D0000}"/>
    <cellStyle name="Normal 3 2 3 2 3 3 5 3" xfId="19825" xr:uid="{00000000-0005-0000-0000-0000564D0000}"/>
    <cellStyle name="Normal 3 2 3 2 3 3 6" xfId="19826" xr:uid="{00000000-0005-0000-0000-0000574D0000}"/>
    <cellStyle name="Normal 3 2 3 2 3 3 6 2" xfId="19827" xr:uid="{00000000-0005-0000-0000-0000584D0000}"/>
    <cellStyle name="Normal 3 2 3 2 3 3 7" xfId="19828" xr:uid="{00000000-0005-0000-0000-0000594D0000}"/>
    <cellStyle name="Normal 3 2 3 2 3 3 7 2" xfId="19829" xr:uid="{00000000-0005-0000-0000-00005A4D0000}"/>
    <cellStyle name="Normal 3 2 3 2 3 3 8" xfId="19830" xr:uid="{00000000-0005-0000-0000-00005B4D0000}"/>
    <cellStyle name="Normal 3 2 3 2 3 4" xfId="19831" xr:uid="{00000000-0005-0000-0000-00005C4D0000}"/>
    <cellStyle name="Normal 3 2 3 2 3 4 2" xfId="19832" xr:uid="{00000000-0005-0000-0000-00005D4D0000}"/>
    <cellStyle name="Normal 3 2 3 2 3 4 2 2" xfId="19833" xr:uid="{00000000-0005-0000-0000-00005E4D0000}"/>
    <cellStyle name="Normal 3 2 3 2 3 4 2 2 2" xfId="19834" xr:uid="{00000000-0005-0000-0000-00005F4D0000}"/>
    <cellStyle name="Normal 3 2 3 2 3 4 2 2 2 2" xfId="19835" xr:uid="{00000000-0005-0000-0000-0000604D0000}"/>
    <cellStyle name="Normal 3 2 3 2 3 4 2 2 3" xfId="19836" xr:uid="{00000000-0005-0000-0000-0000614D0000}"/>
    <cellStyle name="Normal 3 2 3 2 3 4 2 3" xfId="19837" xr:uid="{00000000-0005-0000-0000-0000624D0000}"/>
    <cellStyle name="Normal 3 2 3 2 3 4 2 3 2" xfId="19838" xr:uid="{00000000-0005-0000-0000-0000634D0000}"/>
    <cellStyle name="Normal 3 2 3 2 3 4 2 4" xfId="19839" xr:uid="{00000000-0005-0000-0000-0000644D0000}"/>
    <cellStyle name="Normal 3 2 3 2 3 4 3" xfId="19840" xr:uid="{00000000-0005-0000-0000-0000654D0000}"/>
    <cellStyle name="Normal 3 2 3 2 3 4 3 2" xfId="19841" xr:uid="{00000000-0005-0000-0000-0000664D0000}"/>
    <cellStyle name="Normal 3 2 3 2 3 4 3 2 2" xfId="19842" xr:uid="{00000000-0005-0000-0000-0000674D0000}"/>
    <cellStyle name="Normal 3 2 3 2 3 4 3 3" xfId="19843" xr:uid="{00000000-0005-0000-0000-0000684D0000}"/>
    <cellStyle name="Normal 3 2 3 2 3 4 4" xfId="19844" xr:uid="{00000000-0005-0000-0000-0000694D0000}"/>
    <cellStyle name="Normal 3 2 3 2 3 4 4 2" xfId="19845" xr:uid="{00000000-0005-0000-0000-00006A4D0000}"/>
    <cellStyle name="Normal 3 2 3 2 3 4 5" xfId="19846" xr:uid="{00000000-0005-0000-0000-00006B4D0000}"/>
    <cellStyle name="Normal 3 2 3 2 3 5" xfId="19847" xr:uid="{00000000-0005-0000-0000-00006C4D0000}"/>
    <cellStyle name="Normal 3 2 3 2 3 5 2" xfId="19848" xr:uid="{00000000-0005-0000-0000-00006D4D0000}"/>
    <cellStyle name="Normal 3 2 3 2 3 5 2 2" xfId="19849" xr:uid="{00000000-0005-0000-0000-00006E4D0000}"/>
    <cellStyle name="Normal 3 2 3 2 3 5 2 2 2" xfId="19850" xr:uid="{00000000-0005-0000-0000-00006F4D0000}"/>
    <cellStyle name="Normal 3 2 3 2 3 5 2 3" xfId="19851" xr:uid="{00000000-0005-0000-0000-0000704D0000}"/>
    <cellStyle name="Normal 3 2 3 2 3 5 3" xfId="19852" xr:uid="{00000000-0005-0000-0000-0000714D0000}"/>
    <cellStyle name="Normal 3 2 3 2 3 5 3 2" xfId="19853" xr:uid="{00000000-0005-0000-0000-0000724D0000}"/>
    <cellStyle name="Normal 3 2 3 2 3 5 4" xfId="19854" xr:uid="{00000000-0005-0000-0000-0000734D0000}"/>
    <cellStyle name="Normal 3 2 3 2 3 6" xfId="19855" xr:uid="{00000000-0005-0000-0000-0000744D0000}"/>
    <cellStyle name="Normal 3 2 3 2 3 6 2" xfId="19856" xr:uid="{00000000-0005-0000-0000-0000754D0000}"/>
    <cellStyle name="Normal 3 2 3 2 3 6 2 2" xfId="19857" xr:uid="{00000000-0005-0000-0000-0000764D0000}"/>
    <cellStyle name="Normal 3 2 3 2 3 6 2 2 2" xfId="19858" xr:uid="{00000000-0005-0000-0000-0000774D0000}"/>
    <cellStyle name="Normal 3 2 3 2 3 6 2 3" xfId="19859" xr:uid="{00000000-0005-0000-0000-0000784D0000}"/>
    <cellStyle name="Normal 3 2 3 2 3 6 3" xfId="19860" xr:uid="{00000000-0005-0000-0000-0000794D0000}"/>
    <cellStyle name="Normal 3 2 3 2 3 6 3 2" xfId="19861" xr:uid="{00000000-0005-0000-0000-00007A4D0000}"/>
    <cellStyle name="Normal 3 2 3 2 3 6 4" xfId="19862" xr:uid="{00000000-0005-0000-0000-00007B4D0000}"/>
    <cellStyle name="Normal 3 2 3 2 3 7" xfId="19863" xr:uid="{00000000-0005-0000-0000-00007C4D0000}"/>
    <cellStyle name="Normal 3 2 3 2 3 7 2" xfId="19864" xr:uid="{00000000-0005-0000-0000-00007D4D0000}"/>
    <cellStyle name="Normal 3 2 3 2 3 7 2 2" xfId="19865" xr:uid="{00000000-0005-0000-0000-00007E4D0000}"/>
    <cellStyle name="Normal 3 2 3 2 3 7 3" xfId="19866" xr:uid="{00000000-0005-0000-0000-00007F4D0000}"/>
    <cellStyle name="Normal 3 2 3 2 3 8" xfId="19867" xr:uid="{00000000-0005-0000-0000-0000804D0000}"/>
    <cellStyle name="Normal 3 2 3 2 3 8 2" xfId="19868" xr:uid="{00000000-0005-0000-0000-0000814D0000}"/>
    <cellStyle name="Normal 3 2 3 2 3 9" xfId="19869" xr:uid="{00000000-0005-0000-0000-0000824D0000}"/>
    <cellStyle name="Normal 3 2 3 2 3 9 2" xfId="19870" xr:uid="{00000000-0005-0000-0000-0000834D0000}"/>
    <cellStyle name="Normal 3 2 3 2 4" xfId="19871" xr:uid="{00000000-0005-0000-0000-0000844D0000}"/>
    <cellStyle name="Normal 3 2 3 2 4 10" xfId="19872" xr:uid="{00000000-0005-0000-0000-0000854D0000}"/>
    <cellStyle name="Normal 3 2 3 2 4 2" xfId="19873" xr:uid="{00000000-0005-0000-0000-0000864D0000}"/>
    <cellStyle name="Normal 3 2 3 2 4 2 2" xfId="19874" xr:uid="{00000000-0005-0000-0000-0000874D0000}"/>
    <cellStyle name="Normal 3 2 3 2 4 2 2 2" xfId="19875" xr:uid="{00000000-0005-0000-0000-0000884D0000}"/>
    <cellStyle name="Normal 3 2 3 2 4 2 2 2 2" xfId="19876" xr:uid="{00000000-0005-0000-0000-0000894D0000}"/>
    <cellStyle name="Normal 3 2 3 2 4 2 2 2 2 2" xfId="19877" xr:uid="{00000000-0005-0000-0000-00008A4D0000}"/>
    <cellStyle name="Normal 3 2 3 2 4 2 2 2 2 2 2" xfId="19878" xr:uid="{00000000-0005-0000-0000-00008B4D0000}"/>
    <cellStyle name="Normal 3 2 3 2 4 2 2 2 2 2 2 2" xfId="19879" xr:uid="{00000000-0005-0000-0000-00008C4D0000}"/>
    <cellStyle name="Normal 3 2 3 2 4 2 2 2 2 2 3" xfId="19880" xr:uid="{00000000-0005-0000-0000-00008D4D0000}"/>
    <cellStyle name="Normal 3 2 3 2 4 2 2 2 2 3" xfId="19881" xr:uid="{00000000-0005-0000-0000-00008E4D0000}"/>
    <cellStyle name="Normal 3 2 3 2 4 2 2 2 2 3 2" xfId="19882" xr:uid="{00000000-0005-0000-0000-00008F4D0000}"/>
    <cellStyle name="Normal 3 2 3 2 4 2 2 2 2 4" xfId="19883" xr:uid="{00000000-0005-0000-0000-0000904D0000}"/>
    <cellStyle name="Normal 3 2 3 2 4 2 2 2 3" xfId="19884" xr:uid="{00000000-0005-0000-0000-0000914D0000}"/>
    <cellStyle name="Normal 3 2 3 2 4 2 2 2 3 2" xfId="19885" xr:uid="{00000000-0005-0000-0000-0000924D0000}"/>
    <cellStyle name="Normal 3 2 3 2 4 2 2 2 3 2 2" xfId="19886" xr:uid="{00000000-0005-0000-0000-0000934D0000}"/>
    <cellStyle name="Normal 3 2 3 2 4 2 2 2 3 3" xfId="19887" xr:uid="{00000000-0005-0000-0000-0000944D0000}"/>
    <cellStyle name="Normal 3 2 3 2 4 2 2 2 4" xfId="19888" xr:uid="{00000000-0005-0000-0000-0000954D0000}"/>
    <cellStyle name="Normal 3 2 3 2 4 2 2 2 4 2" xfId="19889" xr:uid="{00000000-0005-0000-0000-0000964D0000}"/>
    <cellStyle name="Normal 3 2 3 2 4 2 2 2 5" xfId="19890" xr:uid="{00000000-0005-0000-0000-0000974D0000}"/>
    <cellStyle name="Normal 3 2 3 2 4 2 2 3" xfId="19891" xr:uid="{00000000-0005-0000-0000-0000984D0000}"/>
    <cellStyle name="Normal 3 2 3 2 4 2 2 3 2" xfId="19892" xr:uid="{00000000-0005-0000-0000-0000994D0000}"/>
    <cellStyle name="Normal 3 2 3 2 4 2 2 3 2 2" xfId="19893" xr:uid="{00000000-0005-0000-0000-00009A4D0000}"/>
    <cellStyle name="Normal 3 2 3 2 4 2 2 3 2 2 2" xfId="19894" xr:uid="{00000000-0005-0000-0000-00009B4D0000}"/>
    <cellStyle name="Normal 3 2 3 2 4 2 2 3 2 3" xfId="19895" xr:uid="{00000000-0005-0000-0000-00009C4D0000}"/>
    <cellStyle name="Normal 3 2 3 2 4 2 2 3 3" xfId="19896" xr:uid="{00000000-0005-0000-0000-00009D4D0000}"/>
    <cellStyle name="Normal 3 2 3 2 4 2 2 3 3 2" xfId="19897" xr:uid="{00000000-0005-0000-0000-00009E4D0000}"/>
    <cellStyle name="Normal 3 2 3 2 4 2 2 3 4" xfId="19898" xr:uid="{00000000-0005-0000-0000-00009F4D0000}"/>
    <cellStyle name="Normal 3 2 3 2 4 2 2 4" xfId="19899" xr:uid="{00000000-0005-0000-0000-0000A04D0000}"/>
    <cellStyle name="Normal 3 2 3 2 4 2 2 4 2" xfId="19900" xr:uid="{00000000-0005-0000-0000-0000A14D0000}"/>
    <cellStyle name="Normal 3 2 3 2 4 2 2 4 2 2" xfId="19901" xr:uid="{00000000-0005-0000-0000-0000A24D0000}"/>
    <cellStyle name="Normal 3 2 3 2 4 2 2 4 2 2 2" xfId="19902" xr:uid="{00000000-0005-0000-0000-0000A34D0000}"/>
    <cellStyle name="Normal 3 2 3 2 4 2 2 4 2 3" xfId="19903" xr:uid="{00000000-0005-0000-0000-0000A44D0000}"/>
    <cellStyle name="Normal 3 2 3 2 4 2 2 4 3" xfId="19904" xr:uid="{00000000-0005-0000-0000-0000A54D0000}"/>
    <cellStyle name="Normal 3 2 3 2 4 2 2 4 3 2" xfId="19905" xr:uid="{00000000-0005-0000-0000-0000A64D0000}"/>
    <cellStyle name="Normal 3 2 3 2 4 2 2 4 4" xfId="19906" xr:uid="{00000000-0005-0000-0000-0000A74D0000}"/>
    <cellStyle name="Normal 3 2 3 2 4 2 2 5" xfId="19907" xr:uid="{00000000-0005-0000-0000-0000A84D0000}"/>
    <cellStyle name="Normal 3 2 3 2 4 2 2 5 2" xfId="19908" xr:uid="{00000000-0005-0000-0000-0000A94D0000}"/>
    <cellStyle name="Normal 3 2 3 2 4 2 2 5 2 2" xfId="19909" xr:uid="{00000000-0005-0000-0000-0000AA4D0000}"/>
    <cellStyle name="Normal 3 2 3 2 4 2 2 5 3" xfId="19910" xr:uid="{00000000-0005-0000-0000-0000AB4D0000}"/>
    <cellStyle name="Normal 3 2 3 2 4 2 2 6" xfId="19911" xr:uid="{00000000-0005-0000-0000-0000AC4D0000}"/>
    <cellStyle name="Normal 3 2 3 2 4 2 2 6 2" xfId="19912" xr:uid="{00000000-0005-0000-0000-0000AD4D0000}"/>
    <cellStyle name="Normal 3 2 3 2 4 2 2 7" xfId="19913" xr:uid="{00000000-0005-0000-0000-0000AE4D0000}"/>
    <cellStyle name="Normal 3 2 3 2 4 2 2 7 2" xfId="19914" xr:uid="{00000000-0005-0000-0000-0000AF4D0000}"/>
    <cellStyle name="Normal 3 2 3 2 4 2 2 8" xfId="19915" xr:uid="{00000000-0005-0000-0000-0000B04D0000}"/>
    <cellStyle name="Normal 3 2 3 2 4 2 3" xfId="19916" xr:uid="{00000000-0005-0000-0000-0000B14D0000}"/>
    <cellStyle name="Normal 3 2 3 2 4 2 3 2" xfId="19917" xr:uid="{00000000-0005-0000-0000-0000B24D0000}"/>
    <cellStyle name="Normal 3 2 3 2 4 2 3 2 2" xfId="19918" xr:uid="{00000000-0005-0000-0000-0000B34D0000}"/>
    <cellStyle name="Normal 3 2 3 2 4 2 3 2 2 2" xfId="19919" xr:uid="{00000000-0005-0000-0000-0000B44D0000}"/>
    <cellStyle name="Normal 3 2 3 2 4 2 3 2 2 2 2" xfId="19920" xr:uid="{00000000-0005-0000-0000-0000B54D0000}"/>
    <cellStyle name="Normal 3 2 3 2 4 2 3 2 2 3" xfId="19921" xr:uid="{00000000-0005-0000-0000-0000B64D0000}"/>
    <cellStyle name="Normal 3 2 3 2 4 2 3 2 3" xfId="19922" xr:uid="{00000000-0005-0000-0000-0000B74D0000}"/>
    <cellStyle name="Normal 3 2 3 2 4 2 3 2 3 2" xfId="19923" xr:uid="{00000000-0005-0000-0000-0000B84D0000}"/>
    <cellStyle name="Normal 3 2 3 2 4 2 3 2 4" xfId="19924" xr:uid="{00000000-0005-0000-0000-0000B94D0000}"/>
    <cellStyle name="Normal 3 2 3 2 4 2 3 3" xfId="19925" xr:uid="{00000000-0005-0000-0000-0000BA4D0000}"/>
    <cellStyle name="Normal 3 2 3 2 4 2 3 3 2" xfId="19926" xr:uid="{00000000-0005-0000-0000-0000BB4D0000}"/>
    <cellStyle name="Normal 3 2 3 2 4 2 3 3 2 2" xfId="19927" xr:uid="{00000000-0005-0000-0000-0000BC4D0000}"/>
    <cellStyle name="Normal 3 2 3 2 4 2 3 3 3" xfId="19928" xr:uid="{00000000-0005-0000-0000-0000BD4D0000}"/>
    <cellStyle name="Normal 3 2 3 2 4 2 3 4" xfId="19929" xr:uid="{00000000-0005-0000-0000-0000BE4D0000}"/>
    <cellStyle name="Normal 3 2 3 2 4 2 3 4 2" xfId="19930" xr:uid="{00000000-0005-0000-0000-0000BF4D0000}"/>
    <cellStyle name="Normal 3 2 3 2 4 2 3 5" xfId="19931" xr:uid="{00000000-0005-0000-0000-0000C04D0000}"/>
    <cellStyle name="Normal 3 2 3 2 4 2 4" xfId="19932" xr:uid="{00000000-0005-0000-0000-0000C14D0000}"/>
    <cellStyle name="Normal 3 2 3 2 4 2 4 2" xfId="19933" xr:uid="{00000000-0005-0000-0000-0000C24D0000}"/>
    <cellStyle name="Normal 3 2 3 2 4 2 4 2 2" xfId="19934" xr:uid="{00000000-0005-0000-0000-0000C34D0000}"/>
    <cellStyle name="Normal 3 2 3 2 4 2 4 2 2 2" xfId="19935" xr:uid="{00000000-0005-0000-0000-0000C44D0000}"/>
    <cellStyle name="Normal 3 2 3 2 4 2 4 2 3" xfId="19936" xr:uid="{00000000-0005-0000-0000-0000C54D0000}"/>
    <cellStyle name="Normal 3 2 3 2 4 2 4 3" xfId="19937" xr:uid="{00000000-0005-0000-0000-0000C64D0000}"/>
    <cellStyle name="Normal 3 2 3 2 4 2 4 3 2" xfId="19938" xr:uid="{00000000-0005-0000-0000-0000C74D0000}"/>
    <cellStyle name="Normal 3 2 3 2 4 2 4 4" xfId="19939" xr:uid="{00000000-0005-0000-0000-0000C84D0000}"/>
    <cellStyle name="Normal 3 2 3 2 4 2 5" xfId="19940" xr:uid="{00000000-0005-0000-0000-0000C94D0000}"/>
    <cellStyle name="Normal 3 2 3 2 4 2 5 2" xfId="19941" xr:uid="{00000000-0005-0000-0000-0000CA4D0000}"/>
    <cellStyle name="Normal 3 2 3 2 4 2 5 2 2" xfId="19942" xr:uid="{00000000-0005-0000-0000-0000CB4D0000}"/>
    <cellStyle name="Normal 3 2 3 2 4 2 5 2 2 2" xfId="19943" xr:uid="{00000000-0005-0000-0000-0000CC4D0000}"/>
    <cellStyle name="Normal 3 2 3 2 4 2 5 2 3" xfId="19944" xr:uid="{00000000-0005-0000-0000-0000CD4D0000}"/>
    <cellStyle name="Normal 3 2 3 2 4 2 5 3" xfId="19945" xr:uid="{00000000-0005-0000-0000-0000CE4D0000}"/>
    <cellStyle name="Normal 3 2 3 2 4 2 5 3 2" xfId="19946" xr:uid="{00000000-0005-0000-0000-0000CF4D0000}"/>
    <cellStyle name="Normal 3 2 3 2 4 2 5 4" xfId="19947" xr:uid="{00000000-0005-0000-0000-0000D04D0000}"/>
    <cellStyle name="Normal 3 2 3 2 4 2 6" xfId="19948" xr:uid="{00000000-0005-0000-0000-0000D14D0000}"/>
    <cellStyle name="Normal 3 2 3 2 4 2 6 2" xfId="19949" xr:uid="{00000000-0005-0000-0000-0000D24D0000}"/>
    <cellStyle name="Normal 3 2 3 2 4 2 6 2 2" xfId="19950" xr:uid="{00000000-0005-0000-0000-0000D34D0000}"/>
    <cellStyle name="Normal 3 2 3 2 4 2 6 3" xfId="19951" xr:uid="{00000000-0005-0000-0000-0000D44D0000}"/>
    <cellStyle name="Normal 3 2 3 2 4 2 7" xfId="19952" xr:uid="{00000000-0005-0000-0000-0000D54D0000}"/>
    <cellStyle name="Normal 3 2 3 2 4 2 7 2" xfId="19953" xr:uid="{00000000-0005-0000-0000-0000D64D0000}"/>
    <cellStyle name="Normal 3 2 3 2 4 2 8" xfId="19954" xr:uid="{00000000-0005-0000-0000-0000D74D0000}"/>
    <cellStyle name="Normal 3 2 3 2 4 2 8 2" xfId="19955" xr:uid="{00000000-0005-0000-0000-0000D84D0000}"/>
    <cellStyle name="Normal 3 2 3 2 4 2 9" xfId="19956" xr:uid="{00000000-0005-0000-0000-0000D94D0000}"/>
    <cellStyle name="Normal 3 2 3 2 4 3" xfId="19957" xr:uid="{00000000-0005-0000-0000-0000DA4D0000}"/>
    <cellStyle name="Normal 3 2 3 2 4 3 2" xfId="19958" xr:uid="{00000000-0005-0000-0000-0000DB4D0000}"/>
    <cellStyle name="Normal 3 2 3 2 4 3 2 2" xfId="19959" xr:uid="{00000000-0005-0000-0000-0000DC4D0000}"/>
    <cellStyle name="Normal 3 2 3 2 4 3 2 2 2" xfId="19960" xr:uid="{00000000-0005-0000-0000-0000DD4D0000}"/>
    <cellStyle name="Normal 3 2 3 2 4 3 2 2 2 2" xfId="19961" xr:uid="{00000000-0005-0000-0000-0000DE4D0000}"/>
    <cellStyle name="Normal 3 2 3 2 4 3 2 2 2 2 2" xfId="19962" xr:uid="{00000000-0005-0000-0000-0000DF4D0000}"/>
    <cellStyle name="Normal 3 2 3 2 4 3 2 2 2 3" xfId="19963" xr:uid="{00000000-0005-0000-0000-0000E04D0000}"/>
    <cellStyle name="Normal 3 2 3 2 4 3 2 2 3" xfId="19964" xr:uid="{00000000-0005-0000-0000-0000E14D0000}"/>
    <cellStyle name="Normal 3 2 3 2 4 3 2 2 3 2" xfId="19965" xr:uid="{00000000-0005-0000-0000-0000E24D0000}"/>
    <cellStyle name="Normal 3 2 3 2 4 3 2 2 4" xfId="19966" xr:uid="{00000000-0005-0000-0000-0000E34D0000}"/>
    <cellStyle name="Normal 3 2 3 2 4 3 2 3" xfId="19967" xr:uid="{00000000-0005-0000-0000-0000E44D0000}"/>
    <cellStyle name="Normal 3 2 3 2 4 3 2 3 2" xfId="19968" xr:uid="{00000000-0005-0000-0000-0000E54D0000}"/>
    <cellStyle name="Normal 3 2 3 2 4 3 2 3 2 2" xfId="19969" xr:uid="{00000000-0005-0000-0000-0000E64D0000}"/>
    <cellStyle name="Normal 3 2 3 2 4 3 2 3 3" xfId="19970" xr:uid="{00000000-0005-0000-0000-0000E74D0000}"/>
    <cellStyle name="Normal 3 2 3 2 4 3 2 4" xfId="19971" xr:uid="{00000000-0005-0000-0000-0000E84D0000}"/>
    <cellStyle name="Normal 3 2 3 2 4 3 2 4 2" xfId="19972" xr:uid="{00000000-0005-0000-0000-0000E94D0000}"/>
    <cellStyle name="Normal 3 2 3 2 4 3 2 5" xfId="19973" xr:uid="{00000000-0005-0000-0000-0000EA4D0000}"/>
    <cellStyle name="Normal 3 2 3 2 4 3 3" xfId="19974" xr:uid="{00000000-0005-0000-0000-0000EB4D0000}"/>
    <cellStyle name="Normal 3 2 3 2 4 3 3 2" xfId="19975" xr:uid="{00000000-0005-0000-0000-0000EC4D0000}"/>
    <cellStyle name="Normal 3 2 3 2 4 3 3 2 2" xfId="19976" xr:uid="{00000000-0005-0000-0000-0000ED4D0000}"/>
    <cellStyle name="Normal 3 2 3 2 4 3 3 2 2 2" xfId="19977" xr:uid="{00000000-0005-0000-0000-0000EE4D0000}"/>
    <cellStyle name="Normal 3 2 3 2 4 3 3 2 3" xfId="19978" xr:uid="{00000000-0005-0000-0000-0000EF4D0000}"/>
    <cellStyle name="Normal 3 2 3 2 4 3 3 3" xfId="19979" xr:uid="{00000000-0005-0000-0000-0000F04D0000}"/>
    <cellStyle name="Normal 3 2 3 2 4 3 3 3 2" xfId="19980" xr:uid="{00000000-0005-0000-0000-0000F14D0000}"/>
    <cellStyle name="Normal 3 2 3 2 4 3 3 4" xfId="19981" xr:uid="{00000000-0005-0000-0000-0000F24D0000}"/>
    <cellStyle name="Normal 3 2 3 2 4 3 4" xfId="19982" xr:uid="{00000000-0005-0000-0000-0000F34D0000}"/>
    <cellStyle name="Normal 3 2 3 2 4 3 4 2" xfId="19983" xr:uid="{00000000-0005-0000-0000-0000F44D0000}"/>
    <cellStyle name="Normal 3 2 3 2 4 3 4 2 2" xfId="19984" xr:uid="{00000000-0005-0000-0000-0000F54D0000}"/>
    <cellStyle name="Normal 3 2 3 2 4 3 4 2 2 2" xfId="19985" xr:uid="{00000000-0005-0000-0000-0000F64D0000}"/>
    <cellStyle name="Normal 3 2 3 2 4 3 4 2 3" xfId="19986" xr:uid="{00000000-0005-0000-0000-0000F74D0000}"/>
    <cellStyle name="Normal 3 2 3 2 4 3 4 3" xfId="19987" xr:uid="{00000000-0005-0000-0000-0000F84D0000}"/>
    <cellStyle name="Normal 3 2 3 2 4 3 4 3 2" xfId="19988" xr:uid="{00000000-0005-0000-0000-0000F94D0000}"/>
    <cellStyle name="Normal 3 2 3 2 4 3 4 4" xfId="19989" xr:uid="{00000000-0005-0000-0000-0000FA4D0000}"/>
    <cellStyle name="Normal 3 2 3 2 4 3 5" xfId="19990" xr:uid="{00000000-0005-0000-0000-0000FB4D0000}"/>
    <cellStyle name="Normal 3 2 3 2 4 3 5 2" xfId="19991" xr:uid="{00000000-0005-0000-0000-0000FC4D0000}"/>
    <cellStyle name="Normal 3 2 3 2 4 3 5 2 2" xfId="19992" xr:uid="{00000000-0005-0000-0000-0000FD4D0000}"/>
    <cellStyle name="Normal 3 2 3 2 4 3 5 3" xfId="19993" xr:uid="{00000000-0005-0000-0000-0000FE4D0000}"/>
    <cellStyle name="Normal 3 2 3 2 4 3 6" xfId="19994" xr:uid="{00000000-0005-0000-0000-0000FF4D0000}"/>
    <cellStyle name="Normal 3 2 3 2 4 3 6 2" xfId="19995" xr:uid="{00000000-0005-0000-0000-0000004E0000}"/>
    <cellStyle name="Normal 3 2 3 2 4 3 7" xfId="19996" xr:uid="{00000000-0005-0000-0000-0000014E0000}"/>
    <cellStyle name="Normal 3 2 3 2 4 3 7 2" xfId="19997" xr:uid="{00000000-0005-0000-0000-0000024E0000}"/>
    <cellStyle name="Normal 3 2 3 2 4 3 8" xfId="19998" xr:uid="{00000000-0005-0000-0000-0000034E0000}"/>
    <cellStyle name="Normal 3 2 3 2 4 4" xfId="19999" xr:uid="{00000000-0005-0000-0000-0000044E0000}"/>
    <cellStyle name="Normal 3 2 3 2 4 4 2" xfId="20000" xr:uid="{00000000-0005-0000-0000-0000054E0000}"/>
    <cellStyle name="Normal 3 2 3 2 4 4 2 2" xfId="20001" xr:uid="{00000000-0005-0000-0000-0000064E0000}"/>
    <cellStyle name="Normal 3 2 3 2 4 4 2 2 2" xfId="20002" xr:uid="{00000000-0005-0000-0000-0000074E0000}"/>
    <cellStyle name="Normal 3 2 3 2 4 4 2 2 2 2" xfId="20003" xr:uid="{00000000-0005-0000-0000-0000084E0000}"/>
    <cellStyle name="Normal 3 2 3 2 4 4 2 2 3" xfId="20004" xr:uid="{00000000-0005-0000-0000-0000094E0000}"/>
    <cellStyle name="Normal 3 2 3 2 4 4 2 3" xfId="20005" xr:uid="{00000000-0005-0000-0000-00000A4E0000}"/>
    <cellStyle name="Normal 3 2 3 2 4 4 2 3 2" xfId="20006" xr:uid="{00000000-0005-0000-0000-00000B4E0000}"/>
    <cellStyle name="Normal 3 2 3 2 4 4 2 4" xfId="20007" xr:uid="{00000000-0005-0000-0000-00000C4E0000}"/>
    <cellStyle name="Normal 3 2 3 2 4 4 3" xfId="20008" xr:uid="{00000000-0005-0000-0000-00000D4E0000}"/>
    <cellStyle name="Normal 3 2 3 2 4 4 3 2" xfId="20009" xr:uid="{00000000-0005-0000-0000-00000E4E0000}"/>
    <cellStyle name="Normal 3 2 3 2 4 4 3 2 2" xfId="20010" xr:uid="{00000000-0005-0000-0000-00000F4E0000}"/>
    <cellStyle name="Normal 3 2 3 2 4 4 3 3" xfId="20011" xr:uid="{00000000-0005-0000-0000-0000104E0000}"/>
    <cellStyle name="Normal 3 2 3 2 4 4 4" xfId="20012" xr:uid="{00000000-0005-0000-0000-0000114E0000}"/>
    <cellStyle name="Normal 3 2 3 2 4 4 4 2" xfId="20013" xr:uid="{00000000-0005-0000-0000-0000124E0000}"/>
    <cellStyle name="Normal 3 2 3 2 4 4 5" xfId="20014" xr:uid="{00000000-0005-0000-0000-0000134E0000}"/>
    <cellStyle name="Normal 3 2 3 2 4 5" xfId="20015" xr:uid="{00000000-0005-0000-0000-0000144E0000}"/>
    <cellStyle name="Normal 3 2 3 2 4 5 2" xfId="20016" xr:uid="{00000000-0005-0000-0000-0000154E0000}"/>
    <cellStyle name="Normal 3 2 3 2 4 5 2 2" xfId="20017" xr:uid="{00000000-0005-0000-0000-0000164E0000}"/>
    <cellStyle name="Normal 3 2 3 2 4 5 2 2 2" xfId="20018" xr:uid="{00000000-0005-0000-0000-0000174E0000}"/>
    <cellStyle name="Normal 3 2 3 2 4 5 2 3" xfId="20019" xr:uid="{00000000-0005-0000-0000-0000184E0000}"/>
    <cellStyle name="Normal 3 2 3 2 4 5 3" xfId="20020" xr:uid="{00000000-0005-0000-0000-0000194E0000}"/>
    <cellStyle name="Normal 3 2 3 2 4 5 3 2" xfId="20021" xr:uid="{00000000-0005-0000-0000-00001A4E0000}"/>
    <cellStyle name="Normal 3 2 3 2 4 5 4" xfId="20022" xr:uid="{00000000-0005-0000-0000-00001B4E0000}"/>
    <cellStyle name="Normal 3 2 3 2 4 6" xfId="20023" xr:uid="{00000000-0005-0000-0000-00001C4E0000}"/>
    <cellStyle name="Normal 3 2 3 2 4 6 2" xfId="20024" xr:uid="{00000000-0005-0000-0000-00001D4E0000}"/>
    <cellStyle name="Normal 3 2 3 2 4 6 2 2" xfId="20025" xr:uid="{00000000-0005-0000-0000-00001E4E0000}"/>
    <cellStyle name="Normal 3 2 3 2 4 6 2 2 2" xfId="20026" xr:uid="{00000000-0005-0000-0000-00001F4E0000}"/>
    <cellStyle name="Normal 3 2 3 2 4 6 2 3" xfId="20027" xr:uid="{00000000-0005-0000-0000-0000204E0000}"/>
    <cellStyle name="Normal 3 2 3 2 4 6 3" xfId="20028" xr:uid="{00000000-0005-0000-0000-0000214E0000}"/>
    <cellStyle name="Normal 3 2 3 2 4 6 3 2" xfId="20029" xr:uid="{00000000-0005-0000-0000-0000224E0000}"/>
    <cellStyle name="Normal 3 2 3 2 4 6 4" xfId="20030" xr:uid="{00000000-0005-0000-0000-0000234E0000}"/>
    <cellStyle name="Normal 3 2 3 2 4 7" xfId="20031" xr:uid="{00000000-0005-0000-0000-0000244E0000}"/>
    <cellStyle name="Normal 3 2 3 2 4 7 2" xfId="20032" xr:uid="{00000000-0005-0000-0000-0000254E0000}"/>
    <cellStyle name="Normal 3 2 3 2 4 7 2 2" xfId="20033" xr:uid="{00000000-0005-0000-0000-0000264E0000}"/>
    <cellStyle name="Normal 3 2 3 2 4 7 3" xfId="20034" xr:uid="{00000000-0005-0000-0000-0000274E0000}"/>
    <cellStyle name="Normal 3 2 3 2 4 8" xfId="20035" xr:uid="{00000000-0005-0000-0000-0000284E0000}"/>
    <cellStyle name="Normal 3 2 3 2 4 8 2" xfId="20036" xr:uid="{00000000-0005-0000-0000-0000294E0000}"/>
    <cellStyle name="Normal 3 2 3 2 4 9" xfId="20037" xr:uid="{00000000-0005-0000-0000-00002A4E0000}"/>
    <cellStyle name="Normal 3 2 3 2 4 9 2" xfId="20038" xr:uid="{00000000-0005-0000-0000-00002B4E0000}"/>
    <cellStyle name="Normal 3 2 3 2 5" xfId="20039" xr:uid="{00000000-0005-0000-0000-00002C4E0000}"/>
    <cellStyle name="Normal 3 2 3 2 5 10" xfId="20040" xr:uid="{00000000-0005-0000-0000-00002D4E0000}"/>
    <cellStyle name="Normal 3 2 3 2 5 2" xfId="20041" xr:uid="{00000000-0005-0000-0000-00002E4E0000}"/>
    <cellStyle name="Normal 3 2 3 2 5 2 2" xfId="20042" xr:uid="{00000000-0005-0000-0000-00002F4E0000}"/>
    <cellStyle name="Normal 3 2 3 2 5 2 2 2" xfId="20043" xr:uid="{00000000-0005-0000-0000-0000304E0000}"/>
    <cellStyle name="Normal 3 2 3 2 5 2 2 2 2" xfId="20044" xr:uid="{00000000-0005-0000-0000-0000314E0000}"/>
    <cellStyle name="Normal 3 2 3 2 5 2 2 2 2 2" xfId="20045" xr:uid="{00000000-0005-0000-0000-0000324E0000}"/>
    <cellStyle name="Normal 3 2 3 2 5 2 2 2 2 2 2" xfId="20046" xr:uid="{00000000-0005-0000-0000-0000334E0000}"/>
    <cellStyle name="Normal 3 2 3 2 5 2 2 2 2 2 2 2" xfId="20047" xr:uid="{00000000-0005-0000-0000-0000344E0000}"/>
    <cellStyle name="Normal 3 2 3 2 5 2 2 2 2 2 3" xfId="20048" xr:uid="{00000000-0005-0000-0000-0000354E0000}"/>
    <cellStyle name="Normal 3 2 3 2 5 2 2 2 2 3" xfId="20049" xr:uid="{00000000-0005-0000-0000-0000364E0000}"/>
    <cellStyle name="Normal 3 2 3 2 5 2 2 2 2 3 2" xfId="20050" xr:uid="{00000000-0005-0000-0000-0000374E0000}"/>
    <cellStyle name="Normal 3 2 3 2 5 2 2 2 2 4" xfId="20051" xr:uid="{00000000-0005-0000-0000-0000384E0000}"/>
    <cellStyle name="Normal 3 2 3 2 5 2 2 2 3" xfId="20052" xr:uid="{00000000-0005-0000-0000-0000394E0000}"/>
    <cellStyle name="Normal 3 2 3 2 5 2 2 2 3 2" xfId="20053" xr:uid="{00000000-0005-0000-0000-00003A4E0000}"/>
    <cellStyle name="Normal 3 2 3 2 5 2 2 2 3 2 2" xfId="20054" xr:uid="{00000000-0005-0000-0000-00003B4E0000}"/>
    <cellStyle name="Normal 3 2 3 2 5 2 2 2 3 3" xfId="20055" xr:uid="{00000000-0005-0000-0000-00003C4E0000}"/>
    <cellStyle name="Normal 3 2 3 2 5 2 2 2 4" xfId="20056" xr:uid="{00000000-0005-0000-0000-00003D4E0000}"/>
    <cellStyle name="Normal 3 2 3 2 5 2 2 2 4 2" xfId="20057" xr:uid="{00000000-0005-0000-0000-00003E4E0000}"/>
    <cellStyle name="Normal 3 2 3 2 5 2 2 2 5" xfId="20058" xr:uid="{00000000-0005-0000-0000-00003F4E0000}"/>
    <cellStyle name="Normal 3 2 3 2 5 2 2 3" xfId="20059" xr:uid="{00000000-0005-0000-0000-0000404E0000}"/>
    <cellStyle name="Normal 3 2 3 2 5 2 2 3 2" xfId="20060" xr:uid="{00000000-0005-0000-0000-0000414E0000}"/>
    <cellStyle name="Normal 3 2 3 2 5 2 2 3 2 2" xfId="20061" xr:uid="{00000000-0005-0000-0000-0000424E0000}"/>
    <cellStyle name="Normal 3 2 3 2 5 2 2 3 2 2 2" xfId="20062" xr:uid="{00000000-0005-0000-0000-0000434E0000}"/>
    <cellStyle name="Normal 3 2 3 2 5 2 2 3 2 3" xfId="20063" xr:uid="{00000000-0005-0000-0000-0000444E0000}"/>
    <cellStyle name="Normal 3 2 3 2 5 2 2 3 3" xfId="20064" xr:uid="{00000000-0005-0000-0000-0000454E0000}"/>
    <cellStyle name="Normal 3 2 3 2 5 2 2 3 3 2" xfId="20065" xr:uid="{00000000-0005-0000-0000-0000464E0000}"/>
    <cellStyle name="Normal 3 2 3 2 5 2 2 3 4" xfId="20066" xr:uid="{00000000-0005-0000-0000-0000474E0000}"/>
    <cellStyle name="Normal 3 2 3 2 5 2 2 4" xfId="20067" xr:uid="{00000000-0005-0000-0000-0000484E0000}"/>
    <cellStyle name="Normal 3 2 3 2 5 2 2 4 2" xfId="20068" xr:uid="{00000000-0005-0000-0000-0000494E0000}"/>
    <cellStyle name="Normal 3 2 3 2 5 2 2 4 2 2" xfId="20069" xr:uid="{00000000-0005-0000-0000-00004A4E0000}"/>
    <cellStyle name="Normal 3 2 3 2 5 2 2 4 2 2 2" xfId="20070" xr:uid="{00000000-0005-0000-0000-00004B4E0000}"/>
    <cellStyle name="Normal 3 2 3 2 5 2 2 4 2 3" xfId="20071" xr:uid="{00000000-0005-0000-0000-00004C4E0000}"/>
    <cellStyle name="Normal 3 2 3 2 5 2 2 4 3" xfId="20072" xr:uid="{00000000-0005-0000-0000-00004D4E0000}"/>
    <cellStyle name="Normal 3 2 3 2 5 2 2 4 3 2" xfId="20073" xr:uid="{00000000-0005-0000-0000-00004E4E0000}"/>
    <cellStyle name="Normal 3 2 3 2 5 2 2 4 4" xfId="20074" xr:uid="{00000000-0005-0000-0000-00004F4E0000}"/>
    <cellStyle name="Normal 3 2 3 2 5 2 2 5" xfId="20075" xr:uid="{00000000-0005-0000-0000-0000504E0000}"/>
    <cellStyle name="Normal 3 2 3 2 5 2 2 5 2" xfId="20076" xr:uid="{00000000-0005-0000-0000-0000514E0000}"/>
    <cellStyle name="Normal 3 2 3 2 5 2 2 5 2 2" xfId="20077" xr:uid="{00000000-0005-0000-0000-0000524E0000}"/>
    <cellStyle name="Normal 3 2 3 2 5 2 2 5 3" xfId="20078" xr:uid="{00000000-0005-0000-0000-0000534E0000}"/>
    <cellStyle name="Normal 3 2 3 2 5 2 2 6" xfId="20079" xr:uid="{00000000-0005-0000-0000-0000544E0000}"/>
    <cellStyle name="Normal 3 2 3 2 5 2 2 6 2" xfId="20080" xr:uid="{00000000-0005-0000-0000-0000554E0000}"/>
    <cellStyle name="Normal 3 2 3 2 5 2 2 7" xfId="20081" xr:uid="{00000000-0005-0000-0000-0000564E0000}"/>
    <cellStyle name="Normal 3 2 3 2 5 2 2 7 2" xfId="20082" xr:uid="{00000000-0005-0000-0000-0000574E0000}"/>
    <cellStyle name="Normal 3 2 3 2 5 2 2 8" xfId="20083" xr:uid="{00000000-0005-0000-0000-0000584E0000}"/>
    <cellStyle name="Normal 3 2 3 2 5 2 3" xfId="20084" xr:uid="{00000000-0005-0000-0000-0000594E0000}"/>
    <cellStyle name="Normal 3 2 3 2 5 2 3 2" xfId="20085" xr:uid="{00000000-0005-0000-0000-00005A4E0000}"/>
    <cellStyle name="Normal 3 2 3 2 5 2 3 2 2" xfId="20086" xr:uid="{00000000-0005-0000-0000-00005B4E0000}"/>
    <cellStyle name="Normal 3 2 3 2 5 2 3 2 2 2" xfId="20087" xr:uid="{00000000-0005-0000-0000-00005C4E0000}"/>
    <cellStyle name="Normal 3 2 3 2 5 2 3 2 2 2 2" xfId="20088" xr:uid="{00000000-0005-0000-0000-00005D4E0000}"/>
    <cellStyle name="Normal 3 2 3 2 5 2 3 2 2 3" xfId="20089" xr:uid="{00000000-0005-0000-0000-00005E4E0000}"/>
    <cellStyle name="Normal 3 2 3 2 5 2 3 2 3" xfId="20090" xr:uid="{00000000-0005-0000-0000-00005F4E0000}"/>
    <cellStyle name="Normal 3 2 3 2 5 2 3 2 3 2" xfId="20091" xr:uid="{00000000-0005-0000-0000-0000604E0000}"/>
    <cellStyle name="Normal 3 2 3 2 5 2 3 2 4" xfId="20092" xr:uid="{00000000-0005-0000-0000-0000614E0000}"/>
    <cellStyle name="Normal 3 2 3 2 5 2 3 3" xfId="20093" xr:uid="{00000000-0005-0000-0000-0000624E0000}"/>
    <cellStyle name="Normal 3 2 3 2 5 2 3 3 2" xfId="20094" xr:uid="{00000000-0005-0000-0000-0000634E0000}"/>
    <cellStyle name="Normal 3 2 3 2 5 2 3 3 2 2" xfId="20095" xr:uid="{00000000-0005-0000-0000-0000644E0000}"/>
    <cellStyle name="Normal 3 2 3 2 5 2 3 3 3" xfId="20096" xr:uid="{00000000-0005-0000-0000-0000654E0000}"/>
    <cellStyle name="Normal 3 2 3 2 5 2 3 4" xfId="20097" xr:uid="{00000000-0005-0000-0000-0000664E0000}"/>
    <cellStyle name="Normal 3 2 3 2 5 2 3 4 2" xfId="20098" xr:uid="{00000000-0005-0000-0000-0000674E0000}"/>
    <cellStyle name="Normal 3 2 3 2 5 2 3 5" xfId="20099" xr:uid="{00000000-0005-0000-0000-0000684E0000}"/>
    <cellStyle name="Normal 3 2 3 2 5 2 4" xfId="20100" xr:uid="{00000000-0005-0000-0000-0000694E0000}"/>
    <cellStyle name="Normal 3 2 3 2 5 2 4 2" xfId="20101" xr:uid="{00000000-0005-0000-0000-00006A4E0000}"/>
    <cellStyle name="Normal 3 2 3 2 5 2 4 2 2" xfId="20102" xr:uid="{00000000-0005-0000-0000-00006B4E0000}"/>
    <cellStyle name="Normal 3 2 3 2 5 2 4 2 2 2" xfId="20103" xr:uid="{00000000-0005-0000-0000-00006C4E0000}"/>
    <cellStyle name="Normal 3 2 3 2 5 2 4 2 3" xfId="20104" xr:uid="{00000000-0005-0000-0000-00006D4E0000}"/>
    <cellStyle name="Normal 3 2 3 2 5 2 4 3" xfId="20105" xr:uid="{00000000-0005-0000-0000-00006E4E0000}"/>
    <cellStyle name="Normal 3 2 3 2 5 2 4 3 2" xfId="20106" xr:uid="{00000000-0005-0000-0000-00006F4E0000}"/>
    <cellStyle name="Normal 3 2 3 2 5 2 4 4" xfId="20107" xr:uid="{00000000-0005-0000-0000-0000704E0000}"/>
    <cellStyle name="Normal 3 2 3 2 5 2 5" xfId="20108" xr:uid="{00000000-0005-0000-0000-0000714E0000}"/>
    <cellStyle name="Normal 3 2 3 2 5 2 5 2" xfId="20109" xr:uid="{00000000-0005-0000-0000-0000724E0000}"/>
    <cellStyle name="Normal 3 2 3 2 5 2 5 2 2" xfId="20110" xr:uid="{00000000-0005-0000-0000-0000734E0000}"/>
    <cellStyle name="Normal 3 2 3 2 5 2 5 2 2 2" xfId="20111" xr:uid="{00000000-0005-0000-0000-0000744E0000}"/>
    <cellStyle name="Normal 3 2 3 2 5 2 5 2 3" xfId="20112" xr:uid="{00000000-0005-0000-0000-0000754E0000}"/>
    <cellStyle name="Normal 3 2 3 2 5 2 5 3" xfId="20113" xr:uid="{00000000-0005-0000-0000-0000764E0000}"/>
    <cellStyle name="Normal 3 2 3 2 5 2 5 3 2" xfId="20114" xr:uid="{00000000-0005-0000-0000-0000774E0000}"/>
    <cellStyle name="Normal 3 2 3 2 5 2 5 4" xfId="20115" xr:uid="{00000000-0005-0000-0000-0000784E0000}"/>
    <cellStyle name="Normal 3 2 3 2 5 2 6" xfId="20116" xr:uid="{00000000-0005-0000-0000-0000794E0000}"/>
    <cellStyle name="Normal 3 2 3 2 5 2 6 2" xfId="20117" xr:uid="{00000000-0005-0000-0000-00007A4E0000}"/>
    <cellStyle name="Normal 3 2 3 2 5 2 6 2 2" xfId="20118" xr:uid="{00000000-0005-0000-0000-00007B4E0000}"/>
    <cellStyle name="Normal 3 2 3 2 5 2 6 3" xfId="20119" xr:uid="{00000000-0005-0000-0000-00007C4E0000}"/>
    <cellStyle name="Normal 3 2 3 2 5 2 7" xfId="20120" xr:uid="{00000000-0005-0000-0000-00007D4E0000}"/>
    <cellStyle name="Normal 3 2 3 2 5 2 7 2" xfId="20121" xr:uid="{00000000-0005-0000-0000-00007E4E0000}"/>
    <cellStyle name="Normal 3 2 3 2 5 2 8" xfId="20122" xr:uid="{00000000-0005-0000-0000-00007F4E0000}"/>
    <cellStyle name="Normal 3 2 3 2 5 2 8 2" xfId="20123" xr:uid="{00000000-0005-0000-0000-0000804E0000}"/>
    <cellStyle name="Normal 3 2 3 2 5 2 9" xfId="20124" xr:uid="{00000000-0005-0000-0000-0000814E0000}"/>
    <cellStyle name="Normal 3 2 3 2 5 3" xfId="20125" xr:uid="{00000000-0005-0000-0000-0000824E0000}"/>
    <cellStyle name="Normal 3 2 3 2 5 3 2" xfId="20126" xr:uid="{00000000-0005-0000-0000-0000834E0000}"/>
    <cellStyle name="Normal 3 2 3 2 5 3 2 2" xfId="20127" xr:uid="{00000000-0005-0000-0000-0000844E0000}"/>
    <cellStyle name="Normal 3 2 3 2 5 3 2 2 2" xfId="20128" xr:uid="{00000000-0005-0000-0000-0000854E0000}"/>
    <cellStyle name="Normal 3 2 3 2 5 3 2 2 2 2" xfId="20129" xr:uid="{00000000-0005-0000-0000-0000864E0000}"/>
    <cellStyle name="Normal 3 2 3 2 5 3 2 2 2 2 2" xfId="20130" xr:uid="{00000000-0005-0000-0000-0000874E0000}"/>
    <cellStyle name="Normal 3 2 3 2 5 3 2 2 2 3" xfId="20131" xr:uid="{00000000-0005-0000-0000-0000884E0000}"/>
    <cellStyle name="Normal 3 2 3 2 5 3 2 2 3" xfId="20132" xr:uid="{00000000-0005-0000-0000-0000894E0000}"/>
    <cellStyle name="Normal 3 2 3 2 5 3 2 2 3 2" xfId="20133" xr:uid="{00000000-0005-0000-0000-00008A4E0000}"/>
    <cellStyle name="Normal 3 2 3 2 5 3 2 2 4" xfId="20134" xr:uid="{00000000-0005-0000-0000-00008B4E0000}"/>
    <cellStyle name="Normal 3 2 3 2 5 3 2 3" xfId="20135" xr:uid="{00000000-0005-0000-0000-00008C4E0000}"/>
    <cellStyle name="Normal 3 2 3 2 5 3 2 3 2" xfId="20136" xr:uid="{00000000-0005-0000-0000-00008D4E0000}"/>
    <cellStyle name="Normal 3 2 3 2 5 3 2 3 2 2" xfId="20137" xr:uid="{00000000-0005-0000-0000-00008E4E0000}"/>
    <cellStyle name="Normal 3 2 3 2 5 3 2 3 3" xfId="20138" xr:uid="{00000000-0005-0000-0000-00008F4E0000}"/>
    <cellStyle name="Normal 3 2 3 2 5 3 2 4" xfId="20139" xr:uid="{00000000-0005-0000-0000-0000904E0000}"/>
    <cellStyle name="Normal 3 2 3 2 5 3 2 4 2" xfId="20140" xr:uid="{00000000-0005-0000-0000-0000914E0000}"/>
    <cellStyle name="Normal 3 2 3 2 5 3 2 5" xfId="20141" xr:uid="{00000000-0005-0000-0000-0000924E0000}"/>
    <cellStyle name="Normal 3 2 3 2 5 3 3" xfId="20142" xr:uid="{00000000-0005-0000-0000-0000934E0000}"/>
    <cellStyle name="Normal 3 2 3 2 5 3 3 2" xfId="20143" xr:uid="{00000000-0005-0000-0000-0000944E0000}"/>
    <cellStyle name="Normal 3 2 3 2 5 3 3 2 2" xfId="20144" xr:uid="{00000000-0005-0000-0000-0000954E0000}"/>
    <cellStyle name="Normal 3 2 3 2 5 3 3 2 2 2" xfId="20145" xr:uid="{00000000-0005-0000-0000-0000964E0000}"/>
    <cellStyle name="Normal 3 2 3 2 5 3 3 2 3" xfId="20146" xr:uid="{00000000-0005-0000-0000-0000974E0000}"/>
    <cellStyle name="Normal 3 2 3 2 5 3 3 3" xfId="20147" xr:uid="{00000000-0005-0000-0000-0000984E0000}"/>
    <cellStyle name="Normal 3 2 3 2 5 3 3 3 2" xfId="20148" xr:uid="{00000000-0005-0000-0000-0000994E0000}"/>
    <cellStyle name="Normal 3 2 3 2 5 3 3 4" xfId="20149" xr:uid="{00000000-0005-0000-0000-00009A4E0000}"/>
    <cellStyle name="Normal 3 2 3 2 5 3 4" xfId="20150" xr:uid="{00000000-0005-0000-0000-00009B4E0000}"/>
    <cellStyle name="Normal 3 2 3 2 5 3 4 2" xfId="20151" xr:uid="{00000000-0005-0000-0000-00009C4E0000}"/>
    <cellStyle name="Normal 3 2 3 2 5 3 4 2 2" xfId="20152" xr:uid="{00000000-0005-0000-0000-00009D4E0000}"/>
    <cellStyle name="Normal 3 2 3 2 5 3 4 2 2 2" xfId="20153" xr:uid="{00000000-0005-0000-0000-00009E4E0000}"/>
    <cellStyle name="Normal 3 2 3 2 5 3 4 2 3" xfId="20154" xr:uid="{00000000-0005-0000-0000-00009F4E0000}"/>
    <cellStyle name="Normal 3 2 3 2 5 3 4 3" xfId="20155" xr:uid="{00000000-0005-0000-0000-0000A04E0000}"/>
    <cellStyle name="Normal 3 2 3 2 5 3 4 3 2" xfId="20156" xr:uid="{00000000-0005-0000-0000-0000A14E0000}"/>
    <cellStyle name="Normal 3 2 3 2 5 3 4 4" xfId="20157" xr:uid="{00000000-0005-0000-0000-0000A24E0000}"/>
    <cellStyle name="Normal 3 2 3 2 5 3 5" xfId="20158" xr:uid="{00000000-0005-0000-0000-0000A34E0000}"/>
    <cellStyle name="Normal 3 2 3 2 5 3 5 2" xfId="20159" xr:uid="{00000000-0005-0000-0000-0000A44E0000}"/>
    <cellStyle name="Normal 3 2 3 2 5 3 5 2 2" xfId="20160" xr:uid="{00000000-0005-0000-0000-0000A54E0000}"/>
    <cellStyle name="Normal 3 2 3 2 5 3 5 3" xfId="20161" xr:uid="{00000000-0005-0000-0000-0000A64E0000}"/>
    <cellStyle name="Normal 3 2 3 2 5 3 6" xfId="20162" xr:uid="{00000000-0005-0000-0000-0000A74E0000}"/>
    <cellStyle name="Normal 3 2 3 2 5 3 6 2" xfId="20163" xr:uid="{00000000-0005-0000-0000-0000A84E0000}"/>
    <cellStyle name="Normal 3 2 3 2 5 3 7" xfId="20164" xr:uid="{00000000-0005-0000-0000-0000A94E0000}"/>
    <cellStyle name="Normal 3 2 3 2 5 3 7 2" xfId="20165" xr:uid="{00000000-0005-0000-0000-0000AA4E0000}"/>
    <cellStyle name="Normal 3 2 3 2 5 3 8" xfId="20166" xr:uid="{00000000-0005-0000-0000-0000AB4E0000}"/>
    <cellStyle name="Normal 3 2 3 2 5 4" xfId="20167" xr:uid="{00000000-0005-0000-0000-0000AC4E0000}"/>
    <cellStyle name="Normal 3 2 3 2 5 4 2" xfId="20168" xr:uid="{00000000-0005-0000-0000-0000AD4E0000}"/>
    <cellStyle name="Normal 3 2 3 2 5 4 2 2" xfId="20169" xr:uid="{00000000-0005-0000-0000-0000AE4E0000}"/>
    <cellStyle name="Normal 3 2 3 2 5 4 2 2 2" xfId="20170" xr:uid="{00000000-0005-0000-0000-0000AF4E0000}"/>
    <cellStyle name="Normal 3 2 3 2 5 4 2 2 2 2" xfId="20171" xr:uid="{00000000-0005-0000-0000-0000B04E0000}"/>
    <cellStyle name="Normal 3 2 3 2 5 4 2 2 3" xfId="20172" xr:uid="{00000000-0005-0000-0000-0000B14E0000}"/>
    <cellStyle name="Normal 3 2 3 2 5 4 2 3" xfId="20173" xr:uid="{00000000-0005-0000-0000-0000B24E0000}"/>
    <cellStyle name="Normal 3 2 3 2 5 4 2 3 2" xfId="20174" xr:uid="{00000000-0005-0000-0000-0000B34E0000}"/>
    <cellStyle name="Normal 3 2 3 2 5 4 2 4" xfId="20175" xr:uid="{00000000-0005-0000-0000-0000B44E0000}"/>
    <cellStyle name="Normal 3 2 3 2 5 4 3" xfId="20176" xr:uid="{00000000-0005-0000-0000-0000B54E0000}"/>
    <cellStyle name="Normal 3 2 3 2 5 4 3 2" xfId="20177" xr:uid="{00000000-0005-0000-0000-0000B64E0000}"/>
    <cellStyle name="Normal 3 2 3 2 5 4 3 2 2" xfId="20178" xr:uid="{00000000-0005-0000-0000-0000B74E0000}"/>
    <cellStyle name="Normal 3 2 3 2 5 4 3 3" xfId="20179" xr:uid="{00000000-0005-0000-0000-0000B84E0000}"/>
    <cellStyle name="Normal 3 2 3 2 5 4 4" xfId="20180" xr:uid="{00000000-0005-0000-0000-0000B94E0000}"/>
    <cellStyle name="Normal 3 2 3 2 5 4 4 2" xfId="20181" xr:uid="{00000000-0005-0000-0000-0000BA4E0000}"/>
    <cellStyle name="Normal 3 2 3 2 5 4 5" xfId="20182" xr:uid="{00000000-0005-0000-0000-0000BB4E0000}"/>
    <cellStyle name="Normal 3 2 3 2 5 5" xfId="20183" xr:uid="{00000000-0005-0000-0000-0000BC4E0000}"/>
    <cellStyle name="Normal 3 2 3 2 5 5 2" xfId="20184" xr:uid="{00000000-0005-0000-0000-0000BD4E0000}"/>
    <cellStyle name="Normal 3 2 3 2 5 5 2 2" xfId="20185" xr:uid="{00000000-0005-0000-0000-0000BE4E0000}"/>
    <cellStyle name="Normal 3 2 3 2 5 5 2 2 2" xfId="20186" xr:uid="{00000000-0005-0000-0000-0000BF4E0000}"/>
    <cellStyle name="Normal 3 2 3 2 5 5 2 3" xfId="20187" xr:uid="{00000000-0005-0000-0000-0000C04E0000}"/>
    <cellStyle name="Normal 3 2 3 2 5 5 3" xfId="20188" xr:uid="{00000000-0005-0000-0000-0000C14E0000}"/>
    <cellStyle name="Normal 3 2 3 2 5 5 3 2" xfId="20189" xr:uid="{00000000-0005-0000-0000-0000C24E0000}"/>
    <cellStyle name="Normal 3 2 3 2 5 5 4" xfId="20190" xr:uid="{00000000-0005-0000-0000-0000C34E0000}"/>
    <cellStyle name="Normal 3 2 3 2 5 6" xfId="20191" xr:uid="{00000000-0005-0000-0000-0000C44E0000}"/>
    <cellStyle name="Normal 3 2 3 2 5 6 2" xfId="20192" xr:uid="{00000000-0005-0000-0000-0000C54E0000}"/>
    <cellStyle name="Normal 3 2 3 2 5 6 2 2" xfId="20193" xr:uid="{00000000-0005-0000-0000-0000C64E0000}"/>
    <cellStyle name="Normal 3 2 3 2 5 6 2 2 2" xfId="20194" xr:uid="{00000000-0005-0000-0000-0000C74E0000}"/>
    <cellStyle name="Normal 3 2 3 2 5 6 2 3" xfId="20195" xr:uid="{00000000-0005-0000-0000-0000C84E0000}"/>
    <cellStyle name="Normal 3 2 3 2 5 6 3" xfId="20196" xr:uid="{00000000-0005-0000-0000-0000C94E0000}"/>
    <cellStyle name="Normal 3 2 3 2 5 6 3 2" xfId="20197" xr:uid="{00000000-0005-0000-0000-0000CA4E0000}"/>
    <cellStyle name="Normal 3 2 3 2 5 6 4" xfId="20198" xr:uid="{00000000-0005-0000-0000-0000CB4E0000}"/>
    <cellStyle name="Normal 3 2 3 2 5 7" xfId="20199" xr:uid="{00000000-0005-0000-0000-0000CC4E0000}"/>
    <cellStyle name="Normal 3 2 3 2 5 7 2" xfId="20200" xr:uid="{00000000-0005-0000-0000-0000CD4E0000}"/>
    <cellStyle name="Normal 3 2 3 2 5 7 2 2" xfId="20201" xr:uid="{00000000-0005-0000-0000-0000CE4E0000}"/>
    <cellStyle name="Normal 3 2 3 2 5 7 3" xfId="20202" xr:uid="{00000000-0005-0000-0000-0000CF4E0000}"/>
    <cellStyle name="Normal 3 2 3 2 5 8" xfId="20203" xr:uid="{00000000-0005-0000-0000-0000D04E0000}"/>
    <cellStyle name="Normal 3 2 3 2 5 8 2" xfId="20204" xr:uid="{00000000-0005-0000-0000-0000D14E0000}"/>
    <cellStyle name="Normal 3 2 3 2 5 9" xfId="20205" xr:uid="{00000000-0005-0000-0000-0000D24E0000}"/>
    <cellStyle name="Normal 3 2 3 2 5 9 2" xfId="20206" xr:uid="{00000000-0005-0000-0000-0000D34E0000}"/>
    <cellStyle name="Normal 3 2 3 2 6" xfId="20207" xr:uid="{00000000-0005-0000-0000-0000D44E0000}"/>
    <cellStyle name="Normal 3 2 3 2 6 2" xfId="20208" xr:uid="{00000000-0005-0000-0000-0000D54E0000}"/>
    <cellStyle name="Normal 3 2 3 2 6 2 2" xfId="20209" xr:uid="{00000000-0005-0000-0000-0000D64E0000}"/>
    <cellStyle name="Normal 3 2 3 2 6 2 2 2" xfId="20210" xr:uid="{00000000-0005-0000-0000-0000D74E0000}"/>
    <cellStyle name="Normal 3 2 3 2 6 2 2 2 2" xfId="20211" xr:uid="{00000000-0005-0000-0000-0000D84E0000}"/>
    <cellStyle name="Normal 3 2 3 2 6 2 2 2 2 2" xfId="20212" xr:uid="{00000000-0005-0000-0000-0000D94E0000}"/>
    <cellStyle name="Normal 3 2 3 2 6 2 2 2 2 2 2" xfId="20213" xr:uid="{00000000-0005-0000-0000-0000DA4E0000}"/>
    <cellStyle name="Normal 3 2 3 2 6 2 2 2 2 3" xfId="20214" xr:uid="{00000000-0005-0000-0000-0000DB4E0000}"/>
    <cellStyle name="Normal 3 2 3 2 6 2 2 2 3" xfId="20215" xr:uid="{00000000-0005-0000-0000-0000DC4E0000}"/>
    <cellStyle name="Normal 3 2 3 2 6 2 2 2 3 2" xfId="20216" xr:uid="{00000000-0005-0000-0000-0000DD4E0000}"/>
    <cellStyle name="Normal 3 2 3 2 6 2 2 2 4" xfId="20217" xr:uid="{00000000-0005-0000-0000-0000DE4E0000}"/>
    <cellStyle name="Normal 3 2 3 2 6 2 2 3" xfId="20218" xr:uid="{00000000-0005-0000-0000-0000DF4E0000}"/>
    <cellStyle name="Normal 3 2 3 2 6 2 2 3 2" xfId="20219" xr:uid="{00000000-0005-0000-0000-0000E04E0000}"/>
    <cellStyle name="Normal 3 2 3 2 6 2 2 3 2 2" xfId="20220" xr:uid="{00000000-0005-0000-0000-0000E14E0000}"/>
    <cellStyle name="Normal 3 2 3 2 6 2 2 3 3" xfId="20221" xr:uid="{00000000-0005-0000-0000-0000E24E0000}"/>
    <cellStyle name="Normal 3 2 3 2 6 2 2 4" xfId="20222" xr:uid="{00000000-0005-0000-0000-0000E34E0000}"/>
    <cellStyle name="Normal 3 2 3 2 6 2 2 4 2" xfId="20223" xr:uid="{00000000-0005-0000-0000-0000E44E0000}"/>
    <cellStyle name="Normal 3 2 3 2 6 2 2 5" xfId="20224" xr:uid="{00000000-0005-0000-0000-0000E54E0000}"/>
    <cellStyle name="Normal 3 2 3 2 6 2 3" xfId="20225" xr:uid="{00000000-0005-0000-0000-0000E64E0000}"/>
    <cellStyle name="Normal 3 2 3 2 6 2 3 2" xfId="20226" xr:uid="{00000000-0005-0000-0000-0000E74E0000}"/>
    <cellStyle name="Normal 3 2 3 2 6 2 3 2 2" xfId="20227" xr:uid="{00000000-0005-0000-0000-0000E84E0000}"/>
    <cellStyle name="Normal 3 2 3 2 6 2 3 2 2 2" xfId="20228" xr:uid="{00000000-0005-0000-0000-0000E94E0000}"/>
    <cellStyle name="Normal 3 2 3 2 6 2 3 2 3" xfId="20229" xr:uid="{00000000-0005-0000-0000-0000EA4E0000}"/>
    <cellStyle name="Normal 3 2 3 2 6 2 3 3" xfId="20230" xr:uid="{00000000-0005-0000-0000-0000EB4E0000}"/>
    <cellStyle name="Normal 3 2 3 2 6 2 3 3 2" xfId="20231" xr:uid="{00000000-0005-0000-0000-0000EC4E0000}"/>
    <cellStyle name="Normal 3 2 3 2 6 2 3 4" xfId="20232" xr:uid="{00000000-0005-0000-0000-0000ED4E0000}"/>
    <cellStyle name="Normal 3 2 3 2 6 2 4" xfId="20233" xr:uid="{00000000-0005-0000-0000-0000EE4E0000}"/>
    <cellStyle name="Normal 3 2 3 2 6 2 4 2" xfId="20234" xr:uid="{00000000-0005-0000-0000-0000EF4E0000}"/>
    <cellStyle name="Normal 3 2 3 2 6 2 4 2 2" xfId="20235" xr:uid="{00000000-0005-0000-0000-0000F04E0000}"/>
    <cellStyle name="Normal 3 2 3 2 6 2 4 2 2 2" xfId="20236" xr:uid="{00000000-0005-0000-0000-0000F14E0000}"/>
    <cellStyle name="Normal 3 2 3 2 6 2 4 2 3" xfId="20237" xr:uid="{00000000-0005-0000-0000-0000F24E0000}"/>
    <cellStyle name="Normal 3 2 3 2 6 2 4 3" xfId="20238" xr:uid="{00000000-0005-0000-0000-0000F34E0000}"/>
    <cellStyle name="Normal 3 2 3 2 6 2 4 3 2" xfId="20239" xr:uid="{00000000-0005-0000-0000-0000F44E0000}"/>
    <cellStyle name="Normal 3 2 3 2 6 2 4 4" xfId="20240" xr:uid="{00000000-0005-0000-0000-0000F54E0000}"/>
    <cellStyle name="Normal 3 2 3 2 6 2 5" xfId="20241" xr:uid="{00000000-0005-0000-0000-0000F64E0000}"/>
    <cellStyle name="Normal 3 2 3 2 6 2 5 2" xfId="20242" xr:uid="{00000000-0005-0000-0000-0000F74E0000}"/>
    <cellStyle name="Normal 3 2 3 2 6 2 5 2 2" xfId="20243" xr:uid="{00000000-0005-0000-0000-0000F84E0000}"/>
    <cellStyle name="Normal 3 2 3 2 6 2 5 3" xfId="20244" xr:uid="{00000000-0005-0000-0000-0000F94E0000}"/>
    <cellStyle name="Normal 3 2 3 2 6 2 6" xfId="20245" xr:uid="{00000000-0005-0000-0000-0000FA4E0000}"/>
    <cellStyle name="Normal 3 2 3 2 6 2 6 2" xfId="20246" xr:uid="{00000000-0005-0000-0000-0000FB4E0000}"/>
    <cellStyle name="Normal 3 2 3 2 6 2 7" xfId="20247" xr:uid="{00000000-0005-0000-0000-0000FC4E0000}"/>
    <cellStyle name="Normal 3 2 3 2 6 2 7 2" xfId="20248" xr:uid="{00000000-0005-0000-0000-0000FD4E0000}"/>
    <cellStyle name="Normal 3 2 3 2 6 2 8" xfId="20249" xr:uid="{00000000-0005-0000-0000-0000FE4E0000}"/>
    <cellStyle name="Normal 3 2 3 2 6 3" xfId="20250" xr:uid="{00000000-0005-0000-0000-0000FF4E0000}"/>
    <cellStyle name="Normal 3 2 3 2 6 3 2" xfId="20251" xr:uid="{00000000-0005-0000-0000-0000004F0000}"/>
    <cellStyle name="Normal 3 2 3 2 6 3 2 2" xfId="20252" xr:uid="{00000000-0005-0000-0000-0000014F0000}"/>
    <cellStyle name="Normal 3 2 3 2 6 3 2 2 2" xfId="20253" xr:uid="{00000000-0005-0000-0000-0000024F0000}"/>
    <cellStyle name="Normal 3 2 3 2 6 3 2 2 2 2" xfId="20254" xr:uid="{00000000-0005-0000-0000-0000034F0000}"/>
    <cellStyle name="Normal 3 2 3 2 6 3 2 2 3" xfId="20255" xr:uid="{00000000-0005-0000-0000-0000044F0000}"/>
    <cellStyle name="Normal 3 2 3 2 6 3 2 3" xfId="20256" xr:uid="{00000000-0005-0000-0000-0000054F0000}"/>
    <cellStyle name="Normal 3 2 3 2 6 3 2 3 2" xfId="20257" xr:uid="{00000000-0005-0000-0000-0000064F0000}"/>
    <cellStyle name="Normal 3 2 3 2 6 3 2 4" xfId="20258" xr:uid="{00000000-0005-0000-0000-0000074F0000}"/>
    <cellStyle name="Normal 3 2 3 2 6 3 3" xfId="20259" xr:uid="{00000000-0005-0000-0000-0000084F0000}"/>
    <cellStyle name="Normal 3 2 3 2 6 3 3 2" xfId="20260" xr:uid="{00000000-0005-0000-0000-0000094F0000}"/>
    <cellStyle name="Normal 3 2 3 2 6 3 3 2 2" xfId="20261" xr:uid="{00000000-0005-0000-0000-00000A4F0000}"/>
    <cellStyle name="Normal 3 2 3 2 6 3 3 3" xfId="20262" xr:uid="{00000000-0005-0000-0000-00000B4F0000}"/>
    <cellStyle name="Normal 3 2 3 2 6 3 4" xfId="20263" xr:uid="{00000000-0005-0000-0000-00000C4F0000}"/>
    <cellStyle name="Normal 3 2 3 2 6 3 4 2" xfId="20264" xr:uid="{00000000-0005-0000-0000-00000D4F0000}"/>
    <cellStyle name="Normal 3 2 3 2 6 3 5" xfId="20265" xr:uid="{00000000-0005-0000-0000-00000E4F0000}"/>
    <cellStyle name="Normal 3 2 3 2 6 4" xfId="20266" xr:uid="{00000000-0005-0000-0000-00000F4F0000}"/>
    <cellStyle name="Normal 3 2 3 2 6 4 2" xfId="20267" xr:uid="{00000000-0005-0000-0000-0000104F0000}"/>
    <cellStyle name="Normal 3 2 3 2 6 4 2 2" xfId="20268" xr:uid="{00000000-0005-0000-0000-0000114F0000}"/>
    <cellStyle name="Normal 3 2 3 2 6 4 2 2 2" xfId="20269" xr:uid="{00000000-0005-0000-0000-0000124F0000}"/>
    <cellStyle name="Normal 3 2 3 2 6 4 2 3" xfId="20270" xr:uid="{00000000-0005-0000-0000-0000134F0000}"/>
    <cellStyle name="Normal 3 2 3 2 6 4 3" xfId="20271" xr:uid="{00000000-0005-0000-0000-0000144F0000}"/>
    <cellStyle name="Normal 3 2 3 2 6 4 3 2" xfId="20272" xr:uid="{00000000-0005-0000-0000-0000154F0000}"/>
    <cellStyle name="Normal 3 2 3 2 6 4 4" xfId="20273" xr:uid="{00000000-0005-0000-0000-0000164F0000}"/>
    <cellStyle name="Normal 3 2 3 2 6 5" xfId="20274" xr:uid="{00000000-0005-0000-0000-0000174F0000}"/>
    <cellStyle name="Normal 3 2 3 2 6 5 2" xfId="20275" xr:uid="{00000000-0005-0000-0000-0000184F0000}"/>
    <cellStyle name="Normal 3 2 3 2 6 5 2 2" xfId="20276" xr:uid="{00000000-0005-0000-0000-0000194F0000}"/>
    <cellStyle name="Normal 3 2 3 2 6 5 2 2 2" xfId="20277" xr:uid="{00000000-0005-0000-0000-00001A4F0000}"/>
    <cellStyle name="Normal 3 2 3 2 6 5 2 3" xfId="20278" xr:uid="{00000000-0005-0000-0000-00001B4F0000}"/>
    <cellStyle name="Normal 3 2 3 2 6 5 3" xfId="20279" xr:uid="{00000000-0005-0000-0000-00001C4F0000}"/>
    <cellStyle name="Normal 3 2 3 2 6 5 3 2" xfId="20280" xr:uid="{00000000-0005-0000-0000-00001D4F0000}"/>
    <cellStyle name="Normal 3 2 3 2 6 5 4" xfId="20281" xr:uid="{00000000-0005-0000-0000-00001E4F0000}"/>
    <cellStyle name="Normal 3 2 3 2 6 6" xfId="20282" xr:uid="{00000000-0005-0000-0000-00001F4F0000}"/>
    <cellStyle name="Normal 3 2 3 2 6 6 2" xfId="20283" xr:uid="{00000000-0005-0000-0000-0000204F0000}"/>
    <cellStyle name="Normal 3 2 3 2 6 6 2 2" xfId="20284" xr:uid="{00000000-0005-0000-0000-0000214F0000}"/>
    <cellStyle name="Normal 3 2 3 2 6 6 3" xfId="20285" xr:uid="{00000000-0005-0000-0000-0000224F0000}"/>
    <cellStyle name="Normal 3 2 3 2 6 7" xfId="20286" xr:uid="{00000000-0005-0000-0000-0000234F0000}"/>
    <cellStyle name="Normal 3 2 3 2 6 7 2" xfId="20287" xr:uid="{00000000-0005-0000-0000-0000244F0000}"/>
    <cellStyle name="Normal 3 2 3 2 6 8" xfId="20288" xr:uid="{00000000-0005-0000-0000-0000254F0000}"/>
    <cellStyle name="Normal 3 2 3 2 6 8 2" xfId="20289" xr:uid="{00000000-0005-0000-0000-0000264F0000}"/>
    <cellStyle name="Normal 3 2 3 2 6 9" xfId="20290" xr:uid="{00000000-0005-0000-0000-0000274F0000}"/>
    <cellStyle name="Normal 3 2 3 2 7" xfId="20291" xr:uid="{00000000-0005-0000-0000-0000284F0000}"/>
    <cellStyle name="Normal 3 2 3 2 7 2" xfId="20292" xr:uid="{00000000-0005-0000-0000-0000294F0000}"/>
    <cellStyle name="Normal 3 2 3 2 7 2 2" xfId="20293" xr:uid="{00000000-0005-0000-0000-00002A4F0000}"/>
    <cellStyle name="Normal 3 2 3 2 7 2 2 2" xfId="20294" xr:uid="{00000000-0005-0000-0000-00002B4F0000}"/>
    <cellStyle name="Normal 3 2 3 2 7 2 2 2 2" xfId="20295" xr:uid="{00000000-0005-0000-0000-00002C4F0000}"/>
    <cellStyle name="Normal 3 2 3 2 7 2 2 2 2 2" xfId="20296" xr:uid="{00000000-0005-0000-0000-00002D4F0000}"/>
    <cellStyle name="Normal 3 2 3 2 7 2 2 2 3" xfId="20297" xr:uid="{00000000-0005-0000-0000-00002E4F0000}"/>
    <cellStyle name="Normal 3 2 3 2 7 2 2 3" xfId="20298" xr:uid="{00000000-0005-0000-0000-00002F4F0000}"/>
    <cellStyle name="Normal 3 2 3 2 7 2 2 3 2" xfId="20299" xr:uid="{00000000-0005-0000-0000-0000304F0000}"/>
    <cellStyle name="Normal 3 2 3 2 7 2 2 4" xfId="20300" xr:uid="{00000000-0005-0000-0000-0000314F0000}"/>
    <cellStyle name="Normal 3 2 3 2 7 2 3" xfId="20301" xr:uid="{00000000-0005-0000-0000-0000324F0000}"/>
    <cellStyle name="Normal 3 2 3 2 7 2 3 2" xfId="20302" xr:uid="{00000000-0005-0000-0000-0000334F0000}"/>
    <cellStyle name="Normal 3 2 3 2 7 2 3 2 2" xfId="20303" xr:uid="{00000000-0005-0000-0000-0000344F0000}"/>
    <cellStyle name="Normal 3 2 3 2 7 2 3 3" xfId="20304" xr:uid="{00000000-0005-0000-0000-0000354F0000}"/>
    <cellStyle name="Normal 3 2 3 2 7 2 4" xfId="20305" xr:uid="{00000000-0005-0000-0000-0000364F0000}"/>
    <cellStyle name="Normal 3 2 3 2 7 2 4 2" xfId="20306" xr:uid="{00000000-0005-0000-0000-0000374F0000}"/>
    <cellStyle name="Normal 3 2 3 2 7 2 5" xfId="20307" xr:uid="{00000000-0005-0000-0000-0000384F0000}"/>
    <cellStyle name="Normal 3 2 3 2 7 3" xfId="20308" xr:uid="{00000000-0005-0000-0000-0000394F0000}"/>
    <cellStyle name="Normal 3 2 3 2 7 3 2" xfId="20309" xr:uid="{00000000-0005-0000-0000-00003A4F0000}"/>
    <cellStyle name="Normal 3 2 3 2 7 3 2 2" xfId="20310" xr:uid="{00000000-0005-0000-0000-00003B4F0000}"/>
    <cellStyle name="Normal 3 2 3 2 7 3 2 2 2" xfId="20311" xr:uid="{00000000-0005-0000-0000-00003C4F0000}"/>
    <cellStyle name="Normal 3 2 3 2 7 3 2 3" xfId="20312" xr:uid="{00000000-0005-0000-0000-00003D4F0000}"/>
    <cellStyle name="Normal 3 2 3 2 7 3 3" xfId="20313" xr:uid="{00000000-0005-0000-0000-00003E4F0000}"/>
    <cellStyle name="Normal 3 2 3 2 7 3 3 2" xfId="20314" xr:uid="{00000000-0005-0000-0000-00003F4F0000}"/>
    <cellStyle name="Normal 3 2 3 2 7 3 4" xfId="20315" xr:uid="{00000000-0005-0000-0000-0000404F0000}"/>
    <cellStyle name="Normal 3 2 3 2 7 4" xfId="20316" xr:uid="{00000000-0005-0000-0000-0000414F0000}"/>
    <cellStyle name="Normal 3 2 3 2 7 4 2" xfId="20317" xr:uid="{00000000-0005-0000-0000-0000424F0000}"/>
    <cellStyle name="Normal 3 2 3 2 7 4 2 2" xfId="20318" xr:uid="{00000000-0005-0000-0000-0000434F0000}"/>
    <cellStyle name="Normal 3 2 3 2 7 4 2 2 2" xfId="20319" xr:uid="{00000000-0005-0000-0000-0000444F0000}"/>
    <cellStyle name="Normal 3 2 3 2 7 4 2 3" xfId="20320" xr:uid="{00000000-0005-0000-0000-0000454F0000}"/>
    <cellStyle name="Normal 3 2 3 2 7 4 3" xfId="20321" xr:uid="{00000000-0005-0000-0000-0000464F0000}"/>
    <cellStyle name="Normal 3 2 3 2 7 4 3 2" xfId="20322" xr:uid="{00000000-0005-0000-0000-0000474F0000}"/>
    <cellStyle name="Normal 3 2 3 2 7 4 4" xfId="20323" xr:uid="{00000000-0005-0000-0000-0000484F0000}"/>
    <cellStyle name="Normal 3 2 3 2 7 5" xfId="20324" xr:uid="{00000000-0005-0000-0000-0000494F0000}"/>
    <cellStyle name="Normal 3 2 3 2 7 5 2" xfId="20325" xr:uid="{00000000-0005-0000-0000-00004A4F0000}"/>
    <cellStyle name="Normal 3 2 3 2 7 5 2 2" xfId="20326" xr:uid="{00000000-0005-0000-0000-00004B4F0000}"/>
    <cellStyle name="Normal 3 2 3 2 7 5 3" xfId="20327" xr:uid="{00000000-0005-0000-0000-00004C4F0000}"/>
    <cellStyle name="Normal 3 2 3 2 7 6" xfId="20328" xr:uid="{00000000-0005-0000-0000-00004D4F0000}"/>
    <cellStyle name="Normal 3 2 3 2 7 6 2" xfId="20329" xr:uid="{00000000-0005-0000-0000-00004E4F0000}"/>
    <cellStyle name="Normal 3 2 3 2 7 7" xfId="20330" xr:uid="{00000000-0005-0000-0000-00004F4F0000}"/>
    <cellStyle name="Normal 3 2 3 2 7 7 2" xfId="20331" xr:uid="{00000000-0005-0000-0000-0000504F0000}"/>
    <cellStyle name="Normal 3 2 3 2 7 8" xfId="20332" xr:uid="{00000000-0005-0000-0000-0000514F0000}"/>
    <cellStyle name="Normal 3 2 3 2 8" xfId="20333" xr:uid="{00000000-0005-0000-0000-0000524F0000}"/>
    <cellStyle name="Normal 3 2 3 2 8 2" xfId="20334" xr:uid="{00000000-0005-0000-0000-0000534F0000}"/>
    <cellStyle name="Normal 3 2 3 2 8 2 2" xfId="20335" xr:uid="{00000000-0005-0000-0000-0000544F0000}"/>
    <cellStyle name="Normal 3 2 3 2 8 2 2 2" xfId="20336" xr:uid="{00000000-0005-0000-0000-0000554F0000}"/>
    <cellStyle name="Normal 3 2 3 2 8 2 2 2 2" xfId="20337" xr:uid="{00000000-0005-0000-0000-0000564F0000}"/>
    <cellStyle name="Normal 3 2 3 2 8 2 2 2 2 2" xfId="20338" xr:uid="{00000000-0005-0000-0000-0000574F0000}"/>
    <cellStyle name="Normal 3 2 3 2 8 2 2 2 3" xfId="20339" xr:uid="{00000000-0005-0000-0000-0000584F0000}"/>
    <cellStyle name="Normal 3 2 3 2 8 2 2 3" xfId="20340" xr:uid="{00000000-0005-0000-0000-0000594F0000}"/>
    <cellStyle name="Normal 3 2 3 2 8 2 2 3 2" xfId="20341" xr:uid="{00000000-0005-0000-0000-00005A4F0000}"/>
    <cellStyle name="Normal 3 2 3 2 8 2 2 4" xfId="20342" xr:uid="{00000000-0005-0000-0000-00005B4F0000}"/>
    <cellStyle name="Normal 3 2 3 2 8 2 3" xfId="20343" xr:uid="{00000000-0005-0000-0000-00005C4F0000}"/>
    <cellStyle name="Normal 3 2 3 2 8 2 3 2" xfId="20344" xr:uid="{00000000-0005-0000-0000-00005D4F0000}"/>
    <cellStyle name="Normal 3 2 3 2 8 2 3 2 2" xfId="20345" xr:uid="{00000000-0005-0000-0000-00005E4F0000}"/>
    <cellStyle name="Normal 3 2 3 2 8 2 3 3" xfId="20346" xr:uid="{00000000-0005-0000-0000-00005F4F0000}"/>
    <cellStyle name="Normal 3 2 3 2 8 2 4" xfId="20347" xr:uid="{00000000-0005-0000-0000-0000604F0000}"/>
    <cellStyle name="Normal 3 2 3 2 8 2 4 2" xfId="20348" xr:uid="{00000000-0005-0000-0000-0000614F0000}"/>
    <cellStyle name="Normal 3 2 3 2 8 2 5" xfId="20349" xr:uid="{00000000-0005-0000-0000-0000624F0000}"/>
    <cellStyle name="Normal 3 2 3 2 8 3" xfId="20350" xr:uid="{00000000-0005-0000-0000-0000634F0000}"/>
    <cellStyle name="Normal 3 2 3 2 8 3 2" xfId="20351" xr:uid="{00000000-0005-0000-0000-0000644F0000}"/>
    <cellStyle name="Normal 3 2 3 2 8 3 2 2" xfId="20352" xr:uid="{00000000-0005-0000-0000-0000654F0000}"/>
    <cellStyle name="Normal 3 2 3 2 8 3 2 2 2" xfId="20353" xr:uid="{00000000-0005-0000-0000-0000664F0000}"/>
    <cellStyle name="Normal 3 2 3 2 8 3 2 3" xfId="20354" xr:uid="{00000000-0005-0000-0000-0000674F0000}"/>
    <cellStyle name="Normal 3 2 3 2 8 3 3" xfId="20355" xr:uid="{00000000-0005-0000-0000-0000684F0000}"/>
    <cellStyle name="Normal 3 2 3 2 8 3 3 2" xfId="20356" xr:uid="{00000000-0005-0000-0000-0000694F0000}"/>
    <cellStyle name="Normal 3 2 3 2 8 3 4" xfId="20357" xr:uid="{00000000-0005-0000-0000-00006A4F0000}"/>
    <cellStyle name="Normal 3 2 3 2 8 4" xfId="20358" xr:uid="{00000000-0005-0000-0000-00006B4F0000}"/>
    <cellStyle name="Normal 3 2 3 2 8 4 2" xfId="20359" xr:uid="{00000000-0005-0000-0000-00006C4F0000}"/>
    <cellStyle name="Normal 3 2 3 2 8 4 2 2" xfId="20360" xr:uid="{00000000-0005-0000-0000-00006D4F0000}"/>
    <cellStyle name="Normal 3 2 3 2 8 4 2 2 2" xfId="20361" xr:uid="{00000000-0005-0000-0000-00006E4F0000}"/>
    <cellStyle name="Normal 3 2 3 2 8 4 2 3" xfId="20362" xr:uid="{00000000-0005-0000-0000-00006F4F0000}"/>
    <cellStyle name="Normal 3 2 3 2 8 4 3" xfId="20363" xr:uid="{00000000-0005-0000-0000-0000704F0000}"/>
    <cellStyle name="Normal 3 2 3 2 8 4 3 2" xfId="20364" xr:uid="{00000000-0005-0000-0000-0000714F0000}"/>
    <cellStyle name="Normal 3 2 3 2 8 4 4" xfId="20365" xr:uid="{00000000-0005-0000-0000-0000724F0000}"/>
    <cellStyle name="Normal 3 2 3 2 8 5" xfId="20366" xr:uid="{00000000-0005-0000-0000-0000734F0000}"/>
    <cellStyle name="Normal 3 2 3 2 8 5 2" xfId="20367" xr:uid="{00000000-0005-0000-0000-0000744F0000}"/>
    <cellStyle name="Normal 3 2 3 2 8 5 2 2" xfId="20368" xr:uid="{00000000-0005-0000-0000-0000754F0000}"/>
    <cellStyle name="Normal 3 2 3 2 8 5 3" xfId="20369" xr:uid="{00000000-0005-0000-0000-0000764F0000}"/>
    <cellStyle name="Normal 3 2 3 2 8 6" xfId="20370" xr:uid="{00000000-0005-0000-0000-0000774F0000}"/>
    <cellStyle name="Normal 3 2 3 2 8 6 2" xfId="20371" xr:uid="{00000000-0005-0000-0000-0000784F0000}"/>
    <cellStyle name="Normal 3 2 3 2 8 7" xfId="20372" xr:uid="{00000000-0005-0000-0000-0000794F0000}"/>
    <cellStyle name="Normal 3 2 3 2 8 7 2" xfId="20373" xr:uid="{00000000-0005-0000-0000-00007A4F0000}"/>
    <cellStyle name="Normal 3 2 3 2 8 8" xfId="20374" xr:uid="{00000000-0005-0000-0000-00007B4F0000}"/>
    <cellStyle name="Normal 3 2 3 2 9" xfId="20375" xr:uid="{00000000-0005-0000-0000-00007C4F0000}"/>
    <cellStyle name="Normal 3 2 3 2 9 2" xfId="20376" xr:uid="{00000000-0005-0000-0000-00007D4F0000}"/>
    <cellStyle name="Normal 3 2 3 2 9 2 2" xfId="20377" xr:uid="{00000000-0005-0000-0000-00007E4F0000}"/>
    <cellStyle name="Normal 3 2 3 2 9 2 2 2" xfId="20378" xr:uid="{00000000-0005-0000-0000-00007F4F0000}"/>
    <cellStyle name="Normal 3 2 3 2 9 2 2 2 2" xfId="20379" xr:uid="{00000000-0005-0000-0000-0000804F0000}"/>
    <cellStyle name="Normal 3 2 3 2 9 2 2 2 2 2" xfId="20380" xr:uid="{00000000-0005-0000-0000-0000814F0000}"/>
    <cellStyle name="Normal 3 2 3 2 9 2 2 2 3" xfId="20381" xr:uid="{00000000-0005-0000-0000-0000824F0000}"/>
    <cellStyle name="Normal 3 2 3 2 9 2 2 3" xfId="20382" xr:uid="{00000000-0005-0000-0000-0000834F0000}"/>
    <cellStyle name="Normal 3 2 3 2 9 2 2 3 2" xfId="20383" xr:uid="{00000000-0005-0000-0000-0000844F0000}"/>
    <cellStyle name="Normal 3 2 3 2 9 2 2 4" xfId="20384" xr:uid="{00000000-0005-0000-0000-0000854F0000}"/>
    <cellStyle name="Normal 3 2 3 2 9 2 3" xfId="20385" xr:uid="{00000000-0005-0000-0000-0000864F0000}"/>
    <cellStyle name="Normal 3 2 3 2 9 2 3 2" xfId="20386" xr:uid="{00000000-0005-0000-0000-0000874F0000}"/>
    <cellStyle name="Normal 3 2 3 2 9 2 3 2 2" xfId="20387" xr:uid="{00000000-0005-0000-0000-0000884F0000}"/>
    <cellStyle name="Normal 3 2 3 2 9 2 3 3" xfId="20388" xr:uid="{00000000-0005-0000-0000-0000894F0000}"/>
    <cellStyle name="Normal 3 2 3 2 9 2 4" xfId="20389" xr:uid="{00000000-0005-0000-0000-00008A4F0000}"/>
    <cellStyle name="Normal 3 2 3 2 9 2 4 2" xfId="20390" xr:uid="{00000000-0005-0000-0000-00008B4F0000}"/>
    <cellStyle name="Normal 3 2 3 2 9 2 5" xfId="20391" xr:uid="{00000000-0005-0000-0000-00008C4F0000}"/>
    <cellStyle name="Normal 3 2 3 2 9 3" xfId="20392" xr:uid="{00000000-0005-0000-0000-00008D4F0000}"/>
    <cellStyle name="Normal 3 2 3 2 9 3 2" xfId="20393" xr:uid="{00000000-0005-0000-0000-00008E4F0000}"/>
    <cellStyle name="Normal 3 2 3 2 9 3 2 2" xfId="20394" xr:uid="{00000000-0005-0000-0000-00008F4F0000}"/>
    <cellStyle name="Normal 3 2 3 2 9 3 2 2 2" xfId="20395" xr:uid="{00000000-0005-0000-0000-0000904F0000}"/>
    <cellStyle name="Normal 3 2 3 2 9 3 2 3" xfId="20396" xr:uid="{00000000-0005-0000-0000-0000914F0000}"/>
    <cellStyle name="Normal 3 2 3 2 9 3 3" xfId="20397" xr:uid="{00000000-0005-0000-0000-0000924F0000}"/>
    <cellStyle name="Normal 3 2 3 2 9 3 3 2" xfId="20398" xr:uid="{00000000-0005-0000-0000-0000934F0000}"/>
    <cellStyle name="Normal 3 2 3 2 9 3 4" xfId="20399" xr:uid="{00000000-0005-0000-0000-0000944F0000}"/>
    <cellStyle name="Normal 3 2 3 2 9 4" xfId="20400" xr:uid="{00000000-0005-0000-0000-0000954F0000}"/>
    <cellStyle name="Normal 3 2 3 2 9 4 2" xfId="20401" xr:uid="{00000000-0005-0000-0000-0000964F0000}"/>
    <cellStyle name="Normal 3 2 3 2 9 4 2 2" xfId="20402" xr:uid="{00000000-0005-0000-0000-0000974F0000}"/>
    <cellStyle name="Normal 3 2 3 2 9 4 3" xfId="20403" xr:uid="{00000000-0005-0000-0000-0000984F0000}"/>
    <cellStyle name="Normal 3 2 3 2 9 5" xfId="20404" xr:uid="{00000000-0005-0000-0000-0000994F0000}"/>
    <cellStyle name="Normal 3 2 3 2 9 5 2" xfId="20405" xr:uid="{00000000-0005-0000-0000-00009A4F0000}"/>
    <cellStyle name="Normal 3 2 3 2 9 6" xfId="20406" xr:uid="{00000000-0005-0000-0000-00009B4F0000}"/>
    <cellStyle name="Normal 3 2 3 3" xfId="20407" xr:uid="{00000000-0005-0000-0000-00009C4F0000}"/>
    <cellStyle name="Normal 3 2 3 3 10" xfId="20408" xr:uid="{00000000-0005-0000-0000-00009D4F0000}"/>
    <cellStyle name="Normal 3 2 3 3 10 2" xfId="20409" xr:uid="{00000000-0005-0000-0000-00009E4F0000}"/>
    <cellStyle name="Normal 3 2 3 3 10 2 2" xfId="20410" xr:uid="{00000000-0005-0000-0000-00009F4F0000}"/>
    <cellStyle name="Normal 3 2 3 3 10 2 2 2" xfId="20411" xr:uid="{00000000-0005-0000-0000-0000A04F0000}"/>
    <cellStyle name="Normal 3 2 3 3 10 2 3" xfId="20412" xr:uid="{00000000-0005-0000-0000-0000A14F0000}"/>
    <cellStyle name="Normal 3 2 3 3 10 3" xfId="20413" xr:uid="{00000000-0005-0000-0000-0000A24F0000}"/>
    <cellStyle name="Normal 3 2 3 3 10 3 2" xfId="20414" xr:uid="{00000000-0005-0000-0000-0000A34F0000}"/>
    <cellStyle name="Normal 3 2 3 3 10 4" xfId="20415" xr:uid="{00000000-0005-0000-0000-0000A44F0000}"/>
    <cellStyle name="Normal 3 2 3 3 11" xfId="20416" xr:uid="{00000000-0005-0000-0000-0000A54F0000}"/>
    <cellStyle name="Normal 3 2 3 3 11 2" xfId="20417" xr:uid="{00000000-0005-0000-0000-0000A64F0000}"/>
    <cellStyle name="Normal 3 2 3 3 11 2 2" xfId="20418" xr:uid="{00000000-0005-0000-0000-0000A74F0000}"/>
    <cellStyle name="Normal 3 2 3 3 11 2 2 2" xfId="20419" xr:uid="{00000000-0005-0000-0000-0000A84F0000}"/>
    <cellStyle name="Normal 3 2 3 3 11 2 3" xfId="20420" xr:uid="{00000000-0005-0000-0000-0000A94F0000}"/>
    <cellStyle name="Normal 3 2 3 3 11 3" xfId="20421" xr:uid="{00000000-0005-0000-0000-0000AA4F0000}"/>
    <cellStyle name="Normal 3 2 3 3 11 3 2" xfId="20422" xr:uid="{00000000-0005-0000-0000-0000AB4F0000}"/>
    <cellStyle name="Normal 3 2 3 3 11 4" xfId="20423" xr:uid="{00000000-0005-0000-0000-0000AC4F0000}"/>
    <cellStyle name="Normal 3 2 3 3 12" xfId="20424" xr:uid="{00000000-0005-0000-0000-0000AD4F0000}"/>
    <cellStyle name="Normal 3 2 3 3 12 2" xfId="20425" xr:uid="{00000000-0005-0000-0000-0000AE4F0000}"/>
    <cellStyle name="Normal 3 2 3 3 12 2 2" xfId="20426" xr:uid="{00000000-0005-0000-0000-0000AF4F0000}"/>
    <cellStyle name="Normal 3 2 3 3 12 2 2 2" xfId="20427" xr:uid="{00000000-0005-0000-0000-0000B04F0000}"/>
    <cellStyle name="Normal 3 2 3 3 12 2 3" xfId="20428" xr:uid="{00000000-0005-0000-0000-0000B14F0000}"/>
    <cellStyle name="Normal 3 2 3 3 12 3" xfId="20429" xr:uid="{00000000-0005-0000-0000-0000B24F0000}"/>
    <cellStyle name="Normal 3 2 3 3 12 3 2" xfId="20430" xr:uid="{00000000-0005-0000-0000-0000B34F0000}"/>
    <cellStyle name="Normal 3 2 3 3 12 4" xfId="20431" xr:uid="{00000000-0005-0000-0000-0000B44F0000}"/>
    <cellStyle name="Normal 3 2 3 3 13" xfId="20432" xr:uid="{00000000-0005-0000-0000-0000B54F0000}"/>
    <cellStyle name="Normal 3 2 3 3 13 2" xfId="20433" xr:uid="{00000000-0005-0000-0000-0000B64F0000}"/>
    <cellStyle name="Normal 3 2 3 3 13 2 2" xfId="20434" xr:uid="{00000000-0005-0000-0000-0000B74F0000}"/>
    <cellStyle name="Normal 3 2 3 3 13 3" xfId="20435" xr:uid="{00000000-0005-0000-0000-0000B84F0000}"/>
    <cellStyle name="Normal 3 2 3 3 14" xfId="20436" xr:uid="{00000000-0005-0000-0000-0000B94F0000}"/>
    <cellStyle name="Normal 3 2 3 3 14 2" xfId="20437" xr:uid="{00000000-0005-0000-0000-0000BA4F0000}"/>
    <cellStyle name="Normal 3 2 3 3 15" xfId="20438" xr:uid="{00000000-0005-0000-0000-0000BB4F0000}"/>
    <cellStyle name="Normal 3 2 3 3 15 2" xfId="20439" xr:uid="{00000000-0005-0000-0000-0000BC4F0000}"/>
    <cellStyle name="Normal 3 2 3 3 16" xfId="20440" xr:uid="{00000000-0005-0000-0000-0000BD4F0000}"/>
    <cellStyle name="Normal 3 2 3 3 2" xfId="20441" xr:uid="{00000000-0005-0000-0000-0000BE4F0000}"/>
    <cellStyle name="Normal 3 2 3 3 2 10" xfId="20442" xr:uid="{00000000-0005-0000-0000-0000BF4F0000}"/>
    <cellStyle name="Normal 3 2 3 3 2 2" xfId="20443" xr:uid="{00000000-0005-0000-0000-0000C04F0000}"/>
    <cellStyle name="Normal 3 2 3 3 2 2 2" xfId="20444" xr:uid="{00000000-0005-0000-0000-0000C14F0000}"/>
    <cellStyle name="Normal 3 2 3 3 2 2 2 2" xfId="20445" xr:uid="{00000000-0005-0000-0000-0000C24F0000}"/>
    <cellStyle name="Normal 3 2 3 3 2 2 2 2 2" xfId="20446" xr:uid="{00000000-0005-0000-0000-0000C34F0000}"/>
    <cellStyle name="Normal 3 2 3 3 2 2 2 2 2 2" xfId="20447" xr:uid="{00000000-0005-0000-0000-0000C44F0000}"/>
    <cellStyle name="Normal 3 2 3 3 2 2 2 2 2 2 2" xfId="20448" xr:uid="{00000000-0005-0000-0000-0000C54F0000}"/>
    <cellStyle name="Normal 3 2 3 3 2 2 2 2 2 2 2 2" xfId="20449" xr:uid="{00000000-0005-0000-0000-0000C64F0000}"/>
    <cellStyle name="Normal 3 2 3 3 2 2 2 2 2 2 3" xfId="20450" xr:uid="{00000000-0005-0000-0000-0000C74F0000}"/>
    <cellStyle name="Normal 3 2 3 3 2 2 2 2 2 3" xfId="20451" xr:uid="{00000000-0005-0000-0000-0000C84F0000}"/>
    <cellStyle name="Normal 3 2 3 3 2 2 2 2 2 3 2" xfId="20452" xr:uid="{00000000-0005-0000-0000-0000C94F0000}"/>
    <cellStyle name="Normal 3 2 3 3 2 2 2 2 2 4" xfId="20453" xr:uid="{00000000-0005-0000-0000-0000CA4F0000}"/>
    <cellStyle name="Normal 3 2 3 3 2 2 2 2 3" xfId="20454" xr:uid="{00000000-0005-0000-0000-0000CB4F0000}"/>
    <cellStyle name="Normal 3 2 3 3 2 2 2 2 3 2" xfId="20455" xr:uid="{00000000-0005-0000-0000-0000CC4F0000}"/>
    <cellStyle name="Normal 3 2 3 3 2 2 2 2 3 2 2" xfId="20456" xr:uid="{00000000-0005-0000-0000-0000CD4F0000}"/>
    <cellStyle name="Normal 3 2 3 3 2 2 2 2 3 3" xfId="20457" xr:uid="{00000000-0005-0000-0000-0000CE4F0000}"/>
    <cellStyle name="Normal 3 2 3 3 2 2 2 2 4" xfId="20458" xr:uid="{00000000-0005-0000-0000-0000CF4F0000}"/>
    <cellStyle name="Normal 3 2 3 3 2 2 2 2 4 2" xfId="20459" xr:uid="{00000000-0005-0000-0000-0000D04F0000}"/>
    <cellStyle name="Normal 3 2 3 3 2 2 2 2 5" xfId="20460" xr:uid="{00000000-0005-0000-0000-0000D14F0000}"/>
    <cellStyle name="Normal 3 2 3 3 2 2 2 3" xfId="20461" xr:uid="{00000000-0005-0000-0000-0000D24F0000}"/>
    <cellStyle name="Normal 3 2 3 3 2 2 2 3 2" xfId="20462" xr:uid="{00000000-0005-0000-0000-0000D34F0000}"/>
    <cellStyle name="Normal 3 2 3 3 2 2 2 3 2 2" xfId="20463" xr:uid="{00000000-0005-0000-0000-0000D44F0000}"/>
    <cellStyle name="Normal 3 2 3 3 2 2 2 3 2 2 2" xfId="20464" xr:uid="{00000000-0005-0000-0000-0000D54F0000}"/>
    <cellStyle name="Normal 3 2 3 3 2 2 2 3 2 3" xfId="20465" xr:uid="{00000000-0005-0000-0000-0000D64F0000}"/>
    <cellStyle name="Normal 3 2 3 3 2 2 2 3 3" xfId="20466" xr:uid="{00000000-0005-0000-0000-0000D74F0000}"/>
    <cellStyle name="Normal 3 2 3 3 2 2 2 3 3 2" xfId="20467" xr:uid="{00000000-0005-0000-0000-0000D84F0000}"/>
    <cellStyle name="Normal 3 2 3 3 2 2 2 3 4" xfId="20468" xr:uid="{00000000-0005-0000-0000-0000D94F0000}"/>
    <cellStyle name="Normal 3 2 3 3 2 2 2 4" xfId="20469" xr:uid="{00000000-0005-0000-0000-0000DA4F0000}"/>
    <cellStyle name="Normal 3 2 3 3 2 2 2 4 2" xfId="20470" xr:uid="{00000000-0005-0000-0000-0000DB4F0000}"/>
    <cellStyle name="Normal 3 2 3 3 2 2 2 4 2 2" xfId="20471" xr:uid="{00000000-0005-0000-0000-0000DC4F0000}"/>
    <cellStyle name="Normal 3 2 3 3 2 2 2 4 2 2 2" xfId="20472" xr:uid="{00000000-0005-0000-0000-0000DD4F0000}"/>
    <cellStyle name="Normal 3 2 3 3 2 2 2 4 2 3" xfId="20473" xr:uid="{00000000-0005-0000-0000-0000DE4F0000}"/>
    <cellStyle name="Normal 3 2 3 3 2 2 2 4 3" xfId="20474" xr:uid="{00000000-0005-0000-0000-0000DF4F0000}"/>
    <cellStyle name="Normal 3 2 3 3 2 2 2 4 3 2" xfId="20475" xr:uid="{00000000-0005-0000-0000-0000E04F0000}"/>
    <cellStyle name="Normal 3 2 3 3 2 2 2 4 4" xfId="20476" xr:uid="{00000000-0005-0000-0000-0000E14F0000}"/>
    <cellStyle name="Normal 3 2 3 3 2 2 2 5" xfId="20477" xr:uid="{00000000-0005-0000-0000-0000E24F0000}"/>
    <cellStyle name="Normal 3 2 3 3 2 2 2 5 2" xfId="20478" xr:uid="{00000000-0005-0000-0000-0000E34F0000}"/>
    <cellStyle name="Normal 3 2 3 3 2 2 2 5 2 2" xfId="20479" xr:uid="{00000000-0005-0000-0000-0000E44F0000}"/>
    <cellStyle name="Normal 3 2 3 3 2 2 2 5 3" xfId="20480" xr:uid="{00000000-0005-0000-0000-0000E54F0000}"/>
    <cellStyle name="Normal 3 2 3 3 2 2 2 6" xfId="20481" xr:uid="{00000000-0005-0000-0000-0000E64F0000}"/>
    <cellStyle name="Normal 3 2 3 3 2 2 2 6 2" xfId="20482" xr:uid="{00000000-0005-0000-0000-0000E74F0000}"/>
    <cellStyle name="Normal 3 2 3 3 2 2 2 7" xfId="20483" xr:uid="{00000000-0005-0000-0000-0000E84F0000}"/>
    <cellStyle name="Normal 3 2 3 3 2 2 2 7 2" xfId="20484" xr:uid="{00000000-0005-0000-0000-0000E94F0000}"/>
    <cellStyle name="Normal 3 2 3 3 2 2 2 8" xfId="20485" xr:uid="{00000000-0005-0000-0000-0000EA4F0000}"/>
    <cellStyle name="Normal 3 2 3 3 2 2 3" xfId="20486" xr:uid="{00000000-0005-0000-0000-0000EB4F0000}"/>
    <cellStyle name="Normal 3 2 3 3 2 2 3 2" xfId="20487" xr:uid="{00000000-0005-0000-0000-0000EC4F0000}"/>
    <cellStyle name="Normal 3 2 3 3 2 2 3 2 2" xfId="20488" xr:uid="{00000000-0005-0000-0000-0000ED4F0000}"/>
    <cellStyle name="Normal 3 2 3 3 2 2 3 2 2 2" xfId="20489" xr:uid="{00000000-0005-0000-0000-0000EE4F0000}"/>
    <cellStyle name="Normal 3 2 3 3 2 2 3 2 2 2 2" xfId="20490" xr:uid="{00000000-0005-0000-0000-0000EF4F0000}"/>
    <cellStyle name="Normal 3 2 3 3 2 2 3 2 2 3" xfId="20491" xr:uid="{00000000-0005-0000-0000-0000F04F0000}"/>
    <cellStyle name="Normal 3 2 3 3 2 2 3 2 3" xfId="20492" xr:uid="{00000000-0005-0000-0000-0000F14F0000}"/>
    <cellStyle name="Normal 3 2 3 3 2 2 3 2 3 2" xfId="20493" xr:uid="{00000000-0005-0000-0000-0000F24F0000}"/>
    <cellStyle name="Normal 3 2 3 3 2 2 3 2 4" xfId="20494" xr:uid="{00000000-0005-0000-0000-0000F34F0000}"/>
    <cellStyle name="Normal 3 2 3 3 2 2 3 3" xfId="20495" xr:uid="{00000000-0005-0000-0000-0000F44F0000}"/>
    <cellStyle name="Normal 3 2 3 3 2 2 3 3 2" xfId="20496" xr:uid="{00000000-0005-0000-0000-0000F54F0000}"/>
    <cellStyle name="Normal 3 2 3 3 2 2 3 3 2 2" xfId="20497" xr:uid="{00000000-0005-0000-0000-0000F64F0000}"/>
    <cellStyle name="Normal 3 2 3 3 2 2 3 3 3" xfId="20498" xr:uid="{00000000-0005-0000-0000-0000F74F0000}"/>
    <cellStyle name="Normal 3 2 3 3 2 2 3 4" xfId="20499" xr:uid="{00000000-0005-0000-0000-0000F84F0000}"/>
    <cellStyle name="Normal 3 2 3 3 2 2 3 4 2" xfId="20500" xr:uid="{00000000-0005-0000-0000-0000F94F0000}"/>
    <cellStyle name="Normal 3 2 3 3 2 2 3 5" xfId="20501" xr:uid="{00000000-0005-0000-0000-0000FA4F0000}"/>
    <cellStyle name="Normal 3 2 3 3 2 2 4" xfId="20502" xr:uid="{00000000-0005-0000-0000-0000FB4F0000}"/>
    <cellStyle name="Normal 3 2 3 3 2 2 4 2" xfId="20503" xr:uid="{00000000-0005-0000-0000-0000FC4F0000}"/>
    <cellStyle name="Normal 3 2 3 3 2 2 4 2 2" xfId="20504" xr:uid="{00000000-0005-0000-0000-0000FD4F0000}"/>
    <cellStyle name="Normal 3 2 3 3 2 2 4 2 2 2" xfId="20505" xr:uid="{00000000-0005-0000-0000-0000FE4F0000}"/>
    <cellStyle name="Normal 3 2 3 3 2 2 4 2 3" xfId="20506" xr:uid="{00000000-0005-0000-0000-0000FF4F0000}"/>
    <cellStyle name="Normal 3 2 3 3 2 2 4 3" xfId="20507" xr:uid="{00000000-0005-0000-0000-000000500000}"/>
    <cellStyle name="Normal 3 2 3 3 2 2 4 3 2" xfId="20508" xr:uid="{00000000-0005-0000-0000-000001500000}"/>
    <cellStyle name="Normal 3 2 3 3 2 2 4 4" xfId="20509" xr:uid="{00000000-0005-0000-0000-000002500000}"/>
    <cellStyle name="Normal 3 2 3 3 2 2 5" xfId="20510" xr:uid="{00000000-0005-0000-0000-000003500000}"/>
    <cellStyle name="Normal 3 2 3 3 2 2 5 2" xfId="20511" xr:uid="{00000000-0005-0000-0000-000004500000}"/>
    <cellStyle name="Normal 3 2 3 3 2 2 5 2 2" xfId="20512" xr:uid="{00000000-0005-0000-0000-000005500000}"/>
    <cellStyle name="Normal 3 2 3 3 2 2 5 2 2 2" xfId="20513" xr:uid="{00000000-0005-0000-0000-000006500000}"/>
    <cellStyle name="Normal 3 2 3 3 2 2 5 2 3" xfId="20514" xr:uid="{00000000-0005-0000-0000-000007500000}"/>
    <cellStyle name="Normal 3 2 3 3 2 2 5 3" xfId="20515" xr:uid="{00000000-0005-0000-0000-000008500000}"/>
    <cellStyle name="Normal 3 2 3 3 2 2 5 3 2" xfId="20516" xr:uid="{00000000-0005-0000-0000-000009500000}"/>
    <cellStyle name="Normal 3 2 3 3 2 2 5 4" xfId="20517" xr:uid="{00000000-0005-0000-0000-00000A500000}"/>
    <cellStyle name="Normal 3 2 3 3 2 2 6" xfId="20518" xr:uid="{00000000-0005-0000-0000-00000B500000}"/>
    <cellStyle name="Normal 3 2 3 3 2 2 6 2" xfId="20519" xr:uid="{00000000-0005-0000-0000-00000C500000}"/>
    <cellStyle name="Normal 3 2 3 3 2 2 6 2 2" xfId="20520" xr:uid="{00000000-0005-0000-0000-00000D500000}"/>
    <cellStyle name="Normal 3 2 3 3 2 2 6 3" xfId="20521" xr:uid="{00000000-0005-0000-0000-00000E500000}"/>
    <cellStyle name="Normal 3 2 3 3 2 2 7" xfId="20522" xr:uid="{00000000-0005-0000-0000-00000F500000}"/>
    <cellStyle name="Normal 3 2 3 3 2 2 7 2" xfId="20523" xr:uid="{00000000-0005-0000-0000-000010500000}"/>
    <cellStyle name="Normal 3 2 3 3 2 2 8" xfId="20524" xr:uid="{00000000-0005-0000-0000-000011500000}"/>
    <cellStyle name="Normal 3 2 3 3 2 2 8 2" xfId="20525" xr:uid="{00000000-0005-0000-0000-000012500000}"/>
    <cellStyle name="Normal 3 2 3 3 2 2 9" xfId="20526" xr:uid="{00000000-0005-0000-0000-000013500000}"/>
    <cellStyle name="Normal 3 2 3 3 2 3" xfId="20527" xr:uid="{00000000-0005-0000-0000-000014500000}"/>
    <cellStyle name="Normal 3 2 3 3 2 3 2" xfId="20528" xr:uid="{00000000-0005-0000-0000-000015500000}"/>
    <cellStyle name="Normal 3 2 3 3 2 3 2 2" xfId="20529" xr:uid="{00000000-0005-0000-0000-000016500000}"/>
    <cellStyle name="Normal 3 2 3 3 2 3 2 2 2" xfId="20530" xr:uid="{00000000-0005-0000-0000-000017500000}"/>
    <cellStyle name="Normal 3 2 3 3 2 3 2 2 2 2" xfId="20531" xr:uid="{00000000-0005-0000-0000-000018500000}"/>
    <cellStyle name="Normal 3 2 3 3 2 3 2 2 2 2 2" xfId="20532" xr:uid="{00000000-0005-0000-0000-000019500000}"/>
    <cellStyle name="Normal 3 2 3 3 2 3 2 2 2 3" xfId="20533" xr:uid="{00000000-0005-0000-0000-00001A500000}"/>
    <cellStyle name="Normal 3 2 3 3 2 3 2 2 3" xfId="20534" xr:uid="{00000000-0005-0000-0000-00001B500000}"/>
    <cellStyle name="Normal 3 2 3 3 2 3 2 2 3 2" xfId="20535" xr:uid="{00000000-0005-0000-0000-00001C500000}"/>
    <cellStyle name="Normal 3 2 3 3 2 3 2 2 4" xfId="20536" xr:uid="{00000000-0005-0000-0000-00001D500000}"/>
    <cellStyle name="Normal 3 2 3 3 2 3 2 3" xfId="20537" xr:uid="{00000000-0005-0000-0000-00001E500000}"/>
    <cellStyle name="Normal 3 2 3 3 2 3 2 3 2" xfId="20538" xr:uid="{00000000-0005-0000-0000-00001F500000}"/>
    <cellStyle name="Normal 3 2 3 3 2 3 2 3 2 2" xfId="20539" xr:uid="{00000000-0005-0000-0000-000020500000}"/>
    <cellStyle name="Normal 3 2 3 3 2 3 2 3 3" xfId="20540" xr:uid="{00000000-0005-0000-0000-000021500000}"/>
    <cellStyle name="Normal 3 2 3 3 2 3 2 4" xfId="20541" xr:uid="{00000000-0005-0000-0000-000022500000}"/>
    <cellStyle name="Normal 3 2 3 3 2 3 2 4 2" xfId="20542" xr:uid="{00000000-0005-0000-0000-000023500000}"/>
    <cellStyle name="Normal 3 2 3 3 2 3 2 5" xfId="20543" xr:uid="{00000000-0005-0000-0000-000024500000}"/>
    <cellStyle name="Normal 3 2 3 3 2 3 3" xfId="20544" xr:uid="{00000000-0005-0000-0000-000025500000}"/>
    <cellStyle name="Normal 3 2 3 3 2 3 3 2" xfId="20545" xr:uid="{00000000-0005-0000-0000-000026500000}"/>
    <cellStyle name="Normal 3 2 3 3 2 3 3 2 2" xfId="20546" xr:uid="{00000000-0005-0000-0000-000027500000}"/>
    <cellStyle name="Normal 3 2 3 3 2 3 3 2 2 2" xfId="20547" xr:uid="{00000000-0005-0000-0000-000028500000}"/>
    <cellStyle name="Normal 3 2 3 3 2 3 3 2 3" xfId="20548" xr:uid="{00000000-0005-0000-0000-000029500000}"/>
    <cellStyle name="Normal 3 2 3 3 2 3 3 3" xfId="20549" xr:uid="{00000000-0005-0000-0000-00002A500000}"/>
    <cellStyle name="Normal 3 2 3 3 2 3 3 3 2" xfId="20550" xr:uid="{00000000-0005-0000-0000-00002B500000}"/>
    <cellStyle name="Normal 3 2 3 3 2 3 3 4" xfId="20551" xr:uid="{00000000-0005-0000-0000-00002C500000}"/>
    <cellStyle name="Normal 3 2 3 3 2 3 4" xfId="20552" xr:uid="{00000000-0005-0000-0000-00002D500000}"/>
    <cellStyle name="Normal 3 2 3 3 2 3 4 2" xfId="20553" xr:uid="{00000000-0005-0000-0000-00002E500000}"/>
    <cellStyle name="Normal 3 2 3 3 2 3 4 2 2" xfId="20554" xr:uid="{00000000-0005-0000-0000-00002F500000}"/>
    <cellStyle name="Normal 3 2 3 3 2 3 4 2 2 2" xfId="20555" xr:uid="{00000000-0005-0000-0000-000030500000}"/>
    <cellStyle name="Normal 3 2 3 3 2 3 4 2 3" xfId="20556" xr:uid="{00000000-0005-0000-0000-000031500000}"/>
    <cellStyle name="Normal 3 2 3 3 2 3 4 3" xfId="20557" xr:uid="{00000000-0005-0000-0000-000032500000}"/>
    <cellStyle name="Normal 3 2 3 3 2 3 4 3 2" xfId="20558" xr:uid="{00000000-0005-0000-0000-000033500000}"/>
    <cellStyle name="Normal 3 2 3 3 2 3 4 4" xfId="20559" xr:uid="{00000000-0005-0000-0000-000034500000}"/>
    <cellStyle name="Normal 3 2 3 3 2 3 5" xfId="20560" xr:uid="{00000000-0005-0000-0000-000035500000}"/>
    <cellStyle name="Normal 3 2 3 3 2 3 5 2" xfId="20561" xr:uid="{00000000-0005-0000-0000-000036500000}"/>
    <cellStyle name="Normal 3 2 3 3 2 3 5 2 2" xfId="20562" xr:uid="{00000000-0005-0000-0000-000037500000}"/>
    <cellStyle name="Normal 3 2 3 3 2 3 5 3" xfId="20563" xr:uid="{00000000-0005-0000-0000-000038500000}"/>
    <cellStyle name="Normal 3 2 3 3 2 3 6" xfId="20564" xr:uid="{00000000-0005-0000-0000-000039500000}"/>
    <cellStyle name="Normal 3 2 3 3 2 3 6 2" xfId="20565" xr:uid="{00000000-0005-0000-0000-00003A500000}"/>
    <cellStyle name="Normal 3 2 3 3 2 3 7" xfId="20566" xr:uid="{00000000-0005-0000-0000-00003B500000}"/>
    <cellStyle name="Normal 3 2 3 3 2 3 7 2" xfId="20567" xr:uid="{00000000-0005-0000-0000-00003C500000}"/>
    <cellStyle name="Normal 3 2 3 3 2 3 8" xfId="20568" xr:uid="{00000000-0005-0000-0000-00003D500000}"/>
    <cellStyle name="Normal 3 2 3 3 2 4" xfId="20569" xr:uid="{00000000-0005-0000-0000-00003E500000}"/>
    <cellStyle name="Normal 3 2 3 3 2 4 2" xfId="20570" xr:uid="{00000000-0005-0000-0000-00003F500000}"/>
    <cellStyle name="Normal 3 2 3 3 2 4 2 2" xfId="20571" xr:uid="{00000000-0005-0000-0000-000040500000}"/>
    <cellStyle name="Normal 3 2 3 3 2 4 2 2 2" xfId="20572" xr:uid="{00000000-0005-0000-0000-000041500000}"/>
    <cellStyle name="Normal 3 2 3 3 2 4 2 2 2 2" xfId="20573" xr:uid="{00000000-0005-0000-0000-000042500000}"/>
    <cellStyle name="Normal 3 2 3 3 2 4 2 2 3" xfId="20574" xr:uid="{00000000-0005-0000-0000-000043500000}"/>
    <cellStyle name="Normal 3 2 3 3 2 4 2 3" xfId="20575" xr:uid="{00000000-0005-0000-0000-000044500000}"/>
    <cellStyle name="Normal 3 2 3 3 2 4 2 3 2" xfId="20576" xr:uid="{00000000-0005-0000-0000-000045500000}"/>
    <cellStyle name="Normal 3 2 3 3 2 4 2 4" xfId="20577" xr:uid="{00000000-0005-0000-0000-000046500000}"/>
    <cellStyle name="Normal 3 2 3 3 2 4 3" xfId="20578" xr:uid="{00000000-0005-0000-0000-000047500000}"/>
    <cellStyle name="Normal 3 2 3 3 2 4 3 2" xfId="20579" xr:uid="{00000000-0005-0000-0000-000048500000}"/>
    <cellStyle name="Normal 3 2 3 3 2 4 3 2 2" xfId="20580" xr:uid="{00000000-0005-0000-0000-000049500000}"/>
    <cellStyle name="Normal 3 2 3 3 2 4 3 3" xfId="20581" xr:uid="{00000000-0005-0000-0000-00004A500000}"/>
    <cellStyle name="Normal 3 2 3 3 2 4 4" xfId="20582" xr:uid="{00000000-0005-0000-0000-00004B500000}"/>
    <cellStyle name="Normal 3 2 3 3 2 4 4 2" xfId="20583" xr:uid="{00000000-0005-0000-0000-00004C500000}"/>
    <cellStyle name="Normal 3 2 3 3 2 4 5" xfId="20584" xr:uid="{00000000-0005-0000-0000-00004D500000}"/>
    <cellStyle name="Normal 3 2 3 3 2 5" xfId="20585" xr:uid="{00000000-0005-0000-0000-00004E500000}"/>
    <cellStyle name="Normal 3 2 3 3 2 5 2" xfId="20586" xr:uid="{00000000-0005-0000-0000-00004F500000}"/>
    <cellStyle name="Normal 3 2 3 3 2 5 2 2" xfId="20587" xr:uid="{00000000-0005-0000-0000-000050500000}"/>
    <cellStyle name="Normal 3 2 3 3 2 5 2 2 2" xfId="20588" xr:uid="{00000000-0005-0000-0000-000051500000}"/>
    <cellStyle name="Normal 3 2 3 3 2 5 2 3" xfId="20589" xr:uid="{00000000-0005-0000-0000-000052500000}"/>
    <cellStyle name="Normal 3 2 3 3 2 5 3" xfId="20590" xr:uid="{00000000-0005-0000-0000-000053500000}"/>
    <cellStyle name="Normal 3 2 3 3 2 5 3 2" xfId="20591" xr:uid="{00000000-0005-0000-0000-000054500000}"/>
    <cellStyle name="Normal 3 2 3 3 2 5 4" xfId="20592" xr:uid="{00000000-0005-0000-0000-000055500000}"/>
    <cellStyle name="Normal 3 2 3 3 2 6" xfId="20593" xr:uid="{00000000-0005-0000-0000-000056500000}"/>
    <cellStyle name="Normal 3 2 3 3 2 6 2" xfId="20594" xr:uid="{00000000-0005-0000-0000-000057500000}"/>
    <cellStyle name="Normal 3 2 3 3 2 6 2 2" xfId="20595" xr:uid="{00000000-0005-0000-0000-000058500000}"/>
    <cellStyle name="Normal 3 2 3 3 2 6 2 2 2" xfId="20596" xr:uid="{00000000-0005-0000-0000-000059500000}"/>
    <cellStyle name="Normal 3 2 3 3 2 6 2 3" xfId="20597" xr:uid="{00000000-0005-0000-0000-00005A500000}"/>
    <cellStyle name="Normal 3 2 3 3 2 6 3" xfId="20598" xr:uid="{00000000-0005-0000-0000-00005B500000}"/>
    <cellStyle name="Normal 3 2 3 3 2 6 3 2" xfId="20599" xr:uid="{00000000-0005-0000-0000-00005C500000}"/>
    <cellStyle name="Normal 3 2 3 3 2 6 4" xfId="20600" xr:uid="{00000000-0005-0000-0000-00005D500000}"/>
    <cellStyle name="Normal 3 2 3 3 2 7" xfId="20601" xr:uid="{00000000-0005-0000-0000-00005E500000}"/>
    <cellStyle name="Normal 3 2 3 3 2 7 2" xfId="20602" xr:uid="{00000000-0005-0000-0000-00005F500000}"/>
    <cellStyle name="Normal 3 2 3 3 2 7 2 2" xfId="20603" xr:uid="{00000000-0005-0000-0000-000060500000}"/>
    <cellStyle name="Normal 3 2 3 3 2 7 3" xfId="20604" xr:uid="{00000000-0005-0000-0000-000061500000}"/>
    <cellStyle name="Normal 3 2 3 3 2 8" xfId="20605" xr:uid="{00000000-0005-0000-0000-000062500000}"/>
    <cellStyle name="Normal 3 2 3 3 2 8 2" xfId="20606" xr:uid="{00000000-0005-0000-0000-000063500000}"/>
    <cellStyle name="Normal 3 2 3 3 2 9" xfId="20607" xr:uid="{00000000-0005-0000-0000-000064500000}"/>
    <cellStyle name="Normal 3 2 3 3 2 9 2" xfId="20608" xr:uid="{00000000-0005-0000-0000-000065500000}"/>
    <cellStyle name="Normal 3 2 3 3 3" xfId="20609" xr:uid="{00000000-0005-0000-0000-000066500000}"/>
    <cellStyle name="Normal 3 2 3 3 3 10" xfId="20610" xr:uid="{00000000-0005-0000-0000-000067500000}"/>
    <cellStyle name="Normal 3 2 3 3 3 2" xfId="20611" xr:uid="{00000000-0005-0000-0000-000068500000}"/>
    <cellStyle name="Normal 3 2 3 3 3 2 2" xfId="20612" xr:uid="{00000000-0005-0000-0000-000069500000}"/>
    <cellStyle name="Normal 3 2 3 3 3 2 2 2" xfId="20613" xr:uid="{00000000-0005-0000-0000-00006A500000}"/>
    <cellStyle name="Normal 3 2 3 3 3 2 2 2 2" xfId="20614" xr:uid="{00000000-0005-0000-0000-00006B500000}"/>
    <cellStyle name="Normal 3 2 3 3 3 2 2 2 2 2" xfId="20615" xr:uid="{00000000-0005-0000-0000-00006C500000}"/>
    <cellStyle name="Normal 3 2 3 3 3 2 2 2 2 2 2" xfId="20616" xr:uid="{00000000-0005-0000-0000-00006D500000}"/>
    <cellStyle name="Normal 3 2 3 3 3 2 2 2 2 2 2 2" xfId="20617" xr:uid="{00000000-0005-0000-0000-00006E500000}"/>
    <cellStyle name="Normal 3 2 3 3 3 2 2 2 2 2 3" xfId="20618" xr:uid="{00000000-0005-0000-0000-00006F500000}"/>
    <cellStyle name="Normal 3 2 3 3 3 2 2 2 2 3" xfId="20619" xr:uid="{00000000-0005-0000-0000-000070500000}"/>
    <cellStyle name="Normal 3 2 3 3 3 2 2 2 2 3 2" xfId="20620" xr:uid="{00000000-0005-0000-0000-000071500000}"/>
    <cellStyle name="Normal 3 2 3 3 3 2 2 2 2 4" xfId="20621" xr:uid="{00000000-0005-0000-0000-000072500000}"/>
    <cellStyle name="Normal 3 2 3 3 3 2 2 2 3" xfId="20622" xr:uid="{00000000-0005-0000-0000-000073500000}"/>
    <cellStyle name="Normal 3 2 3 3 3 2 2 2 3 2" xfId="20623" xr:uid="{00000000-0005-0000-0000-000074500000}"/>
    <cellStyle name="Normal 3 2 3 3 3 2 2 2 3 2 2" xfId="20624" xr:uid="{00000000-0005-0000-0000-000075500000}"/>
    <cellStyle name="Normal 3 2 3 3 3 2 2 2 3 3" xfId="20625" xr:uid="{00000000-0005-0000-0000-000076500000}"/>
    <cellStyle name="Normal 3 2 3 3 3 2 2 2 4" xfId="20626" xr:uid="{00000000-0005-0000-0000-000077500000}"/>
    <cellStyle name="Normal 3 2 3 3 3 2 2 2 4 2" xfId="20627" xr:uid="{00000000-0005-0000-0000-000078500000}"/>
    <cellStyle name="Normal 3 2 3 3 3 2 2 2 5" xfId="20628" xr:uid="{00000000-0005-0000-0000-000079500000}"/>
    <cellStyle name="Normal 3 2 3 3 3 2 2 3" xfId="20629" xr:uid="{00000000-0005-0000-0000-00007A500000}"/>
    <cellStyle name="Normal 3 2 3 3 3 2 2 3 2" xfId="20630" xr:uid="{00000000-0005-0000-0000-00007B500000}"/>
    <cellStyle name="Normal 3 2 3 3 3 2 2 3 2 2" xfId="20631" xr:uid="{00000000-0005-0000-0000-00007C500000}"/>
    <cellStyle name="Normal 3 2 3 3 3 2 2 3 2 2 2" xfId="20632" xr:uid="{00000000-0005-0000-0000-00007D500000}"/>
    <cellStyle name="Normal 3 2 3 3 3 2 2 3 2 3" xfId="20633" xr:uid="{00000000-0005-0000-0000-00007E500000}"/>
    <cellStyle name="Normal 3 2 3 3 3 2 2 3 3" xfId="20634" xr:uid="{00000000-0005-0000-0000-00007F500000}"/>
    <cellStyle name="Normal 3 2 3 3 3 2 2 3 3 2" xfId="20635" xr:uid="{00000000-0005-0000-0000-000080500000}"/>
    <cellStyle name="Normal 3 2 3 3 3 2 2 3 4" xfId="20636" xr:uid="{00000000-0005-0000-0000-000081500000}"/>
    <cellStyle name="Normal 3 2 3 3 3 2 2 4" xfId="20637" xr:uid="{00000000-0005-0000-0000-000082500000}"/>
    <cellStyle name="Normal 3 2 3 3 3 2 2 4 2" xfId="20638" xr:uid="{00000000-0005-0000-0000-000083500000}"/>
    <cellStyle name="Normal 3 2 3 3 3 2 2 4 2 2" xfId="20639" xr:uid="{00000000-0005-0000-0000-000084500000}"/>
    <cellStyle name="Normal 3 2 3 3 3 2 2 4 2 2 2" xfId="20640" xr:uid="{00000000-0005-0000-0000-000085500000}"/>
    <cellStyle name="Normal 3 2 3 3 3 2 2 4 2 3" xfId="20641" xr:uid="{00000000-0005-0000-0000-000086500000}"/>
    <cellStyle name="Normal 3 2 3 3 3 2 2 4 3" xfId="20642" xr:uid="{00000000-0005-0000-0000-000087500000}"/>
    <cellStyle name="Normal 3 2 3 3 3 2 2 4 3 2" xfId="20643" xr:uid="{00000000-0005-0000-0000-000088500000}"/>
    <cellStyle name="Normal 3 2 3 3 3 2 2 4 4" xfId="20644" xr:uid="{00000000-0005-0000-0000-000089500000}"/>
    <cellStyle name="Normal 3 2 3 3 3 2 2 5" xfId="20645" xr:uid="{00000000-0005-0000-0000-00008A500000}"/>
    <cellStyle name="Normal 3 2 3 3 3 2 2 5 2" xfId="20646" xr:uid="{00000000-0005-0000-0000-00008B500000}"/>
    <cellStyle name="Normal 3 2 3 3 3 2 2 5 2 2" xfId="20647" xr:uid="{00000000-0005-0000-0000-00008C500000}"/>
    <cellStyle name="Normal 3 2 3 3 3 2 2 5 3" xfId="20648" xr:uid="{00000000-0005-0000-0000-00008D500000}"/>
    <cellStyle name="Normal 3 2 3 3 3 2 2 6" xfId="20649" xr:uid="{00000000-0005-0000-0000-00008E500000}"/>
    <cellStyle name="Normal 3 2 3 3 3 2 2 6 2" xfId="20650" xr:uid="{00000000-0005-0000-0000-00008F500000}"/>
    <cellStyle name="Normal 3 2 3 3 3 2 2 7" xfId="20651" xr:uid="{00000000-0005-0000-0000-000090500000}"/>
    <cellStyle name="Normal 3 2 3 3 3 2 2 7 2" xfId="20652" xr:uid="{00000000-0005-0000-0000-000091500000}"/>
    <cellStyle name="Normal 3 2 3 3 3 2 2 8" xfId="20653" xr:uid="{00000000-0005-0000-0000-000092500000}"/>
    <cellStyle name="Normal 3 2 3 3 3 2 3" xfId="20654" xr:uid="{00000000-0005-0000-0000-000093500000}"/>
    <cellStyle name="Normal 3 2 3 3 3 2 3 2" xfId="20655" xr:uid="{00000000-0005-0000-0000-000094500000}"/>
    <cellStyle name="Normal 3 2 3 3 3 2 3 2 2" xfId="20656" xr:uid="{00000000-0005-0000-0000-000095500000}"/>
    <cellStyle name="Normal 3 2 3 3 3 2 3 2 2 2" xfId="20657" xr:uid="{00000000-0005-0000-0000-000096500000}"/>
    <cellStyle name="Normal 3 2 3 3 3 2 3 2 2 2 2" xfId="20658" xr:uid="{00000000-0005-0000-0000-000097500000}"/>
    <cellStyle name="Normal 3 2 3 3 3 2 3 2 2 3" xfId="20659" xr:uid="{00000000-0005-0000-0000-000098500000}"/>
    <cellStyle name="Normal 3 2 3 3 3 2 3 2 3" xfId="20660" xr:uid="{00000000-0005-0000-0000-000099500000}"/>
    <cellStyle name="Normal 3 2 3 3 3 2 3 2 3 2" xfId="20661" xr:uid="{00000000-0005-0000-0000-00009A500000}"/>
    <cellStyle name="Normal 3 2 3 3 3 2 3 2 4" xfId="20662" xr:uid="{00000000-0005-0000-0000-00009B500000}"/>
    <cellStyle name="Normal 3 2 3 3 3 2 3 3" xfId="20663" xr:uid="{00000000-0005-0000-0000-00009C500000}"/>
    <cellStyle name="Normal 3 2 3 3 3 2 3 3 2" xfId="20664" xr:uid="{00000000-0005-0000-0000-00009D500000}"/>
    <cellStyle name="Normal 3 2 3 3 3 2 3 3 2 2" xfId="20665" xr:uid="{00000000-0005-0000-0000-00009E500000}"/>
    <cellStyle name="Normal 3 2 3 3 3 2 3 3 3" xfId="20666" xr:uid="{00000000-0005-0000-0000-00009F500000}"/>
    <cellStyle name="Normal 3 2 3 3 3 2 3 4" xfId="20667" xr:uid="{00000000-0005-0000-0000-0000A0500000}"/>
    <cellStyle name="Normal 3 2 3 3 3 2 3 4 2" xfId="20668" xr:uid="{00000000-0005-0000-0000-0000A1500000}"/>
    <cellStyle name="Normal 3 2 3 3 3 2 3 5" xfId="20669" xr:uid="{00000000-0005-0000-0000-0000A2500000}"/>
    <cellStyle name="Normal 3 2 3 3 3 2 4" xfId="20670" xr:uid="{00000000-0005-0000-0000-0000A3500000}"/>
    <cellStyle name="Normal 3 2 3 3 3 2 4 2" xfId="20671" xr:uid="{00000000-0005-0000-0000-0000A4500000}"/>
    <cellStyle name="Normal 3 2 3 3 3 2 4 2 2" xfId="20672" xr:uid="{00000000-0005-0000-0000-0000A5500000}"/>
    <cellStyle name="Normal 3 2 3 3 3 2 4 2 2 2" xfId="20673" xr:uid="{00000000-0005-0000-0000-0000A6500000}"/>
    <cellStyle name="Normal 3 2 3 3 3 2 4 2 3" xfId="20674" xr:uid="{00000000-0005-0000-0000-0000A7500000}"/>
    <cellStyle name="Normal 3 2 3 3 3 2 4 3" xfId="20675" xr:uid="{00000000-0005-0000-0000-0000A8500000}"/>
    <cellStyle name="Normal 3 2 3 3 3 2 4 3 2" xfId="20676" xr:uid="{00000000-0005-0000-0000-0000A9500000}"/>
    <cellStyle name="Normal 3 2 3 3 3 2 4 4" xfId="20677" xr:uid="{00000000-0005-0000-0000-0000AA500000}"/>
    <cellStyle name="Normal 3 2 3 3 3 2 5" xfId="20678" xr:uid="{00000000-0005-0000-0000-0000AB500000}"/>
    <cellStyle name="Normal 3 2 3 3 3 2 5 2" xfId="20679" xr:uid="{00000000-0005-0000-0000-0000AC500000}"/>
    <cellStyle name="Normal 3 2 3 3 3 2 5 2 2" xfId="20680" xr:uid="{00000000-0005-0000-0000-0000AD500000}"/>
    <cellStyle name="Normal 3 2 3 3 3 2 5 2 2 2" xfId="20681" xr:uid="{00000000-0005-0000-0000-0000AE500000}"/>
    <cellStyle name="Normal 3 2 3 3 3 2 5 2 3" xfId="20682" xr:uid="{00000000-0005-0000-0000-0000AF500000}"/>
    <cellStyle name="Normal 3 2 3 3 3 2 5 3" xfId="20683" xr:uid="{00000000-0005-0000-0000-0000B0500000}"/>
    <cellStyle name="Normal 3 2 3 3 3 2 5 3 2" xfId="20684" xr:uid="{00000000-0005-0000-0000-0000B1500000}"/>
    <cellStyle name="Normal 3 2 3 3 3 2 5 4" xfId="20685" xr:uid="{00000000-0005-0000-0000-0000B2500000}"/>
    <cellStyle name="Normal 3 2 3 3 3 2 6" xfId="20686" xr:uid="{00000000-0005-0000-0000-0000B3500000}"/>
    <cellStyle name="Normal 3 2 3 3 3 2 6 2" xfId="20687" xr:uid="{00000000-0005-0000-0000-0000B4500000}"/>
    <cellStyle name="Normal 3 2 3 3 3 2 6 2 2" xfId="20688" xr:uid="{00000000-0005-0000-0000-0000B5500000}"/>
    <cellStyle name="Normal 3 2 3 3 3 2 6 3" xfId="20689" xr:uid="{00000000-0005-0000-0000-0000B6500000}"/>
    <cellStyle name="Normal 3 2 3 3 3 2 7" xfId="20690" xr:uid="{00000000-0005-0000-0000-0000B7500000}"/>
    <cellStyle name="Normal 3 2 3 3 3 2 7 2" xfId="20691" xr:uid="{00000000-0005-0000-0000-0000B8500000}"/>
    <cellStyle name="Normal 3 2 3 3 3 2 8" xfId="20692" xr:uid="{00000000-0005-0000-0000-0000B9500000}"/>
    <cellStyle name="Normal 3 2 3 3 3 2 8 2" xfId="20693" xr:uid="{00000000-0005-0000-0000-0000BA500000}"/>
    <cellStyle name="Normal 3 2 3 3 3 2 9" xfId="20694" xr:uid="{00000000-0005-0000-0000-0000BB500000}"/>
    <cellStyle name="Normal 3 2 3 3 3 3" xfId="20695" xr:uid="{00000000-0005-0000-0000-0000BC500000}"/>
    <cellStyle name="Normal 3 2 3 3 3 3 2" xfId="20696" xr:uid="{00000000-0005-0000-0000-0000BD500000}"/>
    <cellStyle name="Normal 3 2 3 3 3 3 2 2" xfId="20697" xr:uid="{00000000-0005-0000-0000-0000BE500000}"/>
    <cellStyle name="Normal 3 2 3 3 3 3 2 2 2" xfId="20698" xr:uid="{00000000-0005-0000-0000-0000BF500000}"/>
    <cellStyle name="Normal 3 2 3 3 3 3 2 2 2 2" xfId="20699" xr:uid="{00000000-0005-0000-0000-0000C0500000}"/>
    <cellStyle name="Normal 3 2 3 3 3 3 2 2 2 2 2" xfId="20700" xr:uid="{00000000-0005-0000-0000-0000C1500000}"/>
    <cellStyle name="Normal 3 2 3 3 3 3 2 2 2 3" xfId="20701" xr:uid="{00000000-0005-0000-0000-0000C2500000}"/>
    <cellStyle name="Normal 3 2 3 3 3 3 2 2 3" xfId="20702" xr:uid="{00000000-0005-0000-0000-0000C3500000}"/>
    <cellStyle name="Normal 3 2 3 3 3 3 2 2 3 2" xfId="20703" xr:uid="{00000000-0005-0000-0000-0000C4500000}"/>
    <cellStyle name="Normal 3 2 3 3 3 3 2 2 4" xfId="20704" xr:uid="{00000000-0005-0000-0000-0000C5500000}"/>
    <cellStyle name="Normal 3 2 3 3 3 3 2 3" xfId="20705" xr:uid="{00000000-0005-0000-0000-0000C6500000}"/>
    <cellStyle name="Normal 3 2 3 3 3 3 2 3 2" xfId="20706" xr:uid="{00000000-0005-0000-0000-0000C7500000}"/>
    <cellStyle name="Normal 3 2 3 3 3 3 2 3 2 2" xfId="20707" xr:uid="{00000000-0005-0000-0000-0000C8500000}"/>
    <cellStyle name="Normal 3 2 3 3 3 3 2 3 3" xfId="20708" xr:uid="{00000000-0005-0000-0000-0000C9500000}"/>
    <cellStyle name="Normal 3 2 3 3 3 3 2 4" xfId="20709" xr:uid="{00000000-0005-0000-0000-0000CA500000}"/>
    <cellStyle name="Normal 3 2 3 3 3 3 2 4 2" xfId="20710" xr:uid="{00000000-0005-0000-0000-0000CB500000}"/>
    <cellStyle name="Normal 3 2 3 3 3 3 2 5" xfId="20711" xr:uid="{00000000-0005-0000-0000-0000CC500000}"/>
    <cellStyle name="Normal 3 2 3 3 3 3 3" xfId="20712" xr:uid="{00000000-0005-0000-0000-0000CD500000}"/>
    <cellStyle name="Normal 3 2 3 3 3 3 3 2" xfId="20713" xr:uid="{00000000-0005-0000-0000-0000CE500000}"/>
    <cellStyle name="Normal 3 2 3 3 3 3 3 2 2" xfId="20714" xr:uid="{00000000-0005-0000-0000-0000CF500000}"/>
    <cellStyle name="Normal 3 2 3 3 3 3 3 2 2 2" xfId="20715" xr:uid="{00000000-0005-0000-0000-0000D0500000}"/>
    <cellStyle name="Normal 3 2 3 3 3 3 3 2 3" xfId="20716" xr:uid="{00000000-0005-0000-0000-0000D1500000}"/>
    <cellStyle name="Normal 3 2 3 3 3 3 3 3" xfId="20717" xr:uid="{00000000-0005-0000-0000-0000D2500000}"/>
    <cellStyle name="Normal 3 2 3 3 3 3 3 3 2" xfId="20718" xr:uid="{00000000-0005-0000-0000-0000D3500000}"/>
    <cellStyle name="Normal 3 2 3 3 3 3 3 4" xfId="20719" xr:uid="{00000000-0005-0000-0000-0000D4500000}"/>
    <cellStyle name="Normal 3 2 3 3 3 3 4" xfId="20720" xr:uid="{00000000-0005-0000-0000-0000D5500000}"/>
    <cellStyle name="Normal 3 2 3 3 3 3 4 2" xfId="20721" xr:uid="{00000000-0005-0000-0000-0000D6500000}"/>
    <cellStyle name="Normal 3 2 3 3 3 3 4 2 2" xfId="20722" xr:uid="{00000000-0005-0000-0000-0000D7500000}"/>
    <cellStyle name="Normal 3 2 3 3 3 3 4 2 2 2" xfId="20723" xr:uid="{00000000-0005-0000-0000-0000D8500000}"/>
    <cellStyle name="Normal 3 2 3 3 3 3 4 2 3" xfId="20724" xr:uid="{00000000-0005-0000-0000-0000D9500000}"/>
    <cellStyle name="Normal 3 2 3 3 3 3 4 3" xfId="20725" xr:uid="{00000000-0005-0000-0000-0000DA500000}"/>
    <cellStyle name="Normal 3 2 3 3 3 3 4 3 2" xfId="20726" xr:uid="{00000000-0005-0000-0000-0000DB500000}"/>
    <cellStyle name="Normal 3 2 3 3 3 3 4 4" xfId="20727" xr:uid="{00000000-0005-0000-0000-0000DC500000}"/>
    <cellStyle name="Normal 3 2 3 3 3 3 5" xfId="20728" xr:uid="{00000000-0005-0000-0000-0000DD500000}"/>
    <cellStyle name="Normal 3 2 3 3 3 3 5 2" xfId="20729" xr:uid="{00000000-0005-0000-0000-0000DE500000}"/>
    <cellStyle name="Normal 3 2 3 3 3 3 5 2 2" xfId="20730" xr:uid="{00000000-0005-0000-0000-0000DF500000}"/>
    <cellStyle name="Normal 3 2 3 3 3 3 5 3" xfId="20731" xr:uid="{00000000-0005-0000-0000-0000E0500000}"/>
    <cellStyle name="Normal 3 2 3 3 3 3 6" xfId="20732" xr:uid="{00000000-0005-0000-0000-0000E1500000}"/>
    <cellStyle name="Normal 3 2 3 3 3 3 6 2" xfId="20733" xr:uid="{00000000-0005-0000-0000-0000E2500000}"/>
    <cellStyle name="Normal 3 2 3 3 3 3 7" xfId="20734" xr:uid="{00000000-0005-0000-0000-0000E3500000}"/>
    <cellStyle name="Normal 3 2 3 3 3 3 7 2" xfId="20735" xr:uid="{00000000-0005-0000-0000-0000E4500000}"/>
    <cellStyle name="Normal 3 2 3 3 3 3 8" xfId="20736" xr:uid="{00000000-0005-0000-0000-0000E5500000}"/>
    <cellStyle name="Normal 3 2 3 3 3 4" xfId="20737" xr:uid="{00000000-0005-0000-0000-0000E6500000}"/>
    <cellStyle name="Normal 3 2 3 3 3 4 2" xfId="20738" xr:uid="{00000000-0005-0000-0000-0000E7500000}"/>
    <cellStyle name="Normal 3 2 3 3 3 4 2 2" xfId="20739" xr:uid="{00000000-0005-0000-0000-0000E8500000}"/>
    <cellStyle name="Normal 3 2 3 3 3 4 2 2 2" xfId="20740" xr:uid="{00000000-0005-0000-0000-0000E9500000}"/>
    <cellStyle name="Normal 3 2 3 3 3 4 2 2 2 2" xfId="20741" xr:uid="{00000000-0005-0000-0000-0000EA500000}"/>
    <cellStyle name="Normal 3 2 3 3 3 4 2 2 3" xfId="20742" xr:uid="{00000000-0005-0000-0000-0000EB500000}"/>
    <cellStyle name="Normal 3 2 3 3 3 4 2 3" xfId="20743" xr:uid="{00000000-0005-0000-0000-0000EC500000}"/>
    <cellStyle name="Normal 3 2 3 3 3 4 2 3 2" xfId="20744" xr:uid="{00000000-0005-0000-0000-0000ED500000}"/>
    <cellStyle name="Normal 3 2 3 3 3 4 2 4" xfId="20745" xr:uid="{00000000-0005-0000-0000-0000EE500000}"/>
    <cellStyle name="Normal 3 2 3 3 3 4 3" xfId="20746" xr:uid="{00000000-0005-0000-0000-0000EF500000}"/>
    <cellStyle name="Normal 3 2 3 3 3 4 3 2" xfId="20747" xr:uid="{00000000-0005-0000-0000-0000F0500000}"/>
    <cellStyle name="Normal 3 2 3 3 3 4 3 2 2" xfId="20748" xr:uid="{00000000-0005-0000-0000-0000F1500000}"/>
    <cellStyle name="Normal 3 2 3 3 3 4 3 3" xfId="20749" xr:uid="{00000000-0005-0000-0000-0000F2500000}"/>
    <cellStyle name="Normal 3 2 3 3 3 4 4" xfId="20750" xr:uid="{00000000-0005-0000-0000-0000F3500000}"/>
    <cellStyle name="Normal 3 2 3 3 3 4 4 2" xfId="20751" xr:uid="{00000000-0005-0000-0000-0000F4500000}"/>
    <cellStyle name="Normal 3 2 3 3 3 4 5" xfId="20752" xr:uid="{00000000-0005-0000-0000-0000F5500000}"/>
    <cellStyle name="Normal 3 2 3 3 3 5" xfId="20753" xr:uid="{00000000-0005-0000-0000-0000F6500000}"/>
    <cellStyle name="Normal 3 2 3 3 3 5 2" xfId="20754" xr:uid="{00000000-0005-0000-0000-0000F7500000}"/>
    <cellStyle name="Normal 3 2 3 3 3 5 2 2" xfId="20755" xr:uid="{00000000-0005-0000-0000-0000F8500000}"/>
    <cellStyle name="Normal 3 2 3 3 3 5 2 2 2" xfId="20756" xr:uid="{00000000-0005-0000-0000-0000F9500000}"/>
    <cellStyle name="Normal 3 2 3 3 3 5 2 3" xfId="20757" xr:uid="{00000000-0005-0000-0000-0000FA500000}"/>
    <cellStyle name="Normal 3 2 3 3 3 5 3" xfId="20758" xr:uid="{00000000-0005-0000-0000-0000FB500000}"/>
    <cellStyle name="Normal 3 2 3 3 3 5 3 2" xfId="20759" xr:uid="{00000000-0005-0000-0000-0000FC500000}"/>
    <cellStyle name="Normal 3 2 3 3 3 5 4" xfId="20760" xr:uid="{00000000-0005-0000-0000-0000FD500000}"/>
    <cellStyle name="Normal 3 2 3 3 3 6" xfId="20761" xr:uid="{00000000-0005-0000-0000-0000FE500000}"/>
    <cellStyle name="Normal 3 2 3 3 3 6 2" xfId="20762" xr:uid="{00000000-0005-0000-0000-0000FF500000}"/>
    <cellStyle name="Normal 3 2 3 3 3 6 2 2" xfId="20763" xr:uid="{00000000-0005-0000-0000-000000510000}"/>
    <cellStyle name="Normal 3 2 3 3 3 6 2 2 2" xfId="20764" xr:uid="{00000000-0005-0000-0000-000001510000}"/>
    <cellStyle name="Normal 3 2 3 3 3 6 2 3" xfId="20765" xr:uid="{00000000-0005-0000-0000-000002510000}"/>
    <cellStyle name="Normal 3 2 3 3 3 6 3" xfId="20766" xr:uid="{00000000-0005-0000-0000-000003510000}"/>
    <cellStyle name="Normal 3 2 3 3 3 6 3 2" xfId="20767" xr:uid="{00000000-0005-0000-0000-000004510000}"/>
    <cellStyle name="Normal 3 2 3 3 3 6 4" xfId="20768" xr:uid="{00000000-0005-0000-0000-000005510000}"/>
    <cellStyle name="Normal 3 2 3 3 3 7" xfId="20769" xr:uid="{00000000-0005-0000-0000-000006510000}"/>
    <cellStyle name="Normal 3 2 3 3 3 7 2" xfId="20770" xr:uid="{00000000-0005-0000-0000-000007510000}"/>
    <cellStyle name="Normal 3 2 3 3 3 7 2 2" xfId="20771" xr:uid="{00000000-0005-0000-0000-000008510000}"/>
    <cellStyle name="Normal 3 2 3 3 3 7 3" xfId="20772" xr:uid="{00000000-0005-0000-0000-000009510000}"/>
    <cellStyle name="Normal 3 2 3 3 3 8" xfId="20773" xr:uid="{00000000-0005-0000-0000-00000A510000}"/>
    <cellStyle name="Normal 3 2 3 3 3 8 2" xfId="20774" xr:uid="{00000000-0005-0000-0000-00000B510000}"/>
    <cellStyle name="Normal 3 2 3 3 3 9" xfId="20775" xr:uid="{00000000-0005-0000-0000-00000C510000}"/>
    <cellStyle name="Normal 3 2 3 3 3 9 2" xfId="20776" xr:uid="{00000000-0005-0000-0000-00000D510000}"/>
    <cellStyle name="Normal 3 2 3 3 4" xfId="20777" xr:uid="{00000000-0005-0000-0000-00000E510000}"/>
    <cellStyle name="Normal 3 2 3 3 4 10" xfId="20778" xr:uid="{00000000-0005-0000-0000-00000F510000}"/>
    <cellStyle name="Normal 3 2 3 3 4 2" xfId="20779" xr:uid="{00000000-0005-0000-0000-000010510000}"/>
    <cellStyle name="Normal 3 2 3 3 4 2 2" xfId="20780" xr:uid="{00000000-0005-0000-0000-000011510000}"/>
    <cellStyle name="Normal 3 2 3 3 4 2 2 2" xfId="20781" xr:uid="{00000000-0005-0000-0000-000012510000}"/>
    <cellStyle name="Normal 3 2 3 3 4 2 2 2 2" xfId="20782" xr:uid="{00000000-0005-0000-0000-000013510000}"/>
    <cellStyle name="Normal 3 2 3 3 4 2 2 2 2 2" xfId="20783" xr:uid="{00000000-0005-0000-0000-000014510000}"/>
    <cellStyle name="Normal 3 2 3 3 4 2 2 2 2 2 2" xfId="20784" xr:uid="{00000000-0005-0000-0000-000015510000}"/>
    <cellStyle name="Normal 3 2 3 3 4 2 2 2 2 2 2 2" xfId="20785" xr:uid="{00000000-0005-0000-0000-000016510000}"/>
    <cellStyle name="Normal 3 2 3 3 4 2 2 2 2 2 3" xfId="20786" xr:uid="{00000000-0005-0000-0000-000017510000}"/>
    <cellStyle name="Normal 3 2 3 3 4 2 2 2 2 3" xfId="20787" xr:uid="{00000000-0005-0000-0000-000018510000}"/>
    <cellStyle name="Normal 3 2 3 3 4 2 2 2 2 3 2" xfId="20788" xr:uid="{00000000-0005-0000-0000-000019510000}"/>
    <cellStyle name="Normal 3 2 3 3 4 2 2 2 2 4" xfId="20789" xr:uid="{00000000-0005-0000-0000-00001A510000}"/>
    <cellStyle name="Normal 3 2 3 3 4 2 2 2 3" xfId="20790" xr:uid="{00000000-0005-0000-0000-00001B510000}"/>
    <cellStyle name="Normal 3 2 3 3 4 2 2 2 3 2" xfId="20791" xr:uid="{00000000-0005-0000-0000-00001C510000}"/>
    <cellStyle name="Normal 3 2 3 3 4 2 2 2 3 2 2" xfId="20792" xr:uid="{00000000-0005-0000-0000-00001D510000}"/>
    <cellStyle name="Normal 3 2 3 3 4 2 2 2 3 3" xfId="20793" xr:uid="{00000000-0005-0000-0000-00001E510000}"/>
    <cellStyle name="Normal 3 2 3 3 4 2 2 2 4" xfId="20794" xr:uid="{00000000-0005-0000-0000-00001F510000}"/>
    <cellStyle name="Normal 3 2 3 3 4 2 2 2 4 2" xfId="20795" xr:uid="{00000000-0005-0000-0000-000020510000}"/>
    <cellStyle name="Normal 3 2 3 3 4 2 2 2 5" xfId="20796" xr:uid="{00000000-0005-0000-0000-000021510000}"/>
    <cellStyle name="Normal 3 2 3 3 4 2 2 3" xfId="20797" xr:uid="{00000000-0005-0000-0000-000022510000}"/>
    <cellStyle name="Normal 3 2 3 3 4 2 2 3 2" xfId="20798" xr:uid="{00000000-0005-0000-0000-000023510000}"/>
    <cellStyle name="Normal 3 2 3 3 4 2 2 3 2 2" xfId="20799" xr:uid="{00000000-0005-0000-0000-000024510000}"/>
    <cellStyle name="Normal 3 2 3 3 4 2 2 3 2 2 2" xfId="20800" xr:uid="{00000000-0005-0000-0000-000025510000}"/>
    <cellStyle name="Normal 3 2 3 3 4 2 2 3 2 3" xfId="20801" xr:uid="{00000000-0005-0000-0000-000026510000}"/>
    <cellStyle name="Normal 3 2 3 3 4 2 2 3 3" xfId="20802" xr:uid="{00000000-0005-0000-0000-000027510000}"/>
    <cellStyle name="Normal 3 2 3 3 4 2 2 3 3 2" xfId="20803" xr:uid="{00000000-0005-0000-0000-000028510000}"/>
    <cellStyle name="Normal 3 2 3 3 4 2 2 3 4" xfId="20804" xr:uid="{00000000-0005-0000-0000-000029510000}"/>
    <cellStyle name="Normal 3 2 3 3 4 2 2 4" xfId="20805" xr:uid="{00000000-0005-0000-0000-00002A510000}"/>
    <cellStyle name="Normal 3 2 3 3 4 2 2 4 2" xfId="20806" xr:uid="{00000000-0005-0000-0000-00002B510000}"/>
    <cellStyle name="Normal 3 2 3 3 4 2 2 4 2 2" xfId="20807" xr:uid="{00000000-0005-0000-0000-00002C510000}"/>
    <cellStyle name="Normal 3 2 3 3 4 2 2 4 2 2 2" xfId="20808" xr:uid="{00000000-0005-0000-0000-00002D510000}"/>
    <cellStyle name="Normal 3 2 3 3 4 2 2 4 2 3" xfId="20809" xr:uid="{00000000-0005-0000-0000-00002E510000}"/>
    <cellStyle name="Normal 3 2 3 3 4 2 2 4 3" xfId="20810" xr:uid="{00000000-0005-0000-0000-00002F510000}"/>
    <cellStyle name="Normal 3 2 3 3 4 2 2 4 3 2" xfId="20811" xr:uid="{00000000-0005-0000-0000-000030510000}"/>
    <cellStyle name="Normal 3 2 3 3 4 2 2 4 4" xfId="20812" xr:uid="{00000000-0005-0000-0000-000031510000}"/>
    <cellStyle name="Normal 3 2 3 3 4 2 2 5" xfId="20813" xr:uid="{00000000-0005-0000-0000-000032510000}"/>
    <cellStyle name="Normal 3 2 3 3 4 2 2 5 2" xfId="20814" xr:uid="{00000000-0005-0000-0000-000033510000}"/>
    <cellStyle name="Normal 3 2 3 3 4 2 2 5 2 2" xfId="20815" xr:uid="{00000000-0005-0000-0000-000034510000}"/>
    <cellStyle name="Normal 3 2 3 3 4 2 2 5 3" xfId="20816" xr:uid="{00000000-0005-0000-0000-000035510000}"/>
    <cellStyle name="Normal 3 2 3 3 4 2 2 6" xfId="20817" xr:uid="{00000000-0005-0000-0000-000036510000}"/>
    <cellStyle name="Normal 3 2 3 3 4 2 2 6 2" xfId="20818" xr:uid="{00000000-0005-0000-0000-000037510000}"/>
    <cellStyle name="Normal 3 2 3 3 4 2 2 7" xfId="20819" xr:uid="{00000000-0005-0000-0000-000038510000}"/>
    <cellStyle name="Normal 3 2 3 3 4 2 2 7 2" xfId="20820" xr:uid="{00000000-0005-0000-0000-000039510000}"/>
    <cellStyle name="Normal 3 2 3 3 4 2 2 8" xfId="20821" xr:uid="{00000000-0005-0000-0000-00003A510000}"/>
    <cellStyle name="Normal 3 2 3 3 4 2 3" xfId="20822" xr:uid="{00000000-0005-0000-0000-00003B510000}"/>
    <cellStyle name="Normal 3 2 3 3 4 2 3 2" xfId="20823" xr:uid="{00000000-0005-0000-0000-00003C510000}"/>
    <cellStyle name="Normal 3 2 3 3 4 2 3 2 2" xfId="20824" xr:uid="{00000000-0005-0000-0000-00003D510000}"/>
    <cellStyle name="Normal 3 2 3 3 4 2 3 2 2 2" xfId="20825" xr:uid="{00000000-0005-0000-0000-00003E510000}"/>
    <cellStyle name="Normal 3 2 3 3 4 2 3 2 2 2 2" xfId="20826" xr:uid="{00000000-0005-0000-0000-00003F510000}"/>
    <cellStyle name="Normal 3 2 3 3 4 2 3 2 2 3" xfId="20827" xr:uid="{00000000-0005-0000-0000-000040510000}"/>
    <cellStyle name="Normal 3 2 3 3 4 2 3 2 3" xfId="20828" xr:uid="{00000000-0005-0000-0000-000041510000}"/>
    <cellStyle name="Normal 3 2 3 3 4 2 3 2 3 2" xfId="20829" xr:uid="{00000000-0005-0000-0000-000042510000}"/>
    <cellStyle name="Normal 3 2 3 3 4 2 3 2 4" xfId="20830" xr:uid="{00000000-0005-0000-0000-000043510000}"/>
    <cellStyle name="Normal 3 2 3 3 4 2 3 3" xfId="20831" xr:uid="{00000000-0005-0000-0000-000044510000}"/>
    <cellStyle name="Normal 3 2 3 3 4 2 3 3 2" xfId="20832" xr:uid="{00000000-0005-0000-0000-000045510000}"/>
    <cellStyle name="Normal 3 2 3 3 4 2 3 3 2 2" xfId="20833" xr:uid="{00000000-0005-0000-0000-000046510000}"/>
    <cellStyle name="Normal 3 2 3 3 4 2 3 3 3" xfId="20834" xr:uid="{00000000-0005-0000-0000-000047510000}"/>
    <cellStyle name="Normal 3 2 3 3 4 2 3 4" xfId="20835" xr:uid="{00000000-0005-0000-0000-000048510000}"/>
    <cellStyle name="Normal 3 2 3 3 4 2 3 4 2" xfId="20836" xr:uid="{00000000-0005-0000-0000-000049510000}"/>
    <cellStyle name="Normal 3 2 3 3 4 2 3 5" xfId="20837" xr:uid="{00000000-0005-0000-0000-00004A510000}"/>
    <cellStyle name="Normal 3 2 3 3 4 2 4" xfId="20838" xr:uid="{00000000-0005-0000-0000-00004B510000}"/>
    <cellStyle name="Normal 3 2 3 3 4 2 4 2" xfId="20839" xr:uid="{00000000-0005-0000-0000-00004C510000}"/>
    <cellStyle name="Normal 3 2 3 3 4 2 4 2 2" xfId="20840" xr:uid="{00000000-0005-0000-0000-00004D510000}"/>
    <cellStyle name="Normal 3 2 3 3 4 2 4 2 2 2" xfId="20841" xr:uid="{00000000-0005-0000-0000-00004E510000}"/>
    <cellStyle name="Normal 3 2 3 3 4 2 4 2 3" xfId="20842" xr:uid="{00000000-0005-0000-0000-00004F510000}"/>
    <cellStyle name="Normal 3 2 3 3 4 2 4 3" xfId="20843" xr:uid="{00000000-0005-0000-0000-000050510000}"/>
    <cellStyle name="Normal 3 2 3 3 4 2 4 3 2" xfId="20844" xr:uid="{00000000-0005-0000-0000-000051510000}"/>
    <cellStyle name="Normal 3 2 3 3 4 2 4 4" xfId="20845" xr:uid="{00000000-0005-0000-0000-000052510000}"/>
    <cellStyle name="Normal 3 2 3 3 4 2 5" xfId="20846" xr:uid="{00000000-0005-0000-0000-000053510000}"/>
    <cellStyle name="Normal 3 2 3 3 4 2 5 2" xfId="20847" xr:uid="{00000000-0005-0000-0000-000054510000}"/>
    <cellStyle name="Normal 3 2 3 3 4 2 5 2 2" xfId="20848" xr:uid="{00000000-0005-0000-0000-000055510000}"/>
    <cellStyle name="Normal 3 2 3 3 4 2 5 2 2 2" xfId="20849" xr:uid="{00000000-0005-0000-0000-000056510000}"/>
    <cellStyle name="Normal 3 2 3 3 4 2 5 2 3" xfId="20850" xr:uid="{00000000-0005-0000-0000-000057510000}"/>
    <cellStyle name="Normal 3 2 3 3 4 2 5 3" xfId="20851" xr:uid="{00000000-0005-0000-0000-000058510000}"/>
    <cellStyle name="Normal 3 2 3 3 4 2 5 3 2" xfId="20852" xr:uid="{00000000-0005-0000-0000-000059510000}"/>
    <cellStyle name="Normal 3 2 3 3 4 2 5 4" xfId="20853" xr:uid="{00000000-0005-0000-0000-00005A510000}"/>
    <cellStyle name="Normal 3 2 3 3 4 2 6" xfId="20854" xr:uid="{00000000-0005-0000-0000-00005B510000}"/>
    <cellStyle name="Normal 3 2 3 3 4 2 6 2" xfId="20855" xr:uid="{00000000-0005-0000-0000-00005C510000}"/>
    <cellStyle name="Normal 3 2 3 3 4 2 6 2 2" xfId="20856" xr:uid="{00000000-0005-0000-0000-00005D510000}"/>
    <cellStyle name="Normal 3 2 3 3 4 2 6 3" xfId="20857" xr:uid="{00000000-0005-0000-0000-00005E510000}"/>
    <cellStyle name="Normal 3 2 3 3 4 2 7" xfId="20858" xr:uid="{00000000-0005-0000-0000-00005F510000}"/>
    <cellStyle name="Normal 3 2 3 3 4 2 7 2" xfId="20859" xr:uid="{00000000-0005-0000-0000-000060510000}"/>
    <cellStyle name="Normal 3 2 3 3 4 2 8" xfId="20860" xr:uid="{00000000-0005-0000-0000-000061510000}"/>
    <cellStyle name="Normal 3 2 3 3 4 2 8 2" xfId="20861" xr:uid="{00000000-0005-0000-0000-000062510000}"/>
    <cellStyle name="Normal 3 2 3 3 4 2 9" xfId="20862" xr:uid="{00000000-0005-0000-0000-000063510000}"/>
    <cellStyle name="Normal 3 2 3 3 4 3" xfId="20863" xr:uid="{00000000-0005-0000-0000-000064510000}"/>
    <cellStyle name="Normal 3 2 3 3 4 3 2" xfId="20864" xr:uid="{00000000-0005-0000-0000-000065510000}"/>
    <cellStyle name="Normal 3 2 3 3 4 3 2 2" xfId="20865" xr:uid="{00000000-0005-0000-0000-000066510000}"/>
    <cellStyle name="Normal 3 2 3 3 4 3 2 2 2" xfId="20866" xr:uid="{00000000-0005-0000-0000-000067510000}"/>
    <cellStyle name="Normal 3 2 3 3 4 3 2 2 2 2" xfId="20867" xr:uid="{00000000-0005-0000-0000-000068510000}"/>
    <cellStyle name="Normal 3 2 3 3 4 3 2 2 2 2 2" xfId="20868" xr:uid="{00000000-0005-0000-0000-000069510000}"/>
    <cellStyle name="Normal 3 2 3 3 4 3 2 2 2 3" xfId="20869" xr:uid="{00000000-0005-0000-0000-00006A510000}"/>
    <cellStyle name="Normal 3 2 3 3 4 3 2 2 3" xfId="20870" xr:uid="{00000000-0005-0000-0000-00006B510000}"/>
    <cellStyle name="Normal 3 2 3 3 4 3 2 2 3 2" xfId="20871" xr:uid="{00000000-0005-0000-0000-00006C510000}"/>
    <cellStyle name="Normal 3 2 3 3 4 3 2 2 4" xfId="20872" xr:uid="{00000000-0005-0000-0000-00006D510000}"/>
    <cellStyle name="Normal 3 2 3 3 4 3 2 3" xfId="20873" xr:uid="{00000000-0005-0000-0000-00006E510000}"/>
    <cellStyle name="Normal 3 2 3 3 4 3 2 3 2" xfId="20874" xr:uid="{00000000-0005-0000-0000-00006F510000}"/>
    <cellStyle name="Normal 3 2 3 3 4 3 2 3 2 2" xfId="20875" xr:uid="{00000000-0005-0000-0000-000070510000}"/>
    <cellStyle name="Normal 3 2 3 3 4 3 2 3 3" xfId="20876" xr:uid="{00000000-0005-0000-0000-000071510000}"/>
    <cellStyle name="Normal 3 2 3 3 4 3 2 4" xfId="20877" xr:uid="{00000000-0005-0000-0000-000072510000}"/>
    <cellStyle name="Normal 3 2 3 3 4 3 2 4 2" xfId="20878" xr:uid="{00000000-0005-0000-0000-000073510000}"/>
    <cellStyle name="Normal 3 2 3 3 4 3 2 5" xfId="20879" xr:uid="{00000000-0005-0000-0000-000074510000}"/>
    <cellStyle name="Normal 3 2 3 3 4 3 3" xfId="20880" xr:uid="{00000000-0005-0000-0000-000075510000}"/>
    <cellStyle name="Normal 3 2 3 3 4 3 3 2" xfId="20881" xr:uid="{00000000-0005-0000-0000-000076510000}"/>
    <cellStyle name="Normal 3 2 3 3 4 3 3 2 2" xfId="20882" xr:uid="{00000000-0005-0000-0000-000077510000}"/>
    <cellStyle name="Normal 3 2 3 3 4 3 3 2 2 2" xfId="20883" xr:uid="{00000000-0005-0000-0000-000078510000}"/>
    <cellStyle name="Normal 3 2 3 3 4 3 3 2 3" xfId="20884" xr:uid="{00000000-0005-0000-0000-000079510000}"/>
    <cellStyle name="Normal 3 2 3 3 4 3 3 3" xfId="20885" xr:uid="{00000000-0005-0000-0000-00007A510000}"/>
    <cellStyle name="Normal 3 2 3 3 4 3 3 3 2" xfId="20886" xr:uid="{00000000-0005-0000-0000-00007B510000}"/>
    <cellStyle name="Normal 3 2 3 3 4 3 3 4" xfId="20887" xr:uid="{00000000-0005-0000-0000-00007C510000}"/>
    <cellStyle name="Normal 3 2 3 3 4 3 4" xfId="20888" xr:uid="{00000000-0005-0000-0000-00007D510000}"/>
    <cellStyle name="Normal 3 2 3 3 4 3 4 2" xfId="20889" xr:uid="{00000000-0005-0000-0000-00007E510000}"/>
    <cellStyle name="Normal 3 2 3 3 4 3 4 2 2" xfId="20890" xr:uid="{00000000-0005-0000-0000-00007F510000}"/>
    <cellStyle name="Normal 3 2 3 3 4 3 4 2 2 2" xfId="20891" xr:uid="{00000000-0005-0000-0000-000080510000}"/>
    <cellStyle name="Normal 3 2 3 3 4 3 4 2 3" xfId="20892" xr:uid="{00000000-0005-0000-0000-000081510000}"/>
    <cellStyle name="Normal 3 2 3 3 4 3 4 3" xfId="20893" xr:uid="{00000000-0005-0000-0000-000082510000}"/>
    <cellStyle name="Normal 3 2 3 3 4 3 4 3 2" xfId="20894" xr:uid="{00000000-0005-0000-0000-000083510000}"/>
    <cellStyle name="Normal 3 2 3 3 4 3 4 4" xfId="20895" xr:uid="{00000000-0005-0000-0000-000084510000}"/>
    <cellStyle name="Normal 3 2 3 3 4 3 5" xfId="20896" xr:uid="{00000000-0005-0000-0000-000085510000}"/>
    <cellStyle name="Normal 3 2 3 3 4 3 5 2" xfId="20897" xr:uid="{00000000-0005-0000-0000-000086510000}"/>
    <cellStyle name="Normal 3 2 3 3 4 3 5 2 2" xfId="20898" xr:uid="{00000000-0005-0000-0000-000087510000}"/>
    <cellStyle name="Normal 3 2 3 3 4 3 5 3" xfId="20899" xr:uid="{00000000-0005-0000-0000-000088510000}"/>
    <cellStyle name="Normal 3 2 3 3 4 3 6" xfId="20900" xr:uid="{00000000-0005-0000-0000-000089510000}"/>
    <cellStyle name="Normal 3 2 3 3 4 3 6 2" xfId="20901" xr:uid="{00000000-0005-0000-0000-00008A510000}"/>
    <cellStyle name="Normal 3 2 3 3 4 3 7" xfId="20902" xr:uid="{00000000-0005-0000-0000-00008B510000}"/>
    <cellStyle name="Normal 3 2 3 3 4 3 7 2" xfId="20903" xr:uid="{00000000-0005-0000-0000-00008C510000}"/>
    <cellStyle name="Normal 3 2 3 3 4 3 8" xfId="20904" xr:uid="{00000000-0005-0000-0000-00008D510000}"/>
    <cellStyle name="Normal 3 2 3 3 4 4" xfId="20905" xr:uid="{00000000-0005-0000-0000-00008E510000}"/>
    <cellStyle name="Normal 3 2 3 3 4 4 2" xfId="20906" xr:uid="{00000000-0005-0000-0000-00008F510000}"/>
    <cellStyle name="Normal 3 2 3 3 4 4 2 2" xfId="20907" xr:uid="{00000000-0005-0000-0000-000090510000}"/>
    <cellStyle name="Normal 3 2 3 3 4 4 2 2 2" xfId="20908" xr:uid="{00000000-0005-0000-0000-000091510000}"/>
    <cellStyle name="Normal 3 2 3 3 4 4 2 2 2 2" xfId="20909" xr:uid="{00000000-0005-0000-0000-000092510000}"/>
    <cellStyle name="Normal 3 2 3 3 4 4 2 2 3" xfId="20910" xr:uid="{00000000-0005-0000-0000-000093510000}"/>
    <cellStyle name="Normal 3 2 3 3 4 4 2 3" xfId="20911" xr:uid="{00000000-0005-0000-0000-000094510000}"/>
    <cellStyle name="Normal 3 2 3 3 4 4 2 3 2" xfId="20912" xr:uid="{00000000-0005-0000-0000-000095510000}"/>
    <cellStyle name="Normal 3 2 3 3 4 4 2 4" xfId="20913" xr:uid="{00000000-0005-0000-0000-000096510000}"/>
    <cellStyle name="Normal 3 2 3 3 4 4 3" xfId="20914" xr:uid="{00000000-0005-0000-0000-000097510000}"/>
    <cellStyle name="Normal 3 2 3 3 4 4 3 2" xfId="20915" xr:uid="{00000000-0005-0000-0000-000098510000}"/>
    <cellStyle name="Normal 3 2 3 3 4 4 3 2 2" xfId="20916" xr:uid="{00000000-0005-0000-0000-000099510000}"/>
    <cellStyle name="Normal 3 2 3 3 4 4 3 3" xfId="20917" xr:uid="{00000000-0005-0000-0000-00009A510000}"/>
    <cellStyle name="Normal 3 2 3 3 4 4 4" xfId="20918" xr:uid="{00000000-0005-0000-0000-00009B510000}"/>
    <cellStyle name="Normal 3 2 3 3 4 4 4 2" xfId="20919" xr:uid="{00000000-0005-0000-0000-00009C510000}"/>
    <cellStyle name="Normal 3 2 3 3 4 4 5" xfId="20920" xr:uid="{00000000-0005-0000-0000-00009D510000}"/>
    <cellStyle name="Normal 3 2 3 3 4 5" xfId="20921" xr:uid="{00000000-0005-0000-0000-00009E510000}"/>
    <cellStyle name="Normal 3 2 3 3 4 5 2" xfId="20922" xr:uid="{00000000-0005-0000-0000-00009F510000}"/>
    <cellStyle name="Normal 3 2 3 3 4 5 2 2" xfId="20923" xr:uid="{00000000-0005-0000-0000-0000A0510000}"/>
    <cellStyle name="Normal 3 2 3 3 4 5 2 2 2" xfId="20924" xr:uid="{00000000-0005-0000-0000-0000A1510000}"/>
    <cellStyle name="Normal 3 2 3 3 4 5 2 3" xfId="20925" xr:uid="{00000000-0005-0000-0000-0000A2510000}"/>
    <cellStyle name="Normal 3 2 3 3 4 5 3" xfId="20926" xr:uid="{00000000-0005-0000-0000-0000A3510000}"/>
    <cellStyle name="Normal 3 2 3 3 4 5 3 2" xfId="20927" xr:uid="{00000000-0005-0000-0000-0000A4510000}"/>
    <cellStyle name="Normal 3 2 3 3 4 5 4" xfId="20928" xr:uid="{00000000-0005-0000-0000-0000A5510000}"/>
    <cellStyle name="Normal 3 2 3 3 4 6" xfId="20929" xr:uid="{00000000-0005-0000-0000-0000A6510000}"/>
    <cellStyle name="Normal 3 2 3 3 4 6 2" xfId="20930" xr:uid="{00000000-0005-0000-0000-0000A7510000}"/>
    <cellStyle name="Normal 3 2 3 3 4 6 2 2" xfId="20931" xr:uid="{00000000-0005-0000-0000-0000A8510000}"/>
    <cellStyle name="Normal 3 2 3 3 4 6 2 2 2" xfId="20932" xr:uid="{00000000-0005-0000-0000-0000A9510000}"/>
    <cellStyle name="Normal 3 2 3 3 4 6 2 3" xfId="20933" xr:uid="{00000000-0005-0000-0000-0000AA510000}"/>
    <cellStyle name="Normal 3 2 3 3 4 6 3" xfId="20934" xr:uid="{00000000-0005-0000-0000-0000AB510000}"/>
    <cellStyle name="Normal 3 2 3 3 4 6 3 2" xfId="20935" xr:uid="{00000000-0005-0000-0000-0000AC510000}"/>
    <cellStyle name="Normal 3 2 3 3 4 6 4" xfId="20936" xr:uid="{00000000-0005-0000-0000-0000AD510000}"/>
    <cellStyle name="Normal 3 2 3 3 4 7" xfId="20937" xr:uid="{00000000-0005-0000-0000-0000AE510000}"/>
    <cellStyle name="Normal 3 2 3 3 4 7 2" xfId="20938" xr:uid="{00000000-0005-0000-0000-0000AF510000}"/>
    <cellStyle name="Normal 3 2 3 3 4 7 2 2" xfId="20939" xr:uid="{00000000-0005-0000-0000-0000B0510000}"/>
    <cellStyle name="Normal 3 2 3 3 4 7 3" xfId="20940" xr:uid="{00000000-0005-0000-0000-0000B1510000}"/>
    <cellStyle name="Normal 3 2 3 3 4 8" xfId="20941" xr:uid="{00000000-0005-0000-0000-0000B2510000}"/>
    <cellStyle name="Normal 3 2 3 3 4 8 2" xfId="20942" xr:uid="{00000000-0005-0000-0000-0000B3510000}"/>
    <cellStyle name="Normal 3 2 3 3 4 9" xfId="20943" xr:uid="{00000000-0005-0000-0000-0000B4510000}"/>
    <cellStyle name="Normal 3 2 3 3 4 9 2" xfId="20944" xr:uid="{00000000-0005-0000-0000-0000B5510000}"/>
    <cellStyle name="Normal 3 2 3 3 5" xfId="20945" xr:uid="{00000000-0005-0000-0000-0000B6510000}"/>
    <cellStyle name="Normal 3 2 3 3 5 2" xfId="20946" xr:uid="{00000000-0005-0000-0000-0000B7510000}"/>
    <cellStyle name="Normal 3 2 3 3 5 2 2" xfId="20947" xr:uid="{00000000-0005-0000-0000-0000B8510000}"/>
    <cellStyle name="Normal 3 2 3 3 5 2 2 2" xfId="20948" xr:uid="{00000000-0005-0000-0000-0000B9510000}"/>
    <cellStyle name="Normal 3 2 3 3 5 2 2 2 2" xfId="20949" xr:uid="{00000000-0005-0000-0000-0000BA510000}"/>
    <cellStyle name="Normal 3 2 3 3 5 2 2 2 2 2" xfId="20950" xr:uid="{00000000-0005-0000-0000-0000BB510000}"/>
    <cellStyle name="Normal 3 2 3 3 5 2 2 2 2 2 2" xfId="20951" xr:uid="{00000000-0005-0000-0000-0000BC510000}"/>
    <cellStyle name="Normal 3 2 3 3 5 2 2 2 2 3" xfId="20952" xr:uid="{00000000-0005-0000-0000-0000BD510000}"/>
    <cellStyle name="Normal 3 2 3 3 5 2 2 2 3" xfId="20953" xr:uid="{00000000-0005-0000-0000-0000BE510000}"/>
    <cellStyle name="Normal 3 2 3 3 5 2 2 2 3 2" xfId="20954" xr:uid="{00000000-0005-0000-0000-0000BF510000}"/>
    <cellStyle name="Normal 3 2 3 3 5 2 2 2 4" xfId="20955" xr:uid="{00000000-0005-0000-0000-0000C0510000}"/>
    <cellStyle name="Normal 3 2 3 3 5 2 2 3" xfId="20956" xr:uid="{00000000-0005-0000-0000-0000C1510000}"/>
    <cellStyle name="Normal 3 2 3 3 5 2 2 3 2" xfId="20957" xr:uid="{00000000-0005-0000-0000-0000C2510000}"/>
    <cellStyle name="Normal 3 2 3 3 5 2 2 3 2 2" xfId="20958" xr:uid="{00000000-0005-0000-0000-0000C3510000}"/>
    <cellStyle name="Normal 3 2 3 3 5 2 2 3 3" xfId="20959" xr:uid="{00000000-0005-0000-0000-0000C4510000}"/>
    <cellStyle name="Normal 3 2 3 3 5 2 2 4" xfId="20960" xr:uid="{00000000-0005-0000-0000-0000C5510000}"/>
    <cellStyle name="Normal 3 2 3 3 5 2 2 4 2" xfId="20961" xr:uid="{00000000-0005-0000-0000-0000C6510000}"/>
    <cellStyle name="Normal 3 2 3 3 5 2 2 5" xfId="20962" xr:uid="{00000000-0005-0000-0000-0000C7510000}"/>
    <cellStyle name="Normal 3 2 3 3 5 2 3" xfId="20963" xr:uid="{00000000-0005-0000-0000-0000C8510000}"/>
    <cellStyle name="Normal 3 2 3 3 5 2 3 2" xfId="20964" xr:uid="{00000000-0005-0000-0000-0000C9510000}"/>
    <cellStyle name="Normal 3 2 3 3 5 2 3 2 2" xfId="20965" xr:uid="{00000000-0005-0000-0000-0000CA510000}"/>
    <cellStyle name="Normal 3 2 3 3 5 2 3 2 2 2" xfId="20966" xr:uid="{00000000-0005-0000-0000-0000CB510000}"/>
    <cellStyle name="Normal 3 2 3 3 5 2 3 2 3" xfId="20967" xr:uid="{00000000-0005-0000-0000-0000CC510000}"/>
    <cellStyle name="Normal 3 2 3 3 5 2 3 3" xfId="20968" xr:uid="{00000000-0005-0000-0000-0000CD510000}"/>
    <cellStyle name="Normal 3 2 3 3 5 2 3 3 2" xfId="20969" xr:uid="{00000000-0005-0000-0000-0000CE510000}"/>
    <cellStyle name="Normal 3 2 3 3 5 2 3 4" xfId="20970" xr:uid="{00000000-0005-0000-0000-0000CF510000}"/>
    <cellStyle name="Normal 3 2 3 3 5 2 4" xfId="20971" xr:uid="{00000000-0005-0000-0000-0000D0510000}"/>
    <cellStyle name="Normal 3 2 3 3 5 2 4 2" xfId="20972" xr:uid="{00000000-0005-0000-0000-0000D1510000}"/>
    <cellStyle name="Normal 3 2 3 3 5 2 4 2 2" xfId="20973" xr:uid="{00000000-0005-0000-0000-0000D2510000}"/>
    <cellStyle name="Normal 3 2 3 3 5 2 4 2 2 2" xfId="20974" xr:uid="{00000000-0005-0000-0000-0000D3510000}"/>
    <cellStyle name="Normal 3 2 3 3 5 2 4 2 3" xfId="20975" xr:uid="{00000000-0005-0000-0000-0000D4510000}"/>
    <cellStyle name="Normal 3 2 3 3 5 2 4 3" xfId="20976" xr:uid="{00000000-0005-0000-0000-0000D5510000}"/>
    <cellStyle name="Normal 3 2 3 3 5 2 4 3 2" xfId="20977" xr:uid="{00000000-0005-0000-0000-0000D6510000}"/>
    <cellStyle name="Normal 3 2 3 3 5 2 4 4" xfId="20978" xr:uid="{00000000-0005-0000-0000-0000D7510000}"/>
    <cellStyle name="Normal 3 2 3 3 5 2 5" xfId="20979" xr:uid="{00000000-0005-0000-0000-0000D8510000}"/>
    <cellStyle name="Normal 3 2 3 3 5 2 5 2" xfId="20980" xr:uid="{00000000-0005-0000-0000-0000D9510000}"/>
    <cellStyle name="Normal 3 2 3 3 5 2 5 2 2" xfId="20981" xr:uid="{00000000-0005-0000-0000-0000DA510000}"/>
    <cellStyle name="Normal 3 2 3 3 5 2 5 3" xfId="20982" xr:uid="{00000000-0005-0000-0000-0000DB510000}"/>
    <cellStyle name="Normal 3 2 3 3 5 2 6" xfId="20983" xr:uid="{00000000-0005-0000-0000-0000DC510000}"/>
    <cellStyle name="Normal 3 2 3 3 5 2 6 2" xfId="20984" xr:uid="{00000000-0005-0000-0000-0000DD510000}"/>
    <cellStyle name="Normal 3 2 3 3 5 2 7" xfId="20985" xr:uid="{00000000-0005-0000-0000-0000DE510000}"/>
    <cellStyle name="Normal 3 2 3 3 5 2 7 2" xfId="20986" xr:uid="{00000000-0005-0000-0000-0000DF510000}"/>
    <cellStyle name="Normal 3 2 3 3 5 2 8" xfId="20987" xr:uid="{00000000-0005-0000-0000-0000E0510000}"/>
    <cellStyle name="Normal 3 2 3 3 5 3" xfId="20988" xr:uid="{00000000-0005-0000-0000-0000E1510000}"/>
    <cellStyle name="Normal 3 2 3 3 5 3 2" xfId="20989" xr:uid="{00000000-0005-0000-0000-0000E2510000}"/>
    <cellStyle name="Normal 3 2 3 3 5 3 2 2" xfId="20990" xr:uid="{00000000-0005-0000-0000-0000E3510000}"/>
    <cellStyle name="Normal 3 2 3 3 5 3 2 2 2" xfId="20991" xr:uid="{00000000-0005-0000-0000-0000E4510000}"/>
    <cellStyle name="Normal 3 2 3 3 5 3 2 2 2 2" xfId="20992" xr:uid="{00000000-0005-0000-0000-0000E5510000}"/>
    <cellStyle name="Normal 3 2 3 3 5 3 2 2 3" xfId="20993" xr:uid="{00000000-0005-0000-0000-0000E6510000}"/>
    <cellStyle name="Normal 3 2 3 3 5 3 2 3" xfId="20994" xr:uid="{00000000-0005-0000-0000-0000E7510000}"/>
    <cellStyle name="Normal 3 2 3 3 5 3 2 3 2" xfId="20995" xr:uid="{00000000-0005-0000-0000-0000E8510000}"/>
    <cellStyle name="Normal 3 2 3 3 5 3 2 4" xfId="20996" xr:uid="{00000000-0005-0000-0000-0000E9510000}"/>
    <cellStyle name="Normal 3 2 3 3 5 3 3" xfId="20997" xr:uid="{00000000-0005-0000-0000-0000EA510000}"/>
    <cellStyle name="Normal 3 2 3 3 5 3 3 2" xfId="20998" xr:uid="{00000000-0005-0000-0000-0000EB510000}"/>
    <cellStyle name="Normal 3 2 3 3 5 3 3 2 2" xfId="20999" xr:uid="{00000000-0005-0000-0000-0000EC510000}"/>
    <cellStyle name="Normal 3 2 3 3 5 3 3 3" xfId="21000" xr:uid="{00000000-0005-0000-0000-0000ED510000}"/>
    <cellStyle name="Normal 3 2 3 3 5 3 4" xfId="21001" xr:uid="{00000000-0005-0000-0000-0000EE510000}"/>
    <cellStyle name="Normal 3 2 3 3 5 3 4 2" xfId="21002" xr:uid="{00000000-0005-0000-0000-0000EF510000}"/>
    <cellStyle name="Normal 3 2 3 3 5 3 5" xfId="21003" xr:uid="{00000000-0005-0000-0000-0000F0510000}"/>
    <cellStyle name="Normal 3 2 3 3 5 4" xfId="21004" xr:uid="{00000000-0005-0000-0000-0000F1510000}"/>
    <cellStyle name="Normal 3 2 3 3 5 4 2" xfId="21005" xr:uid="{00000000-0005-0000-0000-0000F2510000}"/>
    <cellStyle name="Normal 3 2 3 3 5 4 2 2" xfId="21006" xr:uid="{00000000-0005-0000-0000-0000F3510000}"/>
    <cellStyle name="Normal 3 2 3 3 5 4 2 2 2" xfId="21007" xr:uid="{00000000-0005-0000-0000-0000F4510000}"/>
    <cellStyle name="Normal 3 2 3 3 5 4 2 3" xfId="21008" xr:uid="{00000000-0005-0000-0000-0000F5510000}"/>
    <cellStyle name="Normal 3 2 3 3 5 4 3" xfId="21009" xr:uid="{00000000-0005-0000-0000-0000F6510000}"/>
    <cellStyle name="Normal 3 2 3 3 5 4 3 2" xfId="21010" xr:uid="{00000000-0005-0000-0000-0000F7510000}"/>
    <cellStyle name="Normal 3 2 3 3 5 4 4" xfId="21011" xr:uid="{00000000-0005-0000-0000-0000F8510000}"/>
    <cellStyle name="Normal 3 2 3 3 5 5" xfId="21012" xr:uid="{00000000-0005-0000-0000-0000F9510000}"/>
    <cellStyle name="Normal 3 2 3 3 5 5 2" xfId="21013" xr:uid="{00000000-0005-0000-0000-0000FA510000}"/>
    <cellStyle name="Normal 3 2 3 3 5 5 2 2" xfId="21014" xr:uid="{00000000-0005-0000-0000-0000FB510000}"/>
    <cellStyle name="Normal 3 2 3 3 5 5 2 2 2" xfId="21015" xr:uid="{00000000-0005-0000-0000-0000FC510000}"/>
    <cellStyle name="Normal 3 2 3 3 5 5 2 3" xfId="21016" xr:uid="{00000000-0005-0000-0000-0000FD510000}"/>
    <cellStyle name="Normal 3 2 3 3 5 5 3" xfId="21017" xr:uid="{00000000-0005-0000-0000-0000FE510000}"/>
    <cellStyle name="Normal 3 2 3 3 5 5 3 2" xfId="21018" xr:uid="{00000000-0005-0000-0000-0000FF510000}"/>
    <cellStyle name="Normal 3 2 3 3 5 5 4" xfId="21019" xr:uid="{00000000-0005-0000-0000-000000520000}"/>
    <cellStyle name="Normal 3 2 3 3 5 6" xfId="21020" xr:uid="{00000000-0005-0000-0000-000001520000}"/>
    <cellStyle name="Normal 3 2 3 3 5 6 2" xfId="21021" xr:uid="{00000000-0005-0000-0000-000002520000}"/>
    <cellStyle name="Normal 3 2 3 3 5 6 2 2" xfId="21022" xr:uid="{00000000-0005-0000-0000-000003520000}"/>
    <cellStyle name="Normal 3 2 3 3 5 6 3" xfId="21023" xr:uid="{00000000-0005-0000-0000-000004520000}"/>
    <cellStyle name="Normal 3 2 3 3 5 7" xfId="21024" xr:uid="{00000000-0005-0000-0000-000005520000}"/>
    <cellStyle name="Normal 3 2 3 3 5 7 2" xfId="21025" xr:uid="{00000000-0005-0000-0000-000006520000}"/>
    <cellStyle name="Normal 3 2 3 3 5 8" xfId="21026" xr:uid="{00000000-0005-0000-0000-000007520000}"/>
    <cellStyle name="Normal 3 2 3 3 5 8 2" xfId="21027" xr:uid="{00000000-0005-0000-0000-000008520000}"/>
    <cellStyle name="Normal 3 2 3 3 5 9" xfId="21028" xr:uid="{00000000-0005-0000-0000-000009520000}"/>
    <cellStyle name="Normal 3 2 3 3 6" xfId="21029" xr:uid="{00000000-0005-0000-0000-00000A520000}"/>
    <cellStyle name="Normal 3 2 3 3 6 2" xfId="21030" xr:uid="{00000000-0005-0000-0000-00000B520000}"/>
    <cellStyle name="Normal 3 2 3 3 6 2 2" xfId="21031" xr:uid="{00000000-0005-0000-0000-00000C520000}"/>
    <cellStyle name="Normal 3 2 3 3 6 2 2 2" xfId="21032" xr:uid="{00000000-0005-0000-0000-00000D520000}"/>
    <cellStyle name="Normal 3 2 3 3 6 2 2 2 2" xfId="21033" xr:uid="{00000000-0005-0000-0000-00000E520000}"/>
    <cellStyle name="Normal 3 2 3 3 6 2 2 2 2 2" xfId="21034" xr:uid="{00000000-0005-0000-0000-00000F520000}"/>
    <cellStyle name="Normal 3 2 3 3 6 2 2 2 3" xfId="21035" xr:uid="{00000000-0005-0000-0000-000010520000}"/>
    <cellStyle name="Normal 3 2 3 3 6 2 2 3" xfId="21036" xr:uid="{00000000-0005-0000-0000-000011520000}"/>
    <cellStyle name="Normal 3 2 3 3 6 2 2 3 2" xfId="21037" xr:uid="{00000000-0005-0000-0000-000012520000}"/>
    <cellStyle name="Normal 3 2 3 3 6 2 2 4" xfId="21038" xr:uid="{00000000-0005-0000-0000-000013520000}"/>
    <cellStyle name="Normal 3 2 3 3 6 2 3" xfId="21039" xr:uid="{00000000-0005-0000-0000-000014520000}"/>
    <cellStyle name="Normal 3 2 3 3 6 2 3 2" xfId="21040" xr:uid="{00000000-0005-0000-0000-000015520000}"/>
    <cellStyle name="Normal 3 2 3 3 6 2 3 2 2" xfId="21041" xr:uid="{00000000-0005-0000-0000-000016520000}"/>
    <cellStyle name="Normal 3 2 3 3 6 2 3 3" xfId="21042" xr:uid="{00000000-0005-0000-0000-000017520000}"/>
    <cellStyle name="Normal 3 2 3 3 6 2 4" xfId="21043" xr:uid="{00000000-0005-0000-0000-000018520000}"/>
    <cellStyle name="Normal 3 2 3 3 6 2 4 2" xfId="21044" xr:uid="{00000000-0005-0000-0000-000019520000}"/>
    <cellStyle name="Normal 3 2 3 3 6 2 5" xfId="21045" xr:uid="{00000000-0005-0000-0000-00001A520000}"/>
    <cellStyle name="Normal 3 2 3 3 6 3" xfId="21046" xr:uid="{00000000-0005-0000-0000-00001B520000}"/>
    <cellStyle name="Normal 3 2 3 3 6 3 2" xfId="21047" xr:uid="{00000000-0005-0000-0000-00001C520000}"/>
    <cellStyle name="Normal 3 2 3 3 6 3 2 2" xfId="21048" xr:uid="{00000000-0005-0000-0000-00001D520000}"/>
    <cellStyle name="Normal 3 2 3 3 6 3 2 2 2" xfId="21049" xr:uid="{00000000-0005-0000-0000-00001E520000}"/>
    <cellStyle name="Normal 3 2 3 3 6 3 2 3" xfId="21050" xr:uid="{00000000-0005-0000-0000-00001F520000}"/>
    <cellStyle name="Normal 3 2 3 3 6 3 3" xfId="21051" xr:uid="{00000000-0005-0000-0000-000020520000}"/>
    <cellStyle name="Normal 3 2 3 3 6 3 3 2" xfId="21052" xr:uid="{00000000-0005-0000-0000-000021520000}"/>
    <cellStyle name="Normal 3 2 3 3 6 3 4" xfId="21053" xr:uid="{00000000-0005-0000-0000-000022520000}"/>
    <cellStyle name="Normal 3 2 3 3 6 4" xfId="21054" xr:uid="{00000000-0005-0000-0000-000023520000}"/>
    <cellStyle name="Normal 3 2 3 3 6 4 2" xfId="21055" xr:uid="{00000000-0005-0000-0000-000024520000}"/>
    <cellStyle name="Normal 3 2 3 3 6 4 2 2" xfId="21056" xr:uid="{00000000-0005-0000-0000-000025520000}"/>
    <cellStyle name="Normal 3 2 3 3 6 4 2 2 2" xfId="21057" xr:uid="{00000000-0005-0000-0000-000026520000}"/>
    <cellStyle name="Normal 3 2 3 3 6 4 2 3" xfId="21058" xr:uid="{00000000-0005-0000-0000-000027520000}"/>
    <cellStyle name="Normal 3 2 3 3 6 4 3" xfId="21059" xr:uid="{00000000-0005-0000-0000-000028520000}"/>
    <cellStyle name="Normal 3 2 3 3 6 4 3 2" xfId="21060" xr:uid="{00000000-0005-0000-0000-000029520000}"/>
    <cellStyle name="Normal 3 2 3 3 6 4 4" xfId="21061" xr:uid="{00000000-0005-0000-0000-00002A520000}"/>
    <cellStyle name="Normal 3 2 3 3 6 5" xfId="21062" xr:uid="{00000000-0005-0000-0000-00002B520000}"/>
    <cellStyle name="Normal 3 2 3 3 6 5 2" xfId="21063" xr:uid="{00000000-0005-0000-0000-00002C520000}"/>
    <cellStyle name="Normal 3 2 3 3 6 5 2 2" xfId="21064" xr:uid="{00000000-0005-0000-0000-00002D520000}"/>
    <cellStyle name="Normal 3 2 3 3 6 5 3" xfId="21065" xr:uid="{00000000-0005-0000-0000-00002E520000}"/>
    <cellStyle name="Normal 3 2 3 3 6 6" xfId="21066" xr:uid="{00000000-0005-0000-0000-00002F520000}"/>
    <cellStyle name="Normal 3 2 3 3 6 6 2" xfId="21067" xr:uid="{00000000-0005-0000-0000-000030520000}"/>
    <cellStyle name="Normal 3 2 3 3 6 7" xfId="21068" xr:uid="{00000000-0005-0000-0000-000031520000}"/>
    <cellStyle name="Normal 3 2 3 3 6 7 2" xfId="21069" xr:uid="{00000000-0005-0000-0000-000032520000}"/>
    <cellStyle name="Normal 3 2 3 3 6 8" xfId="21070" xr:uid="{00000000-0005-0000-0000-000033520000}"/>
    <cellStyle name="Normal 3 2 3 3 7" xfId="21071" xr:uid="{00000000-0005-0000-0000-000034520000}"/>
    <cellStyle name="Normal 3 2 3 3 7 2" xfId="21072" xr:uid="{00000000-0005-0000-0000-000035520000}"/>
    <cellStyle name="Normal 3 2 3 3 7 2 2" xfId="21073" xr:uid="{00000000-0005-0000-0000-000036520000}"/>
    <cellStyle name="Normal 3 2 3 3 7 2 2 2" xfId="21074" xr:uid="{00000000-0005-0000-0000-000037520000}"/>
    <cellStyle name="Normal 3 2 3 3 7 2 2 2 2" xfId="21075" xr:uid="{00000000-0005-0000-0000-000038520000}"/>
    <cellStyle name="Normal 3 2 3 3 7 2 2 2 2 2" xfId="21076" xr:uid="{00000000-0005-0000-0000-000039520000}"/>
    <cellStyle name="Normal 3 2 3 3 7 2 2 2 3" xfId="21077" xr:uid="{00000000-0005-0000-0000-00003A520000}"/>
    <cellStyle name="Normal 3 2 3 3 7 2 2 3" xfId="21078" xr:uid="{00000000-0005-0000-0000-00003B520000}"/>
    <cellStyle name="Normal 3 2 3 3 7 2 2 3 2" xfId="21079" xr:uid="{00000000-0005-0000-0000-00003C520000}"/>
    <cellStyle name="Normal 3 2 3 3 7 2 2 4" xfId="21080" xr:uid="{00000000-0005-0000-0000-00003D520000}"/>
    <cellStyle name="Normal 3 2 3 3 7 2 3" xfId="21081" xr:uid="{00000000-0005-0000-0000-00003E520000}"/>
    <cellStyle name="Normal 3 2 3 3 7 2 3 2" xfId="21082" xr:uid="{00000000-0005-0000-0000-00003F520000}"/>
    <cellStyle name="Normal 3 2 3 3 7 2 3 2 2" xfId="21083" xr:uid="{00000000-0005-0000-0000-000040520000}"/>
    <cellStyle name="Normal 3 2 3 3 7 2 3 3" xfId="21084" xr:uid="{00000000-0005-0000-0000-000041520000}"/>
    <cellStyle name="Normal 3 2 3 3 7 2 4" xfId="21085" xr:uid="{00000000-0005-0000-0000-000042520000}"/>
    <cellStyle name="Normal 3 2 3 3 7 2 4 2" xfId="21086" xr:uid="{00000000-0005-0000-0000-000043520000}"/>
    <cellStyle name="Normal 3 2 3 3 7 2 5" xfId="21087" xr:uid="{00000000-0005-0000-0000-000044520000}"/>
    <cellStyle name="Normal 3 2 3 3 7 3" xfId="21088" xr:uid="{00000000-0005-0000-0000-000045520000}"/>
    <cellStyle name="Normal 3 2 3 3 7 3 2" xfId="21089" xr:uid="{00000000-0005-0000-0000-000046520000}"/>
    <cellStyle name="Normal 3 2 3 3 7 3 2 2" xfId="21090" xr:uid="{00000000-0005-0000-0000-000047520000}"/>
    <cellStyle name="Normal 3 2 3 3 7 3 2 2 2" xfId="21091" xr:uid="{00000000-0005-0000-0000-000048520000}"/>
    <cellStyle name="Normal 3 2 3 3 7 3 2 3" xfId="21092" xr:uid="{00000000-0005-0000-0000-000049520000}"/>
    <cellStyle name="Normal 3 2 3 3 7 3 3" xfId="21093" xr:uid="{00000000-0005-0000-0000-00004A520000}"/>
    <cellStyle name="Normal 3 2 3 3 7 3 3 2" xfId="21094" xr:uid="{00000000-0005-0000-0000-00004B520000}"/>
    <cellStyle name="Normal 3 2 3 3 7 3 4" xfId="21095" xr:uid="{00000000-0005-0000-0000-00004C520000}"/>
    <cellStyle name="Normal 3 2 3 3 7 4" xfId="21096" xr:uid="{00000000-0005-0000-0000-00004D520000}"/>
    <cellStyle name="Normal 3 2 3 3 7 4 2" xfId="21097" xr:uid="{00000000-0005-0000-0000-00004E520000}"/>
    <cellStyle name="Normal 3 2 3 3 7 4 2 2" xfId="21098" xr:uid="{00000000-0005-0000-0000-00004F520000}"/>
    <cellStyle name="Normal 3 2 3 3 7 4 3" xfId="21099" xr:uid="{00000000-0005-0000-0000-000050520000}"/>
    <cellStyle name="Normal 3 2 3 3 7 5" xfId="21100" xr:uid="{00000000-0005-0000-0000-000051520000}"/>
    <cellStyle name="Normal 3 2 3 3 7 5 2" xfId="21101" xr:uid="{00000000-0005-0000-0000-000052520000}"/>
    <cellStyle name="Normal 3 2 3 3 7 6" xfId="21102" xr:uid="{00000000-0005-0000-0000-000053520000}"/>
    <cellStyle name="Normal 3 2 3 3 8" xfId="21103" xr:uid="{00000000-0005-0000-0000-000054520000}"/>
    <cellStyle name="Normal 3 2 3 3 8 2" xfId="21104" xr:uid="{00000000-0005-0000-0000-000055520000}"/>
    <cellStyle name="Normal 3 2 3 3 8 2 2" xfId="21105" xr:uid="{00000000-0005-0000-0000-000056520000}"/>
    <cellStyle name="Normal 3 2 3 3 8 2 2 2" xfId="21106" xr:uid="{00000000-0005-0000-0000-000057520000}"/>
    <cellStyle name="Normal 3 2 3 3 8 2 2 2 2" xfId="21107" xr:uid="{00000000-0005-0000-0000-000058520000}"/>
    <cellStyle name="Normal 3 2 3 3 8 2 2 2 2 2" xfId="21108" xr:uid="{00000000-0005-0000-0000-000059520000}"/>
    <cellStyle name="Normal 3 2 3 3 8 2 2 2 3" xfId="21109" xr:uid="{00000000-0005-0000-0000-00005A520000}"/>
    <cellStyle name="Normal 3 2 3 3 8 2 2 3" xfId="21110" xr:uid="{00000000-0005-0000-0000-00005B520000}"/>
    <cellStyle name="Normal 3 2 3 3 8 2 2 3 2" xfId="21111" xr:uid="{00000000-0005-0000-0000-00005C520000}"/>
    <cellStyle name="Normal 3 2 3 3 8 2 2 4" xfId="21112" xr:uid="{00000000-0005-0000-0000-00005D520000}"/>
    <cellStyle name="Normal 3 2 3 3 8 2 3" xfId="21113" xr:uid="{00000000-0005-0000-0000-00005E520000}"/>
    <cellStyle name="Normal 3 2 3 3 8 2 3 2" xfId="21114" xr:uid="{00000000-0005-0000-0000-00005F520000}"/>
    <cellStyle name="Normal 3 2 3 3 8 2 3 2 2" xfId="21115" xr:uid="{00000000-0005-0000-0000-000060520000}"/>
    <cellStyle name="Normal 3 2 3 3 8 2 3 3" xfId="21116" xr:uid="{00000000-0005-0000-0000-000061520000}"/>
    <cellStyle name="Normal 3 2 3 3 8 2 4" xfId="21117" xr:uid="{00000000-0005-0000-0000-000062520000}"/>
    <cellStyle name="Normal 3 2 3 3 8 2 4 2" xfId="21118" xr:uid="{00000000-0005-0000-0000-000063520000}"/>
    <cellStyle name="Normal 3 2 3 3 8 2 5" xfId="21119" xr:uid="{00000000-0005-0000-0000-000064520000}"/>
    <cellStyle name="Normal 3 2 3 3 8 3" xfId="21120" xr:uid="{00000000-0005-0000-0000-000065520000}"/>
    <cellStyle name="Normal 3 2 3 3 8 3 2" xfId="21121" xr:uid="{00000000-0005-0000-0000-000066520000}"/>
    <cellStyle name="Normal 3 2 3 3 8 3 2 2" xfId="21122" xr:uid="{00000000-0005-0000-0000-000067520000}"/>
    <cellStyle name="Normal 3 2 3 3 8 3 2 2 2" xfId="21123" xr:uid="{00000000-0005-0000-0000-000068520000}"/>
    <cellStyle name="Normal 3 2 3 3 8 3 2 3" xfId="21124" xr:uid="{00000000-0005-0000-0000-000069520000}"/>
    <cellStyle name="Normal 3 2 3 3 8 3 3" xfId="21125" xr:uid="{00000000-0005-0000-0000-00006A520000}"/>
    <cellStyle name="Normal 3 2 3 3 8 3 3 2" xfId="21126" xr:uid="{00000000-0005-0000-0000-00006B520000}"/>
    <cellStyle name="Normal 3 2 3 3 8 3 4" xfId="21127" xr:uid="{00000000-0005-0000-0000-00006C520000}"/>
    <cellStyle name="Normal 3 2 3 3 8 4" xfId="21128" xr:uid="{00000000-0005-0000-0000-00006D520000}"/>
    <cellStyle name="Normal 3 2 3 3 8 4 2" xfId="21129" xr:uid="{00000000-0005-0000-0000-00006E520000}"/>
    <cellStyle name="Normal 3 2 3 3 8 4 2 2" xfId="21130" xr:uid="{00000000-0005-0000-0000-00006F520000}"/>
    <cellStyle name="Normal 3 2 3 3 8 4 3" xfId="21131" xr:uid="{00000000-0005-0000-0000-000070520000}"/>
    <cellStyle name="Normal 3 2 3 3 8 5" xfId="21132" xr:uid="{00000000-0005-0000-0000-000071520000}"/>
    <cellStyle name="Normal 3 2 3 3 8 5 2" xfId="21133" xr:uid="{00000000-0005-0000-0000-000072520000}"/>
    <cellStyle name="Normal 3 2 3 3 8 6" xfId="21134" xr:uid="{00000000-0005-0000-0000-000073520000}"/>
    <cellStyle name="Normal 3 2 3 3 9" xfId="21135" xr:uid="{00000000-0005-0000-0000-000074520000}"/>
    <cellStyle name="Normal 3 2 3 3 9 2" xfId="21136" xr:uid="{00000000-0005-0000-0000-000075520000}"/>
    <cellStyle name="Normal 3 2 3 3 9 2 2" xfId="21137" xr:uid="{00000000-0005-0000-0000-000076520000}"/>
    <cellStyle name="Normal 3 2 3 3 9 2 2 2" xfId="21138" xr:uid="{00000000-0005-0000-0000-000077520000}"/>
    <cellStyle name="Normal 3 2 3 3 9 2 2 2 2" xfId="21139" xr:uid="{00000000-0005-0000-0000-000078520000}"/>
    <cellStyle name="Normal 3 2 3 3 9 2 2 3" xfId="21140" xr:uid="{00000000-0005-0000-0000-000079520000}"/>
    <cellStyle name="Normal 3 2 3 3 9 2 3" xfId="21141" xr:uid="{00000000-0005-0000-0000-00007A520000}"/>
    <cellStyle name="Normal 3 2 3 3 9 2 3 2" xfId="21142" xr:uid="{00000000-0005-0000-0000-00007B520000}"/>
    <cellStyle name="Normal 3 2 3 3 9 2 4" xfId="21143" xr:uid="{00000000-0005-0000-0000-00007C520000}"/>
    <cellStyle name="Normal 3 2 3 3 9 3" xfId="21144" xr:uid="{00000000-0005-0000-0000-00007D520000}"/>
    <cellStyle name="Normal 3 2 3 3 9 3 2" xfId="21145" xr:uid="{00000000-0005-0000-0000-00007E520000}"/>
    <cellStyle name="Normal 3 2 3 3 9 3 2 2" xfId="21146" xr:uid="{00000000-0005-0000-0000-00007F520000}"/>
    <cellStyle name="Normal 3 2 3 3 9 3 3" xfId="21147" xr:uid="{00000000-0005-0000-0000-000080520000}"/>
    <cellStyle name="Normal 3 2 3 3 9 4" xfId="21148" xr:uid="{00000000-0005-0000-0000-000081520000}"/>
    <cellStyle name="Normal 3 2 3 3 9 4 2" xfId="21149" xr:uid="{00000000-0005-0000-0000-000082520000}"/>
    <cellStyle name="Normal 3 2 3 3 9 5" xfId="21150" xr:uid="{00000000-0005-0000-0000-000083520000}"/>
    <cellStyle name="Normal 3 2 3 4" xfId="21151" xr:uid="{00000000-0005-0000-0000-000084520000}"/>
    <cellStyle name="Normal 3 2 3 4 10" xfId="21152" xr:uid="{00000000-0005-0000-0000-000085520000}"/>
    <cellStyle name="Normal 3 2 3 4 2" xfId="21153" xr:uid="{00000000-0005-0000-0000-000086520000}"/>
    <cellStyle name="Normal 3 2 3 4 2 2" xfId="21154" xr:uid="{00000000-0005-0000-0000-000087520000}"/>
    <cellStyle name="Normal 3 2 3 4 2 2 2" xfId="21155" xr:uid="{00000000-0005-0000-0000-000088520000}"/>
    <cellStyle name="Normal 3 2 3 4 2 2 2 2" xfId="21156" xr:uid="{00000000-0005-0000-0000-000089520000}"/>
    <cellStyle name="Normal 3 2 3 4 2 2 2 2 2" xfId="21157" xr:uid="{00000000-0005-0000-0000-00008A520000}"/>
    <cellStyle name="Normal 3 2 3 4 2 2 2 2 2 2" xfId="21158" xr:uid="{00000000-0005-0000-0000-00008B520000}"/>
    <cellStyle name="Normal 3 2 3 4 2 2 2 2 2 2 2" xfId="21159" xr:uid="{00000000-0005-0000-0000-00008C520000}"/>
    <cellStyle name="Normal 3 2 3 4 2 2 2 2 2 3" xfId="21160" xr:uid="{00000000-0005-0000-0000-00008D520000}"/>
    <cellStyle name="Normal 3 2 3 4 2 2 2 2 3" xfId="21161" xr:uid="{00000000-0005-0000-0000-00008E520000}"/>
    <cellStyle name="Normal 3 2 3 4 2 2 2 2 3 2" xfId="21162" xr:uid="{00000000-0005-0000-0000-00008F520000}"/>
    <cellStyle name="Normal 3 2 3 4 2 2 2 2 4" xfId="21163" xr:uid="{00000000-0005-0000-0000-000090520000}"/>
    <cellStyle name="Normal 3 2 3 4 2 2 2 3" xfId="21164" xr:uid="{00000000-0005-0000-0000-000091520000}"/>
    <cellStyle name="Normal 3 2 3 4 2 2 2 3 2" xfId="21165" xr:uid="{00000000-0005-0000-0000-000092520000}"/>
    <cellStyle name="Normal 3 2 3 4 2 2 2 3 2 2" xfId="21166" xr:uid="{00000000-0005-0000-0000-000093520000}"/>
    <cellStyle name="Normal 3 2 3 4 2 2 2 3 3" xfId="21167" xr:uid="{00000000-0005-0000-0000-000094520000}"/>
    <cellStyle name="Normal 3 2 3 4 2 2 2 4" xfId="21168" xr:uid="{00000000-0005-0000-0000-000095520000}"/>
    <cellStyle name="Normal 3 2 3 4 2 2 2 4 2" xfId="21169" xr:uid="{00000000-0005-0000-0000-000096520000}"/>
    <cellStyle name="Normal 3 2 3 4 2 2 2 5" xfId="21170" xr:uid="{00000000-0005-0000-0000-000097520000}"/>
    <cellStyle name="Normal 3 2 3 4 2 2 3" xfId="21171" xr:uid="{00000000-0005-0000-0000-000098520000}"/>
    <cellStyle name="Normal 3 2 3 4 2 2 3 2" xfId="21172" xr:uid="{00000000-0005-0000-0000-000099520000}"/>
    <cellStyle name="Normal 3 2 3 4 2 2 3 2 2" xfId="21173" xr:uid="{00000000-0005-0000-0000-00009A520000}"/>
    <cellStyle name="Normal 3 2 3 4 2 2 3 2 2 2" xfId="21174" xr:uid="{00000000-0005-0000-0000-00009B520000}"/>
    <cellStyle name="Normal 3 2 3 4 2 2 3 2 3" xfId="21175" xr:uid="{00000000-0005-0000-0000-00009C520000}"/>
    <cellStyle name="Normal 3 2 3 4 2 2 3 3" xfId="21176" xr:uid="{00000000-0005-0000-0000-00009D520000}"/>
    <cellStyle name="Normal 3 2 3 4 2 2 3 3 2" xfId="21177" xr:uid="{00000000-0005-0000-0000-00009E520000}"/>
    <cellStyle name="Normal 3 2 3 4 2 2 3 4" xfId="21178" xr:uid="{00000000-0005-0000-0000-00009F520000}"/>
    <cellStyle name="Normal 3 2 3 4 2 2 4" xfId="21179" xr:uid="{00000000-0005-0000-0000-0000A0520000}"/>
    <cellStyle name="Normal 3 2 3 4 2 2 4 2" xfId="21180" xr:uid="{00000000-0005-0000-0000-0000A1520000}"/>
    <cellStyle name="Normal 3 2 3 4 2 2 4 2 2" xfId="21181" xr:uid="{00000000-0005-0000-0000-0000A2520000}"/>
    <cellStyle name="Normal 3 2 3 4 2 2 4 2 2 2" xfId="21182" xr:uid="{00000000-0005-0000-0000-0000A3520000}"/>
    <cellStyle name="Normal 3 2 3 4 2 2 4 2 3" xfId="21183" xr:uid="{00000000-0005-0000-0000-0000A4520000}"/>
    <cellStyle name="Normal 3 2 3 4 2 2 4 3" xfId="21184" xr:uid="{00000000-0005-0000-0000-0000A5520000}"/>
    <cellStyle name="Normal 3 2 3 4 2 2 4 3 2" xfId="21185" xr:uid="{00000000-0005-0000-0000-0000A6520000}"/>
    <cellStyle name="Normal 3 2 3 4 2 2 4 4" xfId="21186" xr:uid="{00000000-0005-0000-0000-0000A7520000}"/>
    <cellStyle name="Normal 3 2 3 4 2 2 5" xfId="21187" xr:uid="{00000000-0005-0000-0000-0000A8520000}"/>
    <cellStyle name="Normal 3 2 3 4 2 2 5 2" xfId="21188" xr:uid="{00000000-0005-0000-0000-0000A9520000}"/>
    <cellStyle name="Normal 3 2 3 4 2 2 5 2 2" xfId="21189" xr:uid="{00000000-0005-0000-0000-0000AA520000}"/>
    <cellStyle name="Normal 3 2 3 4 2 2 5 3" xfId="21190" xr:uid="{00000000-0005-0000-0000-0000AB520000}"/>
    <cellStyle name="Normal 3 2 3 4 2 2 6" xfId="21191" xr:uid="{00000000-0005-0000-0000-0000AC520000}"/>
    <cellStyle name="Normal 3 2 3 4 2 2 6 2" xfId="21192" xr:uid="{00000000-0005-0000-0000-0000AD520000}"/>
    <cellStyle name="Normal 3 2 3 4 2 2 7" xfId="21193" xr:uid="{00000000-0005-0000-0000-0000AE520000}"/>
    <cellStyle name="Normal 3 2 3 4 2 2 7 2" xfId="21194" xr:uid="{00000000-0005-0000-0000-0000AF520000}"/>
    <cellStyle name="Normal 3 2 3 4 2 2 8" xfId="21195" xr:uid="{00000000-0005-0000-0000-0000B0520000}"/>
    <cellStyle name="Normal 3 2 3 4 2 3" xfId="21196" xr:uid="{00000000-0005-0000-0000-0000B1520000}"/>
    <cellStyle name="Normal 3 2 3 4 2 3 2" xfId="21197" xr:uid="{00000000-0005-0000-0000-0000B2520000}"/>
    <cellStyle name="Normal 3 2 3 4 2 3 2 2" xfId="21198" xr:uid="{00000000-0005-0000-0000-0000B3520000}"/>
    <cellStyle name="Normal 3 2 3 4 2 3 2 2 2" xfId="21199" xr:uid="{00000000-0005-0000-0000-0000B4520000}"/>
    <cellStyle name="Normal 3 2 3 4 2 3 2 2 2 2" xfId="21200" xr:uid="{00000000-0005-0000-0000-0000B5520000}"/>
    <cellStyle name="Normal 3 2 3 4 2 3 2 2 3" xfId="21201" xr:uid="{00000000-0005-0000-0000-0000B6520000}"/>
    <cellStyle name="Normal 3 2 3 4 2 3 2 3" xfId="21202" xr:uid="{00000000-0005-0000-0000-0000B7520000}"/>
    <cellStyle name="Normal 3 2 3 4 2 3 2 3 2" xfId="21203" xr:uid="{00000000-0005-0000-0000-0000B8520000}"/>
    <cellStyle name="Normal 3 2 3 4 2 3 2 4" xfId="21204" xr:uid="{00000000-0005-0000-0000-0000B9520000}"/>
    <cellStyle name="Normal 3 2 3 4 2 3 3" xfId="21205" xr:uid="{00000000-0005-0000-0000-0000BA520000}"/>
    <cellStyle name="Normal 3 2 3 4 2 3 3 2" xfId="21206" xr:uid="{00000000-0005-0000-0000-0000BB520000}"/>
    <cellStyle name="Normal 3 2 3 4 2 3 3 2 2" xfId="21207" xr:uid="{00000000-0005-0000-0000-0000BC520000}"/>
    <cellStyle name="Normal 3 2 3 4 2 3 3 3" xfId="21208" xr:uid="{00000000-0005-0000-0000-0000BD520000}"/>
    <cellStyle name="Normal 3 2 3 4 2 3 4" xfId="21209" xr:uid="{00000000-0005-0000-0000-0000BE520000}"/>
    <cellStyle name="Normal 3 2 3 4 2 3 4 2" xfId="21210" xr:uid="{00000000-0005-0000-0000-0000BF520000}"/>
    <cellStyle name="Normal 3 2 3 4 2 3 5" xfId="21211" xr:uid="{00000000-0005-0000-0000-0000C0520000}"/>
    <cellStyle name="Normal 3 2 3 4 2 4" xfId="21212" xr:uid="{00000000-0005-0000-0000-0000C1520000}"/>
    <cellStyle name="Normal 3 2 3 4 2 4 2" xfId="21213" xr:uid="{00000000-0005-0000-0000-0000C2520000}"/>
    <cellStyle name="Normal 3 2 3 4 2 4 2 2" xfId="21214" xr:uid="{00000000-0005-0000-0000-0000C3520000}"/>
    <cellStyle name="Normal 3 2 3 4 2 4 2 2 2" xfId="21215" xr:uid="{00000000-0005-0000-0000-0000C4520000}"/>
    <cellStyle name="Normal 3 2 3 4 2 4 2 3" xfId="21216" xr:uid="{00000000-0005-0000-0000-0000C5520000}"/>
    <cellStyle name="Normal 3 2 3 4 2 4 3" xfId="21217" xr:uid="{00000000-0005-0000-0000-0000C6520000}"/>
    <cellStyle name="Normal 3 2 3 4 2 4 3 2" xfId="21218" xr:uid="{00000000-0005-0000-0000-0000C7520000}"/>
    <cellStyle name="Normal 3 2 3 4 2 4 4" xfId="21219" xr:uid="{00000000-0005-0000-0000-0000C8520000}"/>
    <cellStyle name="Normal 3 2 3 4 2 5" xfId="21220" xr:uid="{00000000-0005-0000-0000-0000C9520000}"/>
    <cellStyle name="Normal 3 2 3 4 2 5 2" xfId="21221" xr:uid="{00000000-0005-0000-0000-0000CA520000}"/>
    <cellStyle name="Normal 3 2 3 4 2 5 2 2" xfId="21222" xr:uid="{00000000-0005-0000-0000-0000CB520000}"/>
    <cellStyle name="Normal 3 2 3 4 2 5 2 2 2" xfId="21223" xr:uid="{00000000-0005-0000-0000-0000CC520000}"/>
    <cellStyle name="Normal 3 2 3 4 2 5 2 3" xfId="21224" xr:uid="{00000000-0005-0000-0000-0000CD520000}"/>
    <cellStyle name="Normal 3 2 3 4 2 5 3" xfId="21225" xr:uid="{00000000-0005-0000-0000-0000CE520000}"/>
    <cellStyle name="Normal 3 2 3 4 2 5 3 2" xfId="21226" xr:uid="{00000000-0005-0000-0000-0000CF520000}"/>
    <cellStyle name="Normal 3 2 3 4 2 5 4" xfId="21227" xr:uid="{00000000-0005-0000-0000-0000D0520000}"/>
    <cellStyle name="Normal 3 2 3 4 2 6" xfId="21228" xr:uid="{00000000-0005-0000-0000-0000D1520000}"/>
    <cellStyle name="Normal 3 2 3 4 2 6 2" xfId="21229" xr:uid="{00000000-0005-0000-0000-0000D2520000}"/>
    <cellStyle name="Normal 3 2 3 4 2 6 2 2" xfId="21230" xr:uid="{00000000-0005-0000-0000-0000D3520000}"/>
    <cellStyle name="Normal 3 2 3 4 2 6 3" xfId="21231" xr:uid="{00000000-0005-0000-0000-0000D4520000}"/>
    <cellStyle name="Normal 3 2 3 4 2 7" xfId="21232" xr:uid="{00000000-0005-0000-0000-0000D5520000}"/>
    <cellStyle name="Normal 3 2 3 4 2 7 2" xfId="21233" xr:uid="{00000000-0005-0000-0000-0000D6520000}"/>
    <cellStyle name="Normal 3 2 3 4 2 8" xfId="21234" xr:uid="{00000000-0005-0000-0000-0000D7520000}"/>
    <cellStyle name="Normal 3 2 3 4 2 8 2" xfId="21235" xr:uid="{00000000-0005-0000-0000-0000D8520000}"/>
    <cellStyle name="Normal 3 2 3 4 2 9" xfId="21236" xr:uid="{00000000-0005-0000-0000-0000D9520000}"/>
    <cellStyle name="Normal 3 2 3 4 3" xfId="21237" xr:uid="{00000000-0005-0000-0000-0000DA520000}"/>
    <cellStyle name="Normal 3 2 3 4 3 2" xfId="21238" xr:uid="{00000000-0005-0000-0000-0000DB520000}"/>
    <cellStyle name="Normal 3 2 3 4 3 2 2" xfId="21239" xr:uid="{00000000-0005-0000-0000-0000DC520000}"/>
    <cellStyle name="Normal 3 2 3 4 3 2 2 2" xfId="21240" xr:uid="{00000000-0005-0000-0000-0000DD520000}"/>
    <cellStyle name="Normal 3 2 3 4 3 2 2 2 2" xfId="21241" xr:uid="{00000000-0005-0000-0000-0000DE520000}"/>
    <cellStyle name="Normal 3 2 3 4 3 2 2 2 2 2" xfId="21242" xr:uid="{00000000-0005-0000-0000-0000DF520000}"/>
    <cellStyle name="Normal 3 2 3 4 3 2 2 2 3" xfId="21243" xr:uid="{00000000-0005-0000-0000-0000E0520000}"/>
    <cellStyle name="Normal 3 2 3 4 3 2 2 3" xfId="21244" xr:uid="{00000000-0005-0000-0000-0000E1520000}"/>
    <cellStyle name="Normal 3 2 3 4 3 2 2 3 2" xfId="21245" xr:uid="{00000000-0005-0000-0000-0000E2520000}"/>
    <cellStyle name="Normal 3 2 3 4 3 2 2 4" xfId="21246" xr:uid="{00000000-0005-0000-0000-0000E3520000}"/>
    <cellStyle name="Normal 3 2 3 4 3 2 3" xfId="21247" xr:uid="{00000000-0005-0000-0000-0000E4520000}"/>
    <cellStyle name="Normal 3 2 3 4 3 2 3 2" xfId="21248" xr:uid="{00000000-0005-0000-0000-0000E5520000}"/>
    <cellStyle name="Normal 3 2 3 4 3 2 3 2 2" xfId="21249" xr:uid="{00000000-0005-0000-0000-0000E6520000}"/>
    <cellStyle name="Normal 3 2 3 4 3 2 3 3" xfId="21250" xr:uid="{00000000-0005-0000-0000-0000E7520000}"/>
    <cellStyle name="Normal 3 2 3 4 3 2 4" xfId="21251" xr:uid="{00000000-0005-0000-0000-0000E8520000}"/>
    <cellStyle name="Normal 3 2 3 4 3 2 4 2" xfId="21252" xr:uid="{00000000-0005-0000-0000-0000E9520000}"/>
    <cellStyle name="Normal 3 2 3 4 3 2 5" xfId="21253" xr:uid="{00000000-0005-0000-0000-0000EA520000}"/>
    <cellStyle name="Normal 3 2 3 4 3 3" xfId="21254" xr:uid="{00000000-0005-0000-0000-0000EB520000}"/>
    <cellStyle name="Normal 3 2 3 4 3 3 2" xfId="21255" xr:uid="{00000000-0005-0000-0000-0000EC520000}"/>
    <cellStyle name="Normal 3 2 3 4 3 3 2 2" xfId="21256" xr:uid="{00000000-0005-0000-0000-0000ED520000}"/>
    <cellStyle name="Normal 3 2 3 4 3 3 2 2 2" xfId="21257" xr:uid="{00000000-0005-0000-0000-0000EE520000}"/>
    <cellStyle name="Normal 3 2 3 4 3 3 2 3" xfId="21258" xr:uid="{00000000-0005-0000-0000-0000EF520000}"/>
    <cellStyle name="Normal 3 2 3 4 3 3 3" xfId="21259" xr:uid="{00000000-0005-0000-0000-0000F0520000}"/>
    <cellStyle name="Normal 3 2 3 4 3 3 3 2" xfId="21260" xr:uid="{00000000-0005-0000-0000-0000F1520000}"/>
    <cellStyle name="Normal 3 2 3 4 3 3 4" xfId="21261" xr:uid="{00000000-0005-0000-0000-0000F2520000}"/>
    <cellStyle name="Normal 3 2 3 4 3 4" xfId="21262" xr:uid="{00000000-0005-0000-0000-0000F3520000}"/>
    <cellStyle name="Normal 3 2 3 4 3 4 2" xfId="21263" xr:uid="{00000000-0005-0000-0000-0000F4520000}"/>
    <cellStyle name="Normal 3 2 3 4 3 4 2 2" xfId="21264" xr:uid="{00000000-0005-0000-0000-0000F5520000}"/>
    <cellStyle name="Normal 3 2 3 4 3 4 2 2 2" xfId="21265" xr:uid="{00000000-0005-0000-0000-0000F6520000}"/>
    <cellStyle name="Normal 3 2 3 4 3 4 2 3" xfId="21266" xr:uid="{00000000-0005-0000-0000-0000F7520000}"/>
    <cellStyle name="Normal 3 2 3 4 3 4 3" xfId="21267" xr:uid="{00000000-0005-0000-0000-0000F8520000}"/>
    <cellStyle name="Normal 3 2 3 4 3 4 3 2" xfId="21268" xr:uid="{00000000-0005-0000-0000-0000F9520000}"/>
    <cellStyle name="Normal 3 2 3 4 3 4 4" xfId="21269" xr:uid="{00000000-0005-0000-0000-0000FA520000}"/>
    <cellStyle name="Normal 3 2 3 4 3 5" xfId="21270" xr:uid="{00000000-0005-0000-0000-0000FB520000}"/>
    <cellStyle name="Normal 3 2 3 4 3 5 2" xfId="21271" xr:uid="{00000000-0005-0000-0000-0000FC520000}"/>
    <cellStyle name="Normal 3 2 3 4 3 5 2 2" xfId="21272" xr:uid="{00000000-0005-0000-0000-0000FD520000}"/>
    <cellStyle name="Normal 3 2 3 4 3 5 3" xfId="21273" xr:uid="{00000000-0005-0000-0000-0000FE520000}"/>
    <cellStyle name="Normal 3 2 3 4 3 6" xfId="21274" xr:uid="{00000000-0005-0000-0000-0000FF520000}"/>
    <cellStyle name="Normal 3 2 3 4 3 6 2" xfId="21275" xr:uid="{00000000-0005-0000-0000-000000530000}"/>
    <cellStyle name="Normal 3 2 3 4 3 7" xfId="21276" xr:uid="{00000000-0005-0000-0000-000001530000}"/>
    <cellStyle name="Normal 3 2 3 4 3 7 2" xfId="21277" xr:uid="{00000000-0005-0000-0000-000002530000}"/>
    <cellStyle name="Normal 3 2 3 4 3 8" xfId="21278" xr:uid="{00000000-0005-0000-0000-000003530000}"/>
    <cellStyle name="Normal 3 2 3 4 4" xfId="21279" xr:uid="{00000000-0005-0000-0000-000004530000}"/>
    <cellStyle name="Normal 3 2 3 4 4 2" xfId="21280" xr:uid="{00000000-0005-0000-0000-000005530000}"/>
    <cellStyle name="Normal 3 2 3 4 4 2 2" xfId="21281" xr:uid="{00000000-0005-0000-0000-000006530000}"/>
    <cellStyle name="Normal 3 2 3 4 4 2 2 2" xfId="21282" xr:uid="{00000000-0005-0000-0000-000007530000}"/>
    <cellStyle name="Normal 3 2 3 4 4 2 2 2 2" xfId="21283" xr:uid="{00000000-0005-0000-0000-000008530000}"/>
    <cellStyle name="Normal 3 2 3 4 4 2 2 3" xfId="21284" xr:uid="{00000000-0005-0000-0000-000009530000}"/>
    <cellStyle name="Normal 3 2 3 4 4 2 3" xfId="21285" xr:uid="{00000000-0005-0000-0000-00000A530000}"/>
    <cellStyle name="Normal 3 2 3 4 4 2 3 2" xfId="21286" xr:uid="{00000000-0005-0000-0000-00000B530000}"/>
    <cellStyle name="Normal 3 2 3 4 4 2 4" xfId="21287" xr:uid="{00000000-0005-0000-0000-00000C530000}"/>
    <cellStyle name="Normal 3 2 3 4 4 3" xfId="21288" xr:uid="{00000000-0005-0000-0000-00000D530000}"/>
    <cellStyle name="Normal 3 2 3 4 4 3 2" xfId="21289" xr:uid="{00000000-0005-0000-0000-00000E530000}"/>
    <cellStyle name="Normal 3 2 3 4 4 3 2 2" xfId="21290" xr:uid="{00000000-0005-0000-0000-00000F530000}"/>
    <cellStyle name="Normal 3 2 3 4 4 3 3" xfId="21291" xr:uid="{00000000-0005-0000-0000-000010530000}"/>
    <cellStyle name="Normal 3 2 3 4 4 4" xfId="21292" xr:uid="{00000000-0005-0000-0000-000011530000}"/>
    <cellStyle name="Normal 3 2 3 4 4 4 2" xfId="21293" xr:uid="{00000000-0005-0000-0000-000012530000}"/>
    <cellStyle name="Normal 3 2 3 4 4 5" xfId="21294" xr:uid="{00000000-0005-0000-0000-000013530000}"/>
    <cellStyle name="Normal 3 2 3 4 5" xfId="21295" xr:uid="{00000000-0005-0000-0000-000014530000}"/>
    <cellStyle name="Normal 3 2 3 4 5 2" xfId="21296" xr:uid="{00000000-0005-0000-0000-000015530000}"/>
    <cellStyle name="Normal 3 2 3 4 5 2 2" xfId="21297" xr:uid="{00000000-0005-0000-0000-000016530000}"/>
    <cellStyle name="Normal 3 2 3 4 5 2 2 2" xfId="21298" xr:uid="{00000000-0005-0000-0000-000017530000}"/>
    <cellStyle name="Normal 3 2 3 4 5 2 3" xfId="21299" xr:uid="{00000000-0005-0000-0000-000018530000}"/>
    <cellStyle name="Normal 3 2 3 4 5 3" xfId="21300" xr:uid="{00000000-0005-0000-0000-000019530000}"/>
    <cellStyle name="Normal 3 2 3 4 5 3 2" xfId="21301" xr:uid="{00000000-0005-0000-0000-00001A530000}"/>
    <cellStyle name="Normal 3 2 3 4 5 4" xfId="21302" xr:uid="{00000000-0005-0000-0000-00001B530000}"/>
    <cellStyle name="Normal 3 2 3 4 6" xfId="21303" xr:uid="{00000000-0005-0000-0000-00001C530000}"/>
    <cellStyle name="Normal 3 2 3 4 6 2" xfId="21304" xr:uid="{00000000-0005-0000-0000-00001D530000}"/>
    <cellStyle name="Normal 3 2 3 4 6 2 2" xfId="21305" xr:uid="{00000000-0005-0000-0000-00001E530000}"/>
    <cellStyle name="Normal 3 2 3 4 6 2 2 2" xfId="21306" xr:uid="{00000000-0005-0000-0000-00001F530000}"/>
    <cellStyle name="Normal 3 2 3 4 6 2 3" xfId="21307" xr:uid="{00000000-0005-0000-0000-000020530000}"/>
    <cellStyle name="Normal 3 2 3 4 6 3" xfId="21308" xr:uid="{00000000-0005-0000-0000-000021530000}"/>
    <cellStyle name="Normal 3 2 3 4 6 3 2" xfId="21309" xr:uid="{00000000-0005-0000-0000-000022530000}"/>
    <cellStyle name="Normal 3 2 3 4 6 4" xfId="21310" xr:uid="{00000000-0005-0000-0000-000023530000}"/>
    <cellStyle name="Normal 3 2 3 4 7" xfId="21311" xr:uid="{00000000-0005-0000-0000-000024530000}"/>
    <cellStyle name="Normal 3 2 3 4 7 2" xfId="21312" xr:uid="{00000000-0005-0000-0000-000025530000}"/>
    <cellStyle name="Normal 3 2 3 4 7 2 2" xfId="21313" xr:uid="{00000000-0005-0000-0000-000026530000}"/>
    <cellStyle name="Normal 3 2 3 4 7 3" xfId="21314" xr:uid="{00000000-0005-0000-0000-000027530000}"/>
    <cellStyle name="Normal 3 2 3 4 8" xfId="21315" xr:uid="{00000000-0005-0000-0000-000028530000}"/>
    <cellStyle name="Normal 3 2 3 4 8 2" xfId="21316" xr:uid="{00000000-0005-0000-0000-000029530000}"/>
    <cellStyle name="Normal 3 2 3 4 9" xfId="21317" xr:uid="{00000000-0005-0000-0000-00002A530000}"/>
    <cellStyle name="Normal 3 2 3 4 9 2" xfId="21318" xr:uid="{00000000-0005-0000-0000-00002B530000}"/>
    <cellStyle name="Normal 3 2 3 5" xfId="21319" xr:uid="{00000000-0005-0000-0000-00002C530000}"/>
    <cellStyle name="Normal 3 2 3 5 10" xfId="21320" xr:uid="{00000000-0005-0000-0000-00002D530000}"/>
    <cellStyle name="Normal 3 2 3 5 2" xfId="21321" xr:uid="{00000000-0005-0000-0000-00002E530000}"/>
    <cellStyle name="Normal 3 2 3 5 2 2" xfId="21322" xr:uid="{00000000-0005-0000-0000-00002F530000}"/>
    <cellStyle name="Normal 3 2 3 5 2 2 2" xfId="21323" xr:uid="{00000000-0005-0000-0000-000030530000}"/>
    <cellStyle name="Normal 3 2 3 5 2 2 2 2" xfId="21324" xr:uid="{00000000-0005-0000-0000-000031530000}"/>
    <cellStyle name="Normal 3 2 3 5 2 2 2 2 2" xfId="21325" xr:uid="{00000000-0005-0000-0000-000032530000}"/>
    <cellStyle name="Normal 3 2 3 5 2 2 2 2 2 2" xfId="21326" xr:uid="{00000000-0005-0000-0000-000033530000}"/>
    <cellStyle name="Normal 3 2 3 5 2 2 2 2 2 2 2" xfId="21327" xr:uid="{00000000-0005-0000-0000-000034530000}"/>
    <cellStyle name="Normal 3 2 3 5 2 2 2 2 2 3" xfId="21328" xr:uid="{00000000-0005-0000-0000-000035530000}"/>
    <cellStyle name="Normal 3 2 3 5 2 2 2 2 3" xfId="21329" xr:uid="{00000000-0005-0000-0000-000036530000}"/>
    <cellStyle name="Normal 3 2 3 5 2 2 2 2 3 2" xfId="21330" xr:uid="{00000000-0005-0000-0000-000037530000}"/>
    <cellStyle name="Normal 3 2 3 5 2 2 2 2 4" xfId="21331" xr:uid="{00000000-0005-0000-0000-000038530000}"/>
    <cellStyle name="Normal 3 2 3 5 2 2 2 3" xfId="21332" xr:uid="{00000000-0005-0000-0000-000039530000}"/>
    <cellStyle name="Normal 3 2 3 5 2 2 2 3 2" xfId="21333" xr:uid="{00000000-0005-0000-0000-00003A530000}"/>
    <cellStyle name="Normal 3 2 3 5 2 2 2 3 2 2" xfId="21334" xr:uid="{00000000-0005-0000-0000-00003B530000}"/>
    <cellStyle name="Normal 3 2 3 5 2 2 2 3 3" xfId="21335" xr:uid="{00000000-0005-0000-0000-00003C530000}"/>
    <cellStyle name="Normal 3 2 3 5 2 2 2 4" xfId="21336" xr:uid="{00000000-0005-0000-0000-00003D530000}"/>
    <cellStyle name="Normal 3 2 3 5 2 2 2 4 2" xfId="21337" xr:uid="{00000000-0005-0000-0000-00003E530000}"/>
    <cellStyle name="Normal 3 2 3 5 2 2 2 5" xfId="21338" xr:uid="{00000000-0005-0000-0000-00003F530000}"/>
    <cellStyle name="Normal 3 2 3 5 2 2 3" xfId="21339" xr:uid="{00000000-0005-0000-0000-000040530000}"/>
    <cellStyle name="Normal 3 2 3 5 2 2 3 2" xfId="21340" xr:uid="{00000000-0005-0000-0000-000041530000}"/>
    <cellStyle name="Normal 3 2 3 5 2 2 3 2 2" xfId="21341" xr:uid="{00000000-0005-0000-0000-000042530000}"/>
    <cellStyle name="Normal 3 2 3 5 2 2 3 2 2 2" xfId="21342" xr:uid="{00000000-0005-0000-0000-000043530000}"/>
    <cellStyle name="Normal 3 2 3 5 2 2 3 2 3" xfId="21343" xr:uid="{00000000-0005-0000-0000-000044530000}"/>
    <cellStyle name="Normal 3 2 3 5 2 2 3 3" xfId="21344" xr:uid="{00000000-0005-0000-0000-000045530000}"/>
    <cellStyle name="Normal 3 2 3 5 2 2 3 3 2" xfId="21345" xr:uid="{00000000-0005-0000-0000-000046530000}"/>
    <cellStyle name="Normal 3 2 3 5 2 2 3 4" xfId="21346" xr:uid="{00000000-0005-0000-0000-000047530000}"/>
    <cellStyle name="Normal 3 2 3 5 2 2 4" xfId="21347" xr:uid="{00000000-0005-0000-0000-000048530000}"/>
    <cellStyle name="Normal 3 2 3 5 2 2 4 2" xfId="21348" xr:uid="{00000000-0005-0000-0000-000049530000}"/>
    <cellStyle name="Normal 3 2 3 5 2 2 4 2 2" xfId="21349" xr:uid="{00000000-0005-0000-0000-00004A530000}"/>
    <cellStyle name="Normal 3 2 3 5 2 2 4 2 2 2" xfId="21350" xr:uid="{00000000-0005-0000-0000-00004B530000}"/>
    <cellStyle name="Normal 3 2 3 5 2 2 4 2 3" xfId="21351" xr:uid="{00000000-0005-0000-0000-00004C530000}"/>
    <cellStyle name="Normal 3 2 3 5 2 2 4 3" xfId="21352" xr:uid="{00000000-0005-0000-0000-00004D530000}"/>
    <cellStyle name="Normal 3 2 3 5 2 2 4 3 2" xfId="21353" xr:uid="{00000000-0005-0000-0000-00004E530000}"/>
    <cellStyle name="Normal 3 2 3 5 2 2 4 4" xfId="21354" xr:uid="{00000000-0005-0000-0000-00004F530000}"/>
    <cellStyle name="Normal 3 2 3 5 2 2 5" xfId="21355" xr:uid="{00000000-0005-0000-0000-000050530000}"/>
    <cellStyle name="Normal 3 2 3 5 2 2 5 2" xfId="21356" xr:uid="{00000000-0005-0000-0000-000051530000}"/>
    <cellStyle name="Normal 3 2 3 5 2 2 5 2 2" xfId="21357" xr:uid="{00000000-0005-0000-0000-000052530000}"/>
    <cellStyle name="Normal 3 2 3 5 2 2 5 3" xfId="21358" xr:uid="{00000000-0005-0000-0000-000053530000}"/>
    <cellStyle name="Normal 3 2 3 5 2 2 6" xfId="21359" xr:uid="{00000000-0005-0000-0000-000054530000}"/>
    <cellStyle name="Normal 3 2 3 5 2 2 6 2" xfId="21360" xr:uid="{00000000-0005-0000-0000-000055530000}"/>
    <cellStyle name="Normal 3 2 3 5 2 2 7" xfId="21361" xr:uid="{00000000-0005-0000-0000-000056530000}"/>
    <cellStyle name="Normal 3 2 3 5 2 2 7 2" xfId="21362" xr:uid="{00000000-0005-0000-0000-000057530000}"/>
    <cellStyle name="Normal 3 2 3 5 2 2 8" xfId="21363" xr:uid="{00000000-0005-0000-0000-000058530000}"/>
    <cellStyle name="Normal 3 2 3 5 2 3" xfId="21364" xr:uid="{00000000-0005-0000-0000-000059530000}"/>
    <cellStyle name="Normal 3 2 3 5 2 3 2" xfId="21365" xr:uid="{00000000-0005-0000-0000-00005A530000}"/>
    <cellStyle name="Normal 3 2 3 5 2 3 2 2" xfId="21366" xr:uid="{00000000-0005-0000-0000-00005B530000}"/>
    <cellStyle name="Normal 3 2 3 5 2 3 2 2 2" xfId="21367" xr:uid="{00000000-0005-0000-0000-00005C530000}"/>
    <cellStyle name="Normal 3 2 3 5 2 3 2 2 2 2" xfId="21368" xr:uid="{00000000-0005-0000-0000-00005D530000}"/>
    <cellStyle name="Normal 3 2 3 5 2 3 2 2 3" xfId="21369" xr:uid="{00000000-0005-0000-0000-00005E530000}"/>
    <cellStyle name="Normal 3 2 3 5 2 3 2 3" xfId="21370" xr:uid="{00000000-0005-0000-0000-00005F530000}"/>
    <cellStyle name="Normal 3 2 3 5 2 3 2 3 2" xfId="21371" xr:uid="{00000000-0005-0000-0000-000060530000}"/>
    <cellStyle name="Normal 3 2 3 5 2 3 2 4" xfId="21372" xr:uid="{00000000-0005-0000-0000-000061530000}"/>
    <cellStyle name="Normal 3 2 3 5 2 3 3" xfId="21373" xr:uid="{00000000-0005-0000-0000-000062530000}"/>
    <cellStyle name="Normal 3 2 3 5 2 3 3 2" xfId="21374" xr:uid="{00000000-0005-0000-0000-000063530000}"/>
    <cellStyle name="Normal 3 2 3 5 2 3 3 2 2" xfId="21375" xr:uid="{00000000-0005-0000-0000-000064530000}"/>
    <cellStyle name="Normal 3 2 3 5 2 3 3 3" xfId="21376" xr:uid="{00000000-0005-0000-0000-000065530000}"/>
    <cellStyle name="Normal 3 2 3 5 2 3 4" xfId="21377" xr:uid="{00000000-0005-0000-0000-000066530000}"/>
    <cellStyle name="Normal 3 2 3 5 2 3 4 2" xfId="21378" xr:uid="{00000000-0005-0000-0000-000067530000}"/>
    <cellStyle name="Normal 3 2 3 5 2 3 5" xfId="21379" xr:uid="{00000000-0005-0000-0000-000068530000}"/>
    <cellStyle name="Normal 3 2 3 5 2 4" xfId="21380" xr:uid="{00000000-0005-0000-0000-000069530000}"/>
    <cellStyle name="Normal 3 2 3 5 2 4 2" xfId="21381" xr:uid="{00000000-0005-0000-0000-00006A530000}"/>
    <cellStyle name="Normal 3 2 3 5 2 4 2 2" xfId="21382" xr:uid="{00000000-0005-0000-0000-00006B530000}"/>
    <cellStyle name="Normal 3 2 3 5 2 4 2 2 2" xfId="21383" xr:uid="{00000000-0005-0000-0000-00006C530000}"/>
    <cellStyle name="Normal 3 2 3 5 2 4 2 3" xfId="21384" xr:uid="{00000000-0005-0000-0000-00006D530000}"/>
    <cellStyle name="Normal 3 2 3 5 2 4 3" xfId="21385" xr:uid="{00000000-0005-0000-0000-00006E530000}"/>
    <cellStyle name="Normal 3 2 3 5 2 4 3 2" xfId="21386" xr:uid="{00000000-0005-0000-0000-00006F530000}"/>
    <cellStyle name="Normal 3 2 3 5 2 4 4" xfId="21387" xr:uid="{00000000-0005-0000-0000-000070530000}"/>
    <cellStyle name="Normal 3 2 3 5 2 5" xfId="21388" xr:uid="{00000000-0005-0000-0000-000071530000}"/>
    <cellStyle name="Normal 3 2 3 5 2 5 2" xfId="21389" xr:uid="{00000000-0005-0000-0000-000072530000}"/>
    <cellStyle name="Normal 3 2 3 5 2 5 2 2" xfId="21390" xr:uid="{00000000-0005-0000-0000-000073530000}"/>
    <cellStyle name="Normal 3 2 3 5 2 5 2 2 2" xfId="21391" xr:uid="{00000000-0005-0000-0000-000074530000}"/>
    <cellStyle name="Normal 3 2 3 5 2 5 2 3" xfId="21392" xr:uid="{00000000-0005-0000-0000-000075530000}"/>
    <cellStyle name="Normal 3 2 3 5 2 5 3" xfId="21393" xr:uid="{00000000-0005-0000-0000-000076530000}"/>
    <cellStyle name="Normal 3 2 3 5 2 5 3 2" xfId="21394" xr:uid="{00000000-0005-0000-0000-000077530000}"/>
    <cellStyle name="Normal 3 2 3 5 2 5 4" xfId="21395" xr:uid="{00000000-0005-0000-0000-000078530000}"/>
    <cellStyle name="Normal 3 2 3 5 2 6" xfId="21396" xr:uid="{00000000-0005-0000-0000-000079530000}"/>
    <cellStyle name="Normal 3 2 3 5 2 6 2" xfId="21397" xr:uid="{00000000-0005-0000-0000-00007A530000}"/>
    <cellStyle name="Normal 3 2 3 5 2 6 2 2" xfId="21398" xr:uid="{00000000-0005-0000-0000-00007B530000}"/>
    <cellStyle name="Normal 3 2 3 5 2 6 3" xfId="21399" xr:uid="{00000000-0005-0000-0000-00007C530000}"/>
    <cellStyle name="Normal 3 2 3 5 2 7" xfId="21400" xr:uid="{00000000-0005-0000-0000-00007D530000}"/>
    <cellStyle name="Normal 3 2 3 5 2 7 2" xfId="21401" xr:uid="{00000000-0005-0000-0000-00007E530000}"/>
    <cellStyle name="Normal 3 2 3 5 2 8" xfId="21402" xr:uid="{00000000-0005-0000-0000-00007F530000}"/>
    <cellStyle name="Normal 3 2 3 5 2 8 2" xfId="21403" xr:uid="{00000000-0005-0000-0000-000080530000}"/>
    <cellStyle name="Normal 3 2 3 5 2 9" xfId="21404" xr:uid="{00000000-0005-0000-0000-000081530000}"/>
    <cellStyle name="Normal 3 2 3 5 3" xfId="21405" xr:uid="{00000000-0005-0000-0000-000082530000}"/>
    <cellStyle name="Normal 3 2 3 5 3 2" xfId="21406" xr:uid="{00000000-0005-0000-0000-000083530000}"/>
    <cellStyle name="Normal 3 2 3 5 3 2 2" xfId="21407" xr:uid="{00000000-0005-0000-0000-000084530000}"/>
    <cellStyle name="Normal 3 2 3 5 3 2 2 2" xfId="21408" xr:uid="{00000000-0005-0000-0000-000085530000}"/>
    <cellStyle name="Normal 3 2 3 5 3 2 2 2 2" xfId="21409" xr:uid="{00000000-0005-0000-0000-000086530000}"/>
    <cellStyle name="Normal 3 2 3 5 3 2 2 2 2 2" xfId="21410" xr:uid="{00000000-0005-0000-0000-000087530000}"/>
    <cellStyle name="Normal 3 2 3 5 3 2 2 2 3" xfId="21411" xr:uid="{00000000-0005-0000-0000-000088530000}"/>
    <cellStyle name="Normal 3 2 3 5 3 2 2 3" xfId="21412" xr:uid="{00000000-0005-0000-0000-000089530000}"/>
    <cellStyle name="Normal 3 2 3 5 3 2 2 3 2" xfId="21413" xr:uid="{00000000-0005-0000-0000-00008A530000}"/>
    <cellStyle name="Normal 3 2 3 5 3 2 2 4" xfId="21414" xr:uid="{00000000-0005-0000-0000-00008B530000}"/>
    <cellStyle name="Normal 3 2 3 5 3 2 3" xfId="21415" xr:uid="{00000000-0005-0000-0000-00008C530000}"/>
    <cellStyle name="Normal 3 2 3 5 3 2 3 2" xfId="21416" xr:uid="{00000000-0005-0000-0000-00008D530000}"/>
    <cellStyle name="Normal 3 2 3 5 3 2 3 2 2" xfId="21417" xr:uid="{00000000-0005-0000-0000-00008E530000}"/>
    <cellStyle name="Normal 3 2 3 5 3 2 3 3" xfId="21418" xr:uid="{00000000-0005-0000-0000-00008F530000}"/>
    <cellStyle name="Normal 3 2 3 5 3 2 4" xfId="21419" xr:uid="{00000000-0005-0000-0000-000090530000}"/>
    <cellStyle name="Normal 3 2 3 5 3 2 4 2" xfId="21420" xr:uid="{00000000-0005-0000-0000-000091530000}"/>
    <cellStyle name="Normal 3 2 3 5 3 2 5" xfId="21421" xr:uid="{00000000-0005-0000-0000-000092530000}"/>
    <cellStyle name="Normal 3 2 3 5 3 3" xfId="21422" xr:uid="{00000000-0005-0000-0000-000093530000}"/>
    <cellStyle name="Normal 3 2 3 5 3 3 2" xfId="21423" xr:uid="{00000000-0005-0000-0000-000094530000}"/>
    <cellStyle name="Normal 3 2 3 5 3 3 2 2" xfId="21424" xr:uid="{00000000-0005-0000-0000-000095530000}"/>
    <cellStyle name="Normal 3 2 3 5 3 3 2 2 2" xfId="21425" xr:uid="{00000000-0005-0000-0000-000096530000}"/>
    <cellStyle name="Normal 3 2 3 5 3 3 2 3" xfId="21426" xr:uid="{00000000-0005-0000-0000-000097530000}"/>
    <cellStyle name="Normal 3 2 3 5 3 3 3" xfId="21427" xr:uid="{00000000-0005-0000-0000-000098530000}"/>
    <cellStyle name="Normal 3 2 3 5 3 3 3 2" xfId="21428" xr:uid="{00000000-0005-0000-0000-000099530000}"/>
    <cellStyle name="Normal 3 2 3 5 3 3 4" xfId="21429" xr:uid="{00000000-0005-0000-0000-00009A530000}"/>
    <cellStyle name="Normal 3 2 3 5 3 4" xfId="21430" xr:uid="{00000000-0005-0000-0000-00009B530000}"/>
    <cellStyle name="Normal 3 2 3 5 3 4 2" xfId="21431" xr:uid="{00000000-0005-0000-0000-00009C530000}"/>
    <cellStyle name="Normal 3 2 3 5 3 4 2 2" xfId="21432" xr:uid="{00000000-0005-0000-0000-00009D530000}"/>
    <cellStyle name="Normal 3 2 3 5 3 4 2 2 2" xfId="21433" xr:uid="{00000000-0005-0000-0000-00009E530000}"/>
    <cellStyle name="Normal 3 2 3 5 3 4 2 3" xfId="21434" xr:uid="{00000000-0005-0000-0000-00009F530000}"/>
    <cellStyle name="Normal 3 2 3 5 3 4 3" xfId="21435" xr:uid="{00000000-0005-0000-0000-0000A0530000}"/>
    <cellStyle name="Normal 3 2 3 5 3 4 3 2" xfId="21436" xr:uid="{00000000-0005-0000-0000-0000A1530000}"/>
    <cellStyle name="Normal 3 2 3 5 3 4 4" xfId="21437" xr:uid="{00000000-0005-0000-0000-0000A2530000}"/>
    <cellStyle name="Normal 3 2 3 5 3 5" xfId="21438" xr:uid="{00000000-0005-0000-0000-0000A3530000}"/>
    <cellStyle name="Normal 3 2 3 5 3 5 2" xfId="21439" xr:uid="{00000000-0005-0000-0000-0000A4530000}"/>
    <cellStyle name="Normal 3 2 3 5 3 5 2 2" xfId="21440" xr:uid="{00000000-0005-0000-0000-0000A5530000}"/>
    <cellStyle name="Normal 3 2 3 5 3 5 3" xfId="21441" xr:uid="{00000000-0005-0000-0000-0000A6530000}"/>
    <cellStyle name="Normal 3 2 3 5 3 6" xfId="21442" xr:uid="{00000000-0005-0000-0000-0000A7530000}"/>
    <cellStyle name="Normal 3 2 3 5 3 6 2" xfId="21443" xr:uid="{00000000-0005-0000-0000-0000A8530000}"/>
    <cellStyle name="Normal 3 2 3 5 3 7" xfId="21444" xr:uid="{00000000-0005-0000-0000-0000A9530000}"/>
    <cellStyle name="Normal 3 2 3 5 3 7 2" xfId="21445" xr:uid="{00000000-0005-0000-0000-0000AA530000}"/>
    <cellStyle name="Normal 3 2 3 5 3 8" xfId="21446" xr:uid="{00000000-0005-0000-0000-0000AB530000}"/>
    <cellStyle name="Normal 3 2 3 5 4" xfId="21447" xr:uid="{00000000-0005-0000-0000-0000AC530000}"/>
    <cellStyle name="Normal 3 2 3 5 4 2" xfId="21448" xr:uid="{00000000-0005-0000-0000-0000AD530000}"/>
    <cellStyle name="Normal 3 2 3 5 4 2 2" xfId="21449" xr:uid="{00000000-0005-0000-0000-0000AE530000}"/>
    <cellStyle name="Normal 3 2 3 5 4 2 2 2" xfId="21450" xr:uid="{00000000-0005-0000-0000-0000AF530000}"/>
    <cellStyle name="Normal 3 2 3 5 4 2 2 2 2" xfId="21451" xr:uid="{00000000-0005-0000-0000-0000B0530000}"/>
    <cellStyle name="Normal 3 2 3 5 4 2 2 3" xfId="21452" xr:uid="{00000000-0005-0000-0000-0000B1530000}"/>
    <cellStyle name="Normal 3 2 3 5 4 2 3" xfId="21453" xr:uid="{00000000-0005-0000-0000-0000B2530000}"/>
    <cellStyle name="Normal 3 2 3 5 4 2 3 2" xfId="21454" xr:uid="{00000000-0005-0000-0000-0000B3530000}"/>
    <cellStyle name="Normal 3 2 3 5 4 2 4" xfId="21455" xr:uid="{00000000-0005-0000-0000-0000B4530000}"/>
    <cellStyle name="Normal 3 2 3 5 4 3" xfId="21456" xr:uid="{00000000-0005-0000-0000-0000B5530000}"/>
    <cellStyle name="Normal 3 2 3 5 4 3 2" xfId="21457" xr:uid="{00000000-0005-0000-0000-0000B6530000}"/>
    <cellStyle name="Normal 3 2 3 5 4 3 2 2" xfId="21458" xr:uid="{00000000-0005-0000-0000-0000B7530000}"/>
    <cellStyle name="Normal 3 2 3 5 4 3 3" xfId="21459" xr:uid="{00000000-0005-0000-0000-0000B8530000}"/>
    <cellStyle name="Normal 3 2 3 5 4 4" xfId="21460" xr:uid="{00000000-0005-0000-0000-0000B9530000}"/>
    <cellStyle name="Normal 3 2 3 5 4 4 2" xfId="21461" xr:uid="{00000000-0005-0000-0000-0000BA530000}"/>
    <cellStyle name="Normal 3 2 3 5 4 5" xfId="21462" xr:uid="{00000000-0005-0000-0000-0000BB530000}"/>
    <cellStyle name="Normal 3 2 3 5 5" xfId="21463" xr:uid="{00000000-0005-0000-0000-0000BC530000}"/>
    <cellStyle name="Normal 3 2 3 5 5 2" xfId="21464" xr:uid="{00000000-0005-0000-0000-0000BD530000}"/>
    <cellStyle name="Normal 3 2 3 5 5 2 2" xfId="21465" xr:uid="{00000000-0005-0000-0000-0000BE530000}"/>
    <cellStyle name="Normal 3 2 3 5 5 2 2 2" xfId="21466" xr:uid="{00000000-0005-0000-0000-0000BF530000}"/>
    <cellStyle name="Normal 3 2 3 5 5 2 3" xfId="21467" xr:uid="{00000000-0005-0000-0000-0000C0530000}"/>
    <cellStyle name="Normal 3 2 3 5 5 3" xfId="21468" xr:uid="{00000000-0005-0000-0000-0000C1530000}"/>
    <cellStyle name="Normal 3 2 3 5 5 3 2" xfId="21469" xr:uid="{00000000-0005-0000-0000-0000C2530000}"/>
    <cellStyle name="Normal 3 2 3 5 5 4" xfId="21470" xr:uid="{00000000-0005-0000-0000-0000C3530000}"/>
    <cellStyle name="Normal 3 2 3 5 6" xfId="21471" xr:uid="{00000000-0005-0000-0000-0000C4530000}"/>
    <cellStyle name="Normal 3 2 3 5 6 2" xfId="21472" xr:uid="{00000000-0005-0000-0000-0000C5530000}"/>
    <cellStyle name="Normal 3 2 3 5 6 2 2" xfId="21473" xr:uid="{00000000-0005-0000-0000-0000C6530000}"/>
    <cellStyle name="Normal 3 2 3 5 6 2 2 2" xfId="21474" xr:uid="{00000000-0005-0000-0000-0000C7530000}"/>
    <cellStyle name="Normal 3 2 3 5 6 2 3" xfId="21475" xr:uid="{00000000-0005-0000-0000-0000C8530000}"/>
    <cellStyle name="Normal 3 2 3 5 6 3" xfId="21476" xr:uid="{00000000-0005-0000-0000-0000C9530000}"/>
    <cellStyle name="Normal 3 2 3 5 6 3 2" xfId="21477" xr:uid="{00000000-0005-0000-0000-0000CA530000}"/>
    <cellStyle name="Normal 3 2 3 5 6 4" xfId="21478" xr:uid="{00000000-0005-0000-0000-0000CB530000}"/>
    <cellStyle name="Normal 3 2 3 5 7" xfId="21479" xr:uid="{00000000-0005-0000-0000-0000CC530000}"/>
    <cellStyle name="Normal 3 2 3 5 7 2" xfId="21480" xr:uid="{00000000-0005-0000-0000-0000CD530000}"/>
    <cellStyle name="Normal 3 2 3 5 7 2 2" xfId="21481" xr:uid="{00000000-0005-0000-0000-0000CE530000}"/>
    <cellStyle name="Normal 3 2 3 5 7 3" xfId="21482" xr:uid="{00000000-0005-0000-0000-0000CF530000}"/>
    <cellStyle name="Normal 3 2 3 5 8" xfId="21483" xr:uid="{00000000-0005-0000-0000-0000D0530000}"/>
    <cellStyle name="Normal 3 2 3 5 8 2" xfId="21484" xr:uid="{00000000-0005-0000-0000-0000D1530000}"/>
    <cellStyle name="Normal 3 2 3 5 9" xfId="21485" xr:uid="{00000000-0005-0000-0000-0000D2530000}"/>
    <cellStyle name="Normal 3 2 3 5 9 2" xfId="21486" xr:uid="{00000000-0005-0000-0000-0000D3530000}"/>
    <cellStyle name="Normal 3 2 3 6" xfId="21487" xr:uid="{00000000-0005-0000-0000-0000D4530000}"/>
    <cellStyle name="Normal 3 2 3 6 10" xfId="21488" xr:uid="{00000000-0005-0000-0000-0000D5530000}"/>
    <cellStyle name="Normal 3 2 3 6 2" xfId="21489" xr:uid="{00000000-0005-0000-0000-0000D6530000}"/>
    <cellStyle name="Normal 3 2 3 6 2 2" xfId="21490" xr:uid="{00000000-0005-0000-0000-0000D7530000}"/>
    <cellStyle name="Normal 3 2 3 6 2 2 2" xfId="21491" xr:uid="{00000000-0005-0000-0000-0000D8530000}"/>
    <cellStyle name="Normal 3 2 3 6 2 2 2 2" xfId="21492" xr:uid="{00000000-0005-0000-0000-0000D9530000}"/>
    <cellStyle name="Normal 3 2 3 6 2 2 2 2 2" xfId="21493" xr:uid="{00000000-0005-0000-0000-0000DA530000}"/>
    <cellStyle name="Normal 3 2 3 6 2 2 2 2 2 2" xfId="21494" xr:uid="{00000000-0005-0000-0000-0000DB530000}"/>
    <cellStyle name="Normal 3 2 3 6 2 2 2 2 2 2 2" xfId="21495" xr:uid="{00000000-0005-0000-0000-0000DC530000}"/>
    <cellStyle name="Normal 3 2 3 6 2 2 2 2 2 3" xfId="21496" xr:uid="{00000000-0005-0000-0000-0000DD530000}"/>
    <cellStyle name="Normal 3 2 3 6 2 2 2 2 3" xfId="21497" xr:uid="{00000000-0005-0000-0000-0000DE530000}"/>
    <cellStyle name="Normal 3 2 3 6 2 2 2 2 3 2" xfId="21498" xr:uid="{00000000-0005-0000-0000-0000DF530000}"/>
    <cellStyle name="Normal 3 2 3 6 2 2 2 2 4" xfId="21499" xr:uid="{00000000-0005-0000-0000-0000E0530000}"/>
    <cellStyle name="Normal 3 2 3 6 2 2 2 3" xfId="21500" xr:uid="{00000000-0005-0000-0000-0000E1530000}"/>
    <cellStyle name="Normal 3 2 3 6 2 2 2 3 2" xfId="21501" xr:uid="{00000000-0005-0000-0000-0000E2530000}"/>
    <cellStyle name="Normal 3 2 3 6 2 2 2 3 2 2" xfId="21502" xr:uid="{00000000-0005-0000-0000-0000E3530000}"/>
    <cellStyle name="Normal 3 2 3 6 2 2 2 3 3" xfId="21503" xr:uid="{00000000-0005-0000-0000-0000E4530000}"/>
    <cellStyle name="Normal 3 2 3 6 2 2 2 4" xfId="21504" xr:uid="{00000000-0005-0000-0000-0000E5530000}"/>
    <cellStyle name="Normal 3 2 3 6 2 2 2 4 2" xfId="21505" xr:uid="{00000000-0005-0000-0000-0000E6530000}"/>
    <cellStyle name="Normal 3 2 3 6 2 2 2 5" xfId="21506" xr:uid="{00000000-0005-0000-0000-0000E7530000}"/>
    <cellStyle name="Normal 3 2 3 6 2 2 3" xfId="21507" xr:uid="{00000000-0005-0000-0000-0000E8530000}"/>
    <cellStyle name="Normal 3 2 3 6 2 2 3 2" xfId="21508" xr:uid="{00000000-0005-0000-0000-0000E9530000}"/>
    <cellStyle name="Normal 3 2 3 6 2 2 3 2 2" xfId="21509" xr:uid="{00000000-0005-0000-0000-0000EA530000}"/>
    <cellStyle name="Normal 3 2 3 6 2 2 3 2 2 2" xfId="21510" xr:uid="{00000000-0005-0000-0000-0000EB530000}"/>
    <cellStyle name="Normal 3 2 3 6 2 2 3 2 3" xfId="21511" xr:uid="{00000000-0005-0000-0000-0000EC530000}"/>
    <cellStyle name="Normal 3 2 3 6 2 2 3 3" xfId="21512" xr:uid="{00000000-0005-0000-0000-0000ED530000}"/>
    <cellStyle name="Normal 3 2 3 6 2 2 3 3 2" xfId="21513" xr:uid="{00000000-0005-0000-0000-0000EE530000}"/>
    <cellStyle name="Normal 3 2 3 6 2 2 3 4" xfId="21514" xr:uid="{00000000-0005-0000-0000-0000EF530000}"/>
    <cellStyle name="Normal 3 2 3 6 2 2 4" xfId="21515" xr:uid="{00000000-0005-0000-0000-0000F0530000}"/>
    <cellStyle name="Normal 3 2 3 6 2 2 4 2" xfId="21516" xr:uid="{00000000-0005-0000-0000-0000F1530000}"/>
    <cellStyle name="Normal 3 2 3 6 2 2 4 2 2" xfId="21517" xr:uid="{00000000-0005-0000-0000-0000F2530000}"/>
    <cellStyle name="Normal 3 2 3 6 2 2 4 2 2 2" xfId="21518" xr:uid="{00000000-0005-0000-0000-0000F3530000}"/>
    <cellStyle name="Normal 3 2 3 6 2 2 4 2 3" xfId="21519" xr:uid="{00000000-0005-0000-0000-0000F4530000}"/>
    <cellStyle name="Normal 3 2 3 6 2 2 4 3" xfId="21520" xr:uid="{00000000-0005-0000-0000-0000F5530000}"/>
    <cellStyle name="Normal 3 2 3 6 2 2 4 3 2" xfId="21521" xr:uid="{00000000-0005-0000-0000-0000F6530000}"/>
    <cellStyle name="Normal 3 2 3 6 2 2 4 4" xfId="21522" xr:uid="{00000000-0005-0000-0000-0000F7530000}"/>
    <cellStyle name="Normal 3 2 3 6 2 2 5" xfId="21523" xr:uid="{00000000-0005-0000-0000-0000F8530000}"/>
    <cellStyle name="Normal 3 2 3 6 2 2 5 2" xfId="21524" xr:uid="{00000000-0005-0000-0000-0000F9530000}"/>
    <cellStyle name="Normal 3 2 3 6 2 2 5 2 2" xfId="21525" xr:uid="{00000000-0005-0000-0000-0000FA530000}"/>
    <cellStyle name="Normal 3 2 3 6 2 2 5 3" xfId="21526" xr:uid="{00000000-0005-0000-0000-0000FB530000}"/>
    <cellStyle name="Normal 3 2 3 6 2 2 6" xfId="21527" xr:uid="{00000000-0005-0000-0000-0000FC530000}"/>
    <cellStyle name="Normal 3 2 3 6 2 2 6 2" xfId="21528" xr:uid="{00000000-0005-0000-0000-0000FD530000}"/>
    <cellStyle name="Normal 3 2 3 6 2 2 7" xfId="21529" xr:uid="{00000000-0005-0000-0000-0000FE530000}"/>
    <cellStyle name="Normal 3 2 3 6 2 2 7 2" xfId="21530" xr:uid="{00000000-0005-0000-0000-0000FF530000}"/>
    <cellStyle name="Normal 3 2 3 6 2 2 8" xfId="21531" xr:uid="{00000000-0005-0000-0000-000000540000}"/>
    <cellStyle name="Normal 3 2 3 6 2 3" xfId="21532" xr:uid="{00000000-0005-0000-0000-000001540000}"/>
    <cellStyle name="Normal 3 2 3 6 2 3 2" xfId="21533" xr:uid="{00000000-0005-0000-0000-000002540000}"/>
    <cellStyle name="Normal 3 2 3 6 2 3 2 2" xfId="21534" xr:uid="{00000000-0005-0000-0000-000003540000}"/>
    <cellStyle name="Normal 3 2 3 6 2 3 2 2 2" xfId="21535" xr:uid="{00000000-0005-0000-0000-000004540000}"/>
    <cellStyle name="Normal 3 2 3 6 2 3 2 2 2 2" xfId="21536" xr:uid="{00000000-0005-0000-0000-000005540000}"/>
    <cellStyle name="Normal 3 2 3 6 2 3 2 2 3" xfId="21537" xr:uid="{00000000-0005-0000-0000-000006540000}"/>
    <cellStyle name="Normal 3 2 3 6 2 3 2 3" xfId="21538" xr:uid="{00000000-0005-0000-0000-000007540000}"/>
    <cellStyle name="Normal 3 2 3 6 2 3 2 3 2" xfId="21539" xr:uid="{00000000-0005-0000-0000-000008540000}"/>
    <cellStyle name="Normal 3 2 3 6 2 3 2 4" xfId="21540" xr:uid="{00000000-0005-0000-0000-000009540000}"/>
    <cellStyle name="Normal 3 2 3 6 2 3 3" xfId="21541" xr:uid="{00000000-0005-0000-0000-00000A540000}"/>
    <cellStyle name="Normal 3 2 3 6 2 3 3 2" xfId="21542" xr:uid="{00000000-0005-0000-0000-00000B540000}"/>
    <cellStyle name="Normal 3 2 3 6 2 3 3 2 2" xfId="21543" xr:uid="{00000000-0005-0000-0000-00000C540000}"/>
    <cellStyle name="Normal 3 2 3 6 2 3 3 3" xfId="21544" xr:uid="{00000000-0005-0000-0000-00000D540000}"/>
    <cellStyle name="Normal 3 2 3 6 2 3 4" xfId="21545" xr:uid="{00000000-0005-0000-0000-00000E540000}"/>
    <cellStyle name="Normal 3 2 3 6 2 3 4 2" xfId="21546" xr:uid="{00000000-0005-0000-0000-00000F540000}"/>
    <cellStyle name="Normal 3 2 3 6 2 3 5" xfId="21547" xr:uid="{00000000-0005-0000-0000-000010540000}"/>
    <cellStyle name="Normal 3 2 3 6 2 4" xfId="21548" xr:uid="{00000000-0005-0000-0000-000011540000}"/>
    <cellStyle name="Normal 3 2 3 6 2 4 2" xfId="21549" xr:uid="{00000000-0005-0000-0000-000012540000}"/>
    <cellStyle name="Normal 3 2 3 6 2 4 2 2" xfId="21550" xr:uid="{00000000-0005-0000-0000-000013540000}"/>
    <cellStyle name="Normal 3 2 3 6 2 4 2 2 2" xfId="21551" xr:uid="{00000000-0005-0000-0000-000014540000}"/>
    <cellStyle name="Normal 3 2 3 6 2 4 2 3" xfId="21552" xr:uid="{00000000-0005-0000-0000-000015540000}"/>
    <cellStyle name="Normal 3 2 3 6 2 4 3" xfId="21553" xr:uid="{00000000-0005-0000-0000-000016540000}"/>
    <cellStyle name="Normal 3 2 3 6 2 4 3 2" xfId="21554" xr:uid="{00000000-0005-0000-0000-000017540000}"/>
    <cellStyle name="Normal 3 2 3 6 2 4 4" xfId="21555" xr:uid="{00000000-0005-0000-0000-000018540000}"/>
    <cellStyle name="Normal 3 2 3 6 2 5" xfId="21556" xr:uid="{00000000-0005-0000-0000-000019540000}"/>
    <cellStyle name="Normal 3 2 3 6 2 5 2" xfId="21557" xr:uid="{00000000-0005-0000-0000-00001A540000}"/>
    <cellStyle name="Normal 3 2 3 6 2 5 2 2" xfId="21558" xr:uid="{00000000-0005-0000-0000-00001B540000}"/>
    <cellStyle name="Normal 3 2 3 6 2 5 2 2 2" xfId="21559" xr:uid="{00000000-0005-0000-0000-00001C540000}"/>
    <cellStyle name="Normal 3 2 3 6 2 5 2 3" xfId="21560" xr:uid="{00000000-0005-0000-0000-00001D540000}"/>
    <cellStyle name="Normal 3 2 3 6 2 5 3" xfId="21561" xr:uid="{00000000-0005-0000-0000-00001E540000}"/>
    <cellStyle name="Normal 3 2 3 6 2 5 3 2" xfId="21562" xr:uid="{00000000-0005-0000-0000-00001F540000}"/>
    <cellStyle name="Normal 3 2 3 6 2 5 4" xfId="21563" xr:uid="{00000000-0005-0000-0000-000020540000}"/>
    <cellStyle name="Normal 3 2 3 6 2 6" xfId="21564" xr:uid="{00000000-0005-0000-0000-000021540000}"/>
    <cellStyle name="Normal 3 2 3 6 2 6 2" xfId="21565" xr:uid="{00000000-0005-0000-0000-000022540000}"/>
    <cellStyle name="Normal 3 2 3 6 2 6 2 2" xfId="21566" xr:uid="{00000000-0005-0000-0000-000023540000}"/>
    <cellStyle name="Normal 3 2 3 6 2 6 3" xfId="21567" xr:uid="{00000000-0005-0000-0000-000024540000}"/>
    <cellStyle name="Normal 3 2 3 6 2 7" xfId="21568" xr:uid="{00000000-0005-0000-0000-000025540000}"/>
    <cellStyle name="Normal 3 2 3 6 2 7 2" xfId="21569" xr:uid="{00000000-0005-0000-0000-000026540000}"/>
    <cellStyle name="Normal 3 2 3 6 2 8" xfId="21570" xr:uid="{00000000-0005-0000-0000-000027540000}"/>
    <cellStyle name="Normal 3 2 3 6 2 8 2" xfId="21571" xr:uid="{00000000-0005-0000-0000-000028540000}"/>
    <cellStyle name="Normal 3 2 3 6 2 9" xfId="21572" xr:uid="{00000000-0005-0000-0000-000029540000}"/>
    <cellStyle name="Normal 3 2 3 6 3" xfId="21573" xr:uid="{00000000-0005-0000-0000-00002A540000}"/>
    <cellStyle name="Normal 3 2 3 6 3 2" xfId="21574" xr:uid="{00000000-0005-0000-0000-00002B540000}"/>
    <cellStyle name="Normal 3 2 3 6 3 2 2" xfId="21575" xr:uid="{00000000-0005-0000-0000-00002C540000}"/>
    <cellStyle name="Normal 3 2 3 6 3 2 2 2" xfId="21576" xr:uid="{00000000-0005-0000-0000-00002D540000}"/>
    <cellStyle name="Normal 3 2 3 6 3 2 2 2 2" xfId="21577" xr:uid="{00000000-0005-0000-0000-00002E540000}"/>
    <cellStyle name="Normal 3 2 3 6 3 2 2 2 2 2" xfId="21578" xr:uid="{00000000-0005-0000-0000-00002F540000}"/>
    <cellStyle name="Normal 3 2 3 6 3 2 2 2 3" xfId="21579" xr:uid="{00000000-0005-0000-0000-000030540000}"/>
    <cellStyle name="Normal 3 2 3 6 3 2 2 3" xfId="21580" xr:uid="{00000000-0005-0000-0000-000031540000}"/>
    <cellStyle name="Normal 3 2 3 6 3 2 2 3 2" xfId="21581" xr:uid="{00000000-0005-0000-0000-000032540000}"/>
    <cellStyle name="Normal 3 2 3 6 3 2 2 4" xfId="21582" xr:uid="{00000000-0005-0000-0000-000033540000}"/>
    <cellStyle name="Normal 3 2 3 6 3 2 3" xfId="21583" xr:uid="{00000000-0005-0000-0000-000034540000}"/>
    <cellStyle name="Normal 3 2 3 6 3 2 3 2" xfId="21584" xr:uid="{00000000-0005-0000-0000-000035540000}"/>
    <cellStyle name="Normal 3 2 3 6 3 2 3 2 2" xfId="21585" xr:uid="{00000000-0005-0000-0000-000036540000}"/>
    <cellStyle name="Normal 3 2 3 6 3 2 3 3" xfId="21586" xr:uid="{00000000-0005-0000-0000-000037540000}"/>
    <cellStyle name="Normal 3 2 3 6 3 2 4" xfId="21587" xr:uid="{00000000-0005-0000-0000-000038540000}"/>
    <cellStyle name="Normal 3 2 3 6 3 2 4 2" xfId="21588" xr:uid="{00000000-0005-0000-0000-000039540000}"/>
    <cellStyle name="Normal 3 2 3 6 3 2 5" xfId="21589" xr:uid="{00000000-0005-0000-0000-00003A540000}"/>
    <cellStyle name="Normal 3 2 3 6 3 3" xfId="21590" xr:uid="{00000000-0005-0000-0000-00003B540000}"/>
    <cellStyle name="Normal 3 2 3 6 3 3 2" xfId="21591" xr:uid="{00000000-0005-0000-0000-00003C540000}"/>
    <cellStyle name="Normal 3 2 3 6 3 3 2 2" xfId="21592" xr:uid="{00000000-0005-0000-0000-00003D540000}"/>
    <cellStyle name="Normal 3 2 3 6 3 3 2 2 2" xfId="21593" xr:uid="{00000000-0005-0000-0000-00003E540000}"/>
    <cellStyle name="Normal 3 2 3 6 3 3 2 3" xfId="21594" xr:uid="{00000000-0005-0000-0000-00003F540000}"/>
    <cellStyle name="Normal 3 2 3 6 3 3 3" xfId="21595" xr:uid="{00000000-0005-0000-0000-000040540000}"/>
    <cellStyle name="Normal 3 2 3 6 3 3 3 2" xfId="21596" xr:uid="{00000000-0005-0000-0000-000041540000}"/>
    <cellStyle name="Normal 3 2 3 6 3 3 4" xfId="21597" xr:uid="{00000000-0005-0000-0000-000042540000}"/>
    <cellStyle name="Normal 3 2 3 6 3 4" xfId="21598" xr:uid="{00000000-0005-0000-0000-000043540000}"/>
    <cellStyle name="Normal 3 2 3 6 3 4 2" xfId="21599" xr:uid="{00000000-0005-0000-0000-000044540000}"/>
    <cellStyle name="Normal 3 2 3 6 3 4 2 2" xfId="21600" xr:uid="{00000000-0005-0000-0000-000045540000}"/>
    <cellStyle name="Normal 3 2 3 6 3 4 2 2 2" xfId="21601" xr:uid="{00000000-0005-0000-0000-000046540000}"/>
    <cellStyle name="Normal 3 2 3 6 3 4 2 3" xfId="21602" xr:uid="{00000000-0005-0000-0000-000047540000}"/>
    <cellStyle name="Normal 3 2 3 6 3 4 3" xfId="21603" xr:uid="{00000000-0005-0000-0000-000048540000}"/>
    <cellStyle name="Normal 3 2 3 6 3 4 3 2" xfId="21604" xr:uid="{00000000-0005-0000-0000-000049540000}"/>
    <cellStyle name="Normal 3 2 3 6 3 4 4" xfId="21605" xr:uid="{00000000-0005-0000-0000-00004A540000}"/>
    <cellStyle name="Normal 3 2 3 6 3 5" xfId="21606" xr:uid="{00000000-0005-0000-0000-00004B540000}"/>
    <cellStyle name="Normal 3 2 3 6 3 5 2" xfId="21607" xr:uid="{00000000-0005-0000-0000-00004C540000}"/>
    <cellStyle name="Normal 3 2 3 6 3 5 2 2" xfId="21608" xr:uid="{00000000-0005-0000-0000-00004D540000}"/>
    <cellStyle name="Normal 3 2 3 6 3 5 3" xfId="21609" xr:uid="{00000000-0005-0000-0000-00004E540000}"/>
    <cellStyle name="Normal 3 2 3 6 3 6" xfId="21610" xr:uid="{00000000-0005-0000-0000-00004F540000}"/>
    <cellStyle name="Normal 3 2 3 6 3 6 2" xfId="21611" xr:uid="{00000000-0005-0000-0000-000050540000}"/>
    <cellStyle name="Normal 3 2 3 6 3 7" xfId="21612" xr:uid="{00000000-0005-0000-0000-000051540000}"/>
    <cellStyle name="Normal 3 2 3 6 3 7 2" xfId="21613" xr:uid="{00000000-0005-0000-0000-000052540000}"/>
    <cellStyle name="Normal 3 2 3 6 3 8" xfId="21614" xr:uid="{00000000-0005-0000-0000-000053540000}"/>
    <cellStyle name="Normal 3 2 3 6 4" xfId="21615" xr:uid="{00000000-0005-0000-0000-000054540000}"/>
    <cellStyle name="Normal 3 2 3 6 4 2" xfId="21616" xr:uid="{00000000-0005-0000-0000-000055540000}"/>
    <cellStyle name="Normal 3 2 3 6 4 2 2" xfId="21617" xr:uid="{00000000-0005-0000-0000-000056540000}"/>
    <cellStyle name="Normal 3 2 3 6 4 2 2 2" xfId="21618" xr:uid="{00000000-0005-0000-0000-000057540000}"/>
    <cellStyle name="Normal 3 2 3 6 4 2 2 2 2" xfId="21619" xr:uid="{00000000-0005-0000-0000-000058540000}"/>
    <cellStyle name="Normal 3 2 3 6 4 2 2 3" xfId="21620" xr:uid="{00000000-0005-0000-0000-000059540000}"/>
    <cellStyle name="Normal 3 2 3 6 4 2 3" xfId="21621" xr:uid="{00000000-0005-0000-0000-00005A540000}"/>
    <cellStyle name="Normal 3 2 3 6 4 2 3 2" xfId="21622" xr:uid="{00000000-0005-0000-0000-00005B540000}"/>
    <cellStyle name="Normal 3 2 3 6 4 2 4" xfId="21623" xr:uid="{00000000-0005-0000-0000-00005C540000}"/>
    <cellStyle name="Normal 3 2 3 6 4 3" xfId="21624" xr:uid="{00000000-0005-0000-0000-00005D540000}"/>
    <cellStyle name="Normal 3 2 3 6 4 3 2" xfId="21625" xr:uid="{00000000-0005-0000-0000-00005E540000}"/>
    <cellStyle name="Normal 3 2 3 6 4 3 2 2" xfId="21626" xr:uid="{00000000-0005-0000-0000-00005F540000}"/>
    <cellStyle name="Normal 3 2 3 6 4 3 3" xfId="21627" xr:uid="{00000000-0005-0000-0000-000060540000}"/>
    <cellStyle name="Normal 3 2 3 6 4 4" xfId="21628" xr:uid="{00000000-0005-0000-0000-000061540000}"/>
    <cellStyle name="Normal 3 2 3 6 4 4 2" xfId="21629" xr:uid="{00000000-0005-0000-0000-000062540000}"/>
    <cellStyle name="Normal 3 2 3 6 4 5" xfId="21630" xr:uid="{00000000-0005-0000-0000-000063540000}"/>
    <cellStyle name="Normal 3 2 3 6 5" xfId="21631" xr:uid="{00000000-0005-0000-0000-000064540000}"/>
    <cellStyle name="Normal 3 2 3 6 5 2" xfId="21632" xr:uid="{00000000-0005-0000-0000-000065540000}"/>
    <cellStyle name="Normal 3 2 3 6 5 2 2" xfId="21633" xr:uid="{00000000-0005-0000-0000-000066540000}"/>
    <cellStyle name="Normal 3 2 3 6 5 2 2 2" xfId="21634" xr:uid="{00000000-0005-0000-0000-000067540000}"/>
    <cellStyle name="Normal 3 2 3 6 5 2 3" xfId="21635" xr:uid="{00000000-0005-0000-0000-000068540000}"/>
    <cellStyle name="Normal 3 2 3 6 5 3" xfId="21636" xr:uid="{00000000-0005-0000-0000-000069540000}"/>
    <cellStyle name="Normal 3 2 3 6 5 3 2" xfId="21637" xr:uid="{00000000-0005-0000-0000-00006A540000}"/>
    <cellStyle name="Normal 3 2 3 6 5 4" xfId="21638" xr:uid="{00000000-0005-0000-0000-00006B540000}"/>
    <cellStyle name="Normal 3 2 3 6 6" xfId="21639" xr:uid="{00000000-0005-0000-0000-00006C540000}"/>
    <cellStyle name="Normal 3 2 3 6 6 2" xfId="21640" xr:uid="{00000000-0005-0000-0000-00006D540000}"/>
    <cellStyle name="Normal 3 2 3 6 6 2 2" xfId="21641" xr:uid="{00000000-0005-0000-0000-00006E540000}"/>
    <cellStyle name="Normal 3 2 3 6 6 2 2 2" xfId="21642" xr:uid="{00000000-0005-0000-0000-00006F540000}"/>
    <cellStyle name="Normal 3 2 3 6 6 2 3" xfId="21643" xr:uid="{00000000-0005-0000-0000-000070540000}"/>
    <cellStyle name="Normal 3 2 3 6 6 3" xfId="21644" xr:uid="{00000000-0005-0000-0000-000071540000}"/>
    <cellStyle name="Normal 3 2 3 6 6 3 2" xfId="21645" xr:uid="{00000000-0005-0000-0000-000072540000}"/>
    <cellStyle name="Normal 3 2 3 6 6 4" xfId="21646" xr:uid="{00000000-0005-0000-0000-000073540000}"/>
    <cellStyle name="Normal 3 2 3 6 7" xfId="21647" xr:uid="{00000000-0005-0000-0000-000074540000}"/>
    <cellStyle name="Normal 3 2 3 6 7 2" xfId="21648" xr:uid="{00000000-0005-0000-0000-000075540000}"/>
    <cellStyle name="Normal 3 2 3 6 7 2 2" xfId="21649" xr:uid="{00000000-0005-0000-0000-000076540000}"/>
    <cellStyle name="Normal 3 2 3 6 7 3" xfId="21650" xr:uid="{00000000-0005-0000-0000-000077540000}"/>
    <cellStyle name="Normal 3 2 3 6 8" xfId="21651" xr:uid="{00000000-0005-0000-0000-000078540000}"/>
    <cellStyle name="Normal 3 2 3 6 8 2" xfId="21652" xr:uid="{00000000-0005-0000-0000-000079540000}"/>
    <cellStyle name="Normal 3 2 3 6 9" xfId="21653" xr:uid="{00000000-0005-0000-0000-00007A540000}"/>
    <cellStyle name="Normal 3 2 3 6 9 2" xfId="21654" xr:uid="{00000000-0005-0000-0000-00007B540000}"/>
    <cellStyle name="Normal 3 2 3 7" xfId="21655" xr:uid="{00000000-0005-0000-0000-00007C540000}"/>
    <cellStyle name="Normal 3 2 3 7 2" xfId="21656" xr:uid="{00000000-0005-0000-0000-00007D540000}"/>
    <cellStyle name="Normal 3 2 3 7 2 2" xfId="21657" xr:uid="{00000000-0005-0000-0000-00007E540000}"/>
    <cellStyle name="Normal 3 2 3 7 2 2 2" xfId="21658" xr:uid="{00000000-0005-0000-0000-00007F540000}"/>
    <cellStyle name="Normal 3 2 3 7 2 2 2 2" xfId="21659" xr:uid="{00000000-0005-0000-0000-000080540000}"/>
    <cellStyle name="Normal 3 2 3 7 2 2 2 2 2" xfId="21660" xr:uid="{00000000-0005-0000-0000-000081540000}"/>
    <cellStyle name="Normal 3 2 3 7 2 2 2 2 2 2" xfId="21661" xr:uid="{00000000-0005-0000-0000-000082540000}"/>
    <cellStyle name="Normal 3 2 3 7 2 2 2 2 3" xfId="21662" xr:uid="{00000000-0005-0000-0000-000083540000}"/>
    <cellStyle name="Normal 3 2 3 7 2 2 2 3" xfId="21663" xr:uid="{00000000-0005-0000-0000-000084540000}"/>
    <cellStyle name="Normal 3 2 3 7 2 2 2 3 2" xfId="21664" xr:uid="{00000000-0005-0000-0000-000085540000}"/>
    <cellStyle name="Normal 3 2 3 7 2 2 2 4" xfId="21665" xr:uid="{00000000-0005-0000-0000-000086540000}"/>
    <cellStyle name="Normal 3 2 3 7 2 2 3" xfId="21666" xr:uid="{00000000-0005-0000-0000-000087540000}"/>
    <cellStyle name="Normal 3 2 3 7 2 2 3 2" xfId="21667" xr:uid="{00000000-0005-0000-0000-000088540000}"/>
    <cellStyle name="Normal 3 2 3 7 2 2 3 2 2" xfId="21668" xr:uid="{00000000-0005-0000-0000-000089540000}"/>
    <cellStyle name="Normal 3 2 3 7 2 2 3 3" xfId="21669" xr:uid="{00000000-0005-0000-0000-00008A540000}"/>
    <cellStyle name="Normal 3 2 3 7 2 2 4" xfId="21670" xr:uid="{00000000-0005-0000-0000-00008B540000}"/>
    <cellStyle name="Normal 3 2 3 7 2 2 4 2" xfId="21671" xr:uid="{00000000-0005-0000-0000-00008C540000}"/>
    <cellStyle name="Normal 3 2 3 7 2 2 5" xfId="21672" xr:uid="{00000000-0005-0000-0000-00008D540000}"/>
    <cellStyle name="Normal 3 2 3 7 2 3" xfId="21673" xr:uid="{00000000-0005-0000-0000-00008E540000}"/>
    <cellStyle name="Normal 3 2 3 7 2 3 2" xfId="21674" xr:uid="{00000000-0005-0000-0000-00008F540000}"/>
    <cellStyle name="Normal 3 2 3 7 2 3 2 2" xfId="21675" xr:uid="{00000000-0005-0000-0000-000090540000}"/>
    <cellStyle name="Normal 3 2 3 7 2 3 2 2 2" xfId="21676" xr:uid="{00000000-0005-0000-0000-000091540000}"/>
    <cellStyle name="Normal 3 2 3 7 2 3 2 3" xfId="21677" xr:uid="{00000000-0005-0000-0000-000092540000}"/>
    <cellStyle name="Normal 3 2 3 7 2 3 3" xfId="21678" xr:uid="{00000000-0005-0000-0000-000093540000}"/>
    <cellStyle name="Normal 3 2 3 7 2 3 3 2" xfId="21679" xr:uid="{00000000-0005-0000-0000-000094540000}"/>
    <cellStyle name="Normal 3 2 3 7 2 3 4" xfId="21680" xr:uid="{00000000-0005-0000-0000-000095540000}"/>
    <cellStyle name="Normal 3 2 3 7 2 4" xfId="21681" xr:uid="{00000000-0005-0000-0000-000096540000}"/>
    <cellStyle name="Normal 3 2 3 7 2 4 2" xfId="21682" xr:uid="{00000000-0005-0000-0000-000097540000}"/>
    <cellStyle name="Normal 3 2 3 7 2 4 2 2" xfId="21683" xr:uid="{00000000-0005-0000-0000-000098540000}"/>
    <cellStyle name="Normal 3 2 3 7 2 4 2 2 2" xfId="21684" xr:uid="{00000000-0005-0000-0000-000099540000}"/>
    <cellStyle name="Normal 3 2 3 7 2 4 2 3" xfId="21685" xr:uid="{00000000-0005-0000-0000-00009A540000}"/>
    <cellStyle name="Normal 3 2 3 7 2 4 3" xfId="21686" xr:uid="{00000000-0005-0000-0000-00009B540000}"/>
    <cellStyle name="Normal 3 2 3 7 2 4 3 2" xfId="21687" xr:uid="{00000000-0005-0000-0000-00009C540000}"/>
    <cellStyle name="Normal 3 2 3 7 2 4 4" xfId="21688" xr:uid="{00000000-0005-0000-0000-00009D540000}"/>
    <cellStyle name="Normal 3 2 3 7 2 5" xfId="21689" xr:uid="{00000000-0005-0000-0000-00009E540000}"/>
    <cellStyle name="Normal 3 2 3 7 2 5 2" xfId="21690" xr:uid="{00000000-0005-0000-0000-00009F540000}"/>
    <cellStyle name="Normal 3 2 3 7 2 5 2 2" xfId="21691" xr:uid="{00000000-0005-0000-0000-0000A0540000}"/>
    <cellStyle name="Normal 3 2 3 7 2 5 3" xfId="21692" xr:uid="{00000000-0005-0000-0000-0000A1540000}"/>
    <cellStyle name="Normal 3 2 3 7 2 6" xfId="21693" xr:uid="{00000000-0005-0000-0000-0000A2540000}"/>
    <cellStyle name="Normal 3 2 3 7 2 6 2" xfId="21694" xr:uid="{00000000-0005-0000-0000-0000A3540000}"/>
    <cellStyle name="Normal 3 2 3 7 2 7" xfId="21695" xr:uid="{00000000-0005-0000-0000-0000A4540000}"/>
    <cellStyle name="Normal 3 2 3 7 2 7 2" xfId="21696" xr:uid="{00000000-0005-0000-0000-0000A5540000}"/>
    <cellStyle name="Normal 3 2 3 7 2 8" xfId="21697" xr:uid="{00000000-0005-0000-0000-0000A6540000}"/>
    <cellStyle name="Normal 3 2 3 7 3" xfId="21698" xr:uid="{00000000-0005-0000-0000-0000A7540000}"/>
    <cellStyle name="Normal 3 2 3 7 3 2" xfId="21699" xr:uid="{00000000-0005-0000-0000-0000A8540000}"/>
    <cellStyle name="Normal 3 2 3 7 3 2 2" xfId="21700" xr:uid="{00000000-0005-0000-0000-0000A9540000}"/>
    <cellStyle name="Normal 3 2 3 7 3 2 2 2" xfId="21701" xr:uid="{00000000-0005-0000-0000-0000AA540000}"/>
    <cellStyle name="Normal 3 2 3 7 3 2 2 2 2" xfId="21702" xr:uid="{00000000-0005-0000-0000-0000AB540000}"/>
    <cellStyle name="Normal 3 2 3 7 3 2 2 3" xfId="21703" xr:uid="{00000000-0005-0000-0000-0000AC540000}"/>
    <cellStyle name="Normal 3 2 3 7 3 2 3" xfId="21704" xr:uid="{00000000-0005-0000-0000-0000AD540000}"/>
    <cellStyle name="Normal 3 2 3 7 3 2 3 2" xfId="21705" xr:uid="{00000000-0005-0000-0000-0000AE540000}"/>
    <cellStyle name="Normal 3 2 3 7 3 2 4" xfId="21706" xr:uid="{00000000-0005-0000-0000-0000AF540000}"/>
    <cellStyle name="Normal 3 2 3 7 3 3" xfId="21707" xr:uid="{00000000-0005-0000-0000-0000B0540000}"/>
    <cellStyle name="Normal 3 2 3 7 3 3 2" xfId="21708" xr:uid="{00000000-0005-0000-0000-0000B1540000}"/>
    <cellStyle name="Normal 3 2 3 7 3 3 2 2" xfId="21709" xr:uid="{00000000-0005-0000-0000-0000B2540000}"/>
    <cellStyle name="Normal 3 2 3 7 3 3 3" xfId="21710" xr:uid="{00000000-0005-0000-0000-0000B3540000}"/>
    <cellStyle name="Normal 3 2 3 7 3 4" xfId="21711" xr:uid="{00000000-0005-0000-0000-0000B4540000}"/>
    <cellStyle name="Normal 3 2 3 7 3 4 2" xfId="21712" xr:uid="{00000000-0005-0000-0000-0000B5540000}"/>
    <cellStyle name="Normal 3 2 3 7 3 5" xfId="21713" xr:uid="{00000000-0005-0000-0000-0000B6540000}"/>
    <cellStyle name="Normal 3 2 3 7 4" xfId="21714" xr:uid="{00000000-0005-0000-0000-0000B7540000}"/>
    <cellStyle name="Normal 3 2 3 7 4 2" xfId="21715" xr:uid="{00000000-0005-0000-0000-0000B8540000}"/>
    <cellStyle name="Normal 3 2 3 7 4 2 2" xfId="21716" xr:uid="{00000000-0005-0000-0000-0000B9540000}"/>
    <cellStyle name="Normal 3 2 3 7 4 2 2 2" xfId="21717" xr:uid="{00000000-0005-0000-0000-0000BA540000}"/>
    <cellStyle name="Normal 3 2 3 7 4 2 3" xfId="21718" xr:uid="{00000000-0005-0000-0000-0000BB540000}"/>
    <cellStyle name="Normal 3 2 3 7 4 3" xfId="21719" xr:uid="{00000000-0005-0000-0000-0000BC540000}"/>
    <cellStyle name="Normal 3 2 3 7 4 3 2" xfId="21720" xr:uid="{00000000-0005-0000-0000-0000BD540000}"/>
    <cellStyle name="Normal 3 2 3 7 4 4" xfId="21721" xr:uid="{00000000-0005-0000-0000-0000BE540000}"/>
    <cellStyle name="Normal 3 2 3 7 5" xfId="21722" xr:uid="{00000000-0005-0000-0000-0000BF540000}"/>
    <cellStyle name="Normal 3 2 3 7 5 2" xfId="21723" xr:uid="{00000000-0005-0000-0000-0000C0540000}"/>
    <cellStyle name="Normal 3 2 3 7 5 2 2" xfId="21724" xr:uid="{00000000-0005-0000-0000-0000C1540000}"/>
    <cellStyle name="Normal 3 2 3 7 5 2 2 2" xfId="21725" xr:uid="{00000000-0005-0000-0000-0000C2540000}"/>
    <cellStyle name="Normal 3 2 3 7 5 2 3" xfId="21726" xr:uid="{00000000-0005-0000-0000-0000C3540000}"/>
    <cellStyle name="Normal 3 2 3 7 5 3" xfId="21727" xr:uid="{00000000-0005-0000-0000-0000C4540000}"/>
    <cellStyle name="Normal 3 2 3 7 5 3 2" xfId="21728" xr:uid="{00000000-0005-0000-0000-0000C5540000}"/>
    <cellStyle name="Normal 3 2 3 7 5 4" xfId="21729" xr:uid="{00000000-0005-0000-0000-0000C6540000}"/>
    <cellStyle name="Normal 3 2 3 7 6" xfId="21730" xr:uid="{00000000-0005-0000-0000-0000C7540000}"/>
    <cellStyle name="Normal 3 2 3 7 6 2" xfId="21731" xr:uid="{00000000-0005-0000-0000-0000C8540000}"/>
    <cellStyle name="Normal 3 2 3 7 6 2 2" xfId="21732" xr:uid="{00000000-0005-0000-0000-0000C9540000}"/>
    <cellStyle name="Normal 3 2 3 7 6 3" xfId="21733" xr:uid="{00000000-0005-0000-0000-0000CA540000}"/>
    <cellStyle name="Normal 3 2 3 7 7" xfId="21734" xr:uid="{00000000-0005-0000-0000-0000CB540000}"/>
    <cellStyle name="Normal 3 2 3 7 7 2" xfId="21735" xr:uid="{00000000-0005-0000-0000-0000CC540000}"/>
    <cellStyle name="Normal 3 2 3 7 8" xfId="21736" xr:uid="{00000000-0005-0000-0000-0000CD540000}"/>
    <cellStyle name="Normal 3 2 3 7 8 2" xfId="21737" xr:uid="{00000000-0005-0000-0000-0000CE540000}"/>
    <cellStyle name="Normal 3 2 3 7 9" xfId="21738" xr:uid="{00000000-0005-0000-0000-0000CF540000}"/>
    <cellStyle name="Normal 3 2 3 8" xfId="21739" xr:uid="{00000000-0005-0000-0000-0000D0540000}"/>
    <cellStyle name="Normal 3 2 3 8 2" xfId="21740" xr:uid="{00000000-0005-0000-0000-0000D1540000}"/>
    <cellStyle name="Normal 3 2 3 8 2 2" xfId="21741" xr:uid="{00000000-0005-0000-0000-0000D2540000}"/>
    <cellStyle name="Normal 3 2 3 8 2 2 2" xfId="21742" xr:uid="{00000000-0005-0000-0000-0000D3540000}"/>
    <cellStyle name="Normal 3 2 3 8 2 2 2 2" xfId="21743" xr:uid="{00000000-0005-0000-0000-0000D4540000}"/>
    <cellStyle name="Normal 3 2 3 8 2 2 2 2 2" xfId="21744" xr:uid="{00000000-0005-0000-0000-0000D5540000}"/>
    <cellStyle name="Normal 3 2 3 8 2 2 2 3" xfId="21745" xr:uid="{00000000-0005-0000-0000-0000D6540000}"/>
    <cellStyle name="Normal 3 2 3 8 2 2 3" xfId="21746" xr:uid="{00000000-0005-0000-0000-0000D7540000}"/>
    <cellStyle name="Normal 3 2 3 8 2 2 3 2" xfId="21747" xr:uid="{00000000-0005-0000-0000-0000D8540000}"/>
    <cellStyle name="Normal 3 2 3 8 2 2 4" xfId="21748" xr:uid="{00000000-0005-0000-0000-0000D9540000}"/>
    <cellStyle name="Normal 3 2 3 8 2 3" xfId="21749" xr:uid="{00000000-0005-0000-0000-0000DA540000}"/>
    <cellStyle name="Normal 3 2 3 8 2 3 2" xfId="21750" xr:uid="{00000000-0005-0000-0000-0000DB540000}"/>
    <cellStyle name="Normal 3 2 3 8 2 3 2 2" xfId="21751" xr:uid="{00000000-0005-0000-0000-0000DC540000}"/>
    <cellStyle name="Normal 3 2 3 8 2 3 3" xfId="21752" xr:uid="{00000000-0005-0000-0000-0000DD540000}"/>
    <cellStyle name="Normal 3 2 3 8 2 4" xfId="21753" xr:uid="{00000000-0005-0000-0000-0000DE540000}"/>
    <cellStyle name="Normal 3 2 3 8 2 4 2" xfId="21754" xr:uid="{00000000-0005-0000-0000-0000DF540000}"/>
    <cellStyle name="Normal 3 2 3 8 2 5" xfId="21755" xr:uid="{00000000-0005-0000-0000-0000E0540000}"/>
    <cellStyle name="Normal 3 2 3 8 3" xfId="21756" xr:uid="{00000000-0005-0000-0000-0000E1540000}"/>
    <cellStyle name="Normal 3 2 3 8 3 2" xfId="21757" xr:uid="{00000000-0005-0000-0000-0000E2540000}"/>
    <cellStyle name="Normal 3 2 3 8 3 2 2" xfId="21758" xr:uid="{00000000-0005-0000-0000-0000E3540000}"/>
    <cellStyle name="Normal 3 2 3 8 3 2 2 2" xfId="21759" xr:uid="{00000000-0005-0000-0000-0000E4540000}"/>
    <cellStyle name="Normal 3 2 3 8 3 2 3" xfId="21760" xr:uid="{00000000-0005-0000-0000-0000E5540000}"/>
    <cellStyle name="Normal 3 2 3 8 3 3" xfId="21761" xr:uid="{00000000-0005-0000-0000-0000E6540000}"/>
    <cellStyle name="Normal 3 2 3 8 3 3 2" xfId="21762" xr:uid="{00000000-0005-0000-0000-0000E7540000}"/>
    <cellStyle name="Normal 3 2 3 8 3 4" xfId="21763" xr:uid="{00000000-0005-0000-0000-0000E8540000}"/>
    <cellStyle name="Normal 3 2 3 8 4" xfId="21764" xr:uid="{00000000-0005-0000-0000-0000E9540000}"/>
    <cellStyle name="Normal 3 2 3 8 4 2" xfId="21765" xr:uid="{00000000-0005-0000-0000-0000EA540000}"/>
    <cellStyle name="Normal 3 2 3 8 4 2 2" xfId="21766" xr:uid="{00000000-0005-0000-0000-0000EB540000}"/>
    <cellStyle name="Normal 3 2 3 8 4 2 2 2" xfId="21767" xr:uid="{00000000-0005-0000-0000-0000EC540000}"/>
    <cellStyle name="Normal 3 2 3 8 4 2 3" xfId="21768" xr:uid="{00000000-0005-0000-0000-0000ED540000}"/>
    <cellStyle name="Normal 3 2 3 8 4 3" xfId="21769" xr:uid="{00000000-0005-0000-0000-0000EE540000}"/>
    <cellStyle name="Normal 3 2 3 8 4 3 2" xfId="21770" xr:uid="{00000000-0005-0000-0000-0000EF540000}"/>
    <cellStyle name="Normal 3 2 3 8 4 4" xfId="21771" xr:uid="{00000000-0005-0000-0000-0000F0540000}"/>
    <cellStyle name="Normal 3 2 3 8 5" xfId="21772" xr:uid="{00000000-0005-0000-0000-0000F1540000}"/>
    <cellStyle name="Normal 3 2 3 8 5 2" xfId="21773" xr:uid="{00000000-0005-0000-0000-0000F2540000}"/>
    <cellStyle name="Normal 3 2 3 8 5 2 2" xfId="21774" xr:uid="{00000000-0005-0000-0000-0000F3540000}"/>
    <cellStyle name="Normal 3 2 3 8 5 3" xfId="21775" xr:uid="{00000000-0005-0000-0000-0000F4540000}"/>
    <cellStyle name="Normal 3 2 3 8 6" xfId="21776" xr:uid="{00000000-0005-0000-0000-0000F5540000}"/>
    <cellStyle name="Normal 3 2 3 8 6 2" xfId="21777" xr:uid="{00000000-0005-0000-0000-0000F6540000}"/>
    <cellStyle name="Normal 3 2 3 8 7" xfId="21778" xr:uid="{00000000-0005-0000-0000-0000F7540000}"/>
    <cellStyle name="Normal 3 2 3 8 7 2" xfId="21779" xr:uid="{00000000-0005-0000-0000-0000F8540000}"/>
    <cellStyle name="Normal 3 2 3 8 8" xfId="21780" xr:uid="{00000000-0005-0000-0000-0000F9540000}"/>
    <cellStyle name="Normal 3 2 3 9" xfId="21781" xr:uid="{00000000-0005-0000-0000-0000FA540000}"/>
    <cellStyle name="Normal 3 2 3 9 2" xfId="21782" xr:uid="{00000000-0005-0000-0000-0000FB540000}"/>
    <cellStyle name="Normal 3 2 3 9 2 2" xfId="21783" xr:uid="{00000000-0005-0000-0000-0000FC540000}"/>
    <cellStyle name="Normal 3 2 3 9 2 2 2" xfId="21784" xr:uid="{00000000-0005-0000-0000-0000FD540000}"/>
    <cellStyle name="Normal 3 2 3 9 2 2 2 2" xfId="21785" xr:uid="{00000000-0005-0000-0000-0000FE540000}"/>
    <cellStyle name="Normal 3 2 3 9 2 2 2 2 2" xfId="21786" xr:uid="{00000000-0005-0000-0000-0000FF540000}"/>
    <cellStyle name="Normal 3 2 3 9 2 2 2 3" xfId="21787" xr:uid="{00000000-0005-0000-0000-000000550000}"/>
    <cellStyle name="Normal 3 2 3 9 2 2 3" xfId="21788" xr:uid="{00000000-0005-0000-0000-000001550000}"/>
    <cellStyle name="Normal 3 2 3 9 2 2 3 2" xfId="21789" xr:uid="{00000000-0005-0000-0000-000002550000}"/>
    <cellStyle name="Normal 3 2 3 9 2 2 4" xfId="21790" xr:uid="{00000000-0005-0000-0000-000003550000}"/>
    <cellStyle name="Normal 3 2 3 9 2 3" xfId="21791" xr:uid="{00000000-0005-0000-0000-000004550000}"/>
    <cellStyle name="Normal 3 2 3 9 2 3 2" xfId="21792" xr:uid="{00000000-0005-0000-0000-000005550000}"/>
    <cellStyle name="Normal 3 2 3 9 2 3 2 2" xfId="21793" xr:uid="{00000000-0005-0000-0000-000006550000}"/>
    <cellStyle name="Normal 3 2 3 9 2 3 3" xfId="21794" xr:uid="{00000000-0005-0000-0000-000007550000}"/>
    <cellStyle name="Normal 3 2 3 9 2 4" xfId="21795" xr:uid="{00000000-0005-0000-0000-000008550000}"/>
    <cellStyle name="Normal 3 2 3 9 2 4 2" xfId="21796" xr:uid="{00000000-0005-0000-0000-000009550000}"/>
    <cellStyle name="Normal 3 2 3 9 2 5" xfId="21797" xr:uid="{00000000-0005-0000-0000-00000A550000}"/>
    <cellStyle name="Normal 3 2 3 9 3" xfId="21798" xr:uid="{00000000-0005-0000-0000-00000B550000}"/>
    <cellStyle name="Normal 3 2 3 9 3 2" xfId="21799" xr:uid="{00000000-0005-0000-0000-00000C550000}"/>
    <cellStyle name="Normal 3 2 3 9 3 2 2" xfId="21800" xr:uid="{00000000-0005-0000-0000-00000D550000}"/>
    <cellStyle name="Normal 3 2 3 9 3 2 2 2" xfId="21801" xr:uid="{00000000-0005-0000-0000-00000E550000}"/>
    <cellStyle name="Normal 3 2 3 9 3 2 3" xfId="21802" xr:uid="{00000000-0005-0000-0000-00000F550000}"/>
    <cellStyle name="Normal 3 2 3 9 3 3" xfId="21803" xr:uid="{00000000-0005-0000-0000-000010550000}"/>
    <cellStyle name="Normal 3 2 3 9 3 3 2" xfId="21804" xr:uid="{00000000-0005-0000-0000-000011550000}"/>
    <cellStyle name="Normal 3 2 3 9 3 4" xfId="21805" xr:uid="{00000000-0005-0000-0000-000012550000}"/>
    <cellStyle name="Normal 3 2 3 9 4" xfId="21806" xr:uid="{00000000-0005-0000-0000-000013550000}"/>
    <cellStyle name="Normal 3 2 3 9 4 2" xfId="21807" xr:uid="{00000000-0005-0000-0000-000014550000}"/>
    <cellStyle name="Normal 3 2 3 9 4 2 2" xfId="21808" xr:uid="{00000000-0005-0000-0000-000015550000}"/>
    <cellStyle name="Normal 3 2 3 9 4 2 2 2" xfId="21809" xr:uid="{00000000-0005-0000-0000-000016550000}"/>
    <cellStyle name="Normal 3 2 3 9 4 2 3" xfId="21810" xr:uid="{00000000-0005-0000-0000-000017550000}"/>
    <cellStyle name="Normal 3 2 3 9 4 3" xfId="21811" xr:uid="{00000000-0005-0000-0000-000018550000}"/>
    <cellStyle name="Normal 3 2 3 9 4 3 2" xfId="21812" xr:uid="{00000000-0005-0000-0000-000019550000}"/>
    <cellStyle name="Normal 3 2 3 9 4 4" xfId="21813" xr:uid="{00000000-0005-0000-0000-00001A550000}"/>
    <cellStyle name="Normal 3 2 3 9 5" xfId="21814" xr:uid="{00000000-0005-0000-0000-00001B550000}"/>
    <cellStyle name="Normal 3 2 3 9 5 2" xfId="21815" xr:uid="{00000000-0005-0000-0000-00001C550000}"/>
    <cellStyle name="Normal 3 2 3 9 5 2 2" xfId="21816" xr:uid="{00000000-0005-0000-0000-00001D550000}"/>
    <cellStyle name="Normal 3 2 3 9 5 3" xfId="21817" xr:uid="{00000000-0005-0000-0000-00001E550000}"/>
    <cellStyle name="Normal 3 2 3 9 6" xfId="21818" xr:uid="{00000000-0005-0000-0000-00001F550000}"/>
    <cellStyle name="Normal 3 2 3 9 6 2" xfId="21819" xr:uid="{00000000-0005-0000-0000-000020550000}"/>
    <cellStyle name="Normal 3 2 3 9 7" xfId="21820" xr:uid="{00000000-0005-0000-0000-000021550000}"/>
    <cellStyle name="Normal 3 2 3 9 7 2" xfId="21821" xr:uid="{00000000-0005-0000-0000-000022550000}"/>
    <cellStyle name="Normal 3 2 3 9 8" xfId="21822" xr:uid="{00000000-0005-0000-0000-000023550000}"/>
    <cellStyle name="Normal 3 2 3_Sheet1" xfId="21823" xr:uid="{00000000-0005-0000-0000-000024550000}"/>
    <cellStyle name="Normal 3 2 4" xfId="21824" xr:uid="{00000000-0005-0000-0000-000025550000}"/>
    <cellStyle name="Normal 3 2 4 10" xfId="21825" xr:uid="{00000000-0005-0000-0000-000026550000}"/>
    <cellStyle name="Normal 3 2 4 10 2" xfId="21826" xr:uid="{00000000-0005-0000-0000-000027550000}"/>
    <cellStyle name="Normal 3 2 4 10 2 2" xfId="21827" xr:uid="{00000000-0005-0000-0000-000028550000}"/>
    <cellStyle name="Normal 3 2 4 10 2 2 2" xfId="21828" xr:uid="{00000000-0005-0000-0000-000029550000}"/>
    <cellStyle name="Normal 3 2 4 10 2 2 2 2" xfId="21829" xr:uid="{00000000-0005-0000-0000-00002A550000}"/>
    <cellStyle name="Normal 3 2 4 10 2 2 2 2 2" xfId="21830" xr:uid="{00000000-0005-0000-0000-00002B550000}"/>
    <cellStyle name="Normal 3 2 4 10 2 2 2 3" xfId="21831" xr:uid="{00000000-0005-0000-0000-00002C550000}"/>
    <cellStyle name="Normal 3 2 4 10 2 2 3" xfId="21832" xr:uid="{00000000-0005-0000-0000-00002D550000}"/>
    <cellStyle name="Normal 3 2 4 10 2 2 3 2" xfId="21833" xr:uid="{00000000-0005-0000-0000-00002E550000}"/>
    <cellStyle name="Normal 3 2 4 10 2 2 4" xfId="21834" xr:uid="{00000000-0005-0000-0000-00002F550000}"/>
    <cellStyle name="Normal 3 2 4 10 2 3" xfId="21835" xr:uid="{00000000-0005-0000-0000-000030550000}"/>
    <cellStyle name="Normal 3 2 4 10 2 3 2" xfId="21836" xr:uid="{00000000-0005-0000-0000-000031550000}"/>
    <cellStyle name="Normal 3 2 4 10 2 3 2 2" xfId="21837" xr:uid="{00000000-0005-0000-0000-000032550000}"/>
    <cellStyle name="Normal 3 2 4 10 2 3 3" xfId="21838" xr:uid="{00000000-0005-0000-0000-000033550000}"/>
    <cellStyle name="Normal 3 2 4 10 2 4" xfId="21839" xr:uid="{00000000-0005-0000-0000-000034550000}"/>
    <cellStyle name="Normal 3 2 4 10 2 4 2" xfId="21840" xr:uid="{00000000-0005-0000-0000-000035550000}"/>
    <cellStyle name="Normal 3 2 4 10 2 5" xfId="21841" xr:uid="{00000000-0005-0000-0000-000036550000}"/>
    <cellStyle name="Normal 3 2 4 10 3" xfId="21842" xr:uid="{00000000-0005-0000-0000-000037550000}"/>
    <cellStyle name="Normal 3 2 4 10 3 2" xfId="21843" xr:uid="{00000000-0005-0000-0000-000038550000}"/>
    <cellStyle name="Normal 3 2 4 10 3 2 2" xfId="21844" xr:uid="{00000000-0005-0000-0000-000039550000}"/>
    <cellStyle name="Normal 3 2 4 10 3 2 2 2" xfId="21845" xr:uid="{00000000-0005-0000-0000-00003A550000}"/>
    <cellStyle name="Normal 3 2 4 10 3 2 3" xfId="21846" xr:uid="{00000000-0005-0000-0000-00003B550000}"/>
    <cellStyle name="Normal 3 2 4 10 3 3" xfId="21847" xr:uid="{00000000-0005-0000-0000-00003C550000}"/>
    <cellStyle name="Normal 3 2 4 10 3 3 2" xfId="21848" xr:uid="{00000000-0005-0000-0000-00003D550000}"/>
    <cellStyle name="Normal 3 2 4 10 3 4" xfId="21849" xr:uid="{00000000-0005-0000-0000-00003E550000}"/>
    <cellStyle name="Normal 3 2 4 10 4" xfId="21850" xr:uid="{00000000-0005-0000-0000-00003F550000}"/>
    <cellStyle name="Normal 3 2 4 10 4 2" xfId="21851" xr:uid="{00000000-0005-0000-0000-000040550000}"/>
    <cellStyle name="Normal 3 2 4 10 4 2 2" xfId="21852" xr:uid="{00000000-0005-0000-0000-000041550000}"/>
    <cellStyle name="Normal 3 2 4 10 4 3" xfId="21853" xr:uid="{00000000-0005-0000-0000-000042550000}"/>
    <cellStyle name="Normal 3 2 4 10 5" xfId="21854" xr:uid="{00000000-0005-0000-0000-000043550000}"/>
    <cellStyle name="Normal 3 2 4 10 5 2" xfId="21855" xr:uid="{00000000-0005-0000-0000-000044550000}"/>
    <cellStyle name="Normal 3 2 4 10 6" xfId="21856" xr:uid="{00000000-0005-0000-0000-000045550000}"/>
    <cellStyle name="Normal 3 2 4 11" xfId="21857" xr:uid="{00000000-0005-0000-0000-000046550000}"/>
    <cellStyle name="Normal 3 2 4 11 2" xfId="21858" xr:uid="{00000000-0005-0000-0000-000047550000}"/>
    <cellStyle name="Normal 3 2 4 11 2 2" xfId="21859" xr:uid="{00000000-0005-0000-0000-000048550000}"/>
    <cellStyle name="Normal 3 2 4 11 2 2 2" xfId="21860" xr:uid="{00000000-0005-0000-0000-000049550000}"/>
    <cellStyle name="Normal 3 2 4 11 2 2 2 2" xfId="21861" xr:uid="{00000000-0005-0000-0000-00004A550000}"/>
    <cellStyle name="Normal 3 2 4 11 2 2 3" xfId="21862" xr:uid="{00000000-0005-0000-0000-00004B550000}"/>
    <cellStyle name="Normal 3 2 4 11 2 3" xfId="21863" xr:uid="{00000000-0005-0000-0000-00004C550000}"/>
    <cellStyle name="Normal 3 2 4 11 2 3 2" xfId="21864" xr:uid="{00000000-0005-0000-0000-00004D550000}"/>
    <cellStyle name="Normal 3 2 4 11 2 4" xfId="21865" xr:uid="{00000000-0005-0000-0000-00004E550000}"/>
    <cellStyle name="Normal 3 2 4 11 3" xfId="21866" xr:uid="{00000000-0005-0000-0000-00004F550000}"/>
    <cellStyle name="Normal 3 2 4 11 3 2" xfId="21867" xr:uid="{00000000-0005-0000-0000-000050550000}"/>
    <cellStyle name="Normal 3 2 4 11 3 2 2" xfId="21868" xr:uid="{00000000-0005-0000-0000-000051550000}"/>
    <cellStyle name="Normal 3 2 4 11 3 3" xfId="21869" xr:uid="{00000000-0005-0000-0000-000052550000}"/>
    <cellStyle name="Normal 3 2 4 11 4" xfId="21870" xr:uid="{00000000-0005-0000-0000-000053550000}"/>
    <cellStyle name="Normal 3 2 4 11 4 2" xfId="21871" xr:uid="{00000000-0005-0000-0000-000054550000}"/>
    <cellStyle name="Normal 3 2 4 11 5" xfId="21872" xr:uid="{00000000-0005-0000-0000-000055550000}"/>
    <cellStyle name="Normal 3 2 4 12" xfId="21873" xr:uid="{00000000-0005-0000-0000-000056550000}"/>
    <cellStyle name="Normal 3 2 4 12 2" xfId="21874" xr:uid="{00000000-0005-0000-0000-000057550000}"/>
    <cellStyle name="Normal 3 2 4 12 2 2" xfId="21875" xr:uid="{00000000-0005-0000-0000-000058550000}"/>
    <cellStyle name="Normal 3 2 4 12 2 2 2" xfId="21876" xr:uid="{00000000-0005-0000-0000-000059550000}"/>
    <cellStyle name="Normal 3 2 4 12 2 3" xfId="21877" xr:uid="{00000000-0005-0000-0000-00005A550000}"/>
    <cellStyle name="Normal 3 2 4 12 3" xfId="21878" xr:uid="{00000000-0005-0000-0000-00005B550000}"/>
    <cellStyle name="Normal 3 2 4 12 3 2" xfId="21879" xr:uid="{00000000-0005-0000-0000-00005C550000}"/>
    <cellStyle name="Normal 3 2 4 12 4" xfId="21880" xr:uid="{00000000-0005-0000-0000-00005D550000}"/>
    <cellStyle name="Normal 3 2 4 13" xfId="21881" xr:uid="{00000000-0005-0000-0000-00005E550000}"/>
    <cellStyle name="Normal 3 2 4 13 2" xfId="21882" xr:uid="{00000000-0005-0000-0000-00005F550000}"/>
    <cellStyle name="Normal 3 2 4 13 2 2" xfId="21883" xr:uid="{00000000-0005-0000-0000-000060550000}"/>
    <cellStyle name="Normal 3 2 4 13 2 2 2" xfId="21884" xr:uid="{00000000-0005-0000-0000-000061550000}"/>
    <cellStyle name="Normal 3 2 4 13 2 3" xfId="21885" xr:uid="{00000000-0005-0000-0000-000062550000}"/>
    <cellStyle name="Normal 3 2 4 13 3" xfId="21886" xr:uid="{00000000-0005-0000-0000-000063550000}"/>
    <cellStyle name="Normal 3 2 4 13 3 2" xfId="21887" xr:uid="{00000000-0005-0000-0000-000064550000}"/>
    <cellStyle name="Normal 3 2 4 13 4" xfId="21888" xr:uid="{00000000-0005-0000-0000-000065550000}"/>
    <cellStyle name="Normal 3 2 4 14" xfId="21889" xr:uid="{00000000-0005-0000-0000-000066550000}"/>
    <cellStyle name="Normal 3 2 4 14 2" xfId="21890" xr:uid="{00000000-0005-0000-0000-000067550000}"/>
    <cellStyle name="Normal 3 2 4 14 2 2" xfId="21891" xr:uid="{00000000-0005-0000-0000-000068550000}"/>
    <cellStyle name="Normal 3 2 4 14 2 2 2" xfId="21892" xr:uid="{00000000-0005-0000-0000-000069550000}"/>
    <cellStyle name="Normal 3 2 4 14 2 3" xfId="21893" xr:uid="{00000000-0005-0000-0000-00006A550000}"/>
    <cellStyle name="Normal 3 2 4 14 3" xfId="21894" xr:uid="{00000000-0005-0000-0000-00006B550000}"/>
    <cellStyle name="Normal 3 2 4 14 3 2" xfId="21895" xr:uid="{00000000-0005-0000-0000-00006C550000}"/>
    <cellStyle name="Normal 3 2 4 14 4" xfId="21896" xr:uid="{00000000-0005-0000-0000-00006D550000}"/>
    <cellStyle name="Normal 3 2 4 15" xfId="21897" xr:uid="{00000000-0005-0000-0000-00006E550000}"/>
    <cellStyle name="Normal 3 2 4 15 2" xfId="21898" xr:uid="{00000000-0005-0000-0000-00006F550000}"/>
    <cellStyle name="Normal 3 2 4 15 2 2" xfId="21899" xr:uid="{00000000-0005-0000-0000-000070550000}"/>
    <cellStyle name="Normal 3 2 4 15 3" xfId="21900" xr:uid="{00000000-0005-0000-0000-000071550000}"/>
    <cellStyle name="Normal 3 2 4 16" xfId="21901" xr:uid="{00000000-0005-0000-0000-000072550000}"/>
    <cellStyle name="Normal 3 2 4 16 2" xfId="21902" xr:uid="{00000000-0005-0000-0000-000073550000}"/>
    <cellStyle name="Normal 3 2 4 17" xfId="21903" xr:uid="{00000000-0005-0000-0000-000074550000}"/>
    <cellStyle name="Normal 3 2 4 17 2" xfId="21904" xr:uid="{00000000-0005-0000-0000-000075550000}"/>
    <cellStyle name="Normal 3 2 4 18" xfId="21905" xr:uid="{00000000-0005-0000-0000-000076550000}"/>
    <cellStyle name="Normal 3 2 4 2" xfId="21906" xr:uid="{00000000-0005-0000-0000-000077550000}"/>
    <cellStyle name="Normal 3 2 4 2 10" xfId="21907" xr:uid="{00000000-0005-0000-0000-000078550000}"/>
    <cellStyle name="Normal 3 2 4 2 10 2" xfId="21908" xr:uid="{00000000-0005-0000-0000-000079550000}"/>
    <cellStyle name="Normal 3 2 4 2 10 2 2" xfId="21909" xr:uid="{00000000-0005-0000-0000-00007A550000}"/>
    <cellStyle name="Normal 3 2 4 2 10 2 2 2" xfId="21910" xr:uid="{00000000-0005-0000-0000-00007B550000}"/>
    <cellStyle name="Normal 3 2 4 2 10 2 3" xfId="21911" xr:uid="{00000000-0005-0000-0000-00007C550000}"/>
    <cellStyle name="Normal 3 2 4 2 10 3" xfId="21912" xr:uid="{00000000-0005-0000-0000-00007D550000}"/>
    <cellStyle name="Normal 3 2 4 2 10 3 2" xfId="21913" xr:uid="{00000000-0005-0000-0000-00007E550000}"/>
    <cellStyle name="Normal 3 2 4 2 10 4" xfId="21914" xr:uid="{00000000-0005-0000-0000-00007F550000}"/>
    <cellStyle name="Normal 3 2 4 2 11" xfId="21915" xr:uid="{00000000-0005-0000-0000-000080550000}"/>
    <cellStyle name="Normal 3 2 4 2 11 2" xfId="21916" xr:uid="{00000000-0005-0000-0000-000081550000}"/>
    <cellStyle name="Normal 3 2 4 2 11 2 2" xfId="21917" xr:uid="{00000000-0005-0000-0000-000082550000}"/>
    <cellStyle name="Normal 3 2 4 2 11 2 2 2" xfId="21918" xr:uid="{00000000-0005-0000-0000-000083550000}"/>
    <cellStyle name="Normal 3 2 4 2 11 2 3" xfId="21919" xr:uid="{00000000-0005-0000-0000-000084550000}"/>
    <cellStyle name="Normal 3 2 4 2 11 3" xfId="21920" xr:uid="{00000000-0005-0000-0000-000085550000}"/>
    <cellStyle name="Normal 3 2 4 2 11 3 2" xfId="21921" xr:uid="{00000000-0005-0000-0000-000086550000}"/>
    <cellStyle name="Normal 3 2 4 2 11 4" xfId="21922" xr:uid="{00000000-0005-0000-0000-000087550000}"/>
    <cellStyle name="Normal 3 2 4 2 12" xfId="21923" xr:uid="{00000000-0005-0000-0000-000088550000}"/>
    <cellStyle name="Normal 3 2 4 2 12 2" xfId="21924" xr:uid="{00000000-0005-0000-0000-000089550000}"/>
    <cellStyle name="Normal 3 2 4 2 12 2 2" xfId="21925" xr:uid="{00000000-0005-0000-0000-00008A550000}"/>
    <cellStyle name="Normal 3 2 4 2 12 2 2 2" xfId="21926" xr:uid="{00000000-0005-0000-0000-00008B550000}"/>
    <cellStyle name="Normal 3 2 4 2 12 2 3" xfId="21927" xr:uid="{00000000-0005-0000-0000-00008C550000}"/>
    <cellStyle name="Normal 3 2 4 2 12 3" xfId="21928" xr:uid="{00000000-0005-0000-0000-00008D550000}"/>
    <cellStyle name="Normal 3 2 4 2 12 3 2" xfId="21929" xr:uid="{00000000-0005-0000-0000-00008E550000}"/>
    <cellStyle name="Normal 3 2 4 2 12 4" xfId="21930" xr:uid="{00000000-0005-0000-0000-00008F550000}"/>
    <cellStyle name="Normal 3 2 4 2 13" xfId="21931" xr:uid="{00000000-0005-0000-0000-000090550000}"/>
    <cellStyle name="Normal 3 2 4 2 13 2" xfId="21932" xr:uid="{00000000-0005-0000-0000-000091550000}"/>
    <cellStyle name="Normal 3 2 4 2 13 2 2" xfId="21933" xr:uid="{00000000-0005-0000-0000-000092550000}"/>
    <cellStyle name="Normal 3 2 4 2 13 3" xfId="21934" xr:uid="{00000000-0005-0000-0000-000093550000}"/>
    <cellStyle name="Normal 3 2 4 2 14" xfId="21935" xr:uid="{00000000-0005-0000-0000-000094550000}"/>
    <cellStyle name="Normal 3 2 4 2 14 2" xfId="21936" xr:uid="{00000000-0005-0000-0000-000095550000}"/>
    <cellStyle name="Normal 3 2 4 2 15" xfId="21937" xr:uid="{00000000-0005-0000-0000-000096550000}"/>
    <cellStyle name="Normal 3 2 4 2 15 2" xfId="21938" xr:uid="{00000000-0005-0000-0000-000097550000}"/>
    <cellStyle name="Normal 3 2 4 2 16" xfId="21939" xr:uid="{00000000-0005-0000-0000-000098550000}"/>
    <cellStyle name="Normal 3 2 4 2 2" xfId="21940" xr:uid="{00000000-0005-0000-0000-000099550000}"/>
    <cellStyle name="Normal 3 2 4 2 2 10" xfId="21941" xr:uid="{00000000-0005-0000-0000-00009A550000}"/>
    <cellStyle name="Normal 3 2 4 2 2 2" xfId="21942" xr:uid="{00000000-0005-0000-0000-00009B550000}"/>
    <cellStyle name="Normal 3 2 4 2 2 2 2" xfId="21943" xr:uid="{00000000-0005-0000-0000-00009C550000}"/>
    <cellStyle name="Normal 3 2 4 2 2 2 2 2" xfId="21944" xr:uid="{00000000-0005-0000-0000-00009D550000}"/>
    <cellStyle name="Normal 3 2 4 2 2 2 2 2 2" xfId="21945" xr:uid="{00000000-0005-0000-0000-00009E550000}"/>
    <cellStyle name="Normal 3 2 4 2 2 2 2 2 2 2" xfId="21946" xr:uid="{00000000-0005-0000-0000-00009F550000}"/>
    <cellStyle name="Normal 3 2 4 2 2 2 2 2 2 2 2" xfId="21947" xr:uid="{00000000-0005-0000-0000-0000A0550000}"/>
    <cellStyle name="Normal 3 2 4 2 2 2 2 2 2 2 2 2" xfId="21948" xr:uid="{00000000-0005-0000-0000-0000A1550000}"/>
    <cellStyle name="Normal 3 2 4 2 2 2 2 2 2 2 3" xfId="21949" xr:uid="{00000000-0005-0000-0000-0000A2550000}"/>
    <cellStyle name="Normal 3 2 4 2 2 2 2 2 2 3" xfId="21950" xr:uid="{00000000-0005-0000-0000-0000A3550000}"/>
    <cellStyle name="Normal 3 2 4 2 2 2 2 2 2 3 2" xfId="21951" xr:uid="{00000000-0005-0000-0000-0000A4550000}"/>
    <cellStyle name="Normal 3 2 4 2 2 2 2 2 2 4" xfId="21952" xr:uid="{00000000-0005-0000-0000-0000A5550000}"/>
    <cellStyle name="Normal 3 2 4 2 2 2 2 2 3" xfId="21953" xr:uid="{00000000-0005-0000-0000-0000A6550000}"/>
    <cellStyle name="Normal 3 2 4 2 2 2 2 2 3 2" xfId="21954" xr:uid="{00000000-0005-0000-0000-0000A7550000}"/>
    <cellStyle name="Normal 3 2 4 2 2 2 2 2 3 2 2" xfId="21955" xr:uid="{00000000-0005-0000-0000-0000A8550000}"/>
    <cellStyle name="Normal 3 2 4 2 2 2 2 2 3 3" xfId="21956" xr:uid="{00000000-0005-0000-0000-0000A9550000}"/>
    <cellStyle name="Normal 3 2 4 2 2 2 2 2 4" xfId="21957" xr:uid="{00000000-0005-0000-0000-0000AA550000}"/>
    <cellStyle name="Normal 3 2 4 2 2 2 2 2 4 2" xfId="21958" xr:uid="{00000000-0005-0000-0000-0000AB550000}"/>
    <cellStyle name="Normal 3 2 4 2 2 2 2 2 5" xfId="21959" xr:uid="{00000000-0005-0000-0000-0000AC550000}"/>
    <cellStyle name="Normal 3 2 4 2 2 2 2 3" xfId="21960" xr:uid="{00000000-0005-0000-0000-0000AD550000}"/>
    <cellStyle name="Normal 3 2 4 2 2 2 2 3 2" xfId="21961" xr:uid="{00000000-0005-0000-0000-0000AE550000}"/>
    <cellStyle name="Normal 3 2 4 2 2 2 2 3 2 2" xfId="21962" xr:uid="{00000000-0005-0000-0000-0000AF550000}"/>
    <cellStyle name="Normal 3 2 4 2 2 2 2 3 2 2 2" xfId="21963" xr:uid="{00000000-0005-0000-0000-0000B0550000}"/>
    <cellStyle name="Normal 3 2 4 2 2 2 2 3 2 3" xfId="21964" xr:uid="{00000000-0005-0000-0000-0000B1550000}"/>
    <cellStyle name="Normal 3 2 4 2 2 2 2 3 3" xfId="21965" xr:uid="{00000000-0005-0000-0000-0000B2550000}"/>
    <cellStyle name="Normal 3 2 4 2 2 2 2 3 3 2" xfId="21966" xr:uid="{00000000-0005-0000-0000-0000B3550000}"/>
    <cellStyle name="Normal 3 2 4 2 2 2 2 3 4" xfId="21967" xr:uid="{00000000-0005-0000-0000-0000B4550000}"/>
    <cellStyle name="Normal 3 2 4 2 2 2 2 4" xfId="21968" xr:uid="{00000000-0005-0000-0000-0000B5550000}"/>
    <cellStyle name="Normal 3 2 4 2 2 2 2 4 2" xfId="21969" xr:uid="{00000000-0005-0000-0000-0000B6550000}"/>
    <cellStyle name="Normal 3 2 4 2 2 2 2 4 2 2" xfId="21970" xr:uid="{00000000-0005-0000-0000-0000B7550000}"/>
    <cellStyle name="Normal 3 2 4 2 2 2 2 4 2 2 2" xfId="21971" xr:uid="{00000000-0005-0000-0000-0000B8550000}"/>
    <cellStyle name="Normal 3 2 4 2 2 2 2 4 2 3" xfId="21972" xr:uid="{00000000-0005-0000-0000-0000B9550000}"/>
    <cellStyle name="Normal 3 2 4 2 2 2 2 4 3" xfId="21973" xr:uid="{00000000-0005-0000-0000-0000BA550000}"/>
    <cellStyle name="Normal 3 2 4 2 2 2 2 4 3 2" xfId="21974" xr:uid="{00000000-0005-0000-0000-0000BB550000}"/>
    <cellStyle name="Normal 3 2 4 2 2 2 2 4 4" xfId="21975" xr:uid="{00000000-0005-0000-0000-0000BC550000}"/>
    <cellStyle name="Normal 3 2 4 2 2 2 2 5" xfId="21976" xr:uid="{00000000-0005-0000-0000-0000BD550000}"/>
    <cellStyle name="Normal 3 2 4 2 2 2 2 5 2" xfId="21977" xr:uid="{00000000-0005-0000-0000-0000BE550000}"/>
    <cellStyle name="Normal 3 2 4 2 2 2 2 5 2 2" xfId="21978" xr:uid="{00000000-0005-0000-0000-0000BF550000}"/>
    <cellStyle name="Normal 3 2 4 2 2 2 2 5 3" xfId="21979" xr:uid="{00000000-0005-0000-0000-0000C0550000}"/>
    <cellStyle name="Normal 3 2 4 2 2 2 2 6" xfId="21980" xr:uid="{00000000-0005-0000-0000-0000C1550000}"/>
    <cellStyle name="Normal 3 2 4 2 2 2 2 6 2" xfId="21981" xr:uid="{00000000-0005-0000-0000-0000C2550000}"/>
    <cellStyle name="Normal 3 2 4 2 2 2 2 7" xfId="21982" xr:uid="{00000000-0005-0000-0000-0000C3550000}"/>
    <cellStyle name="Normal 3 2 4 2 2 2 2 7 2" xfId="21983" xr:uid="{00000000-0005-0000-0000-0000C4550000}"/>
    <cellStyle name="Normal 3 2 4 2 2 2 2 8" xfId="21984" xr:uid="{00000000-0005-0000-0000-0000C5550000}"/>
    <cellStyle name="Normal 3 2 4 2 2 2 3" xfId="21985" xr:uid="{00000000-0005-0000-0000-0000C6550000}"/>
    <cellStyle name="Normal 3 2 4 2 2 2 3 2" xfId="21986" xr:uid="{00000000-0005-0000-0000-0000C7550000}"/>
    <cellStyle name="Normal 3 2 4 2 2 2 3 2 2" xfId="21987" xr:uid="{00000000-0005-0000-0000-0000C8550000}"/>
    <cellStyle name="Normal 3 2 4 2 2 2 3 2 2 2" xfId="21988" xr:uid="{00000000-0005-0000-0000-0000C9550000}"/>
    <cellStyle name="Normal 3 2 4 2 2 2 3 2 2 2 2" xfId="21989" xr:uid="{00000000-0005-0000-0000-0000CA550000}"/>
    <cellStyle name="Normal 3 2 4 2 2 2 3 2 2 3" xfId="21990" xr:uid="{00000000-0005-0000-0000-0000CB550000}"/>
    <cellStyle name="Normal 3 2 4 2 2 2 3 2 3" xfId="21991" xr:uid="{00000000-0005-0000-0000-0000CC550000}"/>
    <cellStyle name="Normal 3 2 4 2 2 2 3 2 3 2" xfId="21992" xr:uid="{00000000-0005-0000-0000-0000CD550000}"/>
    <cellStyle name="Normal 3 2 4 2 2 2 3 2 4" xfId="21993" xr:uid="{00000000-0005-0000-0000-0000CE550000}"/>
    <cellStyle name="Normal 3 2 4 2 2 2 3 3" xfId="21994" xr:uid="{00000000-0005-0000-0000-0000CF550000}"/>
    <cellStyle name="Normal 3 2 4 2 2 2 3 3 2" xfId="21995" xr:uid="{00000000-0005-0000-0000-0000D0550000}"/>
    <cellStyle name="Normal 3 2 4 2 2 2 3 3 2 2" xfId="21996" xr:uid="{00000000-0005-0000-0000-0000D1550000}"/>
    <cellStyle name="Normal 3 2 4 2 2 2 3 3 3" xfId="21997" xr:uid="{00000000-0005-0000-0000-0000D2550000}"/>
    <cellStyle name="Normal 3 2 4 2 2 2 3 4" xfId="21998" xr:uid="{00000000-0005-0000-0000-0000D3550000}"/>
    <cellStyle name="Normal 3 2 4 2 2 2 3 4 2" xfId="21999" xr:uid="{00000000-0005-0000-0000-0000D4550000}"/>
    <cellStyle name="Normal 3 2 4 2 2 2 3 5" xfId="22000" xr:uid="{00000000-0005-0000-0000-0000D5550000}"/>
    <cellStyle name="Normal 3 2 4 2 2 2 4" xfId="22001" xr:uid="{00000000-0005-0000-0000-0000D6550000}"/>
    <cellStyle name="Normal 3 2 4 2 2 2 4 2" xfId="22002" xr:uid="{00000000-0005-0000-0000-0000D7550000}"/>
    <cellStyle name="Normal 3 2 4 2 2 2 4 2 2" xfId="22003" xr:uid="{00000000-0005-0000-0000-0000D8550000}"/>
    <cellStyle name="Normal 3 2 4 2 2 2 4 2 2 2" xfId="22004" xr:uid="{00000000-0005-0000-0000-0000D9550000}"/>
    <cellStyle name="Normal 3 2 4 2 2 2 4 2 3" xfId="22005" xr:uid="{00000000-0005-0000-0000-0000DA550000}"/>
    <cellStyle name="Normal 3 2 4 2 2 2 4 3" xfId="22006" xr:uid="{00000000-0005-0000-0000-0000DB550000}"/>
    <cellStyle name="Normal 3 2 4 2 2 2 4 3 2" xfId="22007" xr:uid="{00000000-0005-0000-0000-0000DC550000}"/>
    <cellStyle name="Normal 3 2 4 2 2 2 4 4" xfId="22008" xr:uid="{00000000-0005-0000-0000-0000DD550000}"/>
    <cellStyle name="Normal 3 2 4 2 2 2 5" xfId="22009" xr:uid="{00000000-0005-0000-0000-0000DE550000}"/>
    <cellStyle name="Normal 3 2 4 2 2 2 5 2" xfId="22010" xr:uid="{00000000-0005-0000-0000-0000DF550000}"/>
    <cellStyle name="Normal 3 2 4 2 2 2 5 2 2" xfId="22011" xr:uid="{00000000-0005-0000-0000-0000E0550000}"/>
    <cellStyle name="Normal 3 2 4 2 2 2 5 2 2 2" xfId="22012" xr:uid="{00000000-0005-0000-0000-0000E1550000}"/>
    <cellStyle name="Normal 3 2 4 2 2 2 5 2 3" xfId="22013" xr:uid="{00000000-0005-0000-0000-0000E2550000}"/>
    <cellStyle name="Normal 3 2 4 2 2 2 5 3" xfId="22014" xr:uid="{00000000-0005-0000-0000-0000E3550000}"/>
    <cellStyle name="Normal 3 2 4 2 2 2 5 3 2" xfId="22015" xr:uid="{00000000-0005-0000-0000-0000E4550000}"/>
    <cellStyle name="Normal 3 2 4 2 2 2 5 4" xfId="22016" xr:uid="{00000000-0005-0000-0000-0000E5550000}"/>
    <cellStyle name="Normal 3 2 4 2 2 2 6" xfId="22017" xr:uid="{00000000-0005-0000-0000-0000E6550000}"/>
    <cellStyle name="Normal 3 2 4 2 2 2 6 2" xfId="22018" xr:uid="{00000000-0005-0000-0000-0000E7550000}"/>
    <cellStyle name="Normal 3 2 4 2 2 2 6 2 2" xfId="22019" xr:uid="{00000000-0005-0000-0000-0000E8550000}"/>
    <cellStyle name="Normal 3 2 4 2 2 2 6 3" xfId="22020" xr:uid="{00000000-0005-0000-0000-0000E9550000}"/>
    <cellStyle name="Normal 3 2 4 2 2 2 7" xfId="22021" xr:uid="{00000000-0005-0000-0000-0000EA550000}"/>
    <cellStyle name="Normal 3 2 4 2 2 2 7 2" xfId="22022" xr:uid="{00000000-0005-0000-0000-0000EB550000}"/>
    <cellStyle name="Normal 3 2 4 2 2 2 8" xfId="22023" xr:uid="{00000000-0005-0000-0000-0000EC550000}"/>
    <cellStyle name="Normal 3 2 4 2 2 2 8 2" xfId="22024" xr:uid="{00000000-0005-0000-0000-0000ED550000}"/>
    <cellStyle name="Normal 3 2 4 2 2 2 9" xfId="22025" xr:uid="{00000000-0005-0000-0000-0000EE550000}"/>
    <cellStyle name="Normal 3 2 4 2 2 3" xfId="22026" xr:uid="{00000000-0005-0000-0000-0000EF550000}"/>
    <cellStyle name="Normal 3 2 4 2 2 3 2" xfId="22027" xr:uid="{00000000-0005-0000-0000-0000F0550000}"/>
    <cellStyle name="Normal 3 2 4 2 2 3 2 2" xfId="22028" xr:uid="{00000000-0005-0000-0000-0000F1550000}"/>
    <cellStyle name="Normal 3 2 4 2 2 3 2 2 2" xfId="22029" xr:uid="{00000000-0005-0000-0000-0000F2550000}"/>
    <cellStyle name="Normal 3 2 4 2 2 3 2 2 2 2" xfId="22030" xr:uid="{00000000-0005-0000-0000-0000F3550000}"/>
    <cellStyle name="Normal 3 2 4 2 2 3 2 2 2 2 2" xfId="22031" xr:uid="{00000000-0005-0000-0000-0000F4550000}"/>
    <cellStyle name="Normal 3 2 4 2 2 3 2 2 2 3" xfId="22032" xr:uid="{00000000-0005-0000-0000-0000F5550000}"/>
    <cellStyle name="Normal 3 2 4 2 2 3 2 2 3" xfId="22033" xr:uid="{00000000-0005-0000-0000-0000F6550000}"/>
    <cellStyle name="Normal 3 2 4 2 2 3 2 2 3 2" xfId="22034" xr:uid="{00000000-0005-0000-0000-0000F7550000}"/>
    <cellStyle name="Normal 3 2 4 2 2 3 2 2 4" xfId="22035" xr:uid="{00000000-0005-0000-0000-0000F8550000}"/>
    <cellStyle name="Normal 3 2 4 2 2 3 2 3" xfId="22036" xr:uid="{00000000-0005-0000-0000-0000F9550000}"/>
    <cellStyle name="Normal 3 2 4 2 2 3 2 3 2" xfId="22037" xr:uid="{00000000-0005-0000-0000-0000FA550000}"/>
    <cellStyle name="Normal 3 2 4 2 2 3 2 3 2 2" xfId="22038" xr:uid="{00000000-0005-0000-0000-0000FB550000}"/>
    <cellStyle name="Normal 3 2 4 2 2 3 2 3 3" xfId="22039" xr:uid="{00000000-0005-0000-0000-0000FC550000}"/>
    <cellStyle name="Normal 3 2 4 2 2 3 2 4" xfId="22040" xr:uid="{00000000-0005-0000-0000-0000FD550000}"/>
    <cellStyle name="Normal 3 2 4 2 2 3 2 4 2" xfId="22041" xr:uid="{00000000-0005-0000-0000-0000FE550000}"/>
    <cellStyle name="Normal 3 2 4 2 2 3 2 5" xfId="22042" xr:uid="{00000000-0005-0000-0000-0000FF550000}"/>
    <cellStyle name="Normal 3 2 4 2 2 3 3" xfId="22043" xr:uid="{00000000-0005-0000-0000-000000560000}"/>
    <cellStyle name="Normal 3 2 4 2 2 3 3 2" xfId="22044" xr:uid="{00000000-0005-0000-0000-000001560000}"/>
    <cellStyle name="Normal 3 2 4 2 2 3 3 2 2" xfId="22045" xr:uid="{00000000-0005-0000-0000-000002560000}"/>
    <cellStyle name="Normal 3 2 4 2 2 3 3 2 2 2" xfId="22046" xr:uid="{00000000-0005-0000-0000-000003560000}"/>
    <cellStyle name="Normal 3 2 4 2 2 3 3 2 3" xfId="22047" xr:uid="{00000000-0005-0000-0000-000004560000}"/>
    <cellStyle name="Normal 3 2 4 2 2 3 3 3" xfId="22048" xr:uid="{00000000-0005-0000-0000-000005560000}"/>
    <cellStyle name="Normal 3 2 4 2 2 3 3 3 2" xfId="22049" xr:uid="{00000000-0005-0000-0000-000006560000}"/>
    <cellStyle name="Normal 3 2 4 2 2 3 3 4" xfId="22050" xr:uid="{00000000-0005-0000-0000-000007560000}"/>
    <cellStyle name="Normal 3 2 4 2 2 3 4" xfId="22051" xr:uid="{00000000-0005-0000-0000-000008560000}"/>
    <cellStyle name="Normal 3 2 4 2 2 3 4 2" xfId="22052" xr:uid="{00000000-0005-0000-0000-000009560000}"/>
    <cellStyle name="Normal 3 2 4 2 2 3 4 2 2" xfId="22053" xr:uid="{00000000-0005-0000-0000-00000A560000}"/>
    <cellStyle name="Normal 3 2 4 2 2 3 4 2 2 2" xfId="22054" xr:uid="{00000000-0005-0000-0000-00000B560000}"/>
    <cellStyle name="Normal 3 2 4 2 2 3 4 2 3" xfId="22055" xr:uid="{00000000-0005-0000-0000-00000C560000}"/>
    <cellStyle name="Normal 3 2 4 2 2 3 4 3" xfId="22056" xr:uid="{00000000-0005-0000-0000-00000D560000}"/>
    <cellStyle name="Normal 3 2 4 2 2 3 4 3 2" xfId="22057" xr:uid="{00000000-0005-0000-0000-00000E560000}"/>
    <cellStyle name="Normal 3 2 4 2 2 3 4 4" xfId="22058" xr:uid="{00000000-0005-0000-0000-00000F560000}"/>
    <cellStyle name="Normal 3 2 4 2 2 3 5" xfId="22059" xr:uid="{00000000-0005-0000-0000-000010560000}"/>
    <cellStyle name="Normal 3 2 4 2 2 3 5 2" xfId="22060" xr:uid="{00000000-0005-0000-0000-000011560000}"/>
    <cellStyle name="Normal 3 2 4 2 2 3 5 2 2" xfId="22061" xr:uid="{00000000-0005-0000-0000-000012560000}"/>
    <cellStyle name="Normal 3 2 4 2 2 3 5 3" xfId="22062" xr:uid="{00000000-0005-0000-0000-000013560000}"/>
    <cellStyle name="Normal 3 2 4 2 2 3 6" xfId="22063" xr:uid="{00000000-0005-0000-0000-000014560000}"/>
    <cellStyle name="Normal 3 2 4 2 2 3 6 2" xfId="22064" xr:uid="{00000000-0005-0000-0000-000015560000}"/>
    <cellStyle name="Normal 3 2 4 2 2 3 7" xfId="22065" xr:uid="{00000000-0005-0000-0000-000016560000}"/>
    <cellStyle name="Normal 3 2 4 2 2 3 7 2" xfId="22066" xr:uid="{00000000-0005-0000-0000-000017560000}"/>
    <cellStyle name="Normal 3 2 4 2 2 3 8" xfId="22067" xr:uid="{00000000-0005-0000-0000-000018560000}"/>
    <cellStyle name="Normal 3 2 4 2 2 4" xfId="22068" xr:uid="{00000000-0005-0000-0000-000019560000}"/>
    <cellStyle name="Normal 3 2 4 2 2 4 2" xfId="22069" xr:uid="{00000000-0005-0000-0000-00001A560000}"/>
    <cellStyle name="Normal 3 2 4 2 2 4 2 2" xfId="22070" xr:uid="{00000000-0005-0000-0000-00001B560000}"/>
    <cellStyle name="Normal 3 2 4 2 2 4 2 2 2" xfId="22071" xr:uid="{00000000-0005-0000-0000-00001C560000}"/>
    <cellStyle name="Normal 3 2 4 2 2 4 2 2 2 2" xfId="22072" xr:uid="{00000000-0005-0000-0000-00001D560000}"/>
    <cellStyle name="Normal 3 2 4 2 2 4 2 2 3" xfId="22073" xr:uid="{00000000-0005-0000-0000-00001E560000}"/>
    <cellStyle name="Normal 3 2 4 2 2 4 2 3" xfId="22074" xr:uid="{00000000-0005-0000-0000-00001F560000}"/>
    <cellStyle name="Normal 3 2 4 2 2 4 2 3 2" xfId="22075" xr:uid="{00000000-0005-0000-0000-000020560000}"/>
    <cellStyle name="Normal 3 2 4 2 2 4 2 4" xfId="22076" xr:uid="{00000000-0005-0000-0000-000021560000}"/>
    <cellStyle name="Normal 3 2 4 2 2 4 3" xfId="22077" xr:uid="{00000000-0005-0000-0000-000022560000}"/>
    <cellStyle name="Normal 3 2 4 2 2 4 3 2" xfId="22078" xr:uid="{00000000-0005-0000-0000-000023560000}"/>
    <cellStyle name="Normal 3 2 4 2 2 4 3 2 2" xfId="22079" xr:uid="{00000000-0005-0000-0000-000024560000}"/>
    <cellStyle name="Normal 3 2 4 2 2 4 3 3" xfId="22080" xr:uid="{00000000-0005-0000-0000-000025560000}"/>
    <cellStyle name="Normal 3 2 4 2 2 4 4" xfId="22081" xr:uid="{00000000-0005-0000-0000-000026560000}"/>
    <cellStyle name="Normal 3 2 4 2 2 4 4 2" xfId="22082" xr:uid="{00000000-0005-0000-0000-000027560000}"/>
    <cellStyle name="Normal 3 2 4 2 2 4 5" xfId="22083" xr:uid="{00000000-0005-0000-0000-000028560000}"/>
    <cellStyle name="Normal 3 2 4 2 2 5" xfId="22084" xr:uid="{00000000-0005-0000-0000-000029560000}"/>
    <cellStyle name="Normal 3 2 4 2 2 5 2" xfId="22085" xr:uid="{00000000-0005-0000-0000-00002A560000}"/>
    <cellStyle name="Normal 3 2 4 2 2 5 2 2" xfId="22086" xr:uid="{00000000-0005-0000-0000-00002B560000}"/>
    <cellStyle name="Normal 3 2 4 2 2 5 2 2 2" xfId="22087" xr:uid="{00000000-0005-0000-0000-00002C560000}"/>
    <cellStyle name="Normal 3 2 4 2 2 5 2 3" xfId="22088" xr:uid="{00000000-0005-0000-0000-00002D560000}"/>
    <cellStyle name="Normal 3 2 4 2 2 5 3" xfId="22089" xr:uid="{00000000-0005-0000-0000-00002E560000}"/>
    <cellStyle name="Normal 3 2 4 2 2 5 3 2" xfId="22090" xr:uid="{00000000-0005-0000-0000-00002F560000}"/>
    <cellStyle name="Normal 3 2 4 2 2 5 4" xfId="22091" xr:uid="{00000000-0005-0000-0000-000030560000}"/>
    <cellStyle name="Normal 3 2 4 2 2 6" xfId="22092" xr:uid="{00000000-0005-0000-0000-000031560000}"/>
    <cellStyle name="Normal 3 2 4 2 2 6 2" xfId="22093" xr:uid="{00000000-0005-0000-0000-000032560000}"/>
    <cellStyle name="Normal 3 2 4 2 2 6 2 2" xfId="22094" xr:uid="{00000000-0005-0000-0000-000033560000}"/>
    <cellStyle name="Normal 3 2 4 2 2 6 2 2 2" xfId="22095" xr:uid="{00000000-0005-0000-0000-000034560000}"/>
    <cellStyle name="Normal 3 2 4 2 2 6 2 3" xfId="22096" xr:uid="{00000000-0005-0000-0000-000035560000}"/>
    <cellStyle name="Normal 3 2 4 2 2 6 3" xfId="22097" xr:uid="{00000000-0005-0000-0000-000036560000}"/>
    <cellStyle name="Normal 3 2 4 2 2 6 3 2" xfId="22098" xr:uid="{00000000-0005-0000-0000-000037560000}"/>
    <cellStyle name="Normal 3 2 4 2 2 6 4" xfId="22099" xr:uid="{00000000-0005-0000-0000-000038560000}"/>
    <cellStyle name="Normal 3 2 4 2 2 7" xfId="22100" xr:uid="{00000000-0005-0000-0000-000039560000}"/>
    <cellStyle name="Normal 3 2 4 2 2 7 2" xfId="22101" xr:uid="{00000000-0005-0000-0000-00003A560000}"/>
    <cellStyle name="Normal 3 2 4 2 2 7 2 2" xfId="22102" xr:uid="{00000000-0005-0000-0000-00003B560000}"/>
    <cellStyle name="Normal 3 2 4 2 2 7 3" xfId="22103" xr:uid="{00000000-0005-0000-0000-00003C560000}"/>
    <cellStyle name="Normal 3 2 4 2 2 8" xfId="22104" xr:uid="{00000000-0005-0000-0000-00003D560000}"/>
    <cellStyle name="Normal 3 2 4 2 2 8 2" xfId="22105" xr:uid="{00000000-0005-0000-0000-00003E560000}"/>
    <cellStyle name="Normal 3 2 4 2 2 9" xfId="22106" xr:uid="{00000000-0005-0000-0000-00003F560000}"/>
    <cellStyle name="Normal 3 2 4 2 2 9 2" xfId="22107" xr:uid="{00000000-0005-0000-0000-000040560000}"/>
    <cellStyle name="Normal 3 2 4 2 3" xfId="22108" xr:uid="{00000000-0005-0000-0000-000041560000}"/>
    <cellStyle name="Normal 3 2 4 2 3 10" xfId="22109" xr:uid="{00000000-0005-0000-0000-000042560000}"/>
    <cellStyle name="Normal 3 2 4 2 3 2" xfId="22110" xr:uid="{00000000-0005-0000-0000-000043560000}"/>
    <cellStyle name="Normal 3 2 4 2 3 2 2" xfId="22111" xr:uid="{00000000-0005-0000-0000-000044560000}"/>
    <cellStyle name="Normal 3 2 4 2 3 2 2 2" xfId="22112" xr:uid="{00000000-0005-0000-0000-000045560000}"/>
    <cellStyle name="Normal 3 2 4 2 3 2 2 2 2" xfId="22113" xr:uid="{00000000-0005-0000-0000-000046560000}"/>
    <cellStyle name="Normal 3 2 4 2 3 2 2 2 2 2" xfId="22114" xr:uid="{00000000-0005-0000-0000-000047560000}"/>
    <cellStyle name="Normal 3 2 4 2 3 2 2 2 2 2 2" xfId="22115" xr:uid="{00000000-0005-0000-0000-000048560000}"/>
    <cellStyle name="Normal 3 2 4 2 3 2 2 2 2 2 2 2" xfId="22116" xr:uid="{00000000-0005-0000-0000-000049560000}"/>
    <cellStyle name="Normal 3 2 4 2 3 2 2 2 2 2 3" xfId="22117" xr:uid="{00000000-0005-0000-0000-00004A560000}"/>
    <cellStyle name="Normal 3 2 4 2 3 2 2 2 2 3" xfId="22118" xr:uid="{00000000-0005-0000-0000-00004B560000}"/>
    <cellStyle name="Normal 3 2 4 2 3 2 2 2 2 3 2" xfId="22119" xr:uid="{00000000-0005-0000-0000-00004C560000}"/>
    <cellStyle name="Normal 3 2 4 2 3 2 2 2 2 4" xfId="22120" xr:uid="{00000000-0005-0000-0000-00004D560000}"/>
    <cellStyle name="Normal 3 2 4 2 3 2 2 2 3" xfId="22121" xr:uid="{00000000-0005-0000-0000-00004E560000}"/>
    <cellStyle name="Normal 3 2 4 2 3 2 2 2 3 2" xfId="22122" xr:uid="{00000000-0005-0000-0000-00004F560000}"/>
    <cellStyle name="Normal 3 2 4 2 3 2 2 2 3 2 2" xfId="22123" xr:uid="{00000000-0005-0000-0000-000050560000}"/>
    <cellStyle name="Normal 3 2 4 2 3 2 2 2 3 3" xfId="22124" xr:uid="{00000000-0005-0000-0000-000051560000}"/>
    <cellStyle name="Normal 3 2 4 2 3 2 2 2 4" xfId="22125" xr:uid="{00000000-0005-0000-0000-000052560000}"/>
    <cellStyle name="Normal 3 2 4 2 3 2 2 2 4 2" xfId="22126" xr:uid="{00000000-0005-0000-0000-000053560000}"/>
    <cellStyle name="Normal 3 2 4 2 3 2 2 2 5" xfId="22127" xr:uid="{00000000-0005-0000-0000-000054560000}"/>
    <cellStyle name="Normal 3 2 4 2 3 2 2 3" xfId="22128" xr:uid="{00000000-0005-0000-0000-000055560000}"/>
    <cellStyle name="Normal 3 2 4 2 3 2 2 3 2" xfId="22129" xr:uid="{00000000-0005-0000-0000-000056560000}"/>
    <cellStyle name="Normal 3 2 4 2 3 2 2 3 2 2" xfId="22130" xr:uid="{00000000-0005-0000-0000-000057560000}"/>
    <cellStyle name="Normal 3 2 4 2 3 2 2 3 2 2 2" xfId="22131" xr:uid="{00000000-0005-0000-0000-000058560000}"/>
    <cellStyle name="Normal 3 2 4 2 3 2 2 3 2 3" xfId="22132" xr:uid="{00000000-0005-0000-0000-000059560000}"/>
    <cellStyle name="Normal 3 2 4 2 3 2 2 3 3" xfId="22133" xr:uid="{00000000-0005-0000-0000-00005A560000}"/>
    <cellStyle name="Normal 3 2 4 2 3 2 2 3 3 2" xfId="22134" xr:uid="{00000000-0005-0000-0000-00005B560000}"/>
    <cellStyle name="Normal 3 2 4 2 3 2 2 3 4" xfId="22135" xr:uid="{00000000-0005-0000-0000-00005C560000}"/>
    <cellStyle name="Normal 3 2 4 2 3 2 2 4" xfId="22136" xr:uid="{00000000-0005-0000-0000-00005D560000}"/>
    <cellStyle name="Normal 3 2 4 2 3 2 2 4 2" xfId="22137" xr:uid="{00000000-0005-0000-0000-00005E560000}"/>
    <cellStyle name="Normal 3 2 4 2 3 2 2 4 2 2" xfId="22138" xr:uid="{00000000-0005-0000-0000-00005F560000}"/>
    <cellStyle name="Normal 3 2 4 2 3 2 2 4 2 2 2" xfId="22139" xr:uid="{00000000-0005-0000-0000-000060560000}"/>
    <cellStyle name="Normal 3 2 4 2 3 2 2 4 2 3" xfId="22140" xr:uid="{00000000-0005-0000-0000-000061560000}"/>
    <cellStyle name="Normal 3 2 4 2 3 2 2 4 3" xfId="22141" xr:uid="{00000000-0005-0000-0000-000062560000}"/>
    <cellStyle name="Normal 3 2 4 2 3 2 2 4 3 2" xfId="22142" xr:uid="{00000000-0005-0000-0000-000063560000}"/>
    <cellStyle name="Normal 3 2 4 2 3 2 2 4 4" xfId="22143" xr:uid="{00000000-0005-0000-0000-000064560000}"/>
    <cellStyle name="Normal 3 2 4 2 3 2 2 5" xfId="22144" xr:uid="{00000000-0005-0000-0000-000065560000}"/>
    <cellStyle name="Normal 3 2 4 2 3 2 2 5 2" xfId="22145" xr:uid="{00000000-0005-0000-0000-000066560000}"/>
    <cellStyle name="Normal 3 2 4 2 3 2 2 5 2 2" xfId="22146" xr:uid="{00000000-0005-0000-0000-000067560000}"/>
    <cellStyle name="Normal 3 2 4 2 3 2 2 5 3" xfId="22147" xr:uid="{00000000-0005-0000-0000-000068560000}"/>
    <cellStyle name="Normal 3 2 4 2 3 2 2 6" xfId="22148" xr:uid="{00000000-0005-0000-0000-000069560000}"/>
    <cellStyle name="Normal 3 2 4 2 3 2 2 6 2" xfId="22149" xr:uid="{00000000-0005-0000-0000-00006A560000}"/>
    <cellStyle name="Normal 3 2 4 2 3 2 2 7" xfId="22150" xr:uid="{00000000-0005-0000-0000-00006B560000}"/>
    <cellStyle name="Normal 3 2 4 2 3 2 2 7 2" xfId="22151" xr:uid="{00000000-0005-0000-0000-00006C560000}"/>
    <cellStyle name="Normal 3 2 4 2 3 2 2 8" xfId="22152" xr:uid="{00000000-0005-0000-0000-00006D560000}"/>
    <cellStyle name="Normal 3 2 4 2 3 2 3" xfId="22153" xr:uid="{00000000-0005-0000-0000-00006E560000}"/>
    <cellStyle name="Normal 3 2 4 2 3 2 3 2" xfId="22154" xr:uid="{00000000-0005-0000-0000-00006F560000}"/>
    <cellStyle name="Normal 3 2 4 2 3 2 3 2 2" xfId="22155" xr:uid="{00000000-0005-0000-0000-000070560000}"/>
    <cellStyle name="Normal 3 2 4 2 3 2 3 2 2 2" xfId="22156" xr:uid="{00000000-0005-0000-0000-000071560000}"/>
    <cellStyle name="Normal 3 2 4 2 3 2 3 2 2 2 2" xfId="22157" xr:uid="{00000000-0005-0000-0000-000072560000}"/>
    <cellStyle name="Normal 3 2 4 2 3 2 3 2 2 3" xfId="22158" xr:uid="{00000000-0005-0000-0000-000073560000}"/>
    <cellStyle name="Normal 3 2 4 2 3 2 3 2 3" xfId="22159" xr:uid="{00000000-0005-0000-0000-000074560000}"/>
    <cellStyle name="Normal 3 2 4 2 3 2 3 2 3 2" xfId="22160" xr:uid="{00000000-0005-0000-0000-000075560000}"/>
    <cellStyle name="Normal 3 2 4 2 3 2 3 2 4" xfId="22161" xr:uid="{00000000-0005-0000-0000-000076560000}"/>
    <cellStyle name="Normal 3 2 4 2 3 2 3 3" xfId="22162" xr:uid="{00000000-0005-0000-0000-000077560000}"/>
    <cellStyle name="Normal 3 2 4 2 3 2 3 3 2" xfId="22163" xr:uid="{00000000-0005-0000-0000-000078560000}"/>
    <cellStyle name="Normal 3 2 4 2 3 2 3 3 2 2" xfId="22164" xr:uid="{00000000-0005-0000-0000-000079560000}"/>
    <cellStyle name="Normal 3 2 4 2 3 2 3 3 3" xfId="22165" xr:uid="{00000000-0005-0000-0000-00007A560000}"/>
    <cellStyle name="Normal 3 2 4 2 3 2 3 4" xfId="22166" xr:uid="{00000000-0005-0000-0000-00007B560000}"/>
    <cellStyle name="Normal 3 2 4 2 3 2 3 4 2" xfId="22167" xr:uid="{00000000-0005-0000-0000-00007C560000}"/>
    <cellStyle name="Normal 3 2 4 2 3 2 3 5" xfId="22168" xr:uid="{00000000-0005-0000-0000-00007D560000}"/>
    <cellStyle name="Normal 3 2 4 2 3 2 4" xfId="22169" xr:uid="{00000000-0005-0000-0000-00007E560000}"/>
    <cellStyle name="Normal 3 2 4 2 3 2 4 2" xfId="22170" xr:uid="{00000000-0005-0000-0000-00007F560000}"/>
    <cellStyle name="Normal 3 2 4 2 3 2 4 2 2" xfId="22171" xr:uid="{00000000-0005-0000-0000-000080560000}"/>
    <cellStyle name="Normal 3 2 4 2 3 2 4 2 2 2" xfId="22172" xr:uid="{00000000-0005-0000-0000-000081560000}"/>
    <cellStyle name="Normal 3 2 4 2 3 2 4 2 3" xfId="22173" xr:uid="{00000000-0005-0000-0000-000082560000}"/>
    <cellStyle name="Normal 3 2 4 2 3 2 4 3" xfId="22174" xr:uid="{00000000-0005-0000-0000-000083560000}"/>
    <cellStyle name="Normal 3 2 4 2 3 2 4 3 2" xfId="22175" xr:uid="{00000000-0005-0000-0000-000084560000}"/>
    <cellStyle name="Normal 3 2 4 2 3 2 4 4" xfId="22176" xr:uid="{00000000-0005-0000-0000-000085560000}"/>
    <cellStyle name="Normal 3 2 4 2 3 2 5" xfId="22177" xr:uid="{00000000-0005-0000-0000-000086560000}"/>
    <cellStyle name="Normal 3 2 4 2 3 2 5 2" xfId="22178" xr:uid="{00000000-0005-0000-0000-000087560000}"/>
    <cellStyle name="Normal 3 2 4 2 3 2 5 2 2" xfId="22179" xr:uid="{00000000-0005-0000-0000-000088560000}"/>
    <cellStyle name="Normal 3 2 4 2 3 2 5 2 2 2" xfId="22180" xr:uid="{00000000-0005-0000-0000-000089560000}"/>
    <cellStyle name="Normal 3 2 4 2 3 2 5 2 3" xfId="22181" xr:uid="{00000000-0005-0000-0000-00008A560000}"/>
    <cellStyle name="Normal 3 2 4 2 3 2 5 3" xfId="22182" xr:uid="{00000000-0005-0000-0000-00008B560000}"/>
    <cellStyle name="Normal 3 2 4 2 3 2 5 3 2" xfId="22183" xr:uid="{00000000-0005-0000-0000-00008C560000}"/>
    <cellStyle name="Normal 3 2 4 2 3 2 5 4" xfId="22184" xr:uid="{00000000-0005-0000-0000-00008D560000}"/>
    <cellStyle name="Normal 3 2 4 2 3 2 6" xfId="22185" xr:uid="{00000000-0005-0000-0000-00008E560000}"/>
    <cellStyle name="Normal 3 2 4 2 3 2 6 2" xfId="22186" xr:uid="{00000000-0005-0000-0000-00008F560000}"/>
    <cellStyle name="Normal 3 2 4 2 3 2 6 2 2" xfId="22187" xr:uid="{00000000-0005-0000-0000-000090560000}"/>
    <cellStyle name="Normal 3 2 4 2 3 2 6 3" xfId="22188" xr:uid="{00000000-0005-0000-0000-000091560000}"/>
    <cellStyle name="Normal 3 2 4 2 3 2 7" xfId="22189" xr:uid="{00000000-0005-0000-0000-000092560000}"/>
    <cellStyle name="Normal 3 2 4 2 3 2 7 2" xfId="22190" xr:uid="{00000000-0005-0000-0000-000093560000}"/>
    <cellStyle name="Normal 3 2 4 2 3 2 8" xfId="22191" xr:uid="{00000000-0005-0000-0000-000094560000}"/>
    <cellStyle name="Normal 3 2 4 2 3 2 8 2" xfId="22192" xr:uid="{00000000-0005-0000-0000-000095560000}"/>
    <cellStyle name="Normal 3 2 4 2 3 2 9" xfId="22193" xr:uid="{00000000-0005-0000-0000-000096560000}"/>
    <cellStyle name="Normal 3 2 4 2 3 3" xfId="22194" xr:uid="{00000000-0005-0000-0000-000097560000}"/>
    <cellStyle name="Normal 3 2 4 2 3 3 2" xfId="22195" xr:uid="{00000000-0005-0000-0000-000098560000}"/>
    <cellStyle name="Normal 3 2 4 2 3 3 2 2" xfId="22196" xr:uid="{00000000-0005-0000-0000-000099560000}"/>
    <cellStyle name="Normal 3 2 4 2 3 3 2 2 2" xfId="22197" xr:uid="{00000000-0005-0000-0000-00009A560000}"/>
    <cellStyle name="Normal 3 2 4 2 3 3 2 2 2 2" xfId="22198" xr:uid="{00000000-0005-0000-0000-00009B560000}"/>
    <cellStyle name="Normal 3 2 4 2 3 3 2 2 2 2 2" xfId="22199" xr:uid="{00000000-0005-0000-0000-00009C560000}"/>
    <cellStyle name="Normal 3 2 4 2 3 3 2 2 2 3" xfId="22200" xr:uid="{00000000-0005-0000-0000-00009D560000}"/>
    <cellStyle name="Normal 3 2 4 2 3 3 2 2 3" xfId="22201" xr:uid="{00000000-0005-0000-0000-00009E560000}"/>
    <cellStyle name="Normal 3 2 4 2 3 3 2 2 3 2" xfId="22202" xr:uid="{00000000-0005-0000-0000-00009F560000}"/>
    <cellStyle name="Normal 3 2 4 2 3 3 2 2 4" xfId="22203" xr:uid="{00000000-0005-0000-0000-0000A0560000}"/>
    <cellStyle name="Normal 3 2 4 2 3 3 2 3" xfId="22204" xr:uid="{00000000-0005-0000-0000-0000A1560000}"/>
    <cellStyle name="Normal 3 2 4 2 3 3 2 3 2" xfId="22205" xr:uid="{00000000-0005-0000-0000-0000A2560000}"/>
    <cellStyle name="Normal 3 2 4 2 3 3 2 3 2 2" xfId="22206" xr:uid="{00000000-0005-0000-0000-0000A3560000}"/>
    <cellStyle name="Normal 3 2 4 2 3 3 2 3 3" xfId="22207" xr:uid="{00000000-0005-0000-0000-0000A4560000}"/>
    <cellStyle name="Normal 3 2 4 2 3 3 2 4" xfId="22208" xr:uid="{00000000-0005-0000-0000-0000A5560000}"/>
    <cellStyle name="Normal 3 2 4 2 3 3 2 4 2" xfId="22209" xr:uid="{00000000-0005-0000-0000-0000A6560000}"/>
    <cellStyle name="Normal 3 2 4 2 3 3 2 5" xfId="22210" xr:uid="{00000000-0005-0000-0000-0000A7560000}"/>
    <cellStyle name="Normal 3 2 4 2 3 3 3" xfId="22211" xr:uid="{00000000-0005-0000-0000-0000A8560000}"/>
    <cellStyle name="Normal 3 2 4 2 3 3 3 2" xfId="22212" xr:uid="{00000000-0005-0000-0000-0000A9560000}"/>
    <cellStyle name="Normal 3 2 4 2 3 3 3 2 2" xfId="22213" xr:uid="{00000000-0005-0000-0000-0000AA560000}"/>
    <cellStyle name="Normal 3 2 4 2 3 3 3 2 2 2" xfId="22214" xr:uid="{00000000-0005-0000-0000-0000AB560000}"/>
    <cellStyle name="Normal 3 2 4 2 3 3 3 2 3" xfId="22215" xr:uid="{00000000-0005-0000-0000-0000AC560000}"/>
    <cellStyle name="Normal 3 2 4 2 3 3 3 3" xfId="22216" xr:uid="{00000000-0005-0000-0000-0000AD560000}"/>
    <cellStyle name="Normal 3 2 4 2 3 3 3 3 2" xfId="22217" xr:uid="{00000000-0005-0000-0000-0000AE560000}"/>
    <cellStyle name="Normal 3 2 4 2 3 3 3 4" xfId="22218" xr:uid="{00000000-0005-0000-0000-0000AF560000}"/>
    <cellStyle name="Normal 3 2 4 2 3 3 4" xfId="22219" xr:uid="{00000000-0005-0000-0000-0000B0560000}"/>
    <cellStyle name="Normal 3 2 4 2 3 3 4 2" xfId="22220" xr:uid="{00000000-0005-0000-0000-0000B1560000}"/>
    <cellStyle name="Normal 3 2 4 2 3 3 4 2 2" xfId="22221" xr:uid="{00000000-0005-0000-0000-0000B2560000}"/>
    <cellStyle name="Normal 3 2 4 2 3 3 4 2 2 2" xfId="22222" xr:uid="{00000000-0005-0000-0000-0000B3560000}"/>
    <cellStyle name="Normal 3 2 4 2 3 3 4 2 3" xfId="22223" xr:uid="{00000000-0005-0000-0000-0000B4560000}"/>
    <cellStyle name="Normal 3 2 4 2 3 3 4 3" xfId="22224" xr:uid="{00000000-0005-0000-0000-0000B5560000}"/>
    <cellStyle name="Normal 3 2 4 2 3 3 4 3 2" xfId="22225" xr:uid="{00000000-0005-0000-0000-0000B6560000}"/>
    <cellStyle name="Normal 3 2 4 2 3 3 4 4" xfId="22226" xr:uid="{00000000-0005-0000-0000-0000B7560000}"/>
    <cellStyle name="Normal 3 2 4 2 3 3 5" xfId="22227" xr:uid="{00000000-0005-0000-0000-0000B8560000}"/>
    <cellStyle name="Normal 3 2 4 2 3 3 5 2" xfId="22228" xr:uid="{00000000-0005-0000-0000-0000B9560000}"/>
    <cellStyle name="Normal 3 2 4 2 3 3 5 2 2" xfId="22229" xr:uid="{00000000-0005-0000-0000-0000BA560000}"/>
    <cellStyle name="Normal 3 2 4 2 3 3 5 3" xfId="22230" xr:uid="{00000000-0005-0000-0000-0000BB560000}"/>
    <cellStyle name="Normal 3 2 4 2 3 3 6" xfId="22231" xr:uid="{00000000-0005-0000-0000-0000BC560000}"/>
    <cellStyle name="Normal 3 2 4 2 3 3 6 2" xfId="22232" xr:uid="{00000000-0005-0000-0000-0000BD560000}"/>
    <cellStyle name="Normal 3 2 4 2 3 3 7" xfId="22233" xr:uid="{00000000-0005-0000-0000-0000BE560000}"/>
    <cellStyle name="Normal 3 2 4 2 3 3 7 2" xfId="22234" xr:uid="{00000000-0005-0000-0000-0000BF560000}"/>
    <cellStyle name="Normal 3 2 4 2 3 3 8" xfId="22235" xr:uid="{00000000-0005-0000-0000-0000C0560000}"/>
    <cellStyle name="Normal 3 2 4 2 3 4" xfId="22236" xr:uid="{00000000-0005-0000-0000-0000C1560000}"/>
    <cellStyle name="Normal 3 2 4 2 3 4 2" xfId="22237" xr:uid="{00000000-0005-0000-0000-0000C2560000}"/>
    <cellStyle name="Normal 3 2 4 2 3 4 2 2" xfId="22238" xr:uid="{00000000-0005-0000-0000-0000C3560000}"/>
    <cellStyle name="Normal 3 2 4 2 3 4 2 2 2" xfId="22239" xr:uid="{00000000-0005-0000-0000-0000C4560000}"/>
    <cellStyle name="Normal 3 2 4 2 3 4 2 2 2 2" xfId="22240" xr:uid="{00000000-0005-0000-0000-0000C5560000}"/>
    <cellStyle name="Normal 3 2 4 2 3 4 2 2 3" xfId="22241" xr:uid="{00000000-0005-0000-0000-0000C6560000}"/>
    <cellStyle name="Normal 3 2 4 2 3 4 2 3" xfId="22242" xr:uid="{00000000-0005-0000-0000-0000C7560000}"/>
    <cellStyle name="Normal 3 2 4 2 3 4 2 3 2" xfId="22243" xr:uid="{00000000-0005-0000-0000-0000C8560000}"/>
    <cellStyle name="Normal 3 2 4 2 3 4 2 4" xfId="22244" xr:uid="{00000000-0005-0000-0000-0000C9560000}"/>
    <cellStyle name="Normal 3 2 4 2 3 4 3" xfId="22245" xr:uid="{00000000-0005-0000-0000-0000CA560000}"/>
    <cellStyle name="Normal 3 2 4 2 3 4 3 2" xfId="22246" xr:uid="{00000000-0005-0000-0000-0000CB560000}"/>
    <cellStyle name="Normal 3 2 4 2 3 4 3 2 2" xfId="22247" xr:uid="{00000000-0005-0000-0000-0000CC560000}"/>
    <cellStyle name="Normal 3 2 4 2 3 4 3 3" xfId="22248" xr:uid="{00000000-0005-0000-0000-0000CD560000}"/>
    <cellStyle name="Normal 3 2 4 2 3 4 4" xfId="22249" xr:uid="{00000000-0005-0000-0000-0000CE560000}"/>
    <cellStyle name="Normal 3 2 4 2 3 4 4 2" xfId="22250" xr:uid="{00000000-0005-0000-0000-0000CF560000}"/>
    <cellStyle name="Normal 3 2 4 2 3 4 5" xfId="22251" xr:uid="{00000000-0005-0000-0000-0000D0560000}"/>
    <cellStyle name="Normal 3 2 4 2 3 5" xfId="22252" xr:uid="{00000000-0005-0000-0000-0000D1560000}"/>
    <cellStyle name="Normal 3 2 4 2 3 5 2" xfId="22253" xr:uid="{00000000-0005-0000-0000-0000D2560000}"/>
    <cellStyle name="Normal 3 2 4 2 3 5 2 2" xfId="22254" xr:uid="{00000000-0005-0000-0000-0000D3560000}"/>
    <cellStyle name="Normal 3 2 4 2 3 5 2 2 2" xfId="22255" xr:uid="{00000000-0005-0000-0000-0000D4560000}"/>
    <cellStyle name="Normal 3 2 4 2 3 5 2 3" xfId="22256" xr:uid="{00000000-0005-0000-0000-0000D5560000}"/>
    <cellStyle name="Normal 3 2 4 2 3 5 3" xfId="22257" xr:uid="{00000000-0005-0000-0000-0000D6560000}"/>
    <cellStyle name="Normal 3 2 4 2 3 5 3 2" xfId="22258" xr:uid="{00000000-0005-0000-0000-0000D7560000}"/>
    <cellStyle name="Normal 3 2 4 2 3 5 4" xfId="22259" xr:uid="{00000000-0005-0000-0000-0000D8560000}"/>
    <cellStyle name="Normal 3 2 4 2 3 6" xfId="22260" xr:uid="{00000000-0005-0000-0000-0000D9560000}"/>
    <cellStyle name="Normal 3 2 4 2 3 6 2" xfId="22261" xr:uid="{00000000-0005-0000-0000-0000DA560000}"/>
    <cellStyle name="Normal 3 2 4 2 3 6 2 2" xfId="22262" xr:uid="{00000000-0005-0000-0000-0000DB560000}"/>
    <cellStyle name="Normal 3 2 4 2 3 6 2 2 2" xfId="22263" xr:uid="{00000000-0005-0000-0000-0000DC560000}"/>
    <cellStyle name="Normal 3 2 4 2 3 6 2 3" xfId="22264" xr:uid="{00000000-0005-0000-0000-0000DD560000}"/>
    <cellStyle name="Normal 3 2 4 2 3 6 3" xfId="22265" xr:uid="{00000000-0005-0000-0000-0000DE560000}"/>
    <cellStyle name="Normal 3 2 4 2 3 6 3 2" xfId="22266" xr:uid="{00000000-0005-0000-0000-0000DF560000}"/>
    <cellStyle name="Normal 3 2 4 2 3 6 4" xfId="22267" xr:uid="{00000000-0005-0000-0000-0000E0560000}"/>
    <cellStyle name="Normal 3 2 4 2 3 7" xfId="22268" xr:uid="{00000000-0005-0000-0000-0000E1560000}"/>
    <cellStyle name="Normal 3 2 4 2 3 7 2" xfId="22269" xr:uid="{00000000-0005-0000-0000-0000E2560000}"/>
    <cellStyle name="Normal 3 2 4 2 3 7 2 2" xfId="22270" xr:uid="{00000000-0005-0000-0000-0000E3560000}"/>
    <cellStyle name="Normal 3 2 4 2 3 7 3" xfId="22271" xr:uid="{00000000-0005-0000-0000-0000E4560000}"/>
    <cellStyle name="Normal 3 2 4 2 3 8" xfId="22272" xr:uid="{00000000-0005-0000-0000-0000E5560000}"/>
    <cellStyle name="Normal 3 2 4 2 3 8 2" xfId="22273" xr:uid="{00000000-0005-0000-0000-0000E6560000}"/>
    <cellStyle name="Normal 3 2 4 2 3 9" xfId="22274" xr:uid="{00000000-0005-0000-0000-0000E7560000}"/>
    <cellStyle name="Normal 3 2 4 2 3 9 2" xfId="22275" xr:uid="{00000000-0005-0000-0000-0000E8560000}"/>
    <cellStyle name="Normal 3 2 4 2 4" xfId="22276" xr:uid="{00000000-0005-0000-0000-0000E9560000}"/>
    <cellStyle name="Normal 3 2 4 2 4 10" xfId="22277" xr:uid="{00000000-0005-0000-0000-0000EA560000}"/>
    <cellStyle name="Normal 3 2 4 2 4 2" xfId="22278" xr:uid="{00000000-0005-0000-0000-0000EB560000}"/>
    <cellStyle name="Normal 3 2 4 2 4 2 2" xfId="22279" xr:uid="{00000000-0005-0000-0000-0000EC560000}"/>
    <cellStyle name="Normal 3 2 4 2 4 2 2 2" xfId="22280" xr:uid="{00000000-0005-0000-0000-0000ED560000}"/>
    <cellStyle name="Normal 3 2 4 2 4 2 2 2 2" xfId="22281" xr:uid="{00000000-0005-0000-0000-0000EE560000}"/>
    <cellStyle name="Normal 3 2 4 2 4 2 2 2 2 2" xfId="22282" xr:uid="{00000000-0005-0000-0000-0000EF560000}"/>
    <cellStyle name="Normal 3 2 4 2 4 2 2 2 2 2 2" xfId="22283" xr:uid="{00000000-0005-0000-0000-0000F0560000}"/>
    <cellStyle name="Normal 3 2 4 2 4 2 2 2 2 2 2 2" xfId="22284" xr:uid="{00000000-0005-0000-0000-0000F1560000}"/>
    <cellStyle name="Normal 3 2 4 2 4 2 2 2 2 2 3" xfId="22285" xr:uid="{00000000-0005-0000-0000-0000F2560000}"/>
    <cellStyle name="Normal 3 2 4 2 4 2 2 2 2 3" xfId="22286" xr:uid="{00000000-0005-0000-0000-0000F3560000}"/>
    <cellStyle name="Normal 3 2 4 2 4 2 2 2 2 3 2" xfId="22287" xr:uid="{00000000-0005-0000-0000-0000F4560000}"/>
    <cellStyle name="Normal 3 2 4 2 4 2 2 2 2 4" xfId="22288" xr:uid="{00000000-0005-0000-0000-0000F5560000}"/>
    <cellStyle name="Normal 3 2 4 2 4 2 2 2 3" xfId="22289" xr:uid="{00000000-0005-0000-0000-0000F6560000}"/>
    <cellStyle name="Normal 3 2 4 2 4 2 2 2 3 2" xfId="22290" xr:uid="{00000000-0005-0000-0000-0000F7560000}"/>
    <cellStyle name="Normal 3 2 4 2 4 2 2 2 3 2 2" xfId="22291" xr:uid="{00000000-0005-0000-0000-0000F8560000}"/>
    <cellStyle name="Normal 3 2 4 2 4 2 2 2 3 3" xfId="22292" xr:uid="{00000000-0005-0000-0000-0000F9560000}"/>
    <cellStyle name="Normal 3 2 4 2 4 2 2 2 4" xfId="22293" xr:uid="{00000000-0005-0000-0000-0000FA560000}"/>
    <cellStyle name="Normal 3 2 4 2 4 2 2 2 4 2" xfId="22294" xr:uid="{00000000-0005-0000-0000-0000FB560000}"/>
    <cellStyle name="Normal 3 2 4 2 4 2 2 2 5" xfId="22295" xr:uid="{00000000-0005-0000-0000-0000FC560000}"/>
    <cellStyle name="Normal 3 2 4 2 4 2 2 3" xfId="22296" xr:uid="{00000000-0005-0000-0000-0000FD560000}"/>
    <cellStyle name="Normal 3 2 4 2 4 2 2 3 2" xfId="22297" xr:uid="{00000000-0005-0000-0000-0000FE560000}"/>
    <cellStyle name="Normal 3 2 4 2 4 2 2 3 2 2" xfId="22298" xr:uid="{00000000-0005-0000-0000-0000FF560000}"/>
    <cellStyle name="Normal 3 2 4 2 4 2 2 3 2 2 2" xfId="22299" xr:uid="{00000000-0005-0000-0000-000000570000}"/>
    <cellStyle name="Normal 3 2 4 2 4 2 2 3 2 3" xfId="22300" xr:uid="{00000000-0005-0000-0000-000001570000}"/>
    <cellStyle name="Normal 3 2 4 2 4 2 2 3 3" xfId="22301" xr:uid="{00000000-0005-0000-0000-000002570000}"/>
    <cellStyle name="Normal 3 2 4 2 4 2 2 3 3 2" xfId="22302" xr:uid="{00000000-0005-0000-0000-000003570000}"/>
    <cellStyle name="Normal 3 2 4 2 4 2 2 3 4" xfId="22303" xr:uid="{00000000-0005-0000-0000-000004570000}"/>
    <cellStyle name="Normal 3 2 4 2 4 2 2 4" xfId="22304" xr:uid="{00000000-0005-0000-0000-000005570000}"/>
    <cellStyle name="Normal 3 2 4 2 4 2 2 4 2" xfId="22305" xr:uid="{00000000-0005-0000-0000-000006570000}"/>
    <cellStyle name="Normal 3 2 4 2 4 2 2 4 2 2" xfId="22306" xr:uid="{00000000-0005-0000-0000-000007570000}"/>
    <cellStyle name="Normal 3 2 4 2 4 2 2 4 2 2 2" xfId="22307" xr:uid="{00000000-0005-0000-0000-000008570000}"/>
    <cellStyle name="Normal 3 2 4 2 4 2 2 4 2 3" xfId="22308" xr:uid="{00000000-0005-0000-0000-000009570000}"/>
    <cellStyle name="Normal 3 2 4 2 4 2 2 4 3" xfId="22309" xr:uid="{00000000-0005-0000-0000-00000A570000}"/>
    <cellStyle name="Normal 3 2 4 2 4 2 2 4 3 2" xfId="22310" xr:uid="{00000000-0005-0000-0000-00000B570000}"/>
    <cellStyle name="Normal 3 2 4 2 4 2 2 4 4" xfId="22311" xr:uid="{00000000-0005-0000-0000-00000C570000}"/>
    <cellStyle name="Normal 3 2 4 2 4 2 2 5" xfId="22312" xr:uid="{00000000-0005-0000-0000-00000D570000}"/>
    <cellStyle name="Normal 3 2 4 2 4 2 2 5 2" xfId="22313" xr:uid="{00000000-0005-0000-0000-00000E570000}"/>
    <cellStyle name="Normal 3 2 4 2 4 2 2 5 2 2" xfId="22314" xr:uid="{00000000-0005-0000-0000-00000F570000}"/>
    <cellStyle name="Normal 3 2 4 2 4 2 2 5 3" xfId="22315" xr:uid="{00000000-0005-0000-0000-000010570000}"/>
    <cellStyle name="Normal 3 2 4 2 4 2 2 6" xfId="22316" xr:uid="{00000000-0005-0000-0000-000011570000}"/>
    <cellStyle name="Normal 3 2 4 2 4 2 2 6 2" xfId="22317" xr:uid="{00000000-0005-0000-0000-000012570000}"/>
    <cellStyle name="Normal 3 2 4 2 4 2 2 7" xfId="22318" xr:uid="{00000000-0005-0000-0000-000013570000}"/>
    <cellStyle name="Normal 3 2 4 2 4 2 2 7 2" xfId="22319" xr:uid="{00000000-0005-0000-0000-000014570000}"/>
    <cellStyle name="Normal 3 2 4 2 4 2 2 8" xfId="22320" xr:uid="{00000000-0005-0000-0000-000015570000}"/>
    <cellStyle name="Normal 3 2 4 2 4 2 3" xfId="22321" xr:uid="{00000000-0005-0000-0000-000016570000}"/>
    <cellStyle name="Normal 3 2 4 2 4 2 3 2" xfId="22322" xr:uid="{00000000-0005-0000-0000-000017570000}"/>
    <cellStyle name="Normal 3 2 4 2 4 2 3 2 2" xfId="22323" xr:uid="{00000000-0005-0000-0000-000018570000}"/>
    <cellStyle name="Normal 3 2 4 2 4 2 3 2 2 2" xfId="22324" xr:uid="{00000000-0005-0000-0000-000019570000}"/>
    <cellStyle name="Normal 3 2 4 2 4 2 3 2 2 2 2" xfId="22325" xr:uid="{00000000-0005-0000-0000-00001A570000}"/>
    <cellStyle name="Normal 3 2 4 2 4 2 3 2 2 3" xfId="22326" xr:uid="{00000000-0005-0000-0000-00001B570000}"/>
    <cellStyle name="Normal 3 2 4 2 4 2 3 2 3" xfId="22327" xr:uid="{00000000-0005-0000-0000-00001C570000}"/>
    <cellStyle name="Normal 3 2 4 2 4 2 3 2 3 2" xfId="22328" xr:uid="{00000000-0005-0000-0000-00001D570000}"/>
    <cellStyle name="Normal 3 2 4 2 4 2 3 2 4" xfId="22329" xr:uid="{00000000-0005-0000-0000-00001E570000}"/>
    <cellStyle name="Normal 3 2 4 2 4 2 3 3" xfId="22330" xr:uid="{00000000-0005-0000-0000-00001F570000}"/>
    <cellStyle name="Normal 3 2 4 2 4 2 3 3 2" xfId="22331" xr:uid="{00000000-0005-0000-0000-000020570000}"/>
    <cellStyle name="Normal 3 2 4 2 4 2 3 3 2 2" xfId="22332" xr:uid="{00000000-0005-0000-0000-000021570000}"/>
    <cellStyle name="Normal 3 2 4 2 4 2 3 3 3" xfId="22333" xr:uid="{00000000-0005-0000-0000-000022570000}"/>
    <cellStyle name="Normal 3 2 4 2 4 2 3 4" xfId="22334" xr:uid="{00000000-0005-0000-0000-000023570000}"/>
    <cellStyle name="Normal 3 2 4 2 4 2 3 4 2" xfId="22335" xr:uid="{00000000-0005-0000-0000-000024570000}"/>
    <cellStyle name="Normal 3 2 4 2 4 2 3 5" xfId="22336" xr:uid="{00000000-0005-0000-0000-000025570000}"/>
    <cellStyle name="Normal 3 2 4 2 4 2 4" xfId="22337" xr:uid="{00000000-0005-0000-0000-000026570000}"/>
    <cellStyle name="Normal 3 2 4 2 4 2 4 2" xfId="22338" xr:uid="{00000000-0005-0000-0000-000027570000}"/>
    <cellStyle name="Normal 3 2 4 2 4 2 4 2 2" xfId="22339" xr:uid="{00000000-0005-0000-0000-000028570000}"/>
    <cellStyle name="Normal 3 2 4 2 4 2 4 2 2 2" xfId="22340" xr:uid="{00000000-0005-0000-0000-000029570000}"/>
    <cellStyle name="Normal 3 2 4 2 4 2 4 2 3" xfId="22341" xr:uid="{00000000-0005-0000-0000-00002A570000}"/>
    <cellStyle name="Normal 3 2 4 2 4 2 4 3" xfId="22342" xr:uid="{00000000-0005-0000-0000-00002B570000}"/>
    <cellStyle name="Normal 3 2 4 2 4 2 4 3 2" xfId="22343" xr:uid="{00000000-0005-0000-0000-00002C570000}"/>
    <cellStyle name="Normal 3 2 4 2 4 2 4 4" xfId="22344" xr:uid="{00000000-0005-0000-0000-00002D570000}"/>
    <cellStyle name="Normal 3 2 4 2 4 2 5" xfId="22345" xr:uid="{00000000-0005-0000-0000-00002E570000}"/>
    <cellStyle name="Normal 3 2 4 2 4 2 5 2" xfId="22346" xr:uid="{00000000-0005-0000-0000-00002F570000}"/>
    <cellStyle name="Normal 3 2 4 2 4 2 5 2 2" xfId="22347" xr:uid="{00000000-0005-0000-0000-000030570000}"/>
    <cellStyle name="Normal 3 2 4 2 4 2 5 2 2 2" xfId="22348" xr:uid="{00000000-0005-0000-0000-000031570000}"/>
    <cellStyle name="Normal 3 2 4 2 4 2 5 2 3" xfId="22349" xr:uid="{00000000-0005-0000-0000-000032570000}"/>
    <cellStyle name="Normal 3 2 4 2 4 2 5 3" xfId="22350" xr:uid="{00000000-0005-0000-0000-000033570000}"/>
    <cellStyle name="Normal 3 2 4 2 4 2 5 3 2" xfId="22351" xr:uid="{00000000-0005-0000-0000-000034570000}"/>
    <cellStyle name="Normal 3 2 4 2 4 2 5 4" xfId="22352" xr:uid="{00000000-0005-0000-0000-000035570000}"/>
    <cellStyle name="Normal 3 2 4 2 4 2 6" xfId="22353" xr:uid="{00000000-0005-0000-0000-000036570000}"/>
    <cellStyle name="Normal 3 2 4 2 4 2 6 2" xfId="22354" xr:uid="{00000000-0005-0000-0000-000037570000}"/>
    <cellStyle name="Normal 3 2 4 2 4 2 6 2 2" xfId="22355" xr:uid="{00000000-0005-0000-0000-000038570000}"/>
    <cellStyle name="Normal 3 2 4 2 4 2 6 3" xfId="22356" xr:uid="{00000000-0005-0000-0000-000039570000}"/>
    <cellStyle name="Normal 3 2 4 2 4 2 7" xfId="22357" xr:uid="{00000000-0005-0000-0000-00003A570000}"/>
    <cellStyle name="Normal 3 2 4 2 4 2 7 2" xfId="22358" xr:uid="{00000000-0005-0000-0000-00003B570000}"/>
    <cellStyle name="Normal 3 2 4 2 4 2 8" xfId="22359" xr:uid="{00000000-0005-0000-0000-00003C570000}"/>
    <cellStyle name="Normal 3 2 4 2 4 2 8 2" xfId="22360" xr:uid="{00000000-0005-0000-0000-00003D570000}"/>
    <cellStyle name="Normal 3 2 4 2 4 2 9" xfId="22361" xr:uid="{00000000-0005-0000-0000-00003E570000}"/>
    <cellStyle name="Normal 3 2 4 2 4 3" xfId="22362" xr:uid="{00000000-0005-0000-0000-00003F570000}"/>
    <cellStyle name="Normal 3 2 4 2 4 3 2" xfId="22363" xr:uid="{00000000-0005-0000-0000-000040570000}"/>
    <cellStyle name="Normal 3 2 4 2 4 3 2 2" xfId="22364" xr:uid="{00000000-0005-0000-0000-000041570000}"/>
    <cellStyle name="Normal 3 2 4 2 4 3 2 2 2" xfId="22365" xr:uid="{00000000-0005-0000-0000-000042570000}"/>
    <cellStyle name="Normal 3 2 4 2 4 3 2 2 2 2" xfId="22366" xr:uid="{00000000-0005-0000-0000-000043570000}"/>
    <cellStyle name="Normal 3 2 4 2 4 3 2 2 2 2 2" xfId="22367" xr:uid="{00000000-0005-0000-0000-000044570000}"/>
    <cellStyle name="Normal 3 2 4 2 4 3 2 2 2 3" xfId="22368" xr:uid="{00000000-0005-0000-0000-000045570000}"/>
    <cellStyle name="Normal 3 2 4 2 4 3 2 2 3" xfId="22369" xr:uid="{00000000-0005-0000-0000-000046570000}"/>
    <cellStyle name="Normal 3 2 4 2 4 3 2 2 3 2" xfId="22370" xr:uid="{00000000-0005-0000-0000-000047570000}"/>
    <cellStyle name="Normal 3 2 4 2 4 3 2 2 4" xfId="22371" xr:uid="{00000000-0005-0000-0000-000048570000}"/>
    <cellStyle name="Normal 3 2 4 2 4 3 2 3" xfId="22372" xr:uid="{00000000-0005-0000-0000-000049570000}"/>
    <cellStyle name="Normal 3 2 4 2 4 3 2 3 2" xfId="22373" xr:uid="{00000000-0005-0000-0000-00004A570000}"/>
    <cellStyle name="Normal 3 2 4 2 4 3 2 3 2 2" xfId="22374" xr:uid="{00000000-0005-0000-0000-00004B570000}"/>
    <cellStyle name="Normal 3 2 4 2 4 3 2 3 3" xfId="22375" xr:uid="{00000000-0005-0000-0000-00004C570000}"/>
    <cellStyle name="Normal 3 2 4 2 4 3 2 4" xfId="22376" xr:uid="{00000000-0005-0000-0000-00004D570000}"/>
    <cellStyle name="Normal 3 2 4 2 4 3 2 4 2" xfId="22377" xr:uid="{00000000-0005-0000-0000-00004E570000}"/>
    <cellStyle name="Normal 3 2 4 2 4 3 2 5" xfId="22378" xr:uid="{00000000-0005-0000-0000-00004F570000}"/>
    <cellStyle name="Normal 3 2 4 2 4 3 3" xfId="22379" xr:uid="{00000000-0005-0000-0000-000050570000}"/>
    <cellStyle name="Normal 3 2 4 2 4 3 3 2" xfId="22380" xr:uid="{00000000-0005-0000-0000-000051570000}"/>
    <cellStyle name="Normal 3 2 4 2 4 3 3 2 2" xfId="22381" xr:uid="{00000000-0005-0000-0000-000052570000}"/>
    <cellStyle name="Normal 3 2 4 2 4 3 3 2 2 2" xfId="22382" xr:uid="{00000000-0005-0000-0000-000053570000}"/>
    <cellStyle name="Normal 3 2 4 2 4 3 3 2 3" xfId="22383" xr:uid="{00000000-0005-0000-0000-000054570000}"/>
    <cellStyle name="Normal 3 2 4 2 4 3 3 3" xfId="22384" xr:uid="{00000000-0005-0000-0000-000055570000}"/>
    <cellStyle name="Normal 3 2 4 2 4 3 3 3 2" xfId="22385" xr:uid="{00000000-0005-0000-0000-000056570000}"/>
    <cellStyle name="Normal 3 2 4 2 4 3 3 4" xfId="22386" xr:uid="{00000000-0005-0000-0000-000057570000}"/>
    <cellStyle name="Normal 3 2 4 2 4 3 4" xfId="22387" xr:uid="{00000000-0005-0000-0000-000058570000}"/>
    <cellStyle name="Normal 3 2 4 2 4 3 4 2" xfId="22388" xr:uid="{00000000-0005-0000-0000-000059570000}"/>
    <cellStyle name="Normal 3 2 4 2 4 3 4 2 2" xfId="22389" xr:uid="{00000000-0005-0000-0000-00005A570000}"/>
    <cellStyle name="Normal 3 2 4 2 4 3 4 2 2 2" xfId="22390" xr:uid="{00000000-0005-0000-0000-00005B570000}"/>
    <cellStyle name="Normal 3 2 4 2 4 3 4 2 3" xfId="22391" xr:uid="{00000000-0005-0000-0000-00005C570000}"/>
    <cellStyle name="Normal 3 2 4 2 4 3 4 3" xfId="22392" xr:uid="{00000000-0005-0000-0000-00005D570000}"/>
    <cellStyle name="Normal 3 2 4 2 4 3 4 3 2" xfId="22393" xr:uid="{00000000-0005-0000-0000-00005E570000}"/>
    <cellStyle name="Normal 3 2 4 2 4 3 4 4" xfId="22394" xr:uid="{00000000-0005-0000-0000-00005F570000}"/>
    <cellStyle name="Normal 3 2 4 2 4 3 5" xfId="22395" xr:uid="{00000000-0005-0000-0000-000060570000}"/>
    <cellStyle name="Normal 3 2 4 2 4 3 5 2" xfId="22396" xr:uid="{00000000-0005-0000-0000-000061570000}"/>
    <cellStyle name="Normal 3 2 4 2 4 3 5 2 2" xfId="22397" xr:uid="{00000000-0005-0000-0000-000062570000}"/>
    <cellStyle name="Normal 3 2 4 2 4 3 5 3" xfId="22398" xr:uid="{00000000-0005-0000-0000-000063570000}"/>
    <cellStyle name="Normal 3 2 4 2 4 3 6" xfId="22399" xr:uid="{00000000-0005-0000-0000-000064570000}"/>
    <cellStyle name="Normal 3 2 4 2 4 3 6 2" xfId="22400" xr:uid="{00000000-0005-0000-0000-000065570000}"/>
    <cellStyle name="Normal 3 2 4 2 4 3 7" xfId="22401" xr:uid="{00000000-0005-0000-0000-000066570000}"/>
    <cellStyle name="Normal 3 2 4 2 4 3 7 2" xfId="22402" xr:uid="{00000000-0005-0000-0000-000067570000}"/>
    <cellStyle name="Normal 3 2 4 2 4 3 8" xfId="22403" xr:uid="{00000000-0005-0000-0000-000068570000}"/>
    <cellStyle name="Normal 3 2 4 2 4 4" xfId="22404" xr:uid="{00000000-0005-0000-0000-000069570000}"/>
    <cellStyle name="Normal 3 2 4 2 4 4 2" xfId="22405" xr:uid="{00000000-0005-0000-0000-00006A570000}"/>
    <cellStyle name="Normal 3 2 4 2 4 4 2 2" xfId="22406" xr:uid="{00000000-0005-0000-0000-00006B570000}"/>
    <cellStyle name="Normal 3 2 4 2 4 4 2 2 2" xfId="22407" xr:uid="{00000000-0005-0000-0000-00006C570000}"/>
    <cellStyle name="Normal 3 2 4 2 4 4 2 2 2 2" xfId="22408" xr:uid="{00000000-0005-0000-0000-00006D570000}"/>
    <cellStyle name="Normal 3 2 4 2 4 4 2 2 3" xfId="22409" xr:uid="{00000000-0005-0000-0000-00006E570000}"/>
    <cellStyle name="Normal 3 2 4 2 4 4 2 3" xfId="22410" xr:uid="{00000000-0005-0000-0000-00006F570000}"/>
    <cellStyle name="Normal 3 2 4 2 4 4 2 3 2" xfId="22411" xr:uid="{00000000-0005-0000-0000-000070570000}"/>
    <cellStyle name="Normal 3 2 4 2 4 4 2 4" xfId="22412" xr:uid="{00000000-0005-0000-0000-000071570000}"/>
    <cellStyle name="Normal 3 2 4 2 4 4 3" xfId="22413" xr:uid="{00000000-0005-0000-0000-000072570000}"/>
    <cellStyle name="Normal 3 2 4 2 4 4 3 2" xfId="22414" xr:uid="{00000000-0005-0000-0000-000073570000}"/>
    <cellStyle name="Normal 3 2 4 2 4 4 3 2 2" xfId="22415" xr:uid="{00000000-0005-0000-0000-000074570000}"/>
    <cellStyle name="Normal 3 2 4 2 4 4 3 3" xfId="22416" xr:uid="{00000000-0005-0000-0000-000075570000}"/>
    <cellStyle name="Normal 3 2 4 2 4 4 4" xfId="22417" xr:uid="{00000000-0005-0000-0000-000076570000}"/>
    <cellStyle name="Normal 3 2 4 2 4 4 4 2" xfId="22418" xr:uid="{00000000-0005-0000-0000-000077570000}"/>
    <cellStyle name="Normal 3 2 4 2 4 4 5" xfId="22419" xr:uid="{00000000-0005-0000-0000-000078570000}"/>
    <cellStyle name="Normal 3 2 4 2 4 5" xfId="22420" xr:uid="{00000000-0005-0000-0000-000079570000}"/>
    <cellStyle name="Normal 3 2 4 2 4 5 2" xfId="22421" xr:uid="{00000000-0005-0000-0000-00007A570000}"/>
    <cellStyle name="Normal 3 2 4 2 4 5 2 2" xfId="22422" xr:uid="{00000000-0005-0000-0000-00007B570000}"/>
    <cellStyle name="Normal 3 2 4 2 4 5 2 2 2" xfId="22423" xr:uid="{00000000-0005-0000-0000-00007C570000}"/>
    <cellStyle name="Normal 3 2 4 2 4 5 2 3" xfId="22424" xr:uid="{00000000-0005-0000-0000-00007D570000}"/>
    <cellStyle name="Normal 3 2 4 2 4 5 3" xfId="22425" xr:uid="{00000000-0005-0000-0000-00007E570000}"/>
    <cellStyle name="Normal 3 2 4 2 4 5 3 2" xfId="22426" xr:uid="{00000000-0005-0000-0000-00007F570000}"/>
    <cellStyle name="Normal 3 2 4 2 4 5 4" xfId="22427" xr:uid="{00000000-0005-0000-0000-000080570000}"/>
    <cellStyle name="Normal 3 2 4 2 4 6" xfId="22428" xr:uid="{00000000-0005-0000-0000-000081570000}"/>
    <cellStyle name="Normal 3 2 4 2 4 6 2" xfId="22429" xr:uid="{00000000-0005-0000-0000-000082570000}"/>
    <cellStyle name="Normal 3 2 4 2 4 6 2 2" xfId="22430" xr:uid="{00000000-0005-0000-0000-000083570000}"/>
    <cellStyle name="Normal 3 2 4 2 4 6 2 2 2" xfId="22431" xr:uid="{00000000-0005-0000-0000-000084570000}"/>
    <cellStyle name="Normal 3 2 4 2 4 6 2 3" xfId="22432" xr:uid="{00000000-0005-0000-0000-000085570000}"/>
    <cellStyle name="Normal 3 2 4 2 4 6 3" xfId="22433" xr:uid="{00000000-0005-0000-0000-000086570000}"/>
    <cellStyle name="Normal 3 2 4 2 4 6 3 2" xfId="22434" xr:uid="{00000000-0005-0000-0000-000087570000}"/>
    <cellStyle name="Normal 3 2 4 2 4 6 4" xfId="22435" xr:uid="{00000000-0005-0000-0000-000088570000}"/>
    <cellStyle name="Normal 3 2 4 2 4 7" xfId="22436" xr:uid="{00000000-0005-0000-0000-000089570000}"/>
    <cellStyle name="Normal 3 2 4 2 4 7 2" xfId="22437" xr:uid="{00000000-0005-0000-0000-00008A570000}"/>
    <cellStyle name="Normal 3 2 4 2 4 7 2 2" xfId="22438" xr:uid="{00000000-0005-0000-0000-00008B570000}"/>
    <cellStyle name="Normal 3 2 4 2 4 7 3" xfId="22439" xr:uid="{00000000-0005-0000-0000-00008C570000}"/>
    <cellStyle name="Normal 3 2 4 2 4 8" xfId="22440" xr:uid="{00000000-0005-0000-0000-00008D570000}"/>
    <cellStyle name="Normal 3 2 4 2 4 8 2" xfId="22441" xr:uid="{00000000-0005-0000-0000-00008E570000}"/>
    <cellStyle name="Normal 3 2 4 2 4 9" xfId="22442" xr:uid="{00000000-0005-0000-0000-00008F570000}"/>
    <cellStyle name="Normal 3 2 4 2 4 9 2" xfId="22443" xr:uid="{00000000-0005-0000-0000-000090570000}"/>
    <cellStyle name="Normal 3 2 4 2 5" xfId="22444" xr:uid="{00000000-0005-0000-0000-000091570000}"/>
    <cellStyle name="Normal 3 2 4 2 5 2" xfId="22445" xr:uid="{00000000-0005-0000-0000-000092570000}"/>
    <cellStyle name="Normal 3 2 4 2 5 2 2" xfId="22446" xr:uid="{00000000-0005-0000-0000-000093570000}"/>
    <cellStyle name="Normal 3 2 4 2 5 2 2 2" xfId="22447" xr:uid="{00000000-0005-0000-0000-000094570000}"/>
    <cellStyle name="Normal 3 2 4 2 5 2 2 2 2" xfId="22448" xr:uid="{00000000-0005-0000-0000-000095570000}"/>
    <cellStyle name="Normal 3 2 4 2 5 2 2 2 2 2" xfId="22449" xr:uid="{00000000-0005-0000-0000-000096570000}"/>
    <cellStyle name="Normal 3 2 4 2 5 2 2 2 2 2 2" xfId="22450" xr:uid="{00000000-0005-0000-0000-000097570000}"/>
    <cellStyle name="Normal 3 2 4 2 5 2 2 2 2 3" xfId="22451" xr:uid="{00000000-0005-0000-0000-000098570000}"/>
    <cellStyle name="Normal 3 2 4 2 5 2 2 2 3" xfId="22452" xr:uid="{00000000-0005-0000-0000-000099570000}"/>
    <cellStyle name="Normal 3 2 4 2 5 2 2 2 3 2" xfId="22453" xr:uid="{00000000-0005-0000-0000-00009A570000}"/>
    <cellStyle name="Normal 3 2 4 2 5 2 2 2 4" xfId="22454" xr:uid="{00000000-0005-0000-0000-00009B570000}"/>
    <cellStyle name="Normal 3 2 4 2 5 2 2 3" xfId="22455" xr:uid="{00000000-0005-0000-0000-00009C570000}"/>
    <cellStyle name="Normal 3 2 4 2 5 2 2 3 2" xfId="22456" xr:uid="{00000000-0005-0000-0000-00009D570000}"/>
    <cellStyle name="Normal 3 2 4 2 5 2 2 3 2 2" xfId="22457" xr:uid="{00000000-0005-0000-0000-00009E570000}"/>
    <cellStyle name="Normal 3 2 4 2 5 2 2 3 3" xfId="22458" xr:uid="{00000000-0005-0000-0000-00009F570000}"/>
    <cellStyle name="Normal 3 2 4 2 5 2 2 4" xfId="22459" xr:uid="{00000000-0005-0000-0000-0000A0570000}"/>
    <cellStyle name="Normal 3 2 4 2 5 2 2 4 2" xfId="22460" xr:uid="{00000000-0005-0000-0000-0000A1570000}"/>
    <cellStyle name="Normal 3 2 4 2 5 2 2 5" xfId="22461" xr:uid="{00000000-0005-0000-0000-0000A2570000}"/>
    <cellStyle name="Normal 3 2 4 2 5 2 3" xfId="22462" xr:uid="{00000000-0005-0000-0000-0000A3570000}"/>
    <cellStyle name="Normal 3 2 4 2 5 2 3 2" xfId="22463" xr:uid="{00000000-0005-0000-0000-0000A4570000}"/>
    <cellStyle name="Normal 3 2 4 2 5 2 3 2 2" xfId="22464" xr:uid="{00000000-0005-0000-0000-0000A5570000}"/>
    <cellStyle name="Normal 3 2 4 2 5 2 3 2 2 2" xfId="22465" xr:uid="{00000000-0005-0000-0000-0000A6570000}"/>
    <cellStyle name="Normal 3 2 4 2 5 2 3 2 3" xfId="22466" xr:uid="{00000000-0005-0000-0000-0000A7570000}"/>
    <cellStyle name="Normal 3 2 4 2 5 2 3 3" xfId="22467" xr:uid="{00000000-0005-0000-0000-0000A8570000}"/>
    <cellStyle name="Normal 3 2 4 2 5 2 3 3 2" xfId="22468" xr:uid="{00000000-0005-0000-0000-0000A9570000}"/>
    <cellStyle name="Normal 3 2 4 2 5 2 3 4" xfId="22469" xr:uid="{00000000-0005-0000-0000-0000AA570000}"/>
    <cellStyle name="Normal 3 2 4 2 5 2 4" xfId="22470" xr:uid="{00000000-0005-0000-0000-0000AB570000}"/>
    <cellStyle name="Normal 3 2 4 2 5 2 4 2" xfId="22471" xr:uid="{00000000-0005-0000-0000-0000AC570000}"/>
    <cellStyle name="Normal 3 2 4 2 5 2 4 2 2" xfId="22472" xr:uid="{00000000-0005-0000-0000-0000AD570000}"/>
    <cellStyle name="Normal 3 2 4 2 5 2 4 2 2 2" xfId="22473" xr:uid="{00000000-0005-0000-0000-0000AE570000}"/>
    <cellStyle name="Normal 3 2 4 2 5 2 4 2 3" xfId="22474" xr:uid="{00000000-0005-0000-0000-0000AF570000}"/>
    <cellStyle name="Normal 3 2 4 2 5 2 4 3" xfId="22475" xr:uid="{00000000-0005-0000-0000-0000B0570000}"/>
    <cellStyle name="Normal 3 2 4 2 5 2 4 3 2" xfId="22476" xr:uid="{00000000-0005-0000-0000-0000B1570000}"/>
    <cellStyle name="Normal 3 2 4 2 5 2 4 4" xfId="22477" xr:uid="{00000000-0005-0000-0000-0000B2570000}"/>
    <cellStyle name="Normal 3 2 4 2 5 2 5" xfId="22478" xr:uid="{00000000-0005-0000-0000-0000B3570000}"/>
    <cellStyle name="Normal 3 2 4 2 5 2 5 2" xfId="22479" xr:uid="{00000000-0005-0000-0000-0000B4570000}"/>
    <cellStyle name="Normal 3 2 4 2 5 2 5 2 2" xfId="22480" xr:uid="{00000000-0005-0000-0000-0000B5570000}"/>
    <cellStyle name="Normal 3 2 4 2 5 2 5 3" xfId="22481" xr:uid="{00000000-0005-0000-0000-0000B6570000}"/>
    <cellStyle name="Normal 3 2 4 2 5 2 6" xfId="22482" xr:uid="{00000000-0005-0000-0000-0000B7570000}"/>
    <cellStyle name="Normal 3 2 4 2 5 2 6 2" xfId="22483" xr:uid="{00000000-0005-0000-0000-0000B8570000}"/>
    <cellStyle name="Normal 3 2 4 2 5 2 7" xfId="22484" xr:uid="{00000000-0005-0000-0000-0000B9570000}"/>
    <cellStyle name="Normal 3 2 4 2 5 2 7 2" xfId="22485" xr:uid="{00000000-0005-0000-0000-0000BA570000}"/>
    <cellStyle name="Normal 3 2 4 2 5 2 8" xfId="22486" xr:uid="{00000000-0005-0000-0000-0000BB570000}"/>
    <cellStyle name="Normal 3 2 4 2 5 3" xfId="22487" xr:uid="{00000000-0005-0000-0000-0000BC570000}"/>
    <cellStyle name="Normal 3 2 4 2 5 3 2" xfId="22488" xr:uid="{00000000-0005-0000-0000-0000BD570000}"/>
    <cellStyle name="Normal 3 2 4 2 5 3 2 2" xfId="22489" xr:uid="{00000000-0005-0000-0000-0000BE570000}"/>
    <cellStyle name="Normal 3 2 4 2 5 3 2 2 2" xfId="22490" xr:uid="{00000000-0005-0000-0000-0000BF570000}"/>
    <cellStyle name="Normal 3 2 4 2 5 3 2 2 2 2" xfId="22491" xr:uid="{00000000-0005-0000-0000-0000C0570000}"/>
    <cellStyle name="Normal 3 2 4 2 5 3 2 2 3" xfId="22492" xr:uid="{00000000-0005-0000-0000-0000C1570000}"/>
    <cellStyle name="Normal 3 2 4 2 5 3 2 3" xfId="22493" xr:uid="{00000000-0005-0000-0000-0000C2570000}"/>
    <cellStyle name="Normal 3 2 4 2 5 3 2 3 2" xfId="22494" xr:uid="{00000000-0005-0000-0000-0000C3570000}"/>
    <cellStyle name="Normal 3 2 4 2 5 3 2 4" xfId="22495" xr:uid="{00000000-0005-0000-0000-0000C4570000}"/>
    <cellStyle name="Normal 3 2 4 2 5 3 3" xfId="22496" xr:uid="{00000000-0005-0000-0000-0000C5570000}"/>
    <cellStyle name="Normal 3 2 4 2 5 3 3 2" xfId="22497" xr:uid="{00000000-0005-0000-0000-0000C6570000}"/>
    <cellStyle name="Normal 3 2 4 2 5 3 3 2 2" xfId="22498" xr:uid="{00000000-0005-0000-0000-0000C7570000}"/>
    <cellStyle name="Normal 3 2 4 2 5 3 3 3" xfId="22499" xr:uid="{00000000-0005-0000-0000-0000C8570000}"/>
    <cellStyle name="Normal 3 2 4 2 5 3 4" xfId="22500" xr:uid="{00000000-0005-0000-0000-0000C9570000}"/>
    <cellStyle name="Normal 3 2 4 2 5 3 4 2" xfId="22501" xr:uid="{00000000-0005-0000-0000-0000CA570000}"/>
    <cellStyle name="Normal 3 2 4 2 5 3 5" xfId="22502" xr:uid="{00000000-0005-0000-0000-0000CB570000}"/>
    <cellStyle name="Normal 3 2 4 2 5 4" xfId="22503" xr:uid="{00000000-0005-0000-0000-0000CC570000}"/>
    <cellStyle name="Normal 3 2 4 2 5 4 2" xfId="22504" xr:uid="{00000000-0005-0000-0000-0000CD570000}"/>
    <cellStyle name="Normal 3 2 4 2 5 4 2 2" xfId="22505" xr:uid="{00000000-0005-0000-0000-0000CE570000}"/>
    <cellStyle name="Normal 3 2 4 2 5 4 2 2 2" xfId="22506" xr:uid="{00000000-0005-0000-0000-0000CF570000}"/>
    <cellStyle name="Normal 3 2 4 2 5 4 2 3" xfId="22507" xr:uid="{00000000-0005-0000-0000-0000D0570000}"/>
    <cellStyle name="Normal 3 2 4 2 5 4 3" xfId="22508" xr:uid="{00000000-0005-0000-0000-0000D1570000}"/>
    <cellStyle name="Normal 3 2 4 2 5 4 3 2" xfId="22509" xr:uid="{00000000-0005-0000-0000-0000D2570000}"/>
    <cellStyle name="Normal 3 2 4 2 5 4 4" xfId="22510" xr:uid="{00000000-0005-0000-0000-0000D3570000}"/>
    <cellStyle name="Normal 3 2 4 2 5 5" xfId="22511" xr:uid="{00000000-0005-0000-0000-0000D4570000}"/>
    <cellStyle name="Normal 3 2 4 2 5 5 2" xfId="22512" xr:uid="{00000000-0005-0000-0000-0000D5570000}"/>
    <cellStyle name="Normal 3 2 4 2 5 5 2 2" xfId="22513" xr:uid="{00000000-0005-0000-0000-0000D6570000}"/>
    <cellStyle name="Normal 3 2 4 2 5 5 2 2 2" xfId="22514" xr:uid="{00000000-0005-0000-0000-0000D7570000}"/>
    <cellStyle name="Normal 3 2 4 2 5 5 2 3" xfId="22515" xr:uid="{00000000-0005-0000-0000-0000D8570000}"/>
    <cellStyle name="Normal 3 2 4 2 5 5 3" xfId="22516" xr:uid="{00000000-0005-0000-0000-0000D9570000}"/>
    <cellStyle name="Normal 3 2 4 2 5 5 3 2" xfId="22517" xr:uid="{00000000-0005-0000-0000-0000DA570000}"/>
    <cellStyle name="Normal 3 2 4 2 5 5 4" xfId="22518" xr:uid="{00000000-0005-0000-0000-0000DB570000}"/>
    <cellStyle name="Normal 3 2 4 2 5 6" xfId="22519" xr:uid="{00000000-0005-0000-0000-0000DC570000}"/>
    <cellStyle name="Normal 3 2 4 2 5 6 2" xfId="22520" xr:uid="{00000000-0005-0000-0000-0000DD570000}"/>
    <cellStyle name="Normal 3 2 4 2 5 6 2 2" xfId="22521" xr:uid="{00000000-0005-0000-0000-0000DE570000}"/>
    <cellStyle name="Normal 3 2 4 2 5 6 3" xfId="22522" xr:uid="{00000000-0005-0000-0000-0000DF570000}"/>
    <cellStyle name="Normal 3 2 4 2 5 7" xfId="22523" xr:uid="{00000000-0005-0000-0000-0000E0570000}"/>
    <cellStyle name="Normal 3 2 4 2 5 7 2" xfId="22524" xr:uid="{00000000-0005-0000-0000-0000E1570000}"/>
    <cellStyle name="Normal 3 2 4 2 5 8" xfId="22525" xr:uid="{00000000-0005-0000-0000-0000E2570000}"/>
    <cellStyle name="Normal 3 2 4 2 5 8 2" xfId="22526" xr:uid="{00000000-0005-0000-0000-0000E3570000}"/>
    <cellStyle name="Normal 3 2 4 2 5 9" xfId="22527" xr:uid="{00000000-0005-0000-0000-0000E4570000}"/>
    <cellStyle name="Normal 3 2 4 2 6" xfId="22528" xr:uid="{00000000-0005-0000-0000-0000E5570000}"/>
    <cellStyle name="Normal 3 2 4 2 6 2" xfId="22529" xr:uid="{00000000-0005-0000-0000-0000E6570000}"/>
    <cellStyle name="Normal 3 2 4 2 6 2 2" xfId="22530" xr:uid="{00000000-0005-0000-0000-0000E7570000}"/>
    <cellStyle name="Normal 3 2 4 2 6 2 2 2" xfId="22531" xr:uid="{00000000-0005-0000-0000-0000E8570000}"/>
    <cellStyle name="Normal 3 2 4 2 6 2 2 2 2" xfId="22532" xr:uid="{00000000-0005-0000-0000-0000E9570000}"/>
    <cellStyle name="Normal 3 2 4 2 6 2 2 2 2 2" xfId="22533" xr:uid="{00000000-0005-0000-0000-0000EA570000}"/>
    <cellStyle name="Normal 3 2 4 2 6 2 2 2 3" xfId="22534" xr:uid="{00000000-0005-0000-0000-0000EB570000}"/>
    <cellStyle name="Normal 3 2 4 2 6 2 2 3" xfId="22535" xr:uid="{00000000-0005-0000-0000-0000EC570000}"/>
    <cellStyle name="Normal 3 2 4 2 6 2 2 3 2" xfId="22536" xr:uid="{00000000-0005-0000-0000-0000ED570000}"/>
    <cellStyle name="Normal 3 2 4 2 6 2 2 4" xfId="22537" xr:uid="{00000000-0005-0000-0000-0000EE570000}"/>
    <cellStyle name="Normal 3 2 4 2 6 2 3" xfId="22538" xr:uid="{00000000-0005-0000-0000-0000EF570000}"/>
    <cellStyle name="Normal 3 2 4 2 6 2 3 2" xfId="22539" xr:uid="{00000000-0005-0000-0000-0000F0570000}"/>
    <cellStyle name="Normal 3 2 4 2 6 2 3 2 2" xfId="22540" xr:uid="{00000000-0005-0000-0000-0000F1570000}"/>
    <cellStyle name="Normal 3 2 4 2 6 2 3 3" xfId="22541" xr:uid="{00000000-0005-0000-0000-0000F2570000}"/>
    <cellStyle name="Normal 3 2 4 2 6 2 4" xfId="22542" xr:uid="{00000000-0005-0000-0000-0000F3570000}"/>
    <cellStyle name="Normal 3 2 4 2 6 2 4 2" xfId="22543" xr:uid="{00000000-0005-0000-0000-0000F4570000}"/>
    <cellStyle name="Normal 3 2 4 2 6 2 5" xfId="22544" xr:uid="{00000000-0005-0000-0000-0000F5570000}"/>
    <cellStyle name="Normal 3 2 4 2 6 3" xfId="22545" xr:uid="{00000000-0005-0000-0000-0000F6570000}"/>
    <cellStyle name="Normal 3 2 4 2 6 3 2" xfId="22546" xr:uid="{00000000-0005-0000-0000-0000F7570000}"/>
    <cellStyle name="Normal 3 2 4 2 6 3 2 2" xfId="22547" xr:uid="{00000000-0005-0000-0000-0000F8570000}"/>
    <cellStyle name="Normal 3 2 4 2 6 3 2 2 2" xfId="22548" xr:uid="{00000000-0005-0000-0000-0000F9570000}"/>
    <cellStyle name="Normal 3 2 4 2 6 3 2 3" xfId="22549" xr:uid="{00000000-0005-0000-0000-0000FA570000}"/>
    <cellStyle name="Normal 3 2 4 2 6 3 3" xfId="22550" xr:uid="{00000000-0005-0000-0000-0000FB570000}"/>
    <cellStyle name="Normal 3 2 4 2 6 3 3 2" xfId="22551" xr:uid="{00000000-0005-0000-0000-0000FC570000}"/>
    <cellStyle name="Normal 3 2 4 2 6 3 4" xfId="22552" xr:uid="{00000000-0005-0000-0000-0000FD570000}"/>
    <cellStyle name="Normal 3 2 4 2 6 4" xfId="22553" xr:uid="{00000000-0005-0000-0000-0000FE570000}"/>
    <cellStyle name="Normal 3 2 4 2 6 4 2" xfId="22554" xr:uid="{00000000-0005-0000-0000-0000FF570000}"/>
    <cellStyle name="Normal 3 2 4 2 6 4 2 2" xfId="22555" xr:uid="{00000000-0005-0000-0000-000000580000}"/>
    <cellStyle name="Normal 3 2 4 2 6 4 2 2 2" xfId="22556" xr:uid="{00000000-0005-0000-0000-000001580000}"/>
    <cellStyle name="Normal 3 2 4 2 6 4 2 3" xfId="22557" xr:uid="{00000000-0005-0000-0000-000002580000}"/>
    <cellStyle name="Normal 3 2 4 2 6 4 3" xfId="22558" xr:uid="{00000000-0005-0000-0000-000003580000}"/>
    <cellStyle name="Normal 3 2 4 2 6 4 3 2" xfId="22559" xr:uid="{00000000-0005-0000-0000-000004580000}"/>
    <cellStyle name="Normal 3 2 4 2 6 4 4" xfId="22560" xr:uid="{00000000-0005-0000-0000-000005580000}"/>
    <cellStyle name="Normal 3 2 4 2 6 5" xfId="22561" xr:uid="{00000000-0005-0000-0000-000006580000}"/>
    <cellStyle name="Normal 3 2 4 2 6 5 2" xfId="22562" xr:uid="{00000000-0005-0000-0000-000007580000}"/>
    <cellStyle name="Normal 3 2 4 2 6 5 2 2" xfId="22563" xr:uid="{00000000-0005-0000-0000-000008580000}"/>
    <cellStyle name="Normal 3 2 4 2 6 5 3" xfId="22564" xr:uid="{00000000-0005-0000-0000-000009580000}"/>
    <cellStyle name="Normal 3 2 4 2 6 6" xfId="22565" xr:uid="{00000000-0005-0000-0000-00000A580000}"/>
    <cellStyle name="Normal 3 2 4 2 6 6 2" xfId="22566" xr:uid="{00000000-0005-0000-0000-00000B580000}"/>
    <cellStyle name="Normal 3 2 4 2 6 7" xfId="22567" xr:uid="{00000000-0005-0000-0000-00000C580000}"/>
    <cellStyle name="Normal 3 2 4 2 6 7 2" xfId="22568" xr:uid="{00000000-0005-0000-0000-00000D580000}"/>
    <cellStyle name="Normal 3 2 4 2 6 8" xfId="22569" xr:uid="{00000000-0005-0000-0000-00000E580000}"/>
    <cellStyle name="Normal 3 2 4 2 7" xfId="22570" xr:uid="{00000000-0005-0000-0000-00000F580000}"/>
    <cellStyle name="Normal 3 2 4 2 7 2" xfId="22571" xr:uid="{00000000-0005-0000-0000-000010580000}"/>
    <cellStyle name="Normal 3 2 4 2 7 2 2" xfId="22572" xr:uid="{00000000-0005-0000-0000-000011580000}"/>
    <cellStyle name="Normal 3 2 4 2 7 2 2 2" xfId="22573" xr:uid="{00000000-0005-0000-0000-000012580000}"/>
    <cellStyle name="Normal 3 2 4 2 7 2 2 2 2" xfId="22574" xr:uid="{00000000-0005-0000-0000-000013580000}"/>
    <cellStyle name="Normal 3 2 4 2 7 2 2 2 2 2" xfId="22575" xr:uid="{00000000-0005-0000-0000-000014580000}"/>
    <cellStyle name="Normal 3 2 4 2 7 2 2 2 3" xfId="22576" xr:uid="{00000000-0005-0000-0000-000015580000}"/>
    <cellStyle name="Normal 3 2 4 2 7 2 2 3" xfId="22577" xr:uid="{00000000-0005-0000-0000-000016580000}"/>
    <cellStyle name="Normal 3 2 4 2 7 2 2 3 2" xfId="22578" xr:uid="{00000000-0005-0000-0000-000017580000}"/>
    <cellStyle name="Normal 3 2 4 2 7 2 2 4" xfId="22579" xr:uid="{00000000-0005-0000-0000-000018580000}"/>
    <cellStyle name="Normal 3 2 4 2 7 2 3" xfId="22580" xr:uid="{00000000-0005-0000-0000-000019580000}"/>
    <cellStyle name="Normal 3 2 4 2 7 2 3 2" xfId="22581" xr:uid="{00000000-0005-0000-0000-00001A580000}"/>
    <cellStyle name="Normal 3 2 4 2 7 2 3 2 2" xfId="22582" xr:uid="{00000000-0005-0000-0000-00001B580000}"/>
    <cellStyle name="Normal 3 2 4 2 7 2 3 3" xfId="22583" xr:uid="{00000000-0005-0000-0000-00001C580000}"/>
    <cellStyle name="Normal 3 2 4 2 7 2 4" xfId="22584" xr:uid="{00000000-0005-0000-0000-00001D580000}"/>
    <cellStyle name="Normal 3 2 4 2 7 2 4 2" xfId="22585" xr:uid="{00000000-0005-0000-0000-00001E580000}"/>
    <cellStyle name="Normal 3 2 4 2 7 2 5" xfId="22586" xr:uid="{00000000-0005-0000-0000-00001F580000}"/>
    <cellStyle name="Normal 3 2 4 2 7 3" xfId="22587" xr:uid="{00000000-0005-0000-0000-000020580000}"/>
    <cellStyle name="Normal 3 2 4 2 7 3 2" xfId="22588" xr:uid="{00000000-0005-0000-0000-000021580000}"/>
    <cellStyle name="Normal 3 2 4 2 7 3 2 2" xfId="22589" xr:uid="{00000000-0005-0000-0000-000022580000}"/>
    <cellStyle name="Normal 3 2 4 2 7 3 2 2 2" xfId="22590" xr:uid="{00000000-0005-0000-0000-000023580000}"/>
    <cellStyle name="Normal 3 2 4 2 7 3 2 3" xfId="22591" xr:uid="{00000000-0005-0000-0000-000024580000}"/>
    <cellStyle name="Normal 3 2 4 2 7 3 3" xfId="22592" xr:uid="{00000000-0005-0000-0000-000025580000}"/>
    <cellStyle name="Normal 3 2 4 2 7 3 3 2" xfId="22593" xr:uid="{00000000-0005-0000-0000-000026580000}"/>
    <cellStyle name="Normal 3 2 4 2 7 3 4" xfId="22594" xr:uid="{00000000-0005-0000-0000-000027580000}"/>
    <cellStyle name="Normal 3 2 4 2 7 4" xfId="22595" xr:uid="{00000000-0005-0000-0000-000028580000}"/>
    <cellStyle name="Normal 3 2 4 2 7 4 2" xfId="22596" xr:uid="{00000000-0005-0000-0000-000029580000}"/>
    <cellStyle name="Normal 3 2 4 2 7 4 2 2" xfId="22597" xr:uid="{00000000-0005-0000-0000-00002A580000}"/>
    <cellStyle name="Normal 3 2 4 2 7 4 3" xfId="22598" xr:uid="{00000000-0005-0000-0000-00002B580000}"/>
    <cellStyle name="Normal 3 2 4 2 7 5" xfId="22599" xr:uid="{00000000-0005-0000-0000-00002C580000}"/>
    <cellStyle name="Normal 3 2 4 2 7 5 2" xfId="22600" xr:uid="{00000000-0005-0000-0000-00002D580000}"/>
    <cellStyle name="Normal 3 2 4 2 7 6" xfId="22601" xr:uid="{00000000-0005-0000-0000-00002E580000}"/>
    <cellStyle name="Normal 3 2 4 2 8" xfId="22602" xr:uid="{00000000-0005-0000-0000-00002F580000}"/>
    <cellStyle name="Normal 3 2 4 2 8 2" xfId="22603" xr:uid="{00000000-0005-0000-0000-000030580000}"/>
    <cellStyle name="Normal 3 2 4 2 8 2 2" xfId="22604" xr:uid="{00000000-0005-0000-0000-000031580000}"/>
    <cellStyle name="Normal 3 2 4 2 8 2 2 2" xfId="22605" xr:uid="{00000000-0005-0000-0000-000032580000}"/>
    <cellStyle name="Normal 3 2 4 2 8 2 2 2 2" xfId="22606" xr:uid="{00000000-0005-0000-0000-000033580000}"/>
    <cellStyle name="Normal 3 2 4 2 8 2 2 2 2 2" xfId="22607" xr:uid="{00000000-0005-0000-0000-000034580000}"/>
    <cellStyle name="Normal 3 2 4 2 8 2 2 2 3" xfId="22608" xr:uid="{00000000-0005-0000-0000-000035580000}"/>
    <cellStyle name="Normal 3 2 4 2 8 2 2 3" xfId="22609" xr:uid="{00000000-0005-0000-0000-000036580000}"/>
    <cellStyle name="Normal 3 2 4 2 8 2 2 3 2" xfId="22610" xr:uid="{00000000-0005-0000-0000-000037580000}"/>
    <cellStyle name="Normal 3 2 4 2 8 2 2 4" xfId="22611" xr:uid="{00000000-0005-0000-0000-000038580000}"/>
    <cellStyle name="Normal 3 2 4 2 8 2 3" xfId="22612" xr:uid="{00000000-0005-0000-0000-000039580000}"/>
    <cellStyle name="Normal 3 2 4 2 8 2 3 2" xfId="22613" xr:uid="{00000000-0005-0000-0000-00003A580000}"/>
    <cellStyle name="Normal 3 2 4 2 8 2 3 2 2" xfId="22614" xr:uid="{00000000-0005-0000-0000-00003B580000}"/>
    <cellStyle name="Normal 3 2 4 2 8 2 3 3" xfId="22615" xr:uid="{00000000-0005-0000-0000-00003C580000}"/>
    <cellStyle name="Normal 3 2 4 2 8 2 4" xfId="22616" xr:uid="{00000000-0005-0000-0000-00003D580000}"/>
    <cellStyle name="Normal 3 2 4 2 8 2 4 2" xfId="22617" xr:uid="{00000000-0005-0000-0000-00003E580000}"/>
    <cellStyle name="Normal 3 2 4 2 8 2 5" xfId="22618" xr:uid="{00000000-0005-0000-0000-00003F580000}"/>
    <cellStyle name="Normal 3 2 4 2 8 3" xfId="22619" xr:uid="{00000000-0005-0000-0000-000040580000}"/>
    <cellStyle name="Normal 3 2 4 2 8 3 2" xfId="22620" xr:uid="{00000000-0005-0000-0000-000041580000}"/>
    <cellStyle name="Normal 3 2 4 2 8 3 2 2" xfId="22621" xr:uid="{00000000-0005-0000-0000-000042580000}"/>
    <cellStyle name="Normal 3 2 4 2 8 3 2 2 2" xfId="22622" xr:uid="{00000000-0005-0000-0000-000043580000}"/>
    <cellStyle name="Normal 3 2 4 2 8 3 2 3" xfId="22623" xr:uid="{00000000-0005-0000-0000-000044580000}"/>
    <cellStyle name="Normal 3 2 4 2 8 3 3" xfId="22624" xr:uid="{00000000-0005-0000-0000-000045580000}"/>
    <cellStyle name="Normal 3 2 4 2 8 3 3 2" xfId="22625" xr:uid="{00000000-0005-0000-0000-000046580000}"/>
    <cellStyle name="Normal 3 2 4 2 8 3 4" xfId="22626" xr:uid="{00000000-0005-0000-0000-000047580000}"/>
    <cellStyle name="Normal 3 2 4 2 8 4" xfId="22627" xr:uid="{00000000-0005-0000-0000-000048580000}"/>
    <cellStyle name="Normal 3 2 4 2 8 4 2" xfId="22628" xr:uid="{00000000-0005-0000-0000-000049580000}"/>
    <cellStyle name="Normal 3 2 4 2 8 4 2 2" xfId="22629" xr:uid="{00000000-0005-0000-0000-00004A580000}"/>
    <cellStyle name="Normal 3 2 4 2 8 4 3" xfId="22630" xr:uid="{00000000-0005-0000-0000-00004B580000}"/>
    <cellStyle name="Normal 3 2 4 2 8 5" xfId="22631" xr:uid="{00000000-0005-0000-0000-00004C580000}"/>
    <cellStyle name="Normal 3 2 4 2 8 5 2" xfId="22632" xr:uid="{00000000-0005-0000-0000-00004D580000}"/>
    <cellStyle name="Normal 3 2 4 2 8 6" xfId="22633" xr:uid="{00000000-0005-0000-0000-00004E580000}"/>
    <cellStyle name="Normal 3 2 4 2 9" xfId="22634" xr:uid="{00000000-0005-0000-0000-00004F580000}"/>
    <cellStyle name="Normal 3 2 4 2 9 2" xfId="22635" xr:uid="{00000000-0005-0000-0000-000050580000}"/>
    <cellStyle name="Normal 3 2 4 2 9 2 2" xfId="22636" xr:uid="{00000000-0005-0000-0000-000051580000}"/>
    <cellStyle name="Normal 3 2 4 2 9 2 2 2" xfId="22637" xr:uid="{00000000-0005-0000-0000-000052580000}"/>
    <cellStyle name="Normal 3 2 4 2 9 2 2 2 2" xfId="22638" xr:uid="{00000000-0005-0000-0000-000053580000}"/>
    <cellStyle name="Normal 3 2 4 2 9 2 2 3" xfId="22639" xr:uid="{00000000-0005-0000-0000-000054580000}"/>
    <cellStyle name="Normal 3 2 4 2 9 2 3" xfId="22640" xr:uid="{00000000-0005-0000-0000-000055580000}"/>
    <cellStyle name="Normal 3 2 4 2 9 2 3 2" xfId="22641" xr:uid="{00000000-0005-0000-0000-000056580000}"/>
    <cellStyle name="Normal 3 2 4 2 9 2 4" xfId="22642" xr:uid="{00000000-0005-0000-0000-000057580000}"/>
    <cellStyle name="Normal 3 2 4 2 9 3" xfId="22643" xr:uid="{00000000-0005-0000-0000-000058580000}"/>
    <cellStyle name="Normal 3 2 4 2 9 3 2" xfId="22644" xr:uid="{00000000-0005-0000-0000-000059580000}"/>
    <cellStyle name="Normal 3 2 4 2 9 3 2 2" xfId="22645" xr:uid="{00000000-0005-0000-0000-00005A580000}"/>
    <cellStyle name="Normal 3 2 4 2 9 3 3" xfId="22646" xr:uid="{00000000-0005-0000-0000-00005B580000}"/>
    <cellStyle name="Normal 3 2 4 2 9 4" xfId="22647" xr:uid="{00000000-0005-0000-0000-00005C580000}"/>
    <cellStyle name="Normal 3 2 4 2 9 4 2" xfId="22648" xr:uid="{00000000-0005-0000-0000-00005D580000}"/>
    <cellStyle name="Normal 3 2 4 2 9 5" xfId="22649" xr:uid="{00000000-0005-0000-0000-00005E580000}"/>
    <cellStyle name="Normal 3 2 4 3" xfId="22650" xr:uid="{00000000-0005-0000-0000-00005F580000}"/>
    <cellStyle name="Normal 3 2 4 3 10" xfId="22651" xr:uid="{00000000-0005-0000-0000-000060580000}"/>
    <cellStyle name="Normal 3 2 4 3 2" xfId="22652" xr:uid="{00000000-0005-0000-0000-000061580000}"/>
    <cellStyle name="Normal 3 2 4 3 2 2" xfId="22653" xr:uid="{00000000-0005-0000-0000-000062580000}"/>
    <cellStyle name="Normal 3 2 4 3 2 2 2" xfId="22654" xr:uid="{00000000-0005-0000-0000-000063580000}"/>
    <cellStyle name="Normal 3 2 4 3 2 2 2 2" xfId="22655" xr:uid="{00000000-0005-0000-0000-000064580000}"/>
    <cellStyle name="Normal 3 2 4 3 2 2 2 2 2" xfId="22656" xr:uid="{00000000-0005-0000-0000-000065580000}"/>
    <cellStyle name="Normal 3 2 4 3 2 2 2 2 2 2" xfId="22657" xr:uid="{00000000-0005-0000-0000-000066580000}"/>
    <cellStyle name="Normal 3 2 4 3 2 2 2 2 2 2 2" xfId="22658" xr:uid="{00000000-0005-0000-0000-000067580000}"/>
    <cellStyle name="Normal 3 2 4 3 2 2 2 2 2 3" xfId="22659" xr:uid="{00000000-0005-0000-0000-000068580000}"/>
    <cellStyle name="Normal 3 2 4 3 2 2 2 2 3" xfId="22660" xr:uid="{00000000-0005-0000-0000-000069580000}"/>
    <cellStyle name="Normal 3 2 4 3 2 2 2 2 3 2" xfId="22661" xr:uid="{00000000-0005-0000-0000-00006A580000}"/>
    <cellStyle name="Normal 3 2 4 3 2 2 2 2 4" xfId="22662" xr:uid="{00000000-0005-0000-0000-00006B580000}"/>
    <cellStyle name="Normal 3 2 4 3 2 2 2 3" xfId="22663" xr:uid="{00000000-0005-0000-0000-00006C580000}"/>
    <cellStyle name="Normal 3 2 4 3 2 2 2 3 2" xfId="22664" xr:uid="{00000000-0005-0000-0000-00006D580000}"/>
    <cellStyle name="Normal 3 2 4 3 2 2 2 3 2 2" xfId="22665" xr:uid="{00000000-0005-0000-0000-00006E580000}"/>
    <cellStyle name="Normal 3 2 4 3 2 2 2 3 3" xfId="22666" xr:uid="{00000000-0005-0000-0000-00006F580000}"/>
    <cellStyle name="Normal 3 2 4 3 2 2 2 4" xfId="22667" xr:uid="{00000000-0005-0000-0000-000070580000}"/>
    <cellStyle name="Normal 3 2 4 3 2 2 2 4 2" xfId="22668" xr:uid="{00000000-0005-0000-0000-000071580000}"/>
    <cellStyle name="Normal 3 2 4 3 2 2 2 5" xfId="22669" xr:uid="{00000000-0005-0000-0000-000072580000}"/>
    <cellStyle name="Normal 3 2 4 3 2 2 3" xfId="22670" xr:uid="{00000000-0005-0000-0000-000073580000}"/>
    <cellStyle name="Normal 3 2 4 3 2 2 3 2" xfId="22671" xr:uid="{00000000-0005-0000-0000-000074580000}"/>
    <cellStyle name="Normal 3 2 4 3 2 2 3 2 2" xfId="22672" xr:uid="{00000000-0005-0000-0000-000075580000}"/>
    <cellStyle name="Normal 3 2 4 3 2 2 3 2 2 2" xfId="22673" xr:uid="{00000000-0005-0000-0000-000076580000}"/>
    <cellStyle name="Normal 3 2 4 3 2 2 3 2 3" xfId="22674" xr:uid="{00000000-0005-0000-0000-000077580000}"/>
    <cellStyle name="Normal 3 2 4 3 2 2 3 3" xfId="22675" xr:uid="{00000000-0005-0000-0000-000078580000}"/>
    <cellStyle name="Normal 3 2 4 3 2 2 3 3 2" xfId="22676" xr:uid="{00000000-0005-0000-0000-000079580000}"/>
    <cellStyle name="Normal 3 2 4 3 2 2 3 4" xfId="22677" xr:uid="{00000000-0005-0000-0000-00007A580000}"/>
    <cellStyle name="Normal 3 2 4 3 2 2 4" xfId="22678" xr:uid="{00000000-0005-0000-0000-00007B580000}"/>
    <cellStyle name="Normal 3 2 4 3 2 2 4 2" xfId="22679" xr:uid="{00000000-0005-0000-0000-00007C580000}"/>
    <cellStyle name="Normal 3 2 4 3 2 2 4 2 2" xfId="22680" xr:uid="{00000000-0005-0000-0000-00007D580000}"/>
    <cellStyle name="Normal 3 2 4 3 2 2 4 2 2 2" xfId="22681" xr:uid="{00000000-0005-0000-0000-00007E580000}"/>
    <cellStyle name="Normal 3 2 4 3 2 2 4 2 3" xfId="22682" xr:uid="{00000000-0005-0000-0000-00007F580000}"/>
    <cellStyle name="Normal 3 2 4 3 2 2 4 3" xfId="22683" xr:uid="{00000000-0005-0000-0000-000080580000}"/>
    <cellStyle name="Normal 3 2 4 3 2 2 4 3 2" xfId="22684" xr:uid="{00000000-0005-0000-0000-000081580000}"/>
    <cellStyle name="Normal 3 2 4 3 2 2 4 4" xfId="22685" xr:uid="{00000000-0005-0000-0000-000082580000}"/>
    <cellStyle name="Normal 3 2 4 3 2 2 5" xfId="22686" xr:uid="{00000000-0005-0000-0000-000083580000}"/>
    <cellStyle name="Normal 3 2 4 3 2 2 5 2" xfId="22687" xr:uid="{00000000-0005-0000-0000-000084580000}"/>
    <cellStyle name="Normal 3 2 4 3 2 2 5 2 2" xfId="22688" xr:uid="{00000000-0005-0000-0000-000085580000}"/>
    <cellStyle name="Normal 3 2 4 3 2 2 5 3" xfId="22689" xr:uid="{00000000-0005-0000-0000-000086580000}"/>
    <cellStyle name="Normal 3 2 4 3 2 2 6" xfId="22690" xr:uid="{00000000-0005-0000-0000-000087580000}"/>
    <cellStyle name="Normal 3 2 4 3 2 2 6 2" xfId="22691" xr:uid="{00000000-0005-0000-0000-000088580000}"/>
    <cellStyle name="Normal 3 2 4 3 2 2 7" xfId="22692" xr:uid="{00000000-0005-0000-0000-000089580000}"/>
    <cellStyle name="Normal 3 2 4 3 2 2 7 2" xfId="22693" xr:uid="{00000000-0005-0000-0000-00008A580000}"/>
    <cellStyle name="Normal 3 2 4 3 2 2 8" xfId="22694" xr:uid="{00000000-0005-0000-0000-00008B580000}"/>
    <cellStyle name="Normal 3 2 4 3 2 3" xfId="22695" xr:uid="{00000000-0005-0000-0000-00008C580000}"/>
    <cellStyle name="Normal 3 2 4 3 2 3 2" xfId="22696" xr:uid="{00000000-0005-0000-0000-00008D580000}"/>
    <cellStyle name="Normal 3 2 4 3 2 3 2 2" xfId="22697" xr:uid="{00000000-0005-0000-0000-00008E580000}"/>
    <cellStyle name="Normal 3 2 4 3 2 3 2 2 2" xfId="22698" xr:uid="{00000000-0005-0000-0000-00008F580000}"/>
    <cellStyle name="Normal 3 2 4 3 2 3 2 2 2 2" xfId="22699" xr:uid="{00000000-0005-0000-0000-000090580000}"/>
    <cellStyle name="Normal 3 2 4 3 2 3 2 2 3" xfId="22700" xr:uid="{00000000-0005-0000-0000-000091580000}"/>
    <cellStyle name="Normal 3 2 4 3 2 3 2 3" xfId="22701" xr:uid="{00000000-0005-0000-0000-000092580000}"/>
    <cellStyle name="Normal 3 2 4 3 2 3 2 3 2" xfId="22702" xr:uid="{00000000-0005-0000-0000-000093580000}"/>
    <cellStyle name="Normal 3 2 4 3 2 3 2 4" xfId="22703" xr:uid="{00000000-0005-0000-0000-000094580000}"/>
    <cellStyle name="Normal 3 2 4 3 2 3 3" xfId="22704" xr:uid="{00000000-0005-0000-0000-000095580000}"/>
    <cellStyle name="Normal 3 2 4 3 2 3 3 2" xfId="22705" xr:uid="{00000000-0005-0000-0000-000096580000}"/>
    <cellStyle name="Normal 3 2 4 3 2 3 3 2 2" xfId="22706" xr:uid="{00000000-0005-0000-0000-000097580000}"/>
    <cellStyle name="Normal 3 2 4 3 2 3 3 3" xfId="22707" xr:uid="{00000000-0005-0000-0000-000098580000}"/>
    <cellStyle name="Normal 3 2 4 3 2 3 4" xfId="22708" xr:uid="{00000000-0005-0000-0000-000099580000}"/>
    <cellStyle name="Normal 3 2 4 3 2 3 4 2" xfId="22709" xr:uid="{00000000-0005-0000-0000-00009A580000}"/>
    <cellStyle name="Normal 3 2 4 3 2 3 5" xfId="22710" xr:uid="{00000000-0005-0000-0000-00009B580000}"/>
    <cellStyle name="Normal 3 2 4 3 2 4" xfId="22711" xr:uid="{00000000-0005-0000-0000-00009C580000}"/>
    <cellStyle name="Normal 3 2 4 3 2 4 2" xfId="22712" xr:uid="{00000000-0005-0000-0000-00009D580000}"/>
    <cellStyle name="Normal 3 2 4 3 2 4 2 2" xfId="22713" xr:uid="{00000000-0005-0000-0000-00009E580000}"/>
    <cellStyle name="Normal 3 2 4 3 2 4 2 2 2" xfId="22714" xr:uid="{00000000-0005-0000-0000-00009F580000}"/>
    <cellStyle name="Normal 3 2 4 3 2 4 2 3" xfId="22715" xr:uid="{00000000-0005-0000-0000-0000A0580000}"/>
    <cellStyle name="Normal 3 2 4 3 2 4 3" xfId="22716" xr:uid="{00000000-0005-0000-0000-0000A1580000}"/>
    <cellStyle name="Normal 3 2 4 3 2 4 3 2" xfId="22717" xr:uid="{00000000-0005-0000-0000-0000A2580000}"/>
    <cellStyle name="Normal 3 2 4 3 2 4 4" xfId="22718" xr:uid="{00000000-0005-0000-0000-0000A3580000}"/>
    <cellStyle name="Normal 3 2 4 3 2 5" xfId="22719" xr:uid="{00000000-0005-0000-0000-0000A4580000}"/>
    <cellStyle name="Normal 3 2 4 3 2 5 2" xfId="22720" xr:uid="{00000000-0005-0000-0000-0000A5580000}"/>
    <cellStyle name="Normal 3 2 4 3 2 5 2 2" xfId="22721" xr:uid="{00000000-0005-0000-0000-0000A6580000}"/>
    <cellStyle name="Normal 3 2 4 3 2 5 2 2 2" xfId="22722" xr:uid="{00000000-0005-0000-0000-0000A7580000}"/>
    <cellStyle name="Normal 3 2 4 3 2 5 2 3" xfId="22723" xr:uid="{00000000-0005-0000-0000-0000A8580000}"/>
    <cellStyle name="Normal 3 2 4 3 2 5 3" xfId="22724" xr:uid="{00000000-0005-0000-0000-0000A9580000}"/>
    <cellStyle name="Normal 3 2 4 3 2 5 3 2" xfId="22725" xr:uid="{00000000-0005-0000-0000-0000AA580000}"/>
    <cellStyle name="Normal 3 2 4 3 2 5 4" xfId="22726" xr:uid="{00000000-0005-0000-0000-0000AB580000}"/>
    <cellStyle name="Normal 3 2 4 3 2 6" xfId="22727" xr:uid="{00000000-0005-0000-0000-0000AC580000}"/>
    <cellStyle name="Normal 3 2 4 3 2 6 2" xfId="22728" xr:uid="{00000000-0005-0000-0000-0000AD580000}"/>
    <cellStyle name="Normal 3 2 4 3 2 6 2 2" xfId="22729" xr:uid="{00000000-0005-0000-0000-0000AE580000}"/>
    <cellStyle name="Normal 3 2 4 3 2 6 3" xfId="22730" xr:uid="{00000000-0005-0000-0000-0000AF580000}"/>
    <cellStyle name="Normal 3 2 4 3 2 7" xfId="22731" xr:uid="{00000000-0005-0000-0000-0000B0580000}"/>
    <cellStyle name="Normal 3 2 4 3 2 7 2" xfId="22732" xr:uid="{00000000-0005-0000-0000-0000B1580000}"/>
    <cellStyle name="Normal 3 2 4 3 2 8" xfId="22733" xr:uid="{00000000-0005-0000-0000-0000B2580000}"/>
    <cellStyle name="Normal 3 2 4 3 2 8 2" xfId="22734" xr:uid="{00000000-0005-0000-0000-0000B3580000}"/>
    <cellStyle name="Normal 3 2 4 3 2 9" xfId="22735" xr:uid="{00000000-0005-0000-0000-0000B4580000}"/>
    <cellStyle name="Normal 3 2 4 3 3" xfId="22736" xr:uid="{00000000-0005-0000-0000-0000B5580000}"/>
    <cellStyle name="Normal 3 2 4 3 3 2" xfId="22737" xr:uid="{00000000-0005-0000-0000-0000B6580000}"/>
    <cellStyle name="Normal 3 2 4 3 3 2 2" xfId="22738" xr:uid="{00000000-0005-0000-0000-0000B7580000}"/>
    <cellStyle name="Normal 3 2 4 3 3 2 2 2" xfId="22739" xr:uid="{00000000-0005-0000-0000-0000B8580000}"/>
    <cellStyle name="Normal 3 2 4 3 3 2 2 2 2" xfId="22740" xr:uid="{00000000-0005-0000-0000-0000B9580000}"/>
    <cellStyle name="Normal 3 2 4 3 3 2 2 2 2 2" xfId="22741" xr:uid="{00000000-0005-0000-0000-0000BA580000}"/>
    <cellStyle name="Normal 3 2 4 3 3 2 2 2 3" xfId="22742" xr:uid="{00000000-0005-0000-0000-0000BB580000}"/>
    <cellStyle name="Normal 3 2 4 3 3 2 2 3" xfId="22743" xr:uid="{00000000-0005-0000-0000-0000BC580000}"/>
    <cellStyle name="Normal 3 2 4 3 3 2 2 3 2" xfId="22744" xr:uid="{00000000-0005-0000-0000-0000BD580000}"/>
    <cellStyle name="Normal 3 2 4 3 3 2 2 4" xfId="22745" xr:uid="{00000000-0005-0000-0000-0000BE580000}"/>
    <cellStyle name="Normal 3 2 4 3 3 2 3" xfId="22746" xr:uid="{00000000-0005-0000-0000-0000BF580000}"/>
    <cellStyle name="Normal 3 2 4 3 3 2 3 2" xfId="22747" xr:uid="{00000000-0005-0000-0000-0000C0580000}"/>
    <cellStyle name="Normal 3 2 4 3 3 2 3 2 2" xfId="22748" xr:uid="{00000000-0005-0000-0000-0000C1580000}"/>
    <cellStyle name="Normal 3 2 4 3 3 2 3 3" xfId="22749" xr:uid="{00000000-0005-0000-0000-0000C2580000}"/>
    <cellStyle name="Normal 3 2 4 3 3 2 4" xfId="22750" xr:uid="{00000000-0005-0000-0000-0000C3580000}"/>
    <cellStyle name="Normal 3 2 4 3 3 2 4 2" xfId="22751" xr:uid="{00000000-0005-0000-0000-0000C4580000}"/>
    <cellStyle name="Normal 3 2 4 3 3 2 5" xfId="22752" xr:uid="{00000000-0005-0000-0000-0000C5580000}"/>
    <cellStyle name="Normal 3 2 4 3 3 3" xfId="22753" xr:uid="{00000000-0005-0000-0000-0000C6580000}"/>
    <cellStyle name="Normal 3 2 4 3 3 3 2" xfId="22754" xr:uid="{00000000-0005-0000-0000-0000C7580000}"/>
    <cellStyle name="Normal 3 2 4 3 3 3 2 2" xfId="22755" xr:uid="{00000000-0005-0000-0000-0000C8580000}"/>
    <cellStyle name="Normal 3 2 4 3 3 3 2 2 2" xfId="22756" xr:uid="{00000000-0005-0000-0000-0000C9580000}"/>
    <cellStyle name="Normal 3 2 4 3 3 3 2 3" xfId="22757" xr:uid="{00000000-0005-0000-0000-0000CA580000}"/>
    <cellStyle name="Normal 3 2 4 3 3 3 3" xfId="22758" xr:uid="{00000000-0005-0000-0000-0000CB580000}"/>
    <cellStyle name="Normal 3 2 4 3 3 3 3 2" xfId="22759" xr:uid="{00000000-0005-0000-0000-0000CC580000}"/>
    <cellStyle name="Normal 3 2 4 3 3 3 4" xfId="22760" xr:uid="{00000000-0005-0000-0000-0000CD580000}"/>
    <cellStyle name="Normal 3 2 4 3 3 4" xfId="22761" xr:uid="{00000000-0005-0000-0000-0000CE580000}"/>
    <cellStyle name="Normal 3 2 4 3 3 4 2" xfId="22762" xr:uid="{00000000-0005-0000-0000-0000CF580000}"/>
    <cellStyle name="Normal 3 2 4 3 3 4 2 2" xfId="22763" xr:uid="{00000000-0005-0000-0000-0000D0580000}"/>
    <cellStyle name="Normal 3 2 4 3 3 4 2 2 2" xfId="22764" xr:uid="{00000000-0005-0000-0000-0000D1580000}"/>
    <cellStyle name="Normal 3 2 4 3 3 4 2 3" xfId="22765" xr:uid="{00000000-0005-0000-0000-0000D2580000}"/>
    <cellStyle name="Normal 3 2 4 3 3 4 3" xfId="22766" xr:uid="{00000000-0005-0000-0000-0000D3580000}"/>
    <cellStyle name="Normal 3 2 4 3 3 4 3 2" xfId="22767" xr:uid="{00000000-0005-0000-0000-0000D4580000}"/>
    <cellStyle name="Normal 3 2 4 3 3 4 4" xfId="22768" xr:uid="{00000000-0005-0000-0000-0000D5580000}"/>
    <cellStyle name="Normal 3 2 4 3 3 5" xfId="22769" xr:uid="{00000000-0005-0000-0000-0000D6580000}"/>
    <cellStyle name="Normal 3 2 4 3 3 5 2" xfId="22770" xr:uid="{00000000-0005-0000-0000-0000D7580000}"/>
    <cellStyle name="Normal 3 2 4 3 3 5 2 2" xfId="22771" xr:uid="{00000000-0005-0000-0000-0000D8580000}"/>
    <cellStyle name="Normal 3 2 4 3 3 5 3" xfId="22772" xr:uid="{00000000-0005-0000-0000-0000D9580000}"/>
    <cellStyle name="Normal 3 2 4 3 3 6" xfId="22773" xr:uid="{00000000-0005-0000-0000-0000DA580000}"/>
    <cellStyle name="Normal 3 2 4 3 3 6 2" xfId="22774" xr:uid="{00000000-0005-0000-0000-0000DB580000}"/>
    <cellStyle name="Normal 3 2 4 3 3 7" xfId="22775" xr:uid="{00000000-0005-0000-0000-0000DC580000}"/>
    <cellStyle name="Normal 3 2 4 3 3 7 2" xfId="22776" xr:uid="{00000000-0005-0000-0000-0000DD580000}"/>
    <cellStyle name="Normal 3 2 4 3 3 8" xfId="22777" xr:uid="{00000000-0005-0000-0000-0000DE580000}"/>
    <cellStyle name="Normal 3 2 4 3 4" xfId="22778" xr:uid="{00000000-0005-0000-0000-0000DF580000}"/>
    <cellStyle name="Normal 3 2 4 3 4 2" xfId="22779" xr:uid="{00000000-0005-0000-0000-0000E0580000}"/>
    <cellStyle name="Normal 3 2 4 3 4 2 2" xfId="22780" xr:uid="{00000000-0005-0000-0000-0000E1580000}"/>
    <cellStyle name="Normal 3 2 4 3 4 2 2 2" xfId="22781" xr:uid="{00000000-0005-0000-0000-0000E2580000}"/>
    <cellStyle name="Normal 3 2 4 3 4 2 2 2 2" xfId="22782" xr:uid="{00000000-0005-0000-0000-0000E3580000}"/>
    <cellStyle name="Normal 3 2 4 3 4 2 2 3" xfId="22783" xr:uid="{00000000-0005-0000-0000-0000E4580000}"/>
    <cellStyle name="Normal 3 2 4 3 4 2 3" xfId="22784" xr:uid="{00000000-0005-0000-0000-0000E5580000}"/>
    <cellStyle name="Normal 3 2 4 3 4 2 3 2" xfId="22785" xr:uid="{00000000-0005-0000-0000-0000E6580000}"/>
    <cellStyle name="Normal 3 2 4 3 4 2 4" xfId="22786" xr:uid="{00000000-0005-0000-0000-0000E7580000}"/>
    <cellStyle name="Normal 3 2 4 3 4 3" xfId="22787" xr:uid="{00000000-0005-0000-0000-0000E8580000}"/>
    <cellStyle name="Normal 3 2 4 3 4 3 2" xfId="22788" xr:uid="{00000000-0005-0000-0000-0000E9580000}"/>
    <cellStyle name="Normal 3 2 4 3 4 3 2 2" xfId="22789" xr:uid="{00000000-0005-0000-0000-0000EA580000}"/>
    <cellStyle name="Normal 3 2 4 3 4 3 3" xfId="22790" xr:uid="{00000000-0005-0000-0000-0000EB580000}"/>
    <cellStyle name="Normal 3 2 4 3 4 4" xfId="22791" xr:uid="{00000000-0005-0000-0000-0000EC580000}"/>
    <cellStyle name="Normal 3 2 4 3 4 4 2" xfId="22792" xr:uid="{00000000-0005-0000-0000-0000ED580000}"/>
    <cellStyle name="Normal 3 2 4 3 4 5" xfId="22793" xr:uid="{00000000-0005-0000-0000-0000EE580000}"/>
    <cellStyle name="Normal 3 2 4 3 5" xfId="22794" xr:uid="{00000000-0005-0000-0000-0000EF580000}"/>
    <cellStyle name="Normal 3 2 4 3 5 2" xfId="22795" xr:uid="{00000000-0005-0000-0000-0000F0580000}"/>
    <cellStyle name="Normal 3 2 4 3 5 2 2" xfId="22796" xr:uid="{00000000-0005-0000-0000-0000F1580000}"/>
    <cellStyle name="Normal 3 2 4 3 5 2 2 2" xfId="22797" xr:uid="{00000000-0005-0000-0000-0000F2580000}"/>
    <cellStyle name="Normal 3 2 4 3 5 2 3" xfId="22798" xr:uid="{00000000-0005-0000-0000-0000F3580000}"/>
    <cellStyle name="Normal 3 2 4 3 5 3" xfId="22799" xr:uid="{00000000-0005-0000-0000-0000F4580000}"/>
    <cellStyle name="Normal 3 2 4 3 5 3 2" xfId="22800" xr:uid="{00000000-0005-0000-0000-0000F5580000}"/>
    <cellStyle name="Normal 3 2 4 3 5 4" xfId="22801" xr:uid="{00000000-0005-0000-0000-0000F6580000}"/>
    <cellStyle name="Normal 3 2 4 3 6" xfId="22802" xr:uid="{00000000-0005-0000-0000-0000F7580000}"/>
    <cellStyle name="Normal 3 2 4 3 6 2" xfId="22803" xr:uid="{00000000-0005-0000-0000-0000F8580000}"/>
    <cellStyle name="Normal 3 2 4 3 6 2 2" xfId="22804" xr:uid="{00000000-0005-0000-0000-0000F9580000}"/>
    <cellStyle name="Normal 3 2 4 3 6 2 2 2" xfId="22805" xr:uid="{00000000-0005-0000-0000-0000FA580000}"/>
    <cellStyle name="Normal 3 2 4 3 6 2 3" xfId="22806" xr:uid="{00000000-0005-0000-0000-0000FB580000}"/>
    <cellStyle name="Normal 3 2 4 3 6 3" xfId="22807" xr:uid="{00000000-0005-0000-0000-0000FC580000}"/>
    <cellStyle name="Normal 3 2 4 3 6 3 2" xfId="22808" xr:uid="{00000000-0005-0000-0000-0000FD580000}"/>
    <cellStyle name="Normal 3 2 4 3 6 4" xfId="22809" xr:uid="{00000000-0005-0000-0000-0000FE580000}"/>
    <cellStyle name="Normal 3 2 4 3 7" xfId="22810" xr:uid="{00000000-0005-0000-0000-0000FF580000}"/>
    <cellStyle name="Normal 3 2 4 3 7 2" xfId="22811" xr:uid="{00000000-0005-0000-0000-000000590000}"/>
    <cellStyle name="Normal 3 2 4 3 7 2 2" xfId="22812" xr:uid="{00000000-0005-0000-0000-000001590000}"/>
    <cellStyle name="Normal 3 2 4 3 7 3" xfId="22813" xr:uid="{00000000-0005-0000-0000-000002590000}"/>
    <cellStyle name="Normal 3 2 4 3 8" xfId="22814" xr:uid="{00000000-0005-0000-0000-000003590000}"/>
    <cellStyle name="Normal 3 2 4 3 8 2" xfId="22815" xr:uid="{00000000-0005-0000-0000-000004590000}"/>
    <cellStyle name="Normal 3 2 4 3 9" xfId="22816" xr:uid="{00000000-0005-0000-0000-000005590000}"/>
    <cellStyle name="Normal 3 2 4 3 9 2" xfId="22817" xr:uid="{00000000-0005-0000-0000-000006590000}"/>
    <cellStyle name="Normal 3 2 4 4" xfId="22818" xr:uid="{00000000-0005-0000-0000-000007590000}"/>
    <cellStyle name="Normal 3 2 4 4 10" xfId="22819" xr:uid="{00000000-0005-0000-0000-000008590000}"/>
    <cellStyle name="Normal 3 2 4 4 2" xfId="22820" xr:uid="{00000000-0005-0000-0000-000009590000}"/>
    <cellStyle name="Normal 3 2 4 4 2 2" xfId="22821" xr:uid="{00000000-0005-0000-0000-00000A590000}"/>
    <cellStyle name="Normal 3 2 4 4 2 2 2" xfId="22822" xr:uid="{00000000-0005-0000-0000-00000B590000}"/>
    <cellStyle name="Normal 3 2 4 4 2 2 2 2" xfId="22823" xr:uid="{00000000-0005-0000-0000-00000C590000}"/>
    <cellStyle name="Normal 3 2 4 4 2 2 2 2 2" xfId="22824" xr:uid="{00000000-0005-0000-0000-00000D590000}"/>
    <cellStyle name="Normal 3 2 4 4 2 2 2 2 2 2" xfId="22825" xr:uid="{00000000-0005-0000-0000-00000E590000}"/>
    <cellStyle name="Normal 3 2 4 4 2 2 2 2 2 2 2" xfId="22826" xr:uid="{00000000-0005-0000-0000-00000F590000}"/>
    <cellStyle name="Normal 3 2 4 4 2 2 2 2 2 3" xfId="22827" xr:uid="{00000000-0005-0000-0000-000010590000}"/>
    <cellStyle name="Normal 3 2 4 4 2 2 2 2 3" xfId="22828" xr:uid="{00000000-0005-0000-0000-000011590000}"/>
    <cellStyle name="Normal 3 2 4 4 2 2 2 2 3 2" xfId="22829" xr:uid="{00000000-0005-0000-0000-000012590000}"/>
    <cellStyle name="Normal 3 2 4 4 2 2 2 2 4" xfId="22830" xr:uid="{00000000-0005-0000-0000-000013590000}"/>
    <cellStyle name="Normal 3 2 4 4 2 2 2 3" xfId="22831" xr:uid="{00000000-0005-0000-0000-000014590000}"/>
    <cellStyle name="Normal 3 2 4 4 2 2 2 3 2" xfId="22832" xr:uid="{00000000-0005-0000-0000-000015590000}"/>
    <cellStyle name="Normal 3 2 4 4 2 2 2 3 2 2" xfId="22833" xr:uid="{00000000-0005-0000-0000-000016590000}"/>
    <cellStyle name="Normal 3 2 4 4 2 2 2 3 3" xfId="22834" xr:uid="{00000000-0005-0000-0000-000017590000}"/>
    <cellStyle name="Normal 3 2 4 4 2 2 2 4" xfId="22835" xr:uid="{00000000-0005-0000-0000-000018590000}"/>
    <cellStyle name="Normal 3 2 4 4 2 2 2 4 2" xfId="22836" xr:uid="{00000000-0005-0000-0000-000019590000}"/>
    <cellStyle name="Normal 3 2 4 4 2 2 2 5" xfId="22837" xr:uid="{00000000-0005-0000-0000-00001A590000}"/>
    <cellStyle name="Normal 3 2 4 4 2 2 3" xfId="22838" xr:uid="{00000000-0005-0000-0000-00001B590000}"/>
    <cellStyle name="Normal 3 2 4 4 2 2 3 2" xfId="22839" xr:uid="{00000000-0005-0000-0000-00001C590000}"/>
    <cellStyle name="Normal 3 2 4 4 2 2 3 2 2" xfId="22840" xr:uid="{00000000-0005-0000-0000-00001D590000}"/>
    <cellStyle name="Normal 3 2 4 4 2 2 3 2 2 2" xfId="22841" xr:uid="{00000000-0005-0000-0000-00001E590000}"/>
    <cellStyle name="Normal 3 2 4 4 2 2 3 2 3" xfId="22842" xr:uid="{00000000-0005-0000-0000-00001F590000}"/>
    <cellStyle name="Normal 3 2 4 4 2 2 3 3" xfId="22843" xr:uid="{00000000-0005-0000-0000-000020590000}"/>
    <cellStyle name="Normal 3 2 4 4 2 2 3 3 2" xfId="22844" xr:uid="{00000000-0005-0000-0000-000021590000}"/>
    <cellStyle name="Normal 3 2 4 4 2 2 3 4" xfId="22845" xr:uid="{00000000-0005-0000-0000-000022590000}"/>
    <cellStyle name="Normal 3 2 4 4 2 2 4" xfId="22846" xr:uid="{00000000-0005-0000-0000-000023590000}"/>
    <cellStyle name="Normal 3 2 4 4 2 2 4 2" xfId="22847" xr:uid="{00000000-0005-0000-0000-000024590000}"/>
    <cellStyle name="Normal 3 2 4 4 2 2 4 2 2" xfId="22848" xr:uid="{00000000-0005-0000-0000-000025590000}"/>
    <cellStyle name="Normal 3 2 4 4 2 2 4 2 2 2" xfId="22849" xr:uid="{00000000-0005-0000-0000-000026590000}"/>
    <cellStyle name="Normal 3 2 4 4 2 2 4 2 3" xfId="22850" xr:uid="{00000000-0005-0000-0000-000027590000}"/>
    <cellStyle name="Normal 3 2 4 4 2 2 4 3" xfId="22851" xr:uid="{00000000-0005-0000-0000-000028590000}"/>
    <cellStyle name="Normal 3 2 4 4 2 2 4 3 2" xfId="22852" xr:uid="{00000000-0005-0000-0000-000029590000}"/>
    <cellStyle name="Normal 3 2 4 4 2 2 4 4" xfId="22853" xr:uid="{00000000-0005-0000-0000-00002A590000}"/>
    <cellStyle name="Normal 3 2 4 4 2 2 5" xfId="22854" xr:uid="{00000000-0005-0000-0000-00002B590000}"/>
    <cellStyle name="Normal 3 2 4 4 2 2 5 2" xfId="22855" xr:uid="{00000000-0005-0000-0000-00002C590000}"/>
    <cellStyle name="Normal 3 2 4 4 2 2 5 2 2" xfId="22856" xr:uid="{00000000-0005-0000-0000-00002D590000}"/>
    <cellStyle name="Normal 3 2 4 4 2 2 5 3" xfId="22857" xr:uid="{00000000-0005-0000-0000-00002E590000}"/>
    <cellStyle name="Normal 3 2 4 4 2 2 6" xfId="22858" xr:uid="{00000000-0005-0000-0000-00002F590000}"/>
    <cellStyle name="Normal 3 2 4 4 2 2 6 2" xfId="22859" xr:uid="{00000000-0005-0000-0000-000030590000}"/>
    <cellStyle name="Normal 3 2 4 4 2 2 7" xfId="22860" xr:uid="{00000000-0005-0000-0000-000031590000}"/>
    <cellStyle name="Normal 3 2 4 4 2 2 7 2" xfId="22861" xr:uid="{00000000-0005-0000-0000-000032590000}"/>
    <cellStyle name="Normal 3 2 4 4 2 2 8" xfId="22862" xr:uid="{00000000-0005-0000-0000-000033590000}"/>
    <cellStyle name="Normal 3 2 4 4 2 3" xfId="22863" xr:uid="{00000000-0005-0000-0000-000034590000}"/>
    <cellStyle name="Normal 3 2 4 4 2 3 2" xfId="22864" xr:uid="{00000000-0005-0000-0000-000035590000}"/>
    <cellStyle name="Normal 3 2 4 4 2 3 2 2" xfId="22865" xr:uid="{00000000-0005-0000-0000-000036590000}"/>
    <cellStyle name="Normal 3 2 4 4 2 3 2 2 2" xfId="22866" xr:uid="{00000000-0005-0000-0000-000037590000}"/>
    <cellStyle name="Normal 3 2 4 4 2 3 2 2 2 2" xfId="22867" xr:uid="{00000000-0005-0000-0000-000038590000}"/>
    <cellStyle name="Normal 3 2 4 4 2 3 2 2 3" xfId="22868" xr:uid="{00000000-0005-0000-0000-000039590000}"/>
    <cellStyle name="Normal 3 2 4 4 2 3 2 3" xfId="22869" xr:uid="{00000000-0005-0000-0000-00003A590000}"/>
    <cellStyle name="Normal 3 2 4 4 2 3 2 3 2" xfId="22870" xr:uid="{00000000-0005-0000-0000-00003B590000}"/>
    <cellStyle name="Normal 3 2 4 4 2 3 2 4" xfId="22871" xr:uid="{00000000-0005-0000-0000-00003C590000}"/>
    <cellStyle name="Normal 3 2 4 4 2 3 3" xfId="22872" xr:uid="{00000000-0005-0000-0000-00003D590000}"/>
    <cellStyle name="Normal 3 2 4 4 2 3 3 2" xfId="22873" xr:uid="{00000000-0005-0000-0000-00003E590000}"/>
    <cellStyle name="Normal 3 2 4 4 2 3 3 2 2" xfId="22874" xr:uid="{00000000-0005-0000-0000-00003F590000}"/>
    <cellStyle name="Normal 3 2 4 4 2 3 3 3" xfId="22875" xr:uid="{00000000-0005-0000-0000-000040590000}"/>
    <cellStyle name="Normal 3 2 4 4 2 3 4" xfId="22876" xr:uid="{00000000-0005-0000-0000-000041590000}"/>
    <cellStyle name="Normal 3 2 4 4 2 3 4 2" xfId="22877" xr:uid="{00000000-0005-0000-0000-000042590000}"/>
    <cellStyle name="Normal 3 2 4 4 2 3 5" xfId="22878" xr:uid="{00000000-0005-0000-0000-000043590000}"/>
    <cellStyle name="Normal 3 2 4 4 2 4" xfId="22879" xr:uid="{00000000-0005-0000-0000-000044590000}"/>
    <cellStyle name="Normal 3 2 4 4 2 4 2" xfId="22880" xr:uid="{00000000-0005-0000-0000-000045590000}"/>
    <cellStyle name="Normal 3 2 4 4 2 4 2 2" xfId="22881" xr:uid="{00000000-0005-0000-0000-000046590000}"/>
    <cellStyle name="Normal 3 2 4 4 2 4 2 2 2" xfId="22882" xr:uid="{00000000-0005-0000-0000-000047590000}"/>
    <cellStyle name="Normal 3 2 4 4 2 4 2 3" xfId="22883" xr:uid="{00000000-0005-0000-0000-000048590000}"/>
    <cellStyle name="Normal 3 2 4 4 2 4 3" xfId="22884" xr:uid="{00000000-0005-0000-0000-000049590000}"/>
    <cellStyle name="Normal 3 2 4 4 2 4 3 2" xfId="22885" xr:uid="{00000000-0005-0000-0000-00004A590000}"/>
    <cellStyle name="Normal 3 2 4 4 2 4 4" xfId="22886" xr:uid="{00000000-0005-0000-0000-00004B590000}"/>
    <cellStyle name="Normal 3 2 4 4 2 5" xfId="22887" xr:uid="{00000000-0005-0000-0000-00004C590000}"/>
    <cellStyle name="Normal 3 2 4 4 2 5 2" xfId="22888" xr:uid="{00000000-0005-0000-0000-00004D590000}"/>
    <cellStyle name="Normal 3 2 4 4 2 5 2 2" xfId="22889" xr:uid="{00000000-0005-0000-0000-00004E590000}"/>
    <cellStyle name="Normal 3 2 4 4 2 5 2 2 2" xfId="22890" xr:uid="{00000000-0005-0000-0000-00004F590000}"/>
    <cellStyle name="Normal 3 2 4 4 2 5 2 3" xfId="22891" xr:uid="{00000000-0005-0000-0000-000050590000}"/>
    <cellStyle name="Normal 3 2 4 4 2 5 3" xfId="22892" xr:uid="{00000000-0005-0000-0000-000051590000}"/>
    <cellStyle name="Normal 3 2 4 4 2 5 3 2" xfId="22893" xr:uid="{00000000-0005-0000-0000-000052590000}"/>
    <cellStyle name="Normal 3 2 4 4 2 5 4" xfId="22894" xr:uid="{00000000-0005-0000-0000-000053590000}"/>
    <cellStyle name="Normal 3 2 4 4 2 6" xfId="22895" xr:uid="{00000000-0005-0000-0000-000054590000}"/>
    <cellStyle name="Normal 3 2 4 4 2 6 2" xfId="22896" xr:uid="{00000000-0005-0000-0000-000055590000}"/>
    <cellStyle name="Normal 3 2 4 4 2 6 2 2" xfId="22897" xr:uid="{00000000-0005-0000-0000-000056590000}"/>
    <cellStyle name="Normal 3 2 4 4 2 6 3" xfId="22898" xr:uid="{00000000-0005-0000-0000-000057590000}"/>
    <cellStyle name="Normal 3 2 4 4 2 7" xfId="22899" xr:uid="{00000000-0005-0000-0000-000058590000}"/>
    <cellStyle name="Normal 3 2 4 4 2 7 2" xfId="22900" xr:uid="{00000000-0005-0000-0000-000059590000}"/>
    <cellStyle name="Normal 3 2 4 4 2 8" xfId="22901" xr:uid="{00000000-0005-0000-0000-00005A590000}"/>
    <cellStyle name="Normal 3 2 4 4 2 8 2" xfId="22902" xr:uid="{00000000-0005-0000-0000-00005B590000}"/>
    <cellStyle name="Normal 3 2 4 4 2 9" xfId="22903" xr:uid="{00000000-0005-0000-0000-00005C590000}"/>
    <cellStyle name="Normal 3 2 4 4 3" xfId="22904" xr:uid="{00000000-0005-0000-0000-00005D590000}"/>
    <cellStyle name="Normal 3 2 4 4 3 2" xfId="22905" xr:uid="{00000000-0005-0000-0000-00005E590000}"/>
    <cellStyle name="Normal 3 2 4 4 3 2 2" xfId="22906" xr:uid="{00000000-0005-0000-0000-00005F590000}"/>
    <cellStyle name="Normal 3 2 4 4 3 2 2 2" xfId="22907" xr:uid="{00000000-0005-0000-0000-000060590000}"/>
    <cellStyle name="Normal 3 2 4 4 3 2 2 2 2" xfId="22908" xr:uid="{00000000-0005-0000-0000-000061590000}"/>
    <cellStyle name="Normal 3 2 4 4 3 2 2 2 2 2" xfId="22909" xr:uid="{00000000-0005-0000-0000-000062590000}"/>
    <cellStyle name="Normal 3 2 4 4 3 2 2 2 3" xfId="22910" xr:uid="{00000000-0005-0000-0000-000063590000}"/>
    <cellStyle name="Normal 3 2 4 4 3 2 2 3" xfId="22911" xr:uid="{00000000-0005-0000-0000-000064590000}"/>
    <cellStyle name="Normal 3 2 4 4 3 2 2 3 2" xfId="22912" xr:uid="{00000000-0005-0000-0000-000065590000}"/>
    <cellStyle name="Normal 3 2 4 4 3 2 2 4" xfId="22913" xr:uid="{00000000-0005-0000-0000-000066590000}"/>
    <cellStyle name="Normal 3 2 4 4 3 2 3" xfId="22914" xr:uid="{00000000-0005-0000-0000-000067590000}"/>
    <cellStyle name="Normal 3 2 4 4 3 2 3 2" xfId="22915" xr:uid="{00000000-0005-0000-0000-000068590000}"/>
    <cellStyle name="Normal 3 2 4 4 3 2 3 2 2" xfId="22916" xr:uid="{00000000-0005-0000-0000-000069590000}"/>
    <cellStyle name="Normal 3 2 4 4 3 2 3 3" xfId="22917" xr:uid="{00000000-0005-0000-0000-00006A590000}"/>
    <cellStyle name="Normal 3 2 4 4 3 2 4" xfId="22918" xr:uid="{00000000-0005-0000-0000-00006B590000}"/>
    <cellStyle name="Normal 3 2 4 4 3 2 4 2" xfId="22919" xr:uid="{00000000-0005-0000-0000-00006C590000}"/>
    <cellStyle name="Normal 3 2 4 4 3 2 5" xfId="22920" xr:uid="{00000000-0005-0000-0000-00006D590000}"/>
    <cellStyle name="Normal 3 2 4 4 3 3" xfId="22921" xr:uid="{00000000-0005-0000-0000-00006E590000}"/>
    <cellStyle name="Normal 3 2 4 4 3 3 2" xfId="22922" xr:uid="{00000000-0005-0000-0000-00006F590000}"/>
    <cellStyle name="Normal 3 2 4 4 3 3 2 2" xfId="22923" xr:uid="{00000000-0005-0000-0000-000070590000}"/>
    <cellStyle name="Normal 3 2 4 4 3 3 2 2 2" xfId="22924" xr:uid="{00000000-0005-0000-0000-000071590000}"/>
    <cellStyle name="Normal 3 2 4 4 3 3 2 3" xfId="22925" xr:uid="{00000000-0005-0000-0000-000072590000}"/>
    <cellStyle name="Normal 3 2 4 4 3 3 3" xfId="22926" xr:uid="{00000000-0005-0000-0000-000073590000}"/>
    <cellStyle name="Normal 3 2 4 4 3 3 3 2" xfId="22927" xr:uid="{00000000-0005-0000-0000-000074590000}"/>
    <cellStyle name="Normal 3 2 4 4 3 3 4" xfId="22928" xr:uid="{00000000-0005-0000-0000-000075590000}"/>
    <cellStyle name="Normal 3 2 4 4 3 4" xfId="22929" xr:uid="{00000000-0005-0000-0000-000076590000}"/>
    <cellStyle name="Normal 3 2 4 4 3 4 2" xfId="22930" xr:uid="{00000000-0005-0000-0000-000077590000}"/>
    <cellStyle name="Normal 3 2 4 4 3 4 2 2" xfId="22931" xr:uid="{00000000-0005-0000-0000-000078590000}"/>
    <cellStyle name="Normal 3 2 4 4 3 4 2 2 2" xfId="22932" xr:uid="{00000000-0005-0000-0000-000079590000}"/>
    <cellStyle name="Normal 3 2 4 4 3 4 2 3" xfId="22933" xr:uid="{00000000-0005-0000-0000-00007A590000}"/>
    <cellStyle name="Normal 3 2 4 4 3 4 3" xfId="22934" xr:uid="{00000000-0005-0000-0000-00007B590000}"/>
    <cellStyle name="Normal 3 2 4 4 3 4 3 2" xfId="22935" xr:uid="{00000000-0005-0000-0000-00007C590000}"/>
    <cellStyle name="Normal 3 2 4 4 3 4 4" xfId="22936" xr:uid="{00000000-0005-0000-0000-00007D590000}"/>
    <cellStyle name="Normal 3 2 4 4 3 5" xfId="22937" xr:uid="{00000000-0005-0000-0000-00007E590000}"/>
    <cellStyle name="Normal 3 2 4 4 3 5 2" xfId="22938" xr:uid="{00000000-0005-0000-0000-00007F590000}"/>
    <cellStyle name="Normal 3 2 4 4 3 5 2 2" xfId="22939" xr:uid="{00000000-0005-0000-0000-000080590000}"/>
    <cellStyle name="Normal 3 2 4 4 3 5 3" xfId="22940" xr:uid="{00000000-0005-0000-0000-000081590000}"/>
    <cellStyle name="Normal 3 2 4 4 3 6" xfId="22941" xr:uid="{00000000-0005-0000-0000-000082590000}"/>
    <cellStyle name="Normal 3 2 4 4 3 6 2" xfId="22942" xr:uid="{00000000-0005-0000-0000-000083590000}"/>
    <cellStyle name="Normal 3 2 4 4 3 7" xfId="22943" xr:uid="{00000000-0005-0000-0000-000084590000}"/>
    <cellStyle name="Normal 3 2 4 4 3 7 2" xfId="22944" xr:uid="{00000000-0005-0000-0000-000085590000}"/>
    <cellStyle name="Normal 3 2 4 4 3 8" xfId="22945" xr:uid="{00000000-0005-0000-0000-000086590000}"/>
    <cellStyle name="Normal 3 2 4 4 4" xfId="22946" xr:uid="{00000000-0005-0000-0000-000087590000}"/>
    <cellStyle name="Normal 3 2 4 4 4 2" xfId="22947" xr:uid="{00000000-0005-0000-0000-000088590000}"/>
    <cellStyle name="Normal 3 2 4 4 4 2 2" xfId="22948" xr:uid="{00000000-0005-0000-0000-000089590000}"/>
    <cellStyle name="Normal 3 2 4 4 4 2 2 2" xfId="22949" xr:uid="{00000000-0005-0000-0000-00008A590000}"/>
    <cellStyle name="Normal 3 2 4 4 4 2 2 2 2" xfId="22950" xr:uid="{00000000-0005-0000-0000-00008B590000}"/>
    <cellStyle name="Normal 3 2 4 4 4 2 2 3" xfId="22951" xr:uid="{00000000-0005-0000-0000-00008C590000}"/>
    <cellStyle name="Normal 3 2 4 4 4 2 3" xfId="22952" xr:uid="{00000000-0005-0000-0000-00008D590000}"/>
    <cellStyle name="Normal 3 2 4 4 4 2 3 2" xfId="22953" xr:uid="{00000000-0005-0000-0000-00008E590000}"/>
    <cellStyle name="Normal 3 2 4 4 4 2 4" xfId="22954" xr:uid="{00000000-0005-0000-0000-00008F590000}"/>
    <cellStyle name="Normal 3 2 4 4 4 3" xfId="22955" xr:uid="{00000000-0005-0000-0000-000090590000}"/>
    <cellStyle name="Normal 3 2 4 4 4 3 2" xfId="22956" xr:uid="{00000000-0005-0000-0000-000091590000}"/>
    <cellStyle name="Normal 3 2 4 4 4 3 2 2" xfId="22957" xr:uid="{00000000-0005-0000-0000-000092590000}"/>
    <cellStyle name="Normal 3 2 4 4 4 3 3" xfId="22958" xr:uid="{00000000-0005-0000-0000-000093590000}"/>
    <cellStyle name="Normal 3 2 4 4 4 4" xfId="22959" xr:uid="{00000000-0005-0000-0000-000094590000}"/>
    <cellStyle name="Normal 3 2 4 4 4 4 2" xfId="22960" xr:uid="{00000000-0005-0000-0000-000095590000}"/>
    <cellStyle name="Normal 3 2 4 4 4 5" xfId="22961" xr:uid="{00000000-0005-0000-0000-000096590000}"/>
    <cellStyle name="Normal 3 2 4 4 5" xfId="22962" xr:uid="{00000000-0005-0000-0000-000097590000}"/>
    <cellStyle name="Normal 3 2 4 4 5 2" xfId="22963" xr:uid="{00000000-0005-0000-0000-000098590000}"/>
    <cellStyle name="Normal 3 2 4 4 5 2 2" xfId="22964" xr:uid="{00000000-0005-0000-0000-000099590000}"/>
    <cellStyle name="Normal 3 2 4 4 5 2 2 2" xfId="22965" xr:uid="{00000000-0005-0000-0000-00009A590000}"/>
    <cellStyle name="Normal 3 2 4 4 5 2 3" xfId="22966" xr:uid="{00000000-0005-0000-0000-00009B590000}"/>
    <cellStyle name="Normal 3 2 4 4 5 3" xfId="22967" xr:uid="{00000000-0005-0000-0000-00009C590000}"/>
    <cellStyle name="Normal 3 2 4 4 5 3 2" xfId="22968" xr:uid="{00000000-0005-0000-0000-00009D590000}"/>
    <cellStyle name="Normal 3 2 4 4 5 4" xfId="22969" xr:uid="{00000000-0005-0000-0000-00009E590000}"/>
    <cellStyle name="Normal 3 2 4 4 6" xfId="22970" xr:uid="{00000000-0005-0000-0000-00009F590000}"/>
    <cellStyle name="Normal 3 2 4 4 6 2" xfId="22971" xr:uid="{00000000-0005-0000-0000-0000A0590000}"/>
    <cellStyle name="Normal 3 2 4 4 6 2 2" xfId="22972" xr:uid="{00000000-0005-0000-0000-0000A1590000}"/>
    <cellStyle name="Normal 3 2 4 4 6 2 2 2" xfId="22973" xr:uid="{00000000-0005-0000-0000-0000A2590000}"/>
    <cellStyle name="Normal 3 2 4 4 6 2 3" xfId="22974" xr:uid="{00000000-0005-0000-0000-0000A3590000}"/>
    <cellStyle name="Normal 3 2 4 4 6 3" xfId="22975" xr:uid="{00000000-0005-0000-0000-0000A4590000}"/>
    <cellStyle name="Normal 3 2 4 4 6 3 2" xfId="22976" xr:uid="{00000000-0005-0000-0000-0000A5590000}"/>
    <cellStyle name="Normal 3 2 4 4 6 4" xfId="22977" xr:uid="{00000000-0005-0000-0000-0000A6590000}"/>
    <cellStyle name="Normal 3 2 4 4 7" xfId="22978" xr:uid="{00000000-0005-0000-0000-0000A7590000}"/>
    <cellStyle name="Normal 3 2 4 4 7 2" xfId="22979" xr:uid="{00000000-0005-0000-0000-0000A8590000}"/>
    <cellStyle name="Normal 3 2 4 4 7 2 2" xfId="22980" xr:uid="{00000000-0005-0000-0000-0000A9590000}"/>
    <cellStyle name="Normal 3 2 4 4 7 3" xfId="22981" xr:uid="{00000000-0005-0000-0000-0000AA590000}"/>
    <cellStyle name="Normal 3 2 4 4 8" xfId="22982" xr:uid="{00000000-0005-0000-0000-0000AB590000}"/>
    <cellStyle name="Normal 3 2 4 4 8 2" xfId="22983" xr:uid="{00000000-0005-0000-0000-0000AC590000}"/>
    <cellStyle name="Normal 3 2 4 4 9" xfId="22984" xr:uid="{00000000-0005-0000-0000-0000AD590000}"/>
    <cellStyle name="Normal 3 2 4 4 9 2" xfId="22985" xr:uid="{00000000-0005-0000-0000-0000AE590000}"/>
    <cellStyle name="Normal 3 2 4 5" xfId="22986" xr:uid="{00000000-0005-0000-0000-0000AF590000}"/>
    <cellStyle name="Normal 3 2 4 5 10" xfId="22987" xr:uid="{00000000-0005-0000-0000-0000B0590000}"/>
    <cellStyle name="Normal 3 2 4 5 2" xfId="22988" xr:uid="{00000000-0005-0000-0000-0000B1590000}"/>
    <cellStyle name="Normal 3 2 4 5 2 2" xfId="22989" xr:uid="{00000000-0005-0000-0000-0000B2590000}"/>
    <cellStyle name="Normal 3 2 4 5 2 2 2" xfId="22990" xr:uid="{00000000-0005-0000-0000-0000B3590000}"/>
    <cellStyle name="Normal 3 2 4 5 2 2 2 2" xfId="22991" xr:uid="{00000000-0005-0000-0000-0000B4590000}"/>
    <cellStyle name="Normal 3 2 4 5 2 2 2 2 2" xfId="22992" xr:uid="{00000000-0005-0000-0000-0000B5590000}"/>
    <cellStyle name="Normal 3 2 4 5 2 2 2 2 2 2" xfId="22993" xr:uid="{00000000-0005-0000-0000-0000B6590000}"/>
    <cellStyle name="Normal 3 2 4 5 2 2 2 2 2 2 2" xfId="22994" xr:uid="{00000000-0005-0000-0000-0000B7590000}"/>
    <cellStyle name="Normal 3 2 4 5 2 2 2 2 2 3" xfId="22995" xr:uid="{00000000-0005-0000-0000-0000B8590000}"/>
    <cellStyle name="Normal 3 2 4 5 2 2 2 2 3" xfId="22996" xr:uid="{00000000-0005-0000-0000-0000B9590000}"/>
    <cellStyle name="Normal 3 2 4 5 2 2 2 2 3 2" xfId="22997" xr:uid="{00000000-0005-0000-0000-0000BA590000}"/>
    <cellStyle name="Normal 3 2 4 5 2 2 2 2 4" xfId="22998" xr:uid="{00000000-0005-0000-0000-0000BB590000}"/>
    <cellStyle name="Normal 3 2 4 5 2 2 2 3" xfId="22999" xr:uid="{00000000-0005-0000-0000-0000BC590000}"/>
    <cellStyle name="Normal 3 2 4 5 2 2 2 3 2" xfId="23000" xr:uid="{00000000-0005-0000-0000-0000BD590000}"/>
    <cellStyle name="Normal 3 2 4 5 2 2 2 3 2 2" xfId="23001" xr:uid="{00000000-0005-0000-0000-0000BE590000}"/>
    <cellStyle name="Normal 3 2 4 5 2 2 2 3 3" xfId="23002" xr:uid="{00000000-0005-0000-0000-0000BF590000}"/>
    <cellStyle name="Normal 3 2 4 5 2 2 2 4" xfId="23003" xr:uid="{00000000-0005-0000-0000-0000C0590000}"/>
    <cellStyle name="Normal 3 2 4 5 2 2 2 4 2" xfId="23004" xr:uid="{00000000-0005-0000-0000-0000C1590000}"/>
    <cellStyle name="Normal 3 2 4 5 2 2 2 5" xfId="23005" xr:uid="{00000000-0005-0000-0000-0000C2590000}"/>
    <cellStyle name="Normal 3 2 4 5 2 2 3" xfId="23006" xr:uid="{00000000-0005-0000-0000-0000C3590000}"/>
    <cellStyle name="Normal 3 2 4 5 2 2 3 2" xfId="23007" xr:uid="{00000000-0005-0000-0000-0000C4590000}"/>
    <cellStyle name="Normal 3 2 4 5 2 2 3 2 2" xfId="23008" xr:uid="{00000000-0005-0000-0000-0000C5590000}"/>
    <cellStyle name="Normal 3 2 4 5 2 2 3 2 2 2" xfId="23009" xr:uid="{00000000-0005-0000-0000-0000C6590000}"/>
    <cellStyle name="Normal 3 2 4 5 2 2 3 2 3" xfId="23010" xr:uid="{00000000-0005-0000-0000-0000C7590000}"/>
    <cellStyle name="Normal 3 2 4 5 2 2 3 3" xfId="23011" xr:uid="{00000000-0005-0000-0000-0000C8590000}"/>
    <cellStyle name="Normal 3 2 4 5 2 2 3 3 2" xfId="23012" xr:uid="{00000000-0005-0000-0000-0000C9590000}"/>
    <cellStyle name="Normal 3 2 4 5 2 2 3 4" xfId="23013" xr:uid="{00000000-0005-0000-0000-0000CA590000}"/>
    <cellStyle name="Normal 3 2 4 5 2 2 4" xfId="23014" xr:uid="{00000000-0005-0000-0000-0000CB590000}"/>
    <cellStyle name="Normal 3 2 4 5 2 2 4 2" xfId="23015" xr:uid="{00000000-0005-0000-0000-0000CC590000}"/>
    <cellStyle name="Normal 3 2 4 5 2 2 4 2 2" xfId="23016" xr:uid="{00000000-0005-0000-0000-0000CD590000}"/>
    <cellStyle name="Normal 3 2 4 5 2 2 4 2 2 2" xfId="23017" xr:uid="{00000000-0005-0000-0000-0000CE590000}"/>
    <cellStyle name="Normal 3 2 4 5 2 2 4 2 3" xfId="23018" xr:uid="{00000000-0005-0000-0000-0000CF590000}"/>
    <cellStyle name="Normal 3 2 4 5 2 2 4 3" xfId="23019" xr:uid="{00000000-0005-0000-0000-0000D0590000}"/>
    <cellStyle name="Normal 3 2 4 5 2 2 4 3 2" xfId="23020" xr:uid="{00000000-0005-0000-0000-0000D1590000}"/>
    <cellStyle name="Normal 3 2 4 5 2 2 4 4" xfId="23021" xr:uid="{00000000-0005-0000-0000-0000D2590000}"/>
    <cellStyle name="Normal 3 2 4 5 2 2 5" xfId="23022" xr:uid="{00000000-0005-0000-0000-0000D3590000}"/>
    <cellStyle name="Normal 3 2 4 5 2 2 5 2" xfId="23023" xr:uid="{00000000-0005-0000-0000-0000D4590000}"/>
    <cellStyle name="Normal 3 2 4 5 2 2 5 2 2" xfId="23024" xr:uid="{00000000-0005-0000-0000-0000D5590000}"/>
    <cellStyle name="Normal 3 2 4 5 2 2 5 3" xfId="23025" xr:uid="{00000000-0005-0000-0000-0000D6590000}"/>
    <cellStyle name="Normal 3 2 4 5 2 2 6" xfId="23026" xr:uid="{00000000-0005-0000-0000-0000D7590000}"/>
    <cellStyle name="Normal 3 2 4 5 2 2 6 2" xfId="23027" xr:uid="{00000000-0005-0000-0000-0000D8590000}"/>
    <cellStyle name="Normal 3 2 4 5 2 2 7" xfId="23028" xr:uid="{00000000-0005-0000-0000-0000D9590000}"/>
    <cellStyle name="Normal 3 2 4 5 2 2 7 2" xfId="23029" xr:uid="{00000000-0005-0000-0000-0000DA590000}"/>
    <cellStyle name="Normal 3 2 4 5 2 2 8" xfId="23030" xr:uid="{00000000-0005-0000-0000-0000DB590000}"/>
    <cellStyle name="Normal 3 2 4 5 2 3" xfId="23031" xr:uid="{00000000-0005-0000-0000-0000DC590000}"/>
    <cellStyle name="Normal 3 2 4 5 2 3 2" xfId="23032" xr:uid="{00000000-0005-0000-0000-0000DD590000}"/>
    <cellStyle name="Normal 3 2 4 5 2 3 2 2" xfId="23033" xr:uid="{00000000-0005-0000-0000-0000DE590000}"/>
    <cellStyle name="Normal 3 2 4 5 2 3 2 2 2" xfId="23034" xr:uid="{00000000-0005-0000-0000-0000DF590000}"/>
    <cellStyle name="Normal 3 2 4 5 2 3 2 2 2 2" xfId="23035" xr:uid="{00000000-0005-0000-0000-0000E0590000}"/>
    <cellStyle name="Normal 3 2 4 5 2 3 2 2 3" xfId="23036" xr:uid="{00000000-0005-0000-0000-0000E1590000}"/>
    <cellStyle name="Normal 3 2 4 5 2 3 2 3" xfId="23037" xr:uid="{00000000-0005-0000-0000-0000E2590000}"/>
    <cellStyle name="Normal 3 2 4 5 2 3 2 3 2" xfId="23038" xr:uid="{00000000-0005-0000-0000-0000E3590000}"/>
    <cellStyle name="Normal 3 2 4 5 2 3 2 4" xfId="23039" xr:uid="{00000000-0005-0000-0000-0000E4590000}"/>
    <cellStyle name="Normal 3 2 4 5 2 3 3" xfId="23040" xr:uid="{00000000-0005-0000-0000-0000E5590000}"/>
    <cellStyle name="Normal 3 2 4 5 2 3 3 2" xfId="23041" xr:uid="{00000000-0005-0000-0000-0000E6590000}"/>
    <cellStyle name="Normal 3 2 4 5 2 3 3 2 2" xfId="23042" xr:uid="{00000000-0005-0000-0000-0000E7590000}"/>
    <cellStyle name="Normal 3 2 4 5 2 3 3 3" xfId="23043" xr:uid="{00000000-0005-0000-0000-0000E8590000}"/>
    <cellStyle name="Normal 3 2 4 5 2 3 4" xfId="23044" xr:uid="{00000000-0005-0000-0000-0000E9590000}"/>
    <cellStyle name="Normal 3 2 4 5 2 3 4 2" xfId="23045" xr:uid="{00000000-0005-0000-0000-0000EA590000}"/>
    <cellStyle name="Normal 3 2 4 5 2 3 5" xfId="23046" xr:uid="{00000000-0005-0000-0000-0000EB590000}"/>
    <cellStyle name="Normal 3 2 4 5 2 4" xfId="23047" xr:uid="{00000000-0005-0000-0000-0000EC590000}"/>
    <cellStyle name="Normal 3 2 4 5 2 4 2" xfId="23048" xr:uid="{00000000-0005-0000-0000-0000ED590000}"/>
    <cellStyle name="Normal 3 2 4 5 2 4 2 2" xfId="23049" xr:uid="{00000000-0005-0000-0000-0000EE590000}"/>
    <cellStyle name="Normal 3 2 4 5 2 4 2 2 2" xfId="23050" xr:uid="{00000000-0005-0000-0000-0000EF590000}"/>
    <cellStyle name="Normal 3 2 4 5 2 4 2 3" xfId="23051" xr:uid="{00000000-0005-0000-0000-0000F0590000}"/>
    <cellStyle name="Normal 3 2 4 5 2 4 3" xfId="23052" xr:uid="{00000000-0005-0000-0000-0000F1590000}"/>
    <cellStyle name="Normal 3 2 4 5 2 4 3 2" xfId="23053" xr:uid="{00000000-0005-0000-0000-0000F2590000}"/>
    <cellStyle name="Normal 3 2 4 5 2 4 4" xfId="23054" xr:uid="{00000000-0005-0000-0000-0000F3590000}"/>
    <cellStyle name="Normal 3 2 4 5 2 5" xfId="23055" xr:uid="{00000000-0005-0000-0000-0000F4590000}"/>
    <cellStyle name="Normal 3 2 4 5 2 5 2" xfId="23056" xr:uid="{00000000-0005-0000-0000-0000F5590000}"/>
    <cellStyle name="Normal 3 2 4 5 2 5 2 2" xfId="23057" xr:uid="{00000000-0005-0000-0000-0000F6590000}"/>
    <cellStyle name="Normal 3 2 4 5 2 5 2 2 2" xfId="23058" xr:uid="{00000000-0005-0000-0000-0000F7590000}"/>
    <cellStyle name="Normal 3 2 4 5 2 5 2 3" xfId="23059" xr:uid="{00000000-0005-0000-0000-0000F8590000}"/>
    <cellStyle name="Normal 3 2 4 5 2 5 3" xfId="23060" xr:uid="{00000000-0005-0000-0000-0000F9590000}"/>
    <cellStyle name="Normal 3 2 4 5 2 5 3 2" xfId="23061" xr:uid="{00000000-0005-0000-0000-0000FA590000}"/>
    <cellStyle name="Normal 3 2 4 5 2 5 4" xfId="23062" xr:uid="{00000000-0005-0000-0000-0000FB590000}"/>
    <cellStyle name="Normal 3 2 4 5 2 6" xfId="23063" xr:uid="{00000000-0005-0000-0000-0000FC590000}"/>
    <cellStyle name="Normal 3 2 4 5 2 6 2" xfId="23064" xr:uid="{00000000-0005-0000-0000-0000FD590000}"/>
    <cellStyle name="Normal 3 2 4 5 2 6 2 2" xfId="23065" xr:uid="{00000000-0005-0000-0000-0000FE590000}"/>
    <cellStyle name="Normal 3 2 4 5 2 6 3" xfId="23066" xr:uid="{00000000-0005-0000-0000-0000FF590000}"/>
    <cellStyle name="Normal 3 2 4 5 2 7" xfId="23067" xr:uid="{00000000-0005-0000-0000-0000005A0000}"/>
    <cellStyle name="Normal 3 2 4 5 2 7 2" xfId="23068" xr:uid="{00000000-0005-0000-0000-0000015A0000}"/>
    <cellStyle name="Normal 3 2 4 5 2 8" xfId="23069" xr:uid="{00000000-0005-0000-0000-0000025A0000}"/>
    <cellStyle name="Normal 3 2 4 5 2 8 2" xfId="23070" xr:uid="{00000000-0005-0000-0000-0000035A0000}"/>
    <cellStyle name="Normal 3 2 4 5 2 9" xfId="23071" xr:uid="{00000000-0005-0000-0000-0000045A0000}"/>
    <cellStyle name="Normal 3 2 4 5 3" xfId="23072" xr:uid="{00000000-0005-0000-0000-0000055A0000}"/>
    <cellStyle name="Normal 3 2 4 5 3 2" xfId="23073" xr:uid="{00000000-0005-0000-0000-0000065A0000}"/>
    <cellStyle name="Normal 3 2 4 5 3 2 2" xfId="23074" xr:uid="{00000000-0005-0000-0000-0000075A0000}"/>
    <cellStyle name="Normal 3 2 4 5 3 2 2 2" xfId="23075" xr:uid="{00000000-0005-0000-0000-0000085A0000}"/>
    <cellStyle name="Normal 3 2 4 5 3 2 2 2 2" xfId="23076" xr:uid="{00000000-0005-0000-0000-0000095A0000}"/>
    <cellStyle name="Normal 3 2 4 5 3 2 2 2 2 2" xfId="23077" xr:uid="{00000000-0005-0000-0000-00000A5A0000}"/>
    <cellStyle name="Normal 3 2 4 5 3 2 2 2 3" xfId="23078" xr:uid="{00000000-0005-0000-0000-00000B5A0000}"/>
    <cellStyle name="Normal 3 2 4 5 3 2 2 3" xfId="23079" xr:uid="{00000000-0005-0000-0000-00000C5A0000}"/>
    <cellStyle name="Normal 3 2 4 5 3 2 2 3 2" xfId="23080" xr:uid="{00000000-0005-0000-0000-00000D5A0000}"/>
    <cellStyle name="Normal 3 2 4 5 3 2 2 4" xfId="23081" xr:uid="{00000000-0005-0000-0000-00000E5A0000}"/>
    <cellStyle name="Normal 3 2 4 5 3 2 3" xfId="23082" xr:uid="{00000000-0005-0000-0000-00000F5A0000}"/>
    <cellStyle name="Normal 3 2 4 5 3 2 3 2" xfId="23083" xr:uid="{00000000-0005-0000-0000-0000105A0000}"/>
    <cellStyle name="Normal 3 2 4 5 3 2 3 2 2" xfId="23084" xr:uid="{00000000-0005-0000-0000-0000115A0000}"/>
    <cellStyle name="Normal 3 2 4 5 3 2 3 3" xfId="23085" xr:uid="{00000000-0005-0000-0000-0000125A0000}"/>
    <cellStyle name="Normal 3 2 4 5 3 2 4" xfId="23086" xr:uid="{00000000-0005-0000-0000-0000135A0000}"/>
    <cellStyle name="Normal 3 2 4 5 3 2 4 2" xfId="23087" xr:uid="{00000000-0005-0000-0000-0000145A0000}"/>
    <cellStyle name="Normal 3 2 4 5 3 2 5" xfId="23088" xr:uid="{00000000-0005-0000-0000-0000155A0000}"/>
    <cellStyle name="Normal 3 2 4 5 3 3" xfId="23089" xr:uid="{00000000-0005-0000-0000-0000165A0000}"/>
    <cellStyle name="Normal 3 2 4 5 3 3 2" xfId="23090" xr:uid="{00000000-0005-0000-0000-0000175A0000}"/>
    <cellStyle name="Normal 3 2 4 5 3 3 2 2" xfId="23091" xr:uid="{00000000-0005-0000-0000-0000185A0000}"/>
    <cellStyle name="Normal 3 2 4 5 3 3 2 2 2" xfId="23092" xr:uid="{00000000-0005-0000-0000-0000195A0000}"/>
    <cellStyle name="Normal 3 2 4 5 3 3 2 3" xfId="23093" xr:uid="{00000000-0005-0000-0000-00001A5A0000}"/>
    <cellStyle name="Normal 3 2 4 5 3 3 3" xfId="23094" xr:uid="{00000000-0005-0000-0000-00001B5A0000}"/>
    <cellStyle name="Normal 3 2 4 5 3 3 3 2" xfId="23095" xr:uid="{00000000-0005-0000-0000-00001C5A0000}"/>
    <cellStyle name="Normal 3 2 4 5 3 3 4" xfId="23096" xr:uid="{00000000-0005-0000-0000-00001D5A0000}"/>
    <cellStyle name="Normal 3 2 4 5 3 4" xfId="23097" xr:uid="{00000000-0005-0000-0000-00001E5A0000}"/>
    <cellStyle name="Normal 3 2 4 5 3 4 2" xfId="23098" xr:uid="{00000000-0005-0000-0000-00001F5A0000}"/>
    <cellStyle name="Normal 3 2 4 5 3 4 2 2" xfId="23099" xr:uid="{00000000-0005-0000-0000-0000205A0000}"/>
    <cellStyle name="Normal 3 2 4 5 3 4 2 2 2" xfId="23100" xr:uid="{00000000-0005-0000-0000-0000215A0000}"/>
    <cellStyle name="Normal 3 2 4 5 3 4 2 3" xfId="23101" xr:uid="{00000000-0005-0000-0000-0000225A0000}"/>
    <cellStyle name="Normal 3 2 4 5 3 4 3" xfId="23102" xr:uid="{00000000-0005-0000-0000-0000235A0000}"/>
    <cellStyle name="Normal 3 2 4 5 3 4 3 2" xfId="23103" xr:uid="{00000000-0005-0000-0000-0000245A0000}"/>
    <cellStyle name="Normal 3 2 4 5 3 4 4" xfId="23104" xr:uid="{00000000-0005-0000-0000-0000255A0000}"/>
    <cellStyle name="Normal 3 2 4 5 3 5" xfId="23105" xr:uid="{00000000-0005-0000-0000-0000265A0000}"/>
    <cellStyle name="Normal 3 2 4 5 3 5 2" xfId="23106" xr:uid="{00000000-0005-0000-0000-0000275A0000}"/>
    <cellStyle name="Normal 3 2 4 5 3 5 2 2" xfId="23107" xr:uid="{00000000-0005-0000-0000-0000285A0000}"/>
    <cellStyle name="Normal 3 2 4 5 3 5 3" xfId="23108" xr:uid="{00000000-0005-0000-0000-0000295A0000}"/>
    <cellStyle name="Normal 3 2 4 5 3 6" xfId="23109" xr:uid="{00000000-0005-0000-0000-00002A5A0000}"/>
    <cellStyle name="Normal 3 2 4 5 3 6 2" xfId="23110" xr:uid="{00000000-0005-0000-0000-00002B5A0000}"/>
    <cellStyle name="Normal 3 2 4 5 3 7" xfId="23111" xr:uid="{00000000-0005-0000-0000-00002C5A0000}"/>
    <cellStyle name="Normal 3 2 4 5 3 7 2" xfId="23112" xr:uid="{00000000-0005-0000-0000-00002D5A0000}"/>
    <cellStyle name="Normal 3 2 4 5 3 8" xfId="23113" xr:uid="{00000000-0005-0000-0000-00002E5A0000}"/>
    <cellStyle name="Normal 3 2 4 5 4" xfId="23114" xr:uid="{00000000-0005-0000-0000-00002F5A0000}"/>
    <cellStyle name="Normal 3 2 4 5 4 2" xfId="23115" xr:uid="{00000000-0005-0000-0000-0000305A0000}"/>
    <cellStyle name="Normal 3 2 4 5 4 2 2" xfId="23116" xr:uid="{00000000-0005-0000-0000-0000315A0000}"/>
    <cellStyle name="Normal 3 2 4 5 4 2 2 2" xfId="23117" xr:uid="{00000000-0005-0000-0000-0000325A0000}"/>
    <cellStyle name="Normal 3 2 4 5 4 2 2 2 2" xfId="23118" xr:uid="{00000000-0005-0000-0000-0000335A0000}"/>
    <cellStyle name="Normal 3 2 4 5 4 2 2 3" xfId="23119" xr:uid="{00000000-0005-0000-0000-0000345A0000}"/>
    <cellStyle name="Normal 3 2 4 5 4 2 3" xfId="23120" xr:uid="{00000000-0005-0000-0000-0000355A0000}"/>
    <cellStyle name="Normal 3 2 4 5 4 2 3 2" xfId="23121" xr:uid="{00000000-0005-0000-0000-0000365A0000}"/>
    <cellStyle name="Normal 3 2 4 5 4 2 4" xfId="23122" xr:uid="{00000000-0005-0000-0000-0000375A0000}"/>
    <cellStyle name="Normal 3 2 4 5 4 3" xfId="23123" xr:uid="{00000000-0005-0000-0000-0000385A0000}"/>
    <cellStyle name="Normal 3 2 4 5 4 3 2" xfId="23124" xr:uid="{00000000-0005-0000-0000-0000395A0000}"/>
    <cellStyle name="Normal 3 2 4 5 4 3 2 2" xfId="23125" xr:uid="{00000000-0005-0000-0000-00003A5A0000}"/>
    <cellStyle name="Normal 3 2 4 5 4 3 3" xfId="23126" xr:uid="{00000000-0005-0000-0000-00003B5A0000}"/>
    <cellStyle name="Normal 3 2 4 5 4 4" xfId="23127" xr:uid="{00000000-0005-0000-0000-00003C5A0000}"/>
    <cellStyle name="Normal 3 2 4 5 4 4 2" xfId="23128" xr:uid="{00000000-0005-0000-0000-00003D5A0000}"/>
    <cellStyle name="Normal 3 2 4 5 4 5" xfId="23129" xr:uid="{00000000-0005-0000-0000-00003E5A0000}"/>
    <cellStyle name="Normal 3 2 4 5 5" xfId="23130" xr:uid="{00000000-0005-0000-0000-00003F5A0000}"/>
    <cellStyle name="Normal 3 2 4 5 5 2" xfId="23131" xr:uid="{00000000-0005-0000-0000-0000405A0000}"/>
    <cellStyle name="Normal 3 2 4 5 5 2 2" xfId="23132" xr:uid="{00000000-0005-0000-0000-0000415A0000}"/>
    <cellStyle name="Normal 3 2 4 5 5 2 2 2" xfId="23133" xr:uid="{00000000-0005-0000-0000-0000425A0000}"/>
    <cellStyle name="Normal 3 2 4 5 5 2 3" xfId="23134" xr:uid="{00000000-0005-0000-0000-0000435A0000}"/>
    <cellStyle name="Normal 3 2 4 5 5 3" xfId="23135" xr:uid="{00000000-0005-0000-0000-0000445A0000}"/>
    <cellStyle name="Normal 3 2 4 5 5 3 2" xfId="23136" xr:uid="{00000000-0005-0000-0000-0000455A0000}"/>
    <cellStyle name="Normal 3 2 4 5 5 4" xfId="23137" xr:uid="{00000000-0005-0000-0000-0000465A0000}"/>
    <cellStyle name="Normal 3 2 4 5 6" xfId="23138" xr:uid="{00000000-0005-0000-0000-0000475A0000}"/>
    <cellStyle name="Normal 3 2 4 5 6 2" xfId="23139" xr:uid="{00000000-0005-0000-0000-0000485A0000}"/>
    <cellStyle name="Normal 3 2 4 5 6 2 2" xfId="23140" xr:uid="{00000000-0005-0000-0000-0000495A0000}"/>
    <cellStyle name="Normal 3 2 4 5 6 2 2 2" xfId="23141" xr:uid="{00000000-0005-0000-0000-00004A5A0000}"/>
    <cellStyle name="Normal 3 2 4 5 6 2 3" xfId="23142" xr:uid="{00000000-0005-0000-0000-00004B5A0000}"/>
    <cellStyle name="Normal 3 2 4 5 6 3" xfId="23143" xr:uid="{00000000-0005-0000-0000-00004C5A0000}"/>
    <cellStyle name="Normal 3 2 4 5 6 3 2" xfId="23144" xr:uid="{00000000-0005-0000-0000-00004D5A0000}"/>
    <cellStyle name="Normal 3 2 4 5 6 4" xfId="23145" xr:uid="{00000000-0005-0000-0000-00004E5A0000}"/>
    <cellStyle name="Normal 3 2 4 5 7" xfId="23146" xr:uid="{00000000-0005-0000-0000-00004F5A0000}"/>
    <cellStyle name="Normal 3 2 4 5 7 2" xfId="23147" xr:uid="{00000000-0005-0000-0000-0000505A0000}"/>
    <cellStyle name="Normal 3 2 4 5 7 2 2" xfId="23148" xr:uid="{00000000-0005-0000-0000-0000515A0000}"/>
    <cellStyle name="Normal 3 2 4 5 7 3" xfId="23149" xr:uid="{00000000-0005-0000-0000-0000525A0000}"/>
    <cellStyle name="Normal 3 2 4 5 8" xfId="23150" xr:uid="{00000000-0005-0000-0000-0000535A0000}"/>
    <cellStyle name="Normal 3 2 4 5 8 2" xfId="23151" xr:uid="{00000000-0005-0000-0000-0000545A0000}"/>
    <cellStyle name="Normal 3 2 4 5 9" xfId="23152" xr:uid="{00000000-0005-0000-0000-0000555A0000}"/>
    <cellStyle name="Normal 3 2 4 5 9 2" xfId="23153" xr:uid="{00000000-0005-0000-0000-0000565A0000}"/>
    <cellStyle name="Normal 3 2 4 6" xfId="23154" xr:uid="{00000000-0005-0000-0000-0000575A0000}"/>
    <cellStyle name="Normal 3 2 4 6 2" xfId="23155" xr:uid="{00000000-0005-0000-0000-0000585A0000}"/>
    <cellStyle name="Normal 3 2 4 6 2 2" xfId="23156" xr:uid="{00000000-0005-0000-0000-0000595A0000}"/>
    <cellStyle name="Normal 3 2 4 6 2 2 2" xfId="23157" xr:uid="{00000000-0005-0000-0000-00005A5A0000}"/>
    <cellStyle name="Normal 3 2 4 6 2 2 2 2" xfId="23158" xr:uid="{00000000-0005-0000-0000-00005B5A0000}"/>
    <cellStyle name="Normal 3 2 4 6 2 2 2 2 2" xfId="23159" xr:uid="{00000000-0005-0000-0000-00005C5A0000}"/>
    <cellStyle name="Normal 3 2 4 6 2 2 2 2 2 2" xfId="23160" xr:uid="{00000000-0005-0000-0000-00005D5A0000}"/>
    <cellStyle name="Normal 3 2 4 6 2 2 2 2 3" xfId="23161" xr:uid="{00000000-0005-0000-0000-00005E5A0000}"/>
    <cellStyle name="Normal 3 2 4 6 2 2 2 3" xfId="23162" xr:uid="{00000000-0005-0000-0000-00005F5A0000}"/>
    <cellStyle name="Normal 3 2 4 6 2 2 2 3 2" xfId="23163" xr:uid="{00000000-0005-0000-0000-0000605A0000}"/>
    <cellStyle name="Normal 3 2 4 6 2 2 2 4" xfId="23164" xr:uid="{00000000-0005-0000-0000-0000615A0000}"/>
    <cellStyle name="Normal 3 2 4 6 2 2 3" xfId="23165" xr:uid="{00000000-0005-0000-0000-0000625A0000}"/>
    <cellStyle name="Normal 3 2 4 6 2 2 3 2" xfId="23166" xr:uid="{00000000-0005-0000-0000-0000635A0000}"/>
    <cellStyle name="Normal 3 2 4 6 2 2 3 2 2" xfId="23167" xr:uid="{00000000-0005-0000-0000-0000645A0000}"/>
    <cellStyle name="Normal 3 2 4 6 2 2 3 3" xfId="23168" xr:uid="{00000000-0005-0000-0000-0000655A0000}"/>
    <cellStyle name="Normal 3 2 4 6 2 2 4" xfId="23169" xr:uid="{00000000-0005-0000-0000-0000665A0000}"/>
    <cellStyle name="Normal 3 2 4 6 2 2 4 2" xfId="23170" xr:uid="{00000000-0005-0000-0000-0000675A0000}"/>
    <cellStyle name="Normal 3 2 4 6 2 2 5" xfId="23171" xr:uid="{00000000-0005-0000-0000-0000685A0000}"/>
    <cellStyle name="Normal 3 2 4 6 2 3" xfId="23172" xr:uid="{00000000-0005-0000-0000-0000695A0000}"/>
    <cellStyle name="Normal 3 2 4 6 2 3 2" xfId="23173" xr:uid="{00000000-0005-0000-0000-00006A5A0000}"/>
    <cellStyle name="Normal 3 2 4 6 2 3 2 2" xfId="23174" xr:uid="{00000000-0005-0000-0000-00006B5A0000}"/>
    <cellStyle name="Normal 3 2 4 6 2 3 2 2 2" xfId="23175" xr:uid="{00000000-0005-0000-0000-00006C5A0000}"/>
    <cellStyle name="Normal 3 2 4 6 2 3 2 3" xfId="23176" xr:uid="{00000000-0005-0000-0000-00006D5A0000}"/>
    <cellStyle name="Normal 3 2 4 6 2 3 3" xfId="23177" xr:uid="{00000000-0005-0000-0000-00006E5A0000}"/>
    <cellStyle name="Normal 3 2 4 6 2 3 3 2" xfId="23178" xr:uid="{00000000-0005-0000-0000-00006F5A0000}"/>
    <cellStyle name="Normal 3 2 4 6 2 3 4" xfId="23179" xr:uid="{00000000-0005-0000-0000-0000705A0000}"/>
    <cellStyle name="Normal 3 2 4 6 2 4" xfId="23180" xr:uid="{00000000-0005-0000-0000-0000715A0000}"/>
    <cellStyle name="Normal 3 2 4 6 2 4 2" xfId="23181" xr:uid="{00000000-0005-0000-0000-0000725A0000}"/>
    <cellStyle name="Normal 3 2 4 6 2 4 2 2" xfId="23182" xr:uid="{00000000-0005-0000-0000-0000735A0000}"/>
    <cellStyle name="Normal 3 2 4 6 2 4 2 2 2" xfId="23183" xr:uid="{00000000-0005-0000-0000-0000745A0000}"/>
    <cellStyle name="Normal 3 2 4 6 2 4 2 3" xfId="23184" xr:uid="{00000000-0005-0000-0000-0000755A0000}"/>
    <cellStyle name="Normal 3 2 4 6 2 4 3" xfId="23185" xr:uid="{00000000-0005-0000-0000-0000765A0000}"/>
    <cellStyle name="Normal 3 2 4 6 2 4 3 2" xfId="23186" xr:uid="{00000000-0005-0000-0000-0000775A0000}"/>
    <cellStyle name="Normal 3 2 4 6 2 4 4" xfId="23187" xr:uid="{00000000-0005-0000-0000-0000785A0000}"/>
    <cellStyle name="Normal 3 2 4 6 2 5" xfId="23188" xr:uid="{00000000-0005-0000-0000-0000795A0000}"/>
    <cellStyle name="Normal 3 2 4 6 2 5 2" xfId="23189" xr:uid="{00000000-0005-0000-0000-00007A5A0000}"/>
    <cellStyle name="Normal 3 2 4 6 2 5 2 2" xfId="23190" xr:uid="{00000000-0005-0000-0000-00007B5A0000}"/>
    <cellStyle name="Normal 3 2 4 6 2 5 3" xfId="23191" xr:uid="{00000000-0005-0000-0000-00007C5A0000}"/>
    <cellStyle name="Normal 3 2 4 6 2 6" xfId="23192" xr:uid="{00000000-0005-0000-0000-00007D5A0000}"/>
    <cellStyle name="Normal 3 2 4 6 2 6 2" xfId="23193" xr:uid="{00000000-0005-0000-0000-00007E5A0000}"/>
    <cellStyle name="Normal 3 2 4 6 2 7" xfId="23194" xr:uid="{00000000-0005-0000-0000-00007F5A0000}"/>
    <cellStyle name="Normal 3 2 4 6 2 7 2" xfId="23195" xr:uid="{00000000-0005-0000-0000-0000805A0000}"/>
    <cellStyle name="Normal 3 2 4 6 2 8" xfId="23196" xr:uid="{00000000-0005-0000-0000-0000815A0000}"/>
    <cellStyle name="Normal 3 2 4 6 3" xfId="23197" xr:uid="{00000000-0005-0000-0000-0000825A0000}"/>
    <cellStyle name="Normal 3 2 4 6 3 2" xfId="23198" xr:uid="{00000000-0005-0000-0000-0000835A0000}"/>
    <cellStyle name="Normal 3 2 4 6 3 2 2" xfId="23199" xr:uid="{00000000-0005-0000-0000-0000845A0000}"/>
    <cellStyle name="Normal 3 2 4 6 3 2 2 2" xfId="23200" xr:uid="{00000000-0005-0000-0000-0000855A0000}"/>
    <cellStyle name="Normal 3 2 4 6 3 2 2 2 2" xfId="23201" xr:uid="{00000000-0005-0000-0000-0000865A0000}"/>
    <cellStyle name="Normal 3 2 4 6 3 2 2 3" xfId="23202" xr:uid="{00000000-0005-0000-0000-0000875A0000}"/>
    <cellStyle name="Normal 3 2 4 6 3 2 3" xfId="23203" xr:uid="{00000000-0005-0000-0000-0000885A0000}"/>
    <cellStyle name="Normal 3 2 4 6 3 2 3 2" xfId="23204" xr:uid="{00000000-0005-0000-0000-0000895A0000}"/>
    <cellStyle name="Normal 3 2 4 6 3 2 4" xfId="23205" xr:uid="{00000000-0005-0000-0000-00008A5A0000}"/>
    <cellStyle name="Normal 3 2 4 6 3 3" xfId="23206" xr:uid="{00000000-0005-0000-0000-00008B5A0000}"/>
    <cellStyle name="Normal 3 2 4 6 3 3 2" xfId="23207" xr:uid="{00000000-0005-0000-0000-00008C5A0000}"/>
    <cellStyle name="Normal 3 2 4 6 3 3 2 2" xfId="23208" xr:uid="{00000000-0005-0000-0000-00008D5A0000}"/>
    <cellStyle name="Normal 3 2 4 6 3 3 3" xfId="23209" xr:uid="{00000000-0005-0000-0000-00008E5A0000}"/>
    <cellStyle name="Normal 3 2 4 6 3 4" xfId="23210" xr:uid="{00000000-0005-0000-0000-00008F5A0000}"/>
    <cellStyle name="Normal 3 2 4 6 3 4 2" xfId="23211" xr:uid="{00000000-0005-0000-0000-0000905A0000}"/>
    <cellStyle name="Normal 3 2 4 6 3 5" xfId="23212" xr:uid="{00000000-0005-0000-0000-0000915A0000}"/>
    <cellStyle name="Normal 3 2 4 6 4" xfId="23213" xr:uid="{00000000-0005-0000-0000-0000925A0000}"/>
    <cellStyle name="Normal 3 2 4 6 4 2" xfId="23214" xr:uid="{00000000-0005-0000-0000-0000935A0000}"/>
    <cellStyle name="Normal 3 2 4 6 4 2 2" xfId="23215" xr:uid="{00000000-0005-0000-0000-0000945A0000}"/>
    <cellStyle name="Normal 3 2 4 6 4 2 2 2" xfId="23216" xr:uid="{00000000-0005-0000-0000-0000955A0000}"/>
    <cellStyle name="Normal 3 2 4 6 4 2 3" xfId="23217" xr:uid="{00000000-0005-0000-0000-0000965A0000}"/>
    <cellStyle name="Normal 3 2 4 6 4 3" xfId="23218" xr:uid="{00000000-0005-0000-0000-0000975A0000}"/>
    <cellStyle name="Normal 3 2 4 6 4 3 2" xfId="23219" xr:uid="{00000000-0005-0000-0000-0000985A0000}"/>
    <cellStyle name="Normal 3 2 4 6 4 4" xfId="23220" xr:uid="{00000000-0005-0000-0000-0000995A0000}"/>
    <cellStyle name="Normal 3 2 4 6 5" xfId="23221" xr:uid="{00000000-0005-0000-0000-00009A5A0000}"/>
    <cellStyle name="Normal 3 2 4 6 5 2" xfId="23222" xr:uid="{00000000-0005-0000-0000-00009B5A0000}"/>
    <cellStyle name="Normal 3 2 4 6 5 2 2" xfId="23223" xr:uid="{00000000-0005-0000-0000-00009C5A0000}"/>
    <cellStyle name="Normal 3 2 4 6 5 2 2 2" xfId="23224" xr:uid="{00000000-0005-0000-0000-00009D5A0000}"/>
    <cellStyle name="Normal 3 2 4 6 5 2 3" xfId="23225" xr:uid="{00000000-0005-0000-0000-00009E5A0000}"/>
    <cellStyle name="Normal 3 2 4 6 5 3" xfId="23226" xr:uid="{00000000-0005-0000-0000-00009F5A0000}"/>
    <cellStyle name="Normal 3 2 4 6 5 3 2" xfId="23227" xr:uid="{00000000-0005-0000-0000-0000A05A0000}"/>
    <cellStyle name="Normal 3 2 4 6 5 4" xfId="23228" xr:uid="{00000000-0005-0000-0000-0000A15A0000}"/>
    <cellStyle name="Normal 3 2 4 6 6" xfId="23229" xr:uid="{00000000-0005-0000-0000-0000A25A0000}"/>
    <cellStyle name="Normal 3 2 4 6 6 2" xfId="23230" xr:uid="{00000000-0005-0000-0000-0000A35A0000}"/>
    <cellStyle name="Normal 3 2 4 6 6 2 2" xfId="23231" xr:uid="{00000000-0005-0000-0000-0000A45A0000}"/>
    <cellStyle name="Normal 3 2 4 6 6 3" xfId="23232" xr:uid="{00000000-0005-0000-0000-0000A55A0000}"/>
    <cellStyle name="Normal 3 2 4 6 7" xfId="23233" xr:uid="{00000000-0005-0000-0000-0000A65A0000}"/>
    <cellStyle name="Normal 3 2 4 6 7 2" xfId="23234" xr:uid="{00000000-0005-0000-0000-0000A75A0000}"/>
    <cellStyle name="Normal 3 2 4 6 8" xfId="23235" xr:uid="{00000000-0005-0000-0000-0000A85A0000}"/>
    <cellStyle name="Normal 3 2 4 6 8 2" xfId="23236" xr:uid="{00000000-0005-0000-0000-0000A95A0000}"/>
    <cellStyle name="Normal 3 2 4 6 9" xfId="23237" xr:uid="{00000000-0005-0000-0000-0000AA5A0000}"/>
    <cellStyle name="Normal 3 2 4 7" xfId="23238" xr:uid="{00000000-0005-0000-0000-0000AB5A0000}"/>
    <cellStyle name="Normal 3 2 4 7 2" xfId="23239" xr:uid="{00000000-0005-0000-0000-0000AC5A0000}"/>
    <cellStyle name="Normal 3 2 4 7 2 2" xfId="23240" xr:uid="{00000000-0005-0000-0000-0000AD5A0000}"/>
    <cellStyle name="Normal 3 2 4 7 2 2 2" xfId="23241" xr:uid="{00000000-0005-0000-0000-0000AE5A0000}"/>
    <cellStyle name="Normal 3 2 4 7 2 2 2 2" xfId="23242" xr:uid="{00000000-0005-0000-0000-0000AF5A0000}"/>
    <cellStyle name="Normal 3 2 4 7 2 2 2 2 2" xfId="23243" xr:uid="{00000000-0005-0000-0000-0000B05A0000}"/>
    <cellStyle name="Normal 3 2 4 7 2 2 2 3" xfId="23244" xr:uid="{00000000-0005-0000-0000-0000B15A0000}"/>
    <cellStyle name="Normal 3 2 4 7 2 2 3" xfId="23245" xr:uid="{00000000-0005-0000-0000-0000B25A0000}"/>
    <cellStyle name="Normal 3 2 4 7 2 2 3 2" xfId="23246" xr:uid="{00000000-0005-0000-0000-0000B35A0000}"/>
    <cellStyle name="Normal 3 2 4 7 2 2 4" xfId="23247" xr:uid="{00000000-0005-0000-0000-0000B45A0000}"/>
    <cellStyle name="Normal 3 2 4 7 2 3" xfId="23248" xr:uid="{00000000-0005-0000-0000-0000B55A0000}"/>
    <cellStyle name="Normal 3 2 4 7 2 3 2" xfId="23249" xr:uid="{00000000-0005-0000-0000-0000B65A0000}"/>
    <cellStyle name="Normal 3 2 4 7 2 3 2 2" xfId="23250" xr:uid="{00000000-0005-0000-0000-0000B75A0000}"/>
    <cellStyle name="Normal 3 2 4 7 2 3 3" xfId="23251" xr:uid="{00000000-0005-0000-0000-0000B85A0000}"/>
    <cellStyle name="Normal 3 2 4 7 2 4" xfId="23252" xr:uid="{00000000-0005-0000-0000-0000B95A0000}"/>
    <cellStyle name="Normal 3 2 4 7 2 4 2" xfId="23253" xr:uid="{00000000-0005-0000-0000-0000BA5A0000}"/>
    <cellStyle name="Normal 3 2 4 7 2 5" xfId="23254" xr:uid="{00000000-0005-0000-0000-0000BB5A0000}"/>
    <cellStyle name="Normal 3 2 4 7 3" xfId="23255" xr:uid="{00000000-0005-0000-0000-0000BC5A0000}"/>
    <cellStyle name="Normal 3 2 4 7 3 2" xfId="23256" xr:uid="{00000000-0005-0000-0000-0000BD5A0000}"/>
    <cellStyle name="Normal 3 2 4 7 3 2 2" xfId="23257" xr:uid="{00000000-0005-0000-0000-0000BE5A0000}"/>
    <cellStyle name="Normal 3 2 4 7 3 2 2 2" xfId="23258" xr:uid="{00000000-0005-0000-0000-0000BF5A0000}"/>
    <cellStyle name="Normal 3 2 4 7 3 2 3" xfId="23259" xr:uid="{00000000-0005-0000-0000-0000C05A0000}"/>
    <cellStyle name="Normal 3 2 4 7 3 3" xfId="23260" xr:uid="{00000000-0005-0000-0000-0000C15A0000}"/>
    <cellStyle name="Normal 3 2 4 7 3 3 2" xfId="23261" xr:uid="{00000000-0005-0000-0000-0000C25A0000}"/>
    <cellStyle name="Normal 3 2 4 7 3 4" xfId="23262" xr:uid="{00000000-0005-0000-0000-0000C35A0000}"/>
    <cellStyle name="Normal 3 2 4 7 4" xfId="23263" xr:uid="{00000000-0005-0000-0000-0000C45A0000}"/>
    <cellStyle name="Normal 3 2 4 7 4 2" xfId="23264" xr:uid="{00000000-0005-0000-0000-0000C55A0000}"/>
    <cellStyle name="Normal 3 2 4 7 4 2 2" xfId="23265" xr:uid="{00000000-0005-0000-0000-0000C65A0000}"/>
    <cellStyle name="Normal 3 2 4 7 4 2 2 2" xfId="23266" xr:uid="{00000000-0005-0000-0000-0000C75A0000}"/>
    <cellStyle name="Normal 3 2 4 7 4 2 3" xfId="23267" xr:uid="{00000000-0005-0000-0000-0000C85A0000}"/>
    <cellStyle name="Normal 3 2 4 7 4 3" xfId="23268" xr:uid="{00000000-0005-0000-0000-0000C95A0000}"/>
    <cellStyle name="Normal 3 2 4 7 4 3 2" xfId="23269" xr:uid="{00000000-0005-0000-0000-0000CA5A0000}"/>
    <cellStyle name="Normal 3 2 4 7 4 4" xfId="23270" xr:uid="{00000000-0005-0000-0000-0000CB5A0000}"/>
    <cellStyle name="Normal 3 2 4 7 5" xfId="23271" xr:uid="{00000000-0005-0000-0000-0000CC5A0000}"/>
    <cellStyle name="Normal 3 2 4 7 5 2" xfId="23272" xr:uid="{00000000-0005-0000-0000-0000CD5A0000}"/>
    <cellStyle name="Normal 3 2 4 7 5 2 2" xfId="23273" xr:uid="{00000000-0005-0000-0000-0000CE5A0000}"/>
    <cellStyle name="Normal 3 2 4 7 5 3" xfId="23274" xr:uid="{00000000-0005-0000-0000-0000CF5A0000}"/>
    <cellStyle name="Normal 3 2 4 7 6" xfId="23275" xr:uid="{00000000-0005-0000-0000-0000D05A0000}"/>
    <cellStyle name="Normal 3 2 4 7 6 2" xfId="23276" xr:uid="{00000000-0005-0000-0000-0000D15A0000}"/>
    <cellStyle name="Normal 3 2 4 7 7" xfId="23277" xr:uid="{00000000-0005-0000-0000-0000D25A0000}"/>
    <cellStyle name="Normal 3 2 4 7 7 2" xfId="23278" xr:uid="{00000000-0005-0000-0000-0000D35A0000}"/>
    <cellStyle name="Normal 3 2 4 7 8" xfId="23279" xr:uid="{00000000-0005-0000-0000-0000D45A0000}"/>
    <cellStyle name="Normal 3 2 4 8" xfId="23280" xr:uid="{00000000-0005-0000-0000-0000D55A0000}"/>
    <cellStyle name="Normal 3 2 4 8 2" xfId="23281" xr:uid="{00000000-0005-0000-0000-0000D65A0000}"/>
    <cellStyle name="Normal 3 2 4 8 2 2" xfId="23282" xr:uid="{00000000-0005-0000-0000-0000D75A0000}"/>
    <cellStyle name="Normal 3 2 4 8 2 2 2" xfId="23283" xr:uid="{00000000-0005-0000-0000-0000D85A0000}"/>
    <cellStyle name="Normal 3 2 4 8 2 2 2 2" xfId="23284" xr:uid="{00000000-0005-0000-0000-0000D95A0000}"/>
    <cellStyle name="Normal 3 2 4 8 2 2 2 2 2" xfId="23285" xr:uid="{00000000-0005-0000-0000-0000DA5A0000}"/>
    <cellStyle name="Normal 3 2 4 8 2 2 2 3" xfId="23286" xr:uid="{00000000-0005-0000-0000-0000DB5A0000}"/>
    <cellStyle name="Normal 3 2 4 8 2 2 3" xfId="23287" xr:uid="{00000000-0005-0000-0000-0000DC5A0000}"/>
    <cellStyle name="Normal 3 2 4 8 2 2 3 2" xfId="23288" xr:uid="{00000000-0005-0000-0000-0000DD5A0000}"/>
    <cellStyle name="Normal 3 2 4 8 2 2 4" xfId="23289" xr:uid="{00000000-0005-0000-0000-0000DE5A0000}"/>
    <cellStyle name="Normal 3 2 4 8 2 3" xfId="23290" xr:uid="{00000000-0005-0000-0000-0000DF5A0000}"/>
    <cellStyle name="Normal 3 2 4 8 2 3 2" xfId="23291" xr:uid="{00000000-0005-0000-0000-0000E05A0000}"/>
    <cellStyle name="Normal 3 2 4 8 2 3 2 2" xfId="23292" xr:uid="{00000000-0005-0000-0000-0000E15A0000}"/>
    <cellStyle name="Normal 3 2 4 8 2 3 3" xfId="23293" xr:uid="{00000000-0005-0000-0000-0000E25A0000}"/>
    <cellStyle name="Normal 3 2 4 8 2 4" xfId="23294" xr:uid="{00000000-0005-0000-0000-0000E35A0000}"/>
    <cellStyle name="Normal 3 2 4 8 2 4 2" xfId="23295" xr:uid="{00000000-0005-0000-0000-0000E45A0000}"/>
    <cellStyle name="Normal 3 2 4 8 2 5" xfId="23296" xr:uid="{00000000-0005-0000-0000-0000E55A0000}"/>
    <cellStyle name="Normal 3 2 4 8 3" xfId="23297" xr:uid="{00000000-0005-0000-0000-0000E65A0000}"/>
    <cellStyle name="Normal 3 2 4 8 3 2" xfId="23298" xr:uid="{00000000-0005-0000-0000-0000E75A0000}"/>
    <cellStyle name="Normal 3 2 4 8 3 2 2" xfId="23299" xr:uid="{00000000-0005-0000-0000-0000E85A0000}"/>
    <cellStyle name="Normal 3 2 4 8 3 2 2 2" xfId="23300" xr:uid="{00000000-0005-0000-0000-0000E95A0000}"/>
    <cellStyle name="Normal 3 2 4 8 3 2 3" xfId="23301" xr:uid="{00000000-0005-0000-0000-0000EA5A0000}"/>
    <cellStyle name="Normal 3 2 4 8 3 3" xfId="23302" xr:uid="{00000000-0005-0000-0000-0000EB5A0000}"/>
    <cellStyle name="Normal 3 2 4 8 3 3 2" xfId="23303" xr:uid="{00000000-0005-0000-0000-0000EC5A0000}"/>
    <cellStyle name="Normal 3 2 4 8 3 4" xfId="23304" xr:uid="{00000000-0005-0000-0000-0000ED5A0000}"/>
    <cellStyle name="Normal 3 2 4 8 4" xfId="23305" xr:uid="{00000000-0005-0000-0000-0000EE5A0000}"/>
    <cellStyle name="Normal 3 2 4 8 4 2" xfId="23306" xr:uid="{00000000-0005-0000-0000-0000EF5A0000}"/>
    <cellStyle name="Normal 3 2 4 8 4 2 2" xfId="23307" xr:uid="{00000000-0005-0000-0000-0000F05A0000}"/>
    <cellStyle name="Normal 3 2 4 8 4 2 2 2" xfId="23308" xr:uid="{00000000-0005-0000-0000-0000F15A0000}"/>
    <cellStyle name="Normal 3 2 4 8 4 2 3" xfId="23309" xr:uid="{00000000-0005-0000-0000-0000F25A0000}"/>
    <cellStyle name="Normal 3 2 4 8 4 3" xfId="23310" xr:uid="{00000000-0005-0000-0000-0000F35A0000}"/>
    <cellStyle name="Normal 3 2 4 8 4 3 2" xfId="23311" xr:uid="{00000000-0005-0000-0000-0000F45A0000}"/>
    <cellStyle name="Normal 3 2 4 8 4 4" xfId="23312" xr:uid="{00000000-0005-0000-0000-0000F55A0000}"/>
    <cellStyle name="Normal 3 2 4 8 5" xfId="23313" xr:uid="{00000000-0005-0000-0000-0000F65A0000}"/>
    <cellStyle name="Normal 3 2 4 8 5 2" xfId="23314" xr:uid="{00000000-0005-0000-0000-0000F75A0000}"/>
    <cellStyle name="Normal 3 2 4 8 5 2 2" xfId="23315" xr:uid="{00000000-0005-0000-0000-0000F85A0000}"/>
    <cellStyle name="Normal 3 2 4 8 5 3" xfId="23316" xr:uid="{00000000-0005-0000-0000-0000F95A0000}"/>
    <cellStyle name="Normal 3 2 4 8 6" xfId="23317" xr:uid="{00000000-0005-0000-0000-0000FA5A0000}"/>
    <cellStyle name="Normal 3 2 4 8 6 2" xfId="23318" xr:uid="{00000000-0005-0000-0000-0000FB5A0000}"/>
    <cellStyle name="Normal 3 2 4 8 7" xfId="23319" xr:uid="{00000000-0005-0000-0000-0000FC5A0000}"/>
    <cellStyle name="Normal 3 2 4 8 7 2" xfId="23320" xr:uid="{00000000-0005-0000-0000-0000FD5A0000}"/>
    <cellStyle name="Normal 3 2 4 8 8" xfId="23321" xr:uid="{00000000-0005-0000-0000-0000FE5A0000}"/>
    <cellStyle name="Normal 3 2 4 9" xfId="23322" xr:uid="{00000000-0005-0000-0000-0000FF5A0000}"/>
    <cellStyle name="Normal 3 2 4 9 2" xfId="23323" xr:uid="{00000000-0005-0000-0000-0000005B0000}"/>
    <cellStyle name="Normal 3 2 4 9 2 2" xfId="23324" xr:uid="{00000000-0005-0000-0000-0000015B0000}"/>
    <cellStyle name="Normal 3 2 4 9 2 2 2" xfId="23325" xr:uid="{00000000-0005-0000-0000-0000025B0000}"/>
    <cellStyle name="Normal 3 2 4 9 2 2 2 2" xfId="23326" xr:uid="{00000000-0005-0000-0000-0000035B0000}"/>
    <cellStyle name="Normal 3 2 4 9 2 2 2 2 2" xfId="23327" xr:uid="{00000000-0005-0000-0000-0000045B0000}"/>
    <cellStyle name="Normal 3 2 4 9 2 2 2 3" xfId="23328" xr:uid="{00000000-0005-0000-0000-0000055B0000}"/>
    <cellStyle name="Normal 3 2 4 9 2 2 3" xfId="23329" xr:uid="{00000000-0005-0000-0000-0000065B0000}"/>
    <cellStyle name="Normal 3 2 4 9 2 2 3 2" xfId="23330" xr:uid="{00000000-0005-0000-0000-0000075B0000}"/>
    <cellStyle name="Normal 3 2 4 9 2 2 4" xfId="23331" xr:uid="{00000000-0005-0000-0000-0000085B0000}"/>
    <cellStyle name="Normal 3 2 4 9 2 3" xfId="23332" xr:uid="{00000000-0005-0000-0000-0000095B0000}"/>
    <cellStyle name="Normal 3 2 4 9 2 3 2" xfId="23333" xr:uid="{00000000-0005-0000-0000-00000A5B0000}"/>
    <cellStyle name="Normal 3 2 4 9 2 3 2 2" xfId="23334" xr:uid="{00000000-0005-0000-0000-00000B5B0000}"/>
    <cellStyle name="Normal 3 2 4 9 2 3 3" xfId="23335" xr:uid="{00000000-0005-0000-0000-00000C5B0000}"/>
    <cellStyle name="Normal 3 2 4 9 2 4" xfId="23336" xr:uid="{00000000-0005-0000-0000-00000D5B0000}"/>
    <cellStyle name="Normal 3 2 4 9 2 4 2" xfId="23337" xr:uid="{00000000-0005-0000-0000-00000E5B0000}"/>
    <cellStyle name="Normal 3 2 4 9 2 5" xfId="23338" xr:uid="{00000000-0005-0000-0000-00000F5B0000}"/>
    <cellStyle name="Normal 3 2 4 9 3" xfId="23339" xr:uid="{00000000-0005-0000-0000-0000105B0000}"/>
    <cellStyle name="Normal 3 2 4 9 3 2" xfId="23340" xr:uid="{00000000-0005-0000-0000-0000115B0000}"/>
    <cellStyle name="Normal 3 2 4 9 3 2 2" xfId="23341" xr:uid="{00000000-0005-0000-0000-0000125B0000}"/>
    <cellStyle name="Normal 3 2 4 9 3 2 2 2" xfId="23342" xr:uid="{00000000-0005-0000-0000-0000135B0000}"/>
    <cellStyle name="Normal 3 2 4 9 3 2 3" xfId="23343" xr:uid="{00000000-0005-0000-0000-0000145B0000}"/>
    <cellStyle name="Normal 3 2 4 9 3 3" xfId="23344" xr:uid="{00000000-0005-0000-0000-0000155B0000}"/>
    <cellStyle name="Normal 3 2 4 9 3 3 2" xfId="23345" xr:uid="{00000000-0005-0000-0000-0000165B0000}"/>
    <cellStyle name="Normal 3 2 4 9 3 4" xfId="23346" xr:uid="{00000000-0005-0000-0000-0000175B0000}"/>
    <cellStyle name="Normal 3 2 4 9 4" xfId="23347" xr:uid="{00000000-0005-0000-0000-0000185B0000}"/>
    <cellStyle name="Normal 3 2 4 9 4 2" xfId="23348" xr:uid="{00000000-0005-0000-0000-0000195B0000}"/>
    <cellStyle name="Normal 3 2 4 9 4 2 2" xfId="23349" xr:uid="{00000000-0005-0000-0000-00001A5B0000}"/>
    <cellStyle name="Normal 3 2 4 9 4 3" xfId="23350" xr:uid="{00000000-0005-0000-0000-00001B5B0000}"/>
    <cellStyle name="Normal 3 2 4 9 5" xfId="23351" xr:uid="{00000000-0005-0000-0000-00001C5B0000}"/>
    <cellStyle name="Normal 3 2 4 9 5 2" xfId="23352" xr:uid="{00000000-0005-0000-0000-00001D5B0000}"/>
    <cellStyle name="Normal 3 2 4 9 6" xfId="23353" xr:uid="{00000000-0005-0000-0000-00001E5B0000}"/>
    <cellStyle name="Normal 3 2 5" xfId="23354" xr:uid="{00000000-0005-0000-0000-00001F5B0000}"/>
    <cellStyle name="Normal 3 2 5 10" xfId="23355" xr:uid="{00000000-0005-0000-0000-0000205B0000}"/>
    <cellStyle name="Normal 3 2 5 10 2" xfId="23356" xr:uid="{00000000-0005-0000-0000-0000215B0000}"/>
    <cellStyle name="Normal 3 2 5 10 2 2" xfId="23357" xr:uid="{00000000-0005-0000-0000-0000225B0000}"/>
    <cellStyle name="Normal 3 2 5 10 2 2 2" xfId="23358" xr:uid="{00000000-0005-0000-0000-0000235B0000}"/>
    <cellStyle name="Normal 3 2 5 10 2 3" xfId="23359" xr:uid="{00000000-0005-0000-0000-0000245B0000}"/>
    <cellStyle name="Normal 3 2 5 10 3" xfId="23360" xr:uid="{00000000-0005-0000-0000-0000255B0000}"/>
    <cellStyle name="Normal 3 2 5 10 3 2" xfId="23361" xr:uid="{00000000-0005-0000-0000-0000265B0000}"/>
    <cellStyle name="Normal 3 2 5 10 4" xfId="23362" xr:uid="{00000000-0005-0000-0000-0000275B0000}"/>
    <cellStyle name="Normal 3 2 5 11" xfId="23363" xr:uid="{00000000-0005-0000-0000-0000285B0000}"/>
    <cellStyle name="Normal 3 2 5 11 2" xfId="23364" xr:uid="{00000000-0005-0000-0000-0000295B0000}"/>
    <cellStyle name="Normal 3 2 5 11 2 2" xfId="23365" xr:uid="{00000000-0005-0000-0000-00002A5B0000}"/>
    <cellStyle name="Normal 3 2 5 11 2 2 2" xfId="23366" xr:uid="{00000000-0005-0000-0000-00002B5B0000}"/>
    <cellStyle name="Normal 3 2 5 11 2 3" xfId="23367" xr:uid="{00000000-0005-0000-0000-00002C5B0000}"/>
    <cellStyle name="Normal 3 2 5 11 3" xfId="23368" xr:uid="{00000000-0005-0000-0000-00002D5B0000}"/>
    <cellStyle name="Normal 3 2 5 11 3 2" xfId="23369" xr:uid="{00000000-0005-0000-0000-00002E5B0000}"/>
    <cellStyle name="Normal 3 2 5 11 4" xfId="23370" xr:uid="{00000000-0005-0000-0000-00002F5B0000}"/>
    <cellStyle name="Normal 3 2 5 12" xfId="23371" xr:uid="{00000000-0005-0000-0000-0000305B0000}"/>
    <cellStyle name="Normal 3 2 5 12 2" xfId="23372" xr:uid="{00000000-0005-0000-0000-0000315B0000}"/>
    <cellStyle name="Normal 3 2 5 12 2 2" xfId="23373" xr:uid="{00000000-0005-0000-0000-0000325B0000}"/>
    <cellStyle name="Normal 3 2 5 12 2 2 2" xfId="23374" xr:uid="{00000000-0005-0000-0000-0000335B0000}"/>
    <cellStyle name="Normal 3 2 5 12 2 3" xfId="23375" xr:uid="{00000000-0005-0000-0000-0000345B0000}"/>
    <cellStyle name="Normal 3 2 5 12 3" xfId="23376" xr:uid="{00000000-0005-0000-0000-0000355B0000}"/>
    <cellStyle name="Normal 3 2 5 12 3 2" xfId="23377" xr:uid="{00000000-0005-0000-0000-0000365B0000}"/>
    <cellStyle name="Normal 3 2 5 12 4" xfId="23378" xr:uid="{00000000-0005-0000-0000-0000375B0000}"/>
    <cellStyle name="Normal 3 2 5 13" xfId="23379" xr:uid="{00000000-0005-0000-0000-0000385B0000}"/>
    <cellStyle name="Normal 3 2 5 13 2" xfId="23380" xr:uid="{00000000-0005-0000-0000-0000395B0000}"/>
    <cellStyle name="Normal 3 2 5 13 2 2" xfId="23381" xr:uid="{00000000-0005-0000-0000-00003A5B0000}"/>
    <cellStyle name="Normal 3 2 5 13 3" xfId="23382" xr:uid="{00000000-0005-0000-0000-00003B5B0000}"/>
    <cellStyle name="Normal 3 2 5 14" xfId="23383" xr:uid="{00000000-0005-0000-0000-00003C5B0000}"/>
    <cellStyle name="Normal 3 2 5 14 2" xfId="23384" xr:uid="{00000000-0005-0000-0000-00003D5B0000}"/>
    <cellStyle name="Normal 3 2 5 15" xfId="23385" xr:uid="{00000000-0005-0000-0000-00003E5B0000}"/>
    <cellStyle name="Normal 3 2 5 15 2" xfId="23386" xr:uid="{00000000-0005-0000-0000-00003F5B0000}"/>
    <cellStyle name="Normal 3 2 5 16" xfId="23387" xr:uid="{00000000-0005-0000-0000-0000405B0000}"/>
    <cellStyle name="Normal 3 2 5 2" xfId="23388" xr:uid="{00000000-0005-0000-0000-0000415B0000}"/>
    <cellStyle name="Normal 3 2 5 2 10" xfId="23389" xr:uid="{00000000-0005-0000-0000-0000425B0000}"/>
    <cellStyle name="Normal 3 2 5 2 2" xfId="23390" xr:uid="{00000000-0005-0000-0000-0000435B0000}"/>
    <cellStyle name="Normal 3 2 5 2 2 2" xfId="23391" xr:uid="{00000000-0005-0000-0000-0000445B0000}"/>
    <cellStyle name="Normal 3 2 5 2 2 2 2" xfId="23392" xr:uid="{00000000-0005-0000-0000-0000455B0000}"/>
    <cellStyle name="Normal 3 2 5 2 2 2 2 2" xfId="23393" xr:uid="{00000000-0005-0000-0000-0000465B0000}"/>
    <cellStyle name="Normal 3 2 5 2 2 2 2 2 2" xfId="23394" xr:uid="{00000000-0005-0000-0000-0000475B0000}"/>
    <cellStyle name="Normal 3 2 5 2 2 2 2 2 2 2" xfId="23395" xr:uid="{00000000-0005-0000-0000-0000485B0000}"/>
    <cellStyle name="Normal 3 2 5 2 2 2 2 2 2 2 2" xfId="23396" xr:uid="{00000000-0005-0000-0000-0000495B0000}"/>
    <cellStyle name="Normal 3 2 5 2 2 2 2 2 2 3" xfId="23397" xr:uid="{00000000-0005-0000-0000-00004A5B0000}"/>
    <cellStyle name="Normal 3 2 5 2 2 2 2 2 3" xfId="23398" xr:uid="{00000000-0005-0000-0000-00004B5B0000}"/>
    <cellStyle name="Normal 3 2 5 2 2 2 2 2 3 2" xfId="23399" xr:uid="{00000000-0005-0000-0000-00004C5B0000}"/>
    <cellStyle name="Normal 3 2 5 2 2 2 2 2 4" xfId="23400" xr:uid="{00000000-0005-0000-0000-00004D5B0000}"/>
    <cellStyle name="Normal 3 2 5 2 2 2 2 3" xfId="23401" xr:uid="{00000000-0005-0000-0000-00004E5B0000}"/>
    <cellStyle name="Normal 3 2 5 2 2 2 2 3 2" xfId="23402" xr:uid="{00000000-0005-0000-0000-00004F5B0000}"/>
    <cellStyle name="Normal 3 2 5 2 2 2 2 3 2 2" xfId="23403" xr:uid="{00000000-0005-0000-0000-0000505B0000}"/>
    <cellStyle name="Normal 3 2 5 2 2 2 2 3 3" xfId="23404" xr:uid="{00000000-0005-0000-0000-0000515B0000}"/>
    <cellStyle name="Normal 3 2 5 2 2 2 2 4" xfId="23405" xr:uid="{00000000-0005-0000-0000-0000525B0000}"/>
    <cellStyle name="Normal 3 2 5 2 2 2 2 4 2" xfId="23406" xr:uid="{00000000-0005-0000-0000-0000535B0000}"/>
    <cellStyle name="Normal 3 2 5 2 2 2 2 5" xfId="23407" xr:uid="{00000000-0005-0000-0000-0000545B0000}"/>
    <cellStyle name="Normal 3 2 5 2 2 2 3" xfId="23408" xr:uid="{00000000-0005-0000-0000-0000555B0000}"/>
    <cellStyle name="Normal 3 2 5 2 2 2 3 2" xfId="23409" xr:uid="{00000000-0005-0000-0000-0000565B0000}"/>
    <cellStyle name="Normal 3 2 5 2 2 2 3 2 2" xfId="23410" xr:uid="{00000000-0005-0000-0000-0000575B0000}"/>
    <cellStyle name="Normal 3 2 5 2 2 2 3 2 2 2" xfId="23411" xr:uid="{00000000-0005-0000-0000-0000585B0000}"/>
    <cellStyle name="Normal 3 2 5 2 2 2 3 2 3" xfId="23412" xr:uid="{00000000-0005-0000-0000-0000595B0000}"/>
    <cellStyle name="Normal 3 2 5 2 2 2 3 3" xfId="23413" xr:uid="{00000000-0005-0000-0000-00005A5B0000}"/>
    <cellStyle name="Normal 3 2 5 2 2 2 3 3 2" xfId="23414" xr:uid="{00000000-0005-0000-0000-00005B5B0000}"/>
    <cellStyle name="Normal 3 2 5 2 2 2 3 4" xfId="23415" xr:uid="{00000000-0005-0000-0000-00005C5B0000}"/>
    <cellStyle name="Normal 3 2 5 2 2 2 4" xfId="23416" xr:uid="{00000000-0005-0000-0000-00005D5B0000}"/>
    <cellStyle name="Normal 3 2 5 2 2 2 4 2" xfId="23417" xr:uid="{00000000-0005-0000-0000-00005E5B0000}"/>
    <cellStyle name="Normal 3 2 5 2 2 2 4 2 2" xfId="23418" xr:uid="{00000000-0005-0000-0000-00005F5B0000}"/>
    <cellStyle name="Normal 3 2 5 2 2 2 4 2 2 2" xfId="23419" xr:uid="{00000000-0005-0000-0000-0000605B0000}"/>
    <cellStyle name="Normal 3 2 5 2 2 2 4 2 3" xfId="23420" xr:uid="{00000000-0005-0000-0000-0000615B0000}"/>
    <cellStyle name="Normal 3 2 5 2 2 2 4 3" xfId="23421" xr:uid="{00000000-0005-0000-0000-0000625B0000}"/>
    <cellStyle name="Normal 3 2 5 2 2 2 4 3 2" xfId="23422" xr:uid="{00000000-0005-0000-0000-0000635B0000}"/>
    <cellStyle name="Normal 3 2 5 2 2 2 4 4" xfId="23423" xr:uid="{00000000-0005-0000-0000-0000645B0000}"/>
    <cellStyle name="Normal 3 2 5 2 2 2 5" xfId="23424" xr:uid="{00000000-0005-0000-0000-0000655B0000}"/>
    <cellStyle name="Normal 3 2 5 2 2 2 5 2" xfId="23425" xr:uid="{00000000-0005-0000-0000-0000665B0000}"/>
    <cellStyle name="Normal 3 2 5 2 2 2 5 2 2" xfId="23426" xr:uid="{00000000-0005-0000-0000-0000675B0000}"/>
    <cellStyle name="Normal 3 2 5 2 2 2 5 3" xfId="23427" xr:uid="{00000000-0005-0000-0000-0000685B0000}"/>
    <cellStyle name="Normal 3 2 5 2 2 2 6" xfId="23428" xr:uid="{00000000-0005-0000-0000-0000695B0000}"/>
    <cellStyle name="Normal 3 2 5 2 2 2 6 2" xfId="23429" xr:uid="{00000000-0005-0000-0000-00006A5B0000}"/>
    <cellStyle name="Normal 3 2 5 2 2 2 7" xfId="23430" xr:uid="{00000000-0005-0000-0000-00006B5B0000}"/>
    <cellStyle name="Normal 3 2 5 2 2 2 7 2" xfId="23431" xr:uid="{00000000-0005-0000-0000-00006C5B0000}"/>
    <cellStyle name="Normal 3 2 5 2 2 2 8" xfId="23432" xr:uid="{00000000-0005-0000-0000-00006D5B0000}"/>
    <cellStyle name="Normal 3 2 5 2 2 3" xfId="23433" xr:uid="{00000000-0005-0000-0000-00006E5B0000}"/>
    <cellStyle name="Normal 3 2 5 2 2 3 2" xfId="23434" xr:uid="{00000000-0005-0000-0000-00006F5B0000}"/>
    <cellStyle name="Normal 3 2 5 2 2 3 2 2" xfId="23435" xr:uid="{00000000-0005-0000-0000-0000705B0000}"/>
    <cellStyle name="Normal 3 2 5 2 2 3 2 2 2" xfId="23436" xr:uid="{00000000-0005-0000-0000-0000715B0000}"/>
    <cellStyle name="Normal 3 2 5 2 2 3 2 2 2 2" xfId="23437" xr:uid="{00000000-0005-0000-0000-0000725B0000}"/>
    <cellStyle name="Normal 3 2 5 2 2 3 2 2 3" xfId="23438" xr:uid="{00000000-0005-0000-0000-0000735B0000}"/>
    <cellStyle name="Normal 3 2 5 2 2 3 2 3" xfId="23439" xr:uid="{00000000-0005-0000-0000-0000745B0000}"/>
    <cellStyle name="Normal 3 2 5 2 2 3 2 3 2" xfId="23440" xr:uid="{00000000-0005-0000-0000-0000755B0000}"/>
    <cellStyle name="Normal 3 2 5 2 2 3 2 4" xfId="23441" xr:uid="{00000000-0005-0000-0000-0000765B0000}"/>
    <cellStyle name="Normal 3 2 5 2 2 3 3" xfId="23442" xr:uid="{00000000-0005-0000-0000-0000775B0000}"/>
    <cellStyle name="Normal 3 2 5 2 2 3 3 2" xfId="23443" xr:uid="{00000000-0005-0000-0000-0000785B0000}"/>
    <cellStyle name="Normal 3 2 5 2 2 3 3 2 2" xfId="23444" xr:uid="{00000000-0005-0000-0000-0000795B0000}"/>
    <cellStyle name="Normal 3 2 5 2 2 3 3 3" xfId="23445" xr:uid="{00000000-0005-0000-0000-00007A5B0000}"/>
    <cellStyle name="Normal 3 2 5 2 2 3 4" xfId="23446" xr:uid="{00000000-0005-0000-0000-00007B5B0000}"/>
    <cellStyle name="Normal 3 2 5 2 2 3 4 2" xfId="23447" xr:uid="{00000000-0005-0000-0000-00007C5B0000}"/>
    <cellStyle name="Normal 3 2 5 2 2 3 5" xfId="23448" xr:uid="{00000000-0005-0000-0000-00007D5B0000}"/>
    <cellStyle name="Normal 3 2 5 2 2 4" xfId="23449" xr:uid="{00000000-0005-0000-0000-00007E5B0000}"/>
    <cellStyle name="Normal 3 2 5 2 2 4 2" xfId="23450" xr:uid="{00000000-0005-0000-0000-00007F5B0000}"/>
    <cellStyle name="Normal 3 2 5 2 2 4 2 2" xfId="23451" xr:uid="{00000000-0005-0000-0000-0000805B0000}"/>
    <cellStyle name="Normal 3 2 5 2 2 4 2 2 2" xfId="23452" xr:uid="{00000000-0005-0000-0000-0000815B0000}"/>
    <cellStyle name="Normal 3 2 5 2 2 4 2 3" xfId="23453" xr:uid="{00000000-0005-0000-0000-0000825B0000}"/>
    <cellStyle name="Normal 3 2 5 2 2 4 3" xfId="23454" xr:uid="{00000000-0005-0000-0000-0000835B0000}"/>
    <cellStyle name="Normal 3 2 5 2 2 4 3 2" xfId="23455" xr:uid="{00000000-0005-0000-0000-0000845B0000}"/>
    <cellStyle name="Normal 3 2 5 2 2 4 4" xfId="23456" xr:uid="{00000000-0005-0000-0000-0000855B0000}"/>
    <cellStyle name="Normal 3 2 5 2 2 5" xfId="23457" xr:uid="{00000000-0005-0000-0000-0000865B0000}"/>
    <cellStyle name="Normal 3 2 5 2 2 5 2" xfId="23458" xr:uid="{00000000-0005-0000-0000-0000875B0000}"/>
    <cellStyle name="Normal 3 2 5 2 2 5 2 2" xfId="23459" xr:uid="{00000000-0005-0000-0000-0000885B0000}"/>
    <cellStyle name="Normal 3 2 5 2 2 5 2 2 2" xfId="23460" xr:uid="{00000000-0005-0000-0000-0000895B0000}"/>
    <cellStyle name="Normal 3 2 5 2 2 5 2 3" xfId="23461" xr:uid="{00000000-0005-0000-0000-00008A5B0000}"/>
    <cellStyle name="Normal 3 2 5 2 2 5 3" xfId="23462" xr:uid="{00000000-0005-0000-0000-00008B5B0000}"/>
    <cellStyle name="Normal 3 2 5 2 2 5 3 2" xfId="23463" xr:uid="{00000000-0005-0000-0000-00008C5B0000}"/>
    <cellStyle name="Normal 3 2 5 2 2 5 4" xfId="23464" xr:uid="{00000000-0005-0000-0000-00008D5B0000}"/>
    <cellStyle name="Normal 3 2 5 2 2 6" xfId="23465" xr:uid="{00000000-0005-0000-0000-00008E5B0000}"/>
    <cellStyle name="Normal 3 2 5 2 2 6 2" xfId="23466" xr:uid="{00000000-0005-0000-0000-00008F5B0000}"/>
    <cellStyle name="Normal 3 2 5 2 2 6 2 2" xfId="23467" xr:uid="{00000000-0005-0000-0000-0000905B0000}"/>
    <cellStyle name="Normal 3 2 5 2 2 6 3" xfId="23468" xr:uid="{00000000-0005-0000-0000-0000915B0000}"/>
    <cellStyle name="Normal 3 2 5 2 2 7" xfId="23469" xr:uid="{00000000-0005-0000-0000-0000925B0000}"/>
    <cellStyle name="Normal 3 2 5 2 2 7 2" xfId="23470" xr:uid="{00000000-0005-0000-0000-0000935B0000}"/>
    <cellStyle name="Normal 3 2 5 2 2 8" xfId="23471" xr:uid="{00000000-0005-0000-0000-0000945B0000}"/>
    <cellStyle name="Normal 3 2 5 2 2 8 2" xfId="23472" xr:uid="{00000000-0005-0000-0000-0000955B0000}"/>
    <cellStyle name="Normal 3 2 5 2 2 9" xfId="23473" xr:uid="{00000000-0005-0000-0000-0000965B0000}"/>
    <cellStyle name="Normal 3 2 5 2 3" xfId="23474" xr:uid="{00000000-0005-0000-0000-0000975B0000}"/>
    <cellStyle name="Normal 3 2 5 2 3 2" xfId="23475" xr:uid="{00000000-0005-0000-0000-0000985B0000}"/>
    <cellStyle name="Normal 3 2 5 2 3 2 2" xfId="23476" xr:uid="{00000000-0005-0000-0000-0000995B0000}"/>
    <cellStyle name="Normal 3 2 5 2 3 2 2 2" xfId="23477" xr:uid="{00000000-0005-0000-0000-00009A5B0000}"/>
    <cellStyle name="Normal 3 2 5 2 3 2 2 2 2" xfId="23478" xr:uid="{00000000-0005-0000-0000-00009B5B0000}"/>
    <cellStyle name="Normal 3 2 5 2 3 2 2 2 2 2" xfId="23479" xr:uid="{00000000-0005-0000-0000-00009C5B0000}"/>
    <cellStyle name="Normal 3 2 5 2 3 2 2 2 3" xfId="23480" xr:uid="{00000000-0005-0000-0000-00009D5B0000}"/>
    <cellStyle name="Normal 3 2 5 2 3 2 2 3" xfId="23481" xr:uid="{00000000-0005-0000-0000-00009E5B0000}"/>
    <cellStyle name="Normal 3 2 5 2 3 2 2 3 2" xfId="23482" xr:uid="{00000000-0005-0000-0000-00009F5B0000}"/>
    <cellStyle name="Normal 3 2 5 2 3 2 2 4" xfId="23483" xr:uid="{00000000-0005-0000-0000-0000A05B0000}"/>
    <cellStyle name="Normal 3 2 5 2 3 2 3" xfId="23484" xr:uid="{00000000-0005-0000-0000-0000A15B0000}"/>
    <cellStyle name="Normal 3 2 5 2 3 2 3 2" xfId="23485" xr:uid="{00000000-0005-0000-0000-0000A25B0000}"/>
    <cellStyle name="Normal 3 2 5 2 3 2 3 2 2" xfId="23486" xr:uid="{00000000-0005-0000-0000-0000A35B0000}"/>
    <cellStyle name="Normal 3 2 5 2 3 2 3 3" xfId="23487" xr:uid="{00000000-0005-0000-0000-0000A45B0000}"/>
    <cellStyle name="Normal 3 2 5 2 3 2 4" xfId="23488" xr:uid="{00000000-0005-0000-0000-0000A55B0000}"/>
    <cellStyle name="Normal 3 2 5 2 3 2 4 2" xfId="23489" xr:uid="{00000000-0005-0000-0000-0000A65B0000}"/>
    <cellStyle name="Normal 3 2 5 2 3 2 5" xfId="23490" xr:uid="{00000000-0005-0000-0000-0000A75B0000}"/>
    <cellStyle name="Normal 3 2 5 2 3 3" xfId="23491" xr:uid="{00000000-0005-0000-0000-0000A85B0000}"/>
    <cellStyle name="Normal 3 2 5 2 3 3 2" xfId="23492" xr:uid="{00000000-0005-0000-0000-0000A95B0000}"/>
    <cellStyle name="Normal 3 2 5 2 3 3 2 2" xfId="23493" xr:uid="{00000000-0005-0000-0000-0000AA5B0000}"/>
    <cellStyle name="Normal 3 2 5 2 3 3 2 2 2" xfId="23494" xr:uid="{00000000-0005-0000-0000-0000AB5B0000}"/>
    <cellStyle name="Normal 3 2 5 2 3 3 2 3" xfId="23495" xr:uid="{00000000-0005-0000-0000-0000AC5B0000}"/>
    <cellStyle name="Normal 3 2 5 2 3 3 3" xfId="23496" xr:uid="{00000000-0005-0000-0000-0000AD5B0000}"/>
    <cellStyle name="Normal 3 2 5 2 3 3 3 2" xfId="23497" xr:uid="{00000000-0005-0000-0000-0000AE5B0000}"/>
    <cellStyle name="Normal 3 2 5 2 3 3 4" xfId="23498" xr:uid="{00000000-0005-0000-0000-0000AF5B0000}"/>
    <cellStyle name="Normal 3 2 5 2 3 4" xfId="23499" xr:uid="{00000000-0005-0000-0000-0000B05B0000}"/>
    <cellStyle name="Normal 3 2 5 2 3 4 2" xfId="23500" xr:uid="{00000000-0005-0000-0000-0000B15B0000}"/>
    <cellStyle name="Normal 3 2 5 2 3 4 2 2" xfId="23501" xr:uid="{00000000-0005-0000-0000-0000B25B0000}"/>
    <cellStyle name="Normal 3 2 5 2 3 4 2 2 2" xfId="23502" xr:uid="{00000000-0005-0000-0000-0000B35B0000}"/>
    <cellStyle name="Normal 3 2 5 2 3 4 2 3" xfId="23503" xr:uid="{00000000-0005-0000-0000-0000B45B0000}"/>
    <cellStyle name="Normal 3 2 5 2 3 4 3" xfId="23504" xr:uid="{00000000-0005-0000-0000-0000B55B0000}"/>
    <cellStyle name="Normal 3 2 5 2 3 4 3 2" xfId="23505" xr:uid="{00000000-0005-0000-0000-0000B65B0000}"/>
    <cellStyle name="Normal 3 2 5 2 3 4 4" xfId="23506" xr:uid="{00000000-0005-0000-0000-0000B75B0000}"/>
    <cellStyle name="Normal 3 2 5 2 3 5" xfId="23507" xr:uid="{00000000-0005-0000-0000-0000B85B0000}"/>
    <cellStyle name="Normal 3 2 5 2 3 5 2" xfId="23508" xr:uid="{00000000-0005-0000-0000-0000B95B0000}"/>
    <cellStyle name="Normal 3 2 5 2 3 5 2 2" xfId="23509" xr:uid="{00000000-0005-0000-0000-0000BA5B0000}"/>
    <cellStyle name="Normal 3 2 5 2 3 5 3" xfId="23510" xr:uid="{00000000-0005-0000-0000-0000BB5B0000}"/>
    <cellStyle name="Normal 3 2 5 2 3 6" xfId="23511" xr:uid="{00000000-0005-0000-0000-0000BC5B0000}"/>
    <cellStyle name="Normal 3 2 5 2 3 6 2" xfId="23512" xr:uid="{00000000-0005-0000-0000-0000BD5B0000}"/>
    <cellStyle name="Normal 3 2 5 2 3 7" xfId="23513" xr:uid="{00000000-0005-0000-0000-0000BE5B0000}"/>
    <cellStyle name="Normal 3 2 5 2 3 7 2" xfId="23514" xr:uid="{00000000-0005-0000-0000-0000BF5B0000}"/>
    <cellStyle name="Normal 3 2 5 2 3 8" xfId="23515" xr:uid="{00000000-0005-0000-0000-0000C05B0000}"/>
    <cellStyle name="Normal 3 2 5 2 4" xfId="23516" xr:uid="{00000000-0005-0000-0000-0000C15B0000}"/>
    <cellStyle name="Normal 3 2 5 2 4 2" xfId="23517" xr:uid="{00000000-0005-0000-0000-0000C25B0000}"/>
    <cellStyle name="Normal 3 2 5 2 4 2 2" xfId="23518" xr:uid="{00000000-0005-0000-0000-0000C35B0000}"/>
    <cellStyle name="Normal 3 2 5 2 4 2 2 2" xfId="23519" xr:uid="{00000000-0005-0000-0000-0000C45B0000}"/>
    <cellStyle name="Normal 3 2 5 2 4 2 2 2 2" xfId="23520" xr:uid="{00000000-0005-0000-0000-0000C55B0000}"/>
    <cellStyle name="Normal 3 2 5 2 4 2 2 3" xfId="23521" xr:uid="{00000000-0005-0000-0000-0000C65B0000}"/>
    <cellStyle name="Normal 3 2 5 2 4 2 3" xfId="23522" xr:uid="{00000000-0005-0000-0000-0000C75B0000}"/>
    <cellStyle name="Normal 3 2 5 2 4 2 3 2" xfId="23523" xr:uid="{00000000-0005-0000-0000-0000C85B0000}"/>
    <cellStyle name="Normal 3 2 5 2 4 2 4" xfId="23524" xr:uid="{00000000-0005-0000-0000-0000C95B0000}"/>
    <cellStyle name="Normal 3 2 5 2 4 3" xfId="23525" xr:uid="{00000000-0005-0000-0000-0000CA5B0000}"/>
    <cellStyle name="Normal 3 2 5 2 4 3 2" xfId="23526" xr:uid="{00000000-0005-0000-0000-0000CB5B0000}"/>
    <cellStyle name="Normal 3 2 5 2 4 3 2 2" xfId="23527" xr:uid="{00000000-0005-0000-0000-0000CC5B0000}"/>
    <cellStyle name="Normal 3 2 5 2 4 3 3" xfId="23528" xr:uid="{00000000-0005-0000-0000-0000CD5B0000}"/>
    <cellStyle name="Normal 3 2 5 2 4 4" xfId="23529" xr:uid="{00000000-0005-0000-0000-0000CE5B0000}"/>
    <cellStyle name="Normal 3 2 5 2 4 4 2" xfId="23530" xr:uid="{00000000-0005-0000-0000-0000CF5B0000}"/>
    <cellStyle name="Normal 3 2 5 2 4 5" xfId="23531" xr:uid="{00000000-0005-0000-0000-0000D05B0000}"/>
    <cellStyle name="Normal 3 2 5 2 5" xfId="23532" xr:uid="{00000000-0005-0000-0000-0000D15B0000}"/>
    <cellStyle name="Normal 3 2 5 2 5 2" xfId="23533" xr:uid="{00000000-0005-0000-0000-0000D25B0000}"/>
    <cellStyle name="Normal 3 2 5 2 5 2 2" xfId="23534" xr:uid="{00000000-0005-0000-0000-0000D35B0000}"/>
    <cellStyle name="Normal 3 2 5 2 5 2 2 2" xfId="23535" xr:uid="{00000000-0005-0000-0000-0000D45B0000}"/>
    <cellStyle name="Normal 3 2 5 2 5 2 3" xfId="23536" xr:uid="{00000000-0005-0000-0000-0000D55B0000}"/>
    <cellStyle name="Normal 3 2 5 2 5 3" xfId="23537" xr:uid="{00000000-0005-0000-0000-0000D65B0000}"/>
    <cellStyle name="Normal 3 2 5 2 5 3 2" xfId="23538" xr:uid="{00000000-0005-0000-0000-0000D75B0000}"/>
    <cellStyle name="Normal 3 2 5 2 5 4" xfId="23539" xr:uid="{00000000-0005-0000-0000-0000D85B0000}"/>
    <cellStyle name="Normal 3 2 5 2 6" xfId="23540" xr:uid="{00000000-0005-0000-0000-0000D95B0000}"/>
    <cellStyle name="Normal 3 2 5 2 6 2" xfId="23541" xr:uid="{00000000-0005-0000-0000-0000DA5B0000}"/>
    <cellStyle name="Normal 3 2 5 2 6 2 2" xfId="23542" xr:uid="{00000000-0005-0000-0000-0000DB5B0000}"/>
    <cellStyle name="Normal 3 2 5 2 6 2 2 2" xfId="23543" xr:uid="{00000000-0005-0000-0000-0000DC5B0000}"/>
    <cellStyle name="Normal 3 2 5 2 6 2 3" xfId="23544" xr:uid="{00000000-0005-0000-0000-0000DD5B0000}"/>
    <cellStyle name="Normal 3 2 5 2 6 3" xfId="23545" xr:uid="{00000000-0005-0000-0000-0000DE5B0000}"/>
    <cellStyle name="Normal 3 2 5 2 6 3 2" xfId="23546" xr:uid="{00000000-0005-0000-0000-0000DF5B0000}"/>
    <cellStyle name="Normal 3 2 5 2 6 4" xfId="23547" xr:uid="{00000000-0005-0000-0000-0000E05B0000}"/>
    <cellStyle name="Normal 3 2 5 2 7" xfId="23548" xr:uid="{00000000-0005-0000-0000-0000E15B0000}"/>
    <cellStyle name="Normal 3 2 5 2 7 2" xfId="23549" xr:uid="{00000000-0005-0000-0000-0000E25B0000}"/>
    <cellStyle name="Normal 3 2 5 2 7 2 2" xfId="23550" xr:uid="{00000000-0005-0000-0000-0000E35B0000}"/>
    <cellStyle name="Normal 3 2 5 2 7 3" xfId="23551" xr:uid="{00000000-0005-0000-0000-0000E45B0000}"/>
    <cellStyle name="Normal 3 2 5 2 8" xfId="23552" xr:uid="{00000000-0005-0000-0000-0000E55B0000}"/>
    <cellStyle name="Normal 3 2 5 2 8 2" xfId="23553" xr:uid="{00000000-0005-0000-0000-0000E65B0000}"/>
    <cellStyle name="Normal 3 2 5 2 9" xfId="23554" xr:uid="{00000000-0005-0000-0000-0000E75B0000}"/>
    <cellStyle name="Normal 3 2 5 2 9 2" xfId="23555" xr:uid="{00000000-0005-0000-0000-0000E85B0000}"/>
    <cellStyle name="Normal 3 2 5 3" xfId="23556" xr:uid="{00000000-0005-0000-0000-0000E95B0000}"/>
    <cellStyle name="Normal 3 2 5 3 10" xfId="23557" xr:uid="{00000000-0005-0000-0000-0000EA5B0000}"/>
    <cellStyle name="Normal 3 2 5 3 2" xfId="23558" xr:uid="{00000000-0005-0000-0000-0000EB5B0000}"/>
    <cellStyle name="Normal 3 2 5 3 2 2" xfId="23559" xr:uid="{00000000-0005-0000-0000-0000EC5B0000}"/>
    <cellStyle name="Normal 3 2 5 3 2 2 2" xfId="23560" xr:uid="{00000000-0005-0000-0000-0000ED5B0000}"/>
    <cellStyle name="Normal 3 2 5 3 2 2 2 2" xfId="23561" xr:uid="{00000000-0005-0000-0000-0000EE5B0000}"/>
    <cellStyle name="Normal 3 2 5 3 2 2 2 2 2" xfId="23562" xr:uid="{00000000-0005-0000-0000-0000EF5B0000}"/>
    <cellStyle name="Normal 3 2 5 3 2 2 2 2 2 2" xfId="23563" xr:uid="{00000000-0005-0000-0000-0000F05B0000}"/>
    <cellStyle name="Normal 3 2 5 3 2 2 2 2 2 2 2" xfId="23564" xr:uid="{00000000-0005-0000-0000-0000F15B0000}"/>
    <cellStyle name="Normal 3 2 5 3 2 2 2 2 2 3" xfId="23565" xr:uid="{00000000-0005-0000-0000-0000F25B0000}"/>
    <cellStyle name="Normal 3 2 5 3 2 2 2 2 3" xfId="23566" xr:uid="{00000000-0005-0000-0000-0000F35B0000}"/>
    <cellStyle name="Normal 3 2 5 3 2 2 2 2 3 2" xfId="23567" xr:uid="{00000000-0005-0000-0000-0000F45B0000}"/>
    <cellStyle name="Normal 3 2 5 3 2 2 2 2 4" xfId="23568" xr:uid="{00000000-0005-0000-0000-0000F55B0000}"/>
    <cellStyle name="Normal 3 2 5 3 2 2 2 3" xfId="23569" xr:uid="{00000000-0005-0000-0000-0000F65B0000}"/>
    <cellStyle name="Normal 3 2 5 3 2 2 2 3 2" xfId="23570" xr:uid="{00000000-0005-0000-0000-0000F75B0000}"/>
    <cellStyle name="Normal 3 2 5 3 2 2 2 3 2 2" xfId="23571" xr:uid="{00000000-0005-0000-0000-0000F85B0000}"/>
    <cellStyle name="Normal 3 2 5 3 2 2 2 3 3" xfId="23572" xr:uid="{00000000-0005-0000-0000-0000F95B0000}"/>
    <cellStyle name="Normal 3 2 5 3 2 2 2 4" xfId="23573" xr:uid="{00000000-0005-0000-0000-0000FA5B0000}"/>
    <cellStyle name="Normal 3 2 5 3 2 2 2 4 2" xfId="23574" xr:uid="{00000000-0005-0000-0000-0000FB5B0000}"/>
    <cellStyle name="Normal 3 2 5 3 2 2 2 5" xfId="23575" xr:uid="{00000000-0005-0000-0000-0000FC5B0000}"/>
    <cellStyle name="Normal 3 2 5 3 2 2 3" xfId="23576" xr:uid="{00000000-0005-0000-0000-0000FD5B0000}"/>
    <cellStyle name="Normal 3 2 5 3 2 2 3 2" xfId="23577" xr:uid="{00000000-0005-0000-0000-0000FE5B0000}"/>
    <cellStyle name="Normal 3 2 5 3 2 2 3 2 2" xfId="23578" xr:uid="{00000000-0005-0000-0000-0000FF5B0000}"/>
    <cellStyle name="Normal 3 2 5 3 2 2 3 2 2 2" xfId="23579" xr:uid="{00000000-0005-0000-0000-0000005C0000}"/>
    <cellStyle name="Normal 3 2 5 3 2 2 3 2 3" xfId="23580" xr:uid="{00000000-0005-0000-0000-0000015C0000}"/>
    <cellStyle name="Normal 3 2 5 3 2 2 3 3" xfId="23581" xr:uid="{00000000-0005-0000-0000-0000025C0000}"/>
    <cellStyle name="Normal 3 2 5 3 2 2 3 3 2" xfId="23582" xr:uid="{00000000-0005-0000-0000-0000035C0000}"/>
    <cellStyle name="Normal 3 2 5 3 2 2 3 4" xfId="23583" xr:uid="{00000000-0005-0000-0000-0000045C0000}"/>
    <cellStyle name="Normal 3 2 5 3 2 2 4" xfId="23584" xr:uid="{00000000-0005-0000-0000-0000055C0000}"/>
    <cellStyle name="Normal 3 2 5 3 2 2 4 2" xfId="23585" xr:uid="{00000000-0005-0000-0000-0000065C0000}"/>
    <cellStyle name="Normal 3 2 5 3 2 2 4 2 2" xfId="23586" xr:uid="{00000000-0005-0000-0000-0000075C0000}"/>
    <cellStyle name="Normal 3 2 5 3 2 2 4 2 2 2" xfId="23587" xr:uid="{00000000-0005-0000-0000-0000085C0000}"/>
    <cellStyle name="Normal 3 2 5 3 2 2 4 2 3" xfId="23588" xr:uid="{00000000-0005-0000-0000-0000095C0000}"/>
    <cellStyle name="Normal 3 2 5 3 2 2 4 3" xfId="23589" xr:uid="{00000000-0005-0000-0000-00000A5C0000}"/>
    <cellStyle name="Normal 3 2 5 3 2 2 4 3 2" xfId="23590" xr:uid="{00000000-0005-0000-0000-00000B5C0000}"/>
    <cellStyle name="Normal 3 2 5 3 2 2 4 4" xfId="23591" xr:uid="{00000000-0005-0000-0000-00000C5C0000}"/>
    <cellStyle name="Normal 3 2 5 3 2 2 5" xfId="23592" xr:uid="{00000000-0005-0000-0000-00000D5C0000}"/>
    <cellStyle name="Normal 3 2 5 3 2 2 5 2" xfId="23593" xr:uid="{00000000-0005-0000-0000-00000E5C0000}"/>
    <cellStyle name="Normal 3 2 5 3 2 2 5 2 2" xfId="23594" xr:uid="{00000000-0005-0000-0000-00000F5C0000}"/>
    <cellStyle name="Normal 3 2 5 3 2 2 5 3" xfId="23595" xr:uid="{00000000-0005-0000-0000-0000105C0000}"/>
    <cellStyle name="Normal 3 2 5 3 2 2 6" xfId="23596" xr:uid="{00000000-0005-0000-0000-0000115C0000}"/>
    <cellStyle name="Normal 3 2 5 3 2 2 6 2" xfId="23597" xr:uid="{00000000-0005-0000-0000-0000125C0000}"/>
    <cellStyle name="Normal 3 2 5 3 2 2 7" xfId="23598" xr:uid="{00000000-0005-0000-0000-0000135C0000}"/>
    <cellStyle name="Normal 3 2 5 3 2 2 7 2" xfId="23599" xr:uid="{00000000-0005-0000-0000-0000145C0000}"/>
    <cellStyle name="Normal 3 2 5 3 2 2 8" xfId="23600" xr:uid="{00000000-0005-0000-0000-0000155C0000}"/>
    <cellStyle name="Normal 3 2 5 3 2 3" xfId="23601" xr:uid="{00000000-0005-0000-0000-0000165C0000}"/>
    <cellStyle name="Normal 3 2 5 3 2 3 2" xfId="23602" xr:uid="{00000000-0005-0000-0000-0000175C0000}"/>
    <cellStyle name="Normal 3 2 5 3 2 3 2 2" xfId="23603" xr:uid="{00000000-0005-0000-0000-0000185C0000}"/>
    <cellStyle name="Normal 3 2 5 3 2 3 2 2 2" xfId="23604" xr:uid="{00000000-0005-0000-0000-0000195C0000}"/>
    <cellStyle name="Normal 3 2 5 3 2 3 2 2 2 2" xfId="23605" xr:uid="{00000000-0005-0000-0000-00001A5C0000}"/>
    <cellStyle name="Normal 3 2 5 3 2 3 2 2 3" xfId="23606" xr:uid="{00000000-0005-0000-0000-00001B5C0000}"/>
    <cellStyle name="Normal 3 2 5 3 2 3 2 3" xfId="23607" xr:uid="{00000000-0005-0000-0000-00001C5C0000}"/>
    <cellStyle name="Normal 3 2 5 3 2 3 2 3 2" xfId="23608" xr:uid="{00000000-0005-0000-0000-00001D5C0000}"/>
    <cellStyle name="Normal 3 2 5 3 2 3 2 4" xfId="23609" xr:uid="{00000000-0005-0000-0000-00001E5C0000}"/>
    <cellStyle name="Normal 3 2 5 3 2 3 3" xfId="23610" xr:uid="{00000000-0005-0000-0000-00001F5C0000}"/>
    <cellStyle name="Normal 3 2 5 3 2 3 3 2" xfId="23611" xr:uid="{00000000-0005-0000-0000-0000205C0000}"/>
    <cellStyle name="Normal 3 2 5 3 2 3 3 2 2" xfId="23612" xr:uid="{00000000-0005-0000-0000-0000215C0000}"/>
    <cellStyle name="Normal 3 2 5 3 2 3 3 3" xfId="23613" xr:uid="{00000000-0005-0000-0000-0000225C0000}"/>
    <cellStyle name="Normal 3 2 5 3 2 3 4" xfId="23614" xr:uid="{00000000-0005-0000-0000-0000235C0000}"/>
    <cellStyle name="Normal 3 2 5 3 2 3 4 2" xfId="23615" xr:uid="{00000000-0005-0000-0000-0000245C0000}"/>
    <cellStyle name="Normal 3 2 5 3 2 3 5" xfId="23616" xr:uid="{00000000-0005-0000-0000-0000255C0000}"/>
    <cellStyle name="Normal 3 2 5 3 2 4" xfId="23617" xr:uid="{00000000-0005-0000-0000-0000265C0000}"/>
    <cellStyle name="Normal 3 2 5 3 2 4 2" xfId="23618" xr:uid="{00000000-0005-0000-0000-0000275C0000}"/>
    <cellStyle name="Normal 3 2 5 3 2 4 2 2" xfId="23619" xr:uid="{00000000-0005-0000-0000-0000285C0000}"/>
    <cellStyle name="Normal 3 2 5 3 2 4 2 2 2" xfId="23620" xr:uid="{00000000-0005-0000-0000-0000295C0000}"/>
    <cellStyle name="Normal 3 2 5 3 2 4 2 3" xfId="23621" xr:uid="{00000000-0005-0000-0000-00002A5C0000}"/>
    <cellStyle name="Normal 3 2 5 3 2 4 3" xfId="23622" xr:uid="{00000000-0005-0000-0000-00002B5C0000}"/>
    <cellStyle name="Normal 3 2 5 3 2 4 3 2" xfId="23623" xr:uid="{00000000-0005-0000-0000-00002C5C0000}"/>
    <cellStyle name="Normal 3 2 5 3 2 4 4" xfId="23624" xr:uid="{00000000-0005-0000-0000-00002D5C0000}"/>
    <cellStyle name="Normal 3 2 5 3 2 5" xfId="23625" xr:uid="{00000000-0005-0000-0000-00002E5C0000}"/>
    <cellStyle name="Normal 3 2 5 3 2 5 2" xfId="23626" xr:uid="{00000000-0005-0000-0000-00002F5C0000}"/>
    <cellStyle name="Normal 3 2 5 3 2 5 2 2" xfId="23627" xr:uid="{00000000-0005-0000-0000-0000305C0000}"/>
    <cellStyle name="Normal 3 2 5 3 2 5 2 2 2" xfId="23628" xr:uid="{00000000-0005-0000-0000-0000315C0000}"/>
    <cellStyle name="Normal 3 2 5 3 2 5 2 3" xfId="23629" xr:uid="{00000000-0005-0000-0000-0000325C0000}"/>
    <cellStyle name="Normal 3 2 5 3 2 5 3" xfId="23630" xr:uid="{00000000-0005-0000-0000-0000335C0000}"/>
    <cellStyle name="Normal 3 2 5 3 2 5 3 2" xfId="23631" xr:uid="{00000000-0005-0000-0000-0000345C0000}"/>
    <cellStyle name="Normal 3 2 5 3 2 5 4" xfId="23632" xr:uid="{00000000-0005-0000-0000-0000355C0000}"/>
    <cellStyle name="Normal 3 2 5 3 2 6" xfId="23633" xr:uid="{00000000-0005-0000-0000-0000365C0000}"/>
    <cellStyle name="Normal 3 2 5 3 2 6 2" xfId="23634" xr:uid="{00000000-0005-0000-0000-0000375C0000}"/>
    <cellStyle name="Normal 3 2 5 3 2 6 2 2" xfId="23635" xr:uid="{00000000-0005-0000-0000-0000385C0000}"/>
    <cellStyle name="Normal 3 2 5 3 2 6 3" xfId="23636" xr:uid="{00000000-0005-0000-0000-0000395C0000}"/>
    <cellStyle name="Normal 3 2 5 3 2 7" xfId="23637" xr:uid="{00000000-0005-0000-0000-00003A5C0000}"/>
    <cellStyle name="Normal 3 2 5 3 2 7 2" xfId="23638" xr:uid="{00000000-0005-0000-0000-00003B5C0000}"/>
    <cellStyle name="Normal 3 2 5 3 2 8" xfId="23639" xr:uid="{00000000-0005-0000-0000-00003C5C0000}"/>
    <cellStyle name="Normal 3 2 5 3 2 8 2" xfId="23640" xr:uid="{00000000-0005-0000-0000-00003D5C0000}"/>
    <cellStyle name="Normal 3 2 5 3 2 9" xfId="23641" xr:uid="{00000000-0005-0000-0000-00003E5C0000}"/>
    <cellStyle name="Normal 3 2 5 3 3" xfId="23642" xr:uid="{00000000-0005-0000-0000-00003F5C0000}"/>
    <cellStyle name="Normal 3 2 5 3 3 2" xfId="23643" xr:uid="{00000000-0005-0000-0000-0000405C0000}"/>
    <cellStyle name="Normal 3 2 5 3 3 2 2" xfId="23644" xr:uid="{00000000-0005-0000-0000-0000415C0000}"/>
    <cellStyle name="Normal 3 2 5 3 3 2 2 2" xfId="23645" xr:uid="{00000000-0005-0000-0000-0000425C0000}"/>
    <cellStyle name="Normal 3 2 5 3 3 2 2 2 2" xfId="23646" xr:uid="{00000000-0005-0000-0000-0000435C0000}"/>
    <cellStyle name="Normal 3 2 5 3 3 2 2 2 2 2" xfId="23647" xr:uid="{00000000-0005-0000-0000-0000445C0000}"/>
    <cellStyle name="Normal 3 2 5 3 3 2 2 2 3" xfId="23648" xr:uid="{00000000-0005-0000-0000-0000455C0000}"/>
    <cellStyle name="Normal 3 2 5 3 3 2 2 3" xfId="23649" xr:uid="{00000000-0005-0000-0000-0000465C0000}"/>
    <cellStyle name="Normal 3 2 5 3 3 2 2 3 2" xfId="23650" xr:uid="{00000000-0005-0000-0000-0000475C0000}"/>
    <cellStyle name="Normal 3 2 5 3 3 2 2 4" xfId="23651" xr:uid="{00000000-0005-0000-0000-0000485C0000}"/>
    <cellStyle name="Normal 3 2 5 3 3 2 3" xfId="23652" xr:uid="{00000000-0005-0000-0000-0000495C0000}"/>
    <cellStyle name="Normal 3 2 5 3 3 2 3 2" xfId="23653" xr:uid="{00000000-0005-0000-0000-00004A5C0000}"/>
    <cellStyle name="Normal 3 2 5 3 3 2 3 2 2" xfId="23654" xr:uid="{00000000-0005-0000-0000-00004B5C0000}"/>
    <cellStyle name="Normal 3 2 5 3 3 2 3 3" xfId="23655" xr:uid="{00000000-0005-0000-0000-00004C5C0000}"/>
    <cellStyle name="Normal 3 2 5 3 3 2 4" xfId="23656" xr:uid="{00000000-0005-0000-0000-00004D5C0000}"/>
    <cellStyle name="Normal 3 2 5 3 3 2 4 2" xfId="23657" xr:uid="{00000000-0005-0000-0000-00004E5C0000}"/>
    <cellStyle name="Normal 3 2 5 3 3 2 5" xfId="23658" xr:uid="{00000000-0005-0000-0000-00004F5C0000}"/>
    <cellStyle name="Normal 3 2 5 3 3 3" xfId="23659" xr:uid="{00000000-0005-0000-0000-0000505C0000}"/>
    <cellStyle name="Normal 3 2 5 3 3 3 2" xfId="23660" xr:uid="{00000000-0005-0000-0000-0000515C0000}"/>
    <cellStyle name="Normal 3 2 5 3 3 3 2 2" xfId="23661" xr:uid="{00000000-0005-0000-0000-0000525C0000}"/>
    <cellStyle name="Normal 3 2 5 3 3 3 2 2 2" xfId="23662" xr:uid="{00000000-0005-0000-0000-0000535C0000}"/>
    <cellStyle name="Normal 3 2 5 3 3 3 2 3" xfId="23663" xr:uid="{00000000-0005-0000-0000-0000545C0000}"/>
    <cellStyle name="Normal 3 2 5 3 3 3 3" xfId="23664" xr:uid="{00000000-0005-0000-0000-0000555C0000}"/>
    <cellStyle name="Normal 3 2 5 3 3 3 3 2" xfId="23665" xr:uid="{00000000-0005-0000-0000-0000565C0000}"/>
    <cellStyle name="Normal 3 2 5 3 3 3 4" xfId="23666" xr:uid="{00000000-0005-0000-0000-0000575C0000}"/>
    <cellStyle name="Normal 3 2 5 3 3 4" xfId="23667" xr:uid="{00000000-0005-0000-0000-0000585C0000}"/>
    <cellStyle name="Normal 3 2 5 3 3 4 2" xfId="23668" xr:uid="{00000000-0005-0000-0000-0000595C0000}"/>
    <cellStyle name="Normal 3 2 5 3 3 4 2 2" xfId="23669" xr:uid="{00000000-0005-0000-0000-00005A5C0000}"/>
    <cellStyle name="Normal 3 2 5 3 3 4 2 2 2" xfId="23670" xr:uid="{00000000-0005-0000-0000-00005B5C0000}"/>
    <cellStyle name="Normal 3 2 5 3 3 4 2 3" xfId="23671" xr:uid="{00000000-0005-0000-0000-00005C5C0000}"/>
    <cellStyle name="Normal 3 2 5 3 3 4 3" xfId="23672" xr:uid="{00000000-0005-0000-0000-00005D5C0000}"/>
    <cellStyle name="Normal 3 2 5 3 3 4 3 2" xfId="23673" xr:uid="{00000000-0005-0000-0000-00005E5C0000}"/>
    <cellStyle name="Normal 3 2 5 3 3 4 4" xfId="23674" xr:uid="{00000000-0005-0000-0000-00005F5C0000}"/>
    <cellStyle name="Normal 3 2 5 3 3 5" xfId="23675" xr:uid="{00000000-0005-0000-0000-0000605C0000}"/>
    <cellStyle name="Normal 3 2 5 3 3 5 2" xfId="23676" xr:uid="{00000000-0005-0000-0000-0000615C0000}"/>
    <cellStyle name="Normal 3 2 5 3 3 5 2 2" xfId="23677" xr:uid="{00000000-0005-0000-0000-0000625C0000}"/>
    <cellStyle name="Normal 3 2 5 3 3 5 3" xfId="23678" xr:uid="{00000000-0005-0000-0000-0000635C0000}"/>
    <cellStyle name="Normal 3 2 5 3 3 6" xfId="23679" xr:uid="{00000000-0005-0000-0000-0000645C0000}"/>
    <cellStyle name="Normal 3 2 5 3 3 6 2" xfId="23680" xr:uid="{00000000-0005-0000-0000-0000655C0000}"/>
    <cellStyle name="Normal 3 2 5 3 3 7" xfId="23681" xr:uid="{00000000-0005-0000-0000-0000665C0000}"/>
    <cellStyle name="Normal 3 2 5 3 3 7 2" xfId="23682" xr:uid="{00000000-0005-0000-0000-0000675C0000}"/>
    <cellStyle name="Normal 3 2 5 3 3 8" xfId="23683" xr:uid="{00000000-0005-0000-0000-0000685C0000}"/>
    <cellStyle name="Normal 3 2 5 3 4" xfId="23684" xr:uid="{00000000-0005-0000-0000-0000695C0000}"/>
    <cellStyle name="Normal 3 2 5 3 4 2" xfId="23685" xr:uid="{00000000-0005-0000-0000-00006A5C0000}"/>
    <cellStyle name="Normal 3 2 5 3 4 2 2" xfId="23686" xr:uid="{00000000-0005-0000-0000-00006B5C0000}"/>
    <cellStyle name="Normal 3 2 5 3 4 2 2 2" xfId="23687" xr:uid="{00000000-0005-0000-0000-00006C5C0000}"/>
    <cellStyle name="Normal 3 2 5 3 4 2 2 2 2" xfId="23688" xr:uid="{00000000-0005-0000-0000-00006D5C0000}"/>
    <cellStyle name="Normal 3 2 5 3 4 2 2 3" xfId="23689" xr:uid="{00000000-0005-0000-0000-00006E5C0000}"/>
    <cellStyle name="Normal 3 2 5 3 4 2 3" xfId="23690" xr:uid="{00000000-0005-0000-0000-00006F5C0000}"/>
    <cellStyle name="Normal 3 2 5 3 4 2 3 2" xfId="23691" xr:uid="{00000000-0005-0000-0000-0000705C0000}"/>
    <cellStyle name="Normal 3 2 5 3 4 2 4" xfId="23692" xr:uid="{00000000-0005-0000-0000-0000715C0000}"/>
    <cellStyle name="Normal 3 2 5 3 4 3" xfId="23693" xr:uid="{00000000-0005-0000-0000-0000725C0000}"/>
    <cellStyle name="Normal 3 2 5 3 4 3 2" xfId="23694" xr:uid="{00000000-0005-0000-0000-0000735C0000}"/>
    <cellStyle name="Normal 3 2 5 3 4 3 2 2" xfId="23695" xr:uid="{00000000-0005-0000-0000-0000745C0000}"/>
    <cellStyle name="Normal 3 2 5 3 4 3 3" xfId="23696" xr:uid="{00000000-0005-0000-0000-0000755C0000}"/>
    <cellStyle name="Normal 3 2 5 3 4 4" xfId="23697" xr:uid="{00000000-0005-0000-0000-0000765C0000}"/>
    <cellStyle name="Normal 3 2 5 3 4 4 2" xfId="23698" xr:uid="{00000000-0005-0000-0000-0000775C0000}"/>
    <cellStyle name="Normal 3 2 5 3 4 5" xfId="23699" xr:uid="{00000000-0005-0000-0000-0000785C0000}"/>
    <cellStyle name="Normal 3 2 5 3 5" xfId="23700" xr:uid="{00000000-0005-0000-0000-0000795C0000}"/>
    <cellStyle name="Normal 3 2 5 3 5 2" xfId="23701" xr:uid="{00000000-0005-0000-0000-00007A5C0000}"/>
    <cellStyle name="Normal 3 2 5 3 5 2 2" xfId="23702" xr:uid="{00000000-0005-0000-0000-00007B5C0000}"/>
    <cellStyle name="Normal 3 2 5 3 5 2 2 2" xfId="23703" xr:uid="{00000000-0005-0000-0000-00007C5C0000}"/>
    <cellStyle name="Normal 3 2 5 3 5 2 3" xfId="23704" xr:uid="{00000000-0005-0000-0000-00007D5C0000}"/>
    <cellStyle name="Normal 3 2 5 3 5 3" xfId="23705" xr:uid="{00000000-0005-0000-0000-00007E5C0000}"/>
    <cellStyle name="Normal 3 2 5 3 5 3 2" xfId="23706" xr:uid="{00000000-0005-0000-0000-00007F5C0000}"/>
    <cellStyle name="Normal 3 2 5 3 5 4" xfId="23707" xr:uid="{00000000-0005-0000-0000-0000805C0000}"/>
    <cellStyle name="Normal 3 2 5 3 6" xfId="23708" xr:uid="{00000000-0005-0000-0000-0000815C0000}"/>
    <cellStyle name="Normal 3 2 5 3 6 2" xfId="23709" xr:uid="{00000000-0005-0000-0000-0000825C0000}"/>
    <cellStyle name="Normal 3 2 5 3 6 2 2" xfId="23710" xr:uid="{00000000-0005-0000-0000-0000835C0000}"/>
    <cellStyle name="Normal 3 2 5 3 6 2 2 2" xfId="23711" xr:uid="{00000000-0005-0000-0000-0000845C0000}"/>
    <cellStyle name="Normal 3 2 5 3 6 2 3" xfId="23712" xr:uid="{00000000-0005-0000-0000-0000855C0000}"/>
    <cellStyle name="Normal 3 2 5 3 6 3" xfId="23713" xr:uid="{00000000-0005-0000-0000-0000865C0000}"/>
    <cellStyle name="Normal 3 2 5 3 6 3 2" xfId="23714" xr:uid="{00000000-0005-0000-0000-0000875C0000}"/>
    <cellStyle name="Normal 3 2 5 3 6 4" xfId="23715" xr:uid="{00000000-0005-0000-0000-0000885C0000}"/>
    <cellStyle name="Normal 3 2 5 3 7" xfId="23716" xr:uid="{00000000-0005-0000-0000-0000895C0000}"/>
    <cellStyle name="Normal 3 2 5 3 7 2" xfId="23717" xr:uid="{00000000-0005-0000-0000-00008A5C0000}"/>
    <cellStyle name="Normal 3 2 5 3 7 2 2" xfId="23718" xr:uid="{00000000-0005-0000-0000-00008B5C0000}"/>
    <cellStyle name="Normal 3 2 5 3 7 3" xfId="23719" xr:uid="{00000000-0005-0000-0000-00008C5C0000}"/>
    <cellStyle name="Normal 3 2 5 3 8" xfId="23720" xr:uid="{00000000-0005-0000-0000-00008D5C0000}"/>
    <cellStyle name="Normal 3 2 5 3 8 2" xfId="23721" xr:uid="{00000000-0005-0000-0000-00008E5C0000}"/>
    <cellStyle name="Normal 3 2 5 3 9" xfId="23722" xr:uid="{00000000-0005-0000-0000-00008F5C0000}"/>
    <cellStyle name="Normal 3 2 5 3 9 2" xfId="23723" xr:uid="{00000000-0005-0000-0000-0000905C0000}"/>
    <cellStyle name="Normal 3 2 5 4" xfId="23724" xr:uid="{00000000-0005-0000-0000-0000915C0000}"/>
    <cellStyle name="Normal 3 2 5 4 10" xfId="23725" xr:uid="{00000000-0005-0000-0000-0000925C0000}"/>
    <cellStyle name="Normal 3 2 5 4 2" xfId="23726" xr:uid="{00000000-0005-0000-0000-0000935C0000}"/>
    <cellStyle name="Normal 3 2 5 4 2 2" xfId="23727" xr:uid="{00000000-0005-0000-0000-0000945C0000}"/>
    <cellStyle name="Normal 3 2 5 4 2 2 2" xfId="23728" xr:uid="{00000000-0005-0000-0000-0000955C0000}"/>
    <cellStyle name="Normal 3 2 5 4 2 2 2 2" xfId="23729" xr:uid="{00000000-0005-0000-0000-0000965C0000}"/>
    <cellStyle name="Normal 3 2 5 4 2 2 2 2 2" xfId="23730" xr:uid="{00000000-0005-0000-0000-0000975C0000}"/>
    <cellStyle name="Normal 3 2 5 4 2 2 2 2 2 2" xfId="23731" xr:uid="{00000000-0005-0000-0000-0000985C0000}"/>
    <cellStyle name="Normal 3 2 5 4 2 2 2 2 2 2 2" xfId="23732" xr:uid="{00000000-0005-0000-0000-0000995C0000}"/>
    <cellStyle name="Normal 3 2 5 4 2 2 2 2 2 3" xfId="23733" xr:uid="{00000000-0005-0000-0000-00009A5C0000}"/>
    <cellStyle name="Normal 3 2 5 4 2 2 2 2 3" xfId="23734" xr:uid="{00000000-0005-0000-0000-00009B5C0000}"/>
    <cellStyle name="Normal 3 2 5 4 2 2 2 2 3 2" xfId="23735" xr:uid="{00000000-0005-0000-0000-00009C5C0000}"/>
    <cellStyle name="Normal 3 2 5 4 2 2 2 2 4" xfId="23736" xr:uid="{00000000-0005-0000-0000-00009D5C0000}"/>
    <cellStyle name="Normal 3 2 5 4 2 2 2 3" xfId="23737" xr:uid="{00000000-0005-0000-0000-00009E5C0000}"/>
    <cellStyle name="Normal 3 2 5 4 2 2 2 3 2" xfId="23738" xr:uid="{00000000-0005-0000-0000-00009F5C0000}"/>
    <cellStyle name="Normal 3 2 5 4 2 2 2 3 2 2" xfId="23739" xr:uid="{00000000-0005-0000-0000-0000A05C0000}"/>
    <cellStyle name="Normal 3 2 5 4 2 2 2 3 3" xfId="23740" xr:uid="{00000000-0005-0000-0000-0000A15C0000}"/>
    <cellStyle name="Normal 3 2 5 4 2 2 2 4" xfId="23741" xr:uid="{00000000-0005-0000-0000-0000A25C0000}"/>
    <cellStyle name="Normal 3 2 5 4 2 2 2 4 2" xfId="23742" xr:uid="{00000000-0005-0000-0000-0000A35C0000}"/>
    <cellStyle name="Normal 3 2 5 4 2 2 2 5" xfId="23743" xr:uid="{00000000-0005-0000-0000-0000A45C0000}"/>
    <cellStyle name="Normal 3 2 5 4 2 2 3" xfId="23744" xr:uid="{00000000-0005-0000-0000-0000A55C0000}"/>
    <cellStyle name="Normal 3 2 5 4 2 2 3 2" xfId="23745" xr:uid="{00000000-0005-0000-0000-0000A65C0000}"/>
    <cellStyle name="Normal 3 2 5 4 2 2 3 2 2" xfId="23746" xr:uid="{00000000-0005-0000-0000-0000A75C0000}"/>
    <cellStyle name="Normal 3 2 5 4 2 2 3 2 2 2" xfId="23747" xr:uid="{00000000-0005-0000-0000-0000A85C0000}"/>
    <cellStyle name="Normal 3 2 5 4 2 2 3 2 3" xfId="23748" xr:uid="{00000000-0005-0000-0000-0000A95C0000}"/>
    <cellStyle name="Normal 3 2 5 4 2 2 3 3" xfId="23749" xr:uid="{00000000-0005-0000-0000-0000AA5C0000}"/>
    <cellStyle name="Normal 3 2 5 4 2 2 3 3 2" xfId="23750" xr:uid="{00000000-0005-0000-0000-0000AB5C0000}"/>
    <cellStyle name="Normal 3 2 5 4 2 2 3 4" xfId="23751" xr:uid="{00000000-0005-0000-0000-0000AC5C0000}"/>
    <cellStyle name="Normal 3 2 5 4 2 2 4" xfId="23752" xr:uid="{00000000-0005-0000-0000-0000AD5C0000}"/>
    <cellStyle name="Normal 3 2 5 4 2 2 4 2" xfId="23753" xr:uid="{00000000-0005-0000-0000-0000AE5C0000}"/>
    <cellStyle name="Normal 3 2 5 4 2 2 4 2 2" xfId="23754" xr:uid="{00000000-0005-0000-0000-0000AF5C0000}"/>
    <cellStyle name="Normal 3 2 5 4 2 2 4 2 2 2" xfId="23755" xr:uid="{00000000-0005-0000-0000-0000B05C0000}"/>
    <cellStyle name="Normal 3 2 5 4 2 2 4 2 3" xfId="23756" xr:uid="{00000000-0005-0000-0000-0000B15C0000}"/>
    <cellStyle name="Normal 3 2 5 4 2 2 4 3" xfId="23757" xr:uid="{00000000-0005-0000-0000-0000B25C0000}"/>
    <cellStyle name="Normal 3 2 5 4 2 2 4 3 2" xfId="23758" xr:uid="{00000000-0005-0000-0000-0000B35C0000}"/>
    <cellStyle name="Normal 3 2 5 4 2 2 4 4" xfId="23759" xr:uid="{00000000-0005-0000-0000-0000B45C0000}"/>
    <cellStyle name="Normal 3 2 5 4 2 2 5" xfId="23760" xr:uid="{00000000-0005-0000-0000-0000B55C0000}"/>
    <cellStyle name="Normal 3 2 5 4 2 2 5 2" xfId="23761" xr:uid="{00000000-0005-0000-0000-0000B65C0000}"/>
    <cellStyle name="Normal 3 2 5 4 2 2 5 2 2" xfId="23762" xr:uid="{00000000-0005-0000-0000-0000B75C0000}"/>
    <cellStyle name="Normal 3 2 5 4 2 2 5 3" xfId="23763" xr:uid="{00000000-0005-0000-0000-0000B85C0000}"/>
    <cellStyle name="Normal 3 2 5 4 2 2 6" xfId="23764" xr:uid="{00000000-0005-0000-0000-0000B95C0000}"/>
    <cellStyle name="Normal 3 2 5 4 2 2 6 2" xfId="23765" xr:uid="{00000000-0005-0000-0000-0000BA5C0000}"/>
    <cellStyle name="Normal 3 2 5 4 2 2 7" xfId="23766" xr:uid="{00000000-0005-0000-0000-0000BB5C0000}"/>
    <cellStyle name="Normal 3 2 5 4 2 2 7 2" xfId="23767" xr:uid="{00000000-0005-0000-0000-0000BC5C0000}"/>
    <cellStyle name="Normal 3 2 5 4 2 2 8" xfId="23768" xr:uid="{00000000-0005-0000-0000-0000BD5C0000}"/>
    <cellStyle name="Normal 3 2 5 4 2 3" xfId="23769" xr:uid="{00000000-0005-0000-0000-0000BE5C0000}"/>
    <cellStyle name="Normal 3 2 5 4 2 3 2" xfId="23770" xr:uid="{00000000-0005-0000-0000-0000BF5C0000}"/>
    <cellStyle name="Normal 3 2 5 4 2 3 2 2" xfId="23771" xr:uid="{00000000-0005-0000-0000-0000C05C0000}"/>
    <cellStyle name="Normal 3 2 5 4 2 3 2 2 2" xfId="23772" xr:uid="{00000000-0005-0000-0000-0000C15C0000}"/>
    <cellStyle name="Normal 3 2 5 4 2 3 2 2 2 2" xfId="23773" xr:uid="{00000000-0005-0000-0000-0000C25C0000}"/>
    <cellStyle name="Normal 3 2 5 4 2 3 2 2 3" xfId="23774" xr:uid="{00000000-0005-0000-0000-0000C35C0000}"/>
    <cellStyle name="Normal 3 2 5 4 2 3 2 3" xfId="23775" xr:uid="{00000000-0005-0000-0000-0000C45C0000}"/>
    <cellStyle name="Normal 3 2 5 4 2 3 2 3 2" xfId="23776" xr:uid="{00000000-0005-0000-0000-0000C55C0000}"/>
    <cellStyle name="Normal 3 2 5 4 2 3 2 4" xfId="23777" xr:uid="{00000000-0005-0000-0000-0000C65C0000}"/>
    <cellStyle name="Normal 3 2 5 4 2 3 3" xfId="23778" xr:uid="{00000000-0005-0000-0000-0000C75C0000}"/>
    <cellStyle name="Normal 3 2 5 4 2 3 3 2" xfId="23779" xr:uid="{00000000-0005-0000-0000-0000C85C0000}"/>
    <cellStyle name="Normal 3 2 5 4 2 3 3 2 2" xfId="23780" xr:uid="{00000000-0005-0000-0000-0000C95C0000}"/>
    <cellStyle name="Normal 3 2 5 4 2 3 3 3" xfId="23781" xr:uid="{00000000-0005-0000-0000-0000CA5C0000}"/>
    <cellStyle name="Normal 3 2 5 4 2 3 4" xfId="23782" xr:uid="{00000000-0005-0000-0000-0000CB5C0000}"/>
    <cellStyle name="Normal 3 2 5 4 2 3 4 2" xfId="23783" xr:uid="{00000000-0005-0000-0000-0000CC5C0000}"/>
    <cellStyle name="Normal 3 2 5 4 2 3 5" xfId="23784" xr:uid="{00000000-0005-0000-0000-0000CD5C0000}"/>
    <cellStyle name="Normal 3 2 5 4 2 4" xfId="23785" xr:uid="{00000000-0005-0000-0000-0000CE5C0000}"/>
    <cellStyle name="Normal 3 2 5 4 2 4 2" xfId="23786" xr:uid="{00000000-0005-0000-0000-0000CF5C0000}"/>
    <cellStyle name="Normal 3 2 5 4 2 4 2 2" xfId="23787" xr:uid="{00000000-0005-0000-0000-0000D05C0000}"/>
    <cellStyle name="Normal 3 2 5 4 2 4 2 2 2" xfId="23788" xr:uid="{00000000-0005-0000-0000-0000D15C0000}"/>
    <cellStyle name="Normal 3 2 5 4 2 4 2 3" xfId="23789" xr:uid="{00000000-0005-0000-0000-0000D25C0000}"/>
    <cellStyle name="Normal 3 2 5 4 2 4 3" xfId="23790" xr:uid="{00000000-0005-0000-0000-0000D35C0000}"/>
    <cellStyle name="Normal 3 2 5 4 2 4 3 2" xfId="23791" xr:uid="{00000000-0005-0000-0000-0000D45C0000}"/>
    <cellStyle name="Normal 3 2 5 4 2 4 4" xfId="23792" xr:uid="{00000000-0005-0000-0000-0000D55C0000}"/>
    <cellStyle name="Normal 3 2 5 4 2 5" xfId="23793" xr:uid="{00000000-0005-0000-0000-0000D65C0000}"/>
    <cellStyle name="Normal 3 2 5 4 2 5 2" xfId="23794" xr:uid="{00000000-0005-0000-0000-0000D75C0000}"/>
    <cellStyle name="Normal 3 2 5 4 2 5 2 2" xfId="23795" xr:uid="{00000000-0005-0000-0000-0000D85C0000}"/>
    <cellStyle name="Normal 3 2 5 4 2 5 2 2 2" xfId="23796" xr:uid="{00000000-0005-0000-0000-0000D95C0000}"/>
    <cellStyle name="Normal 3 2 5 4 2 5 2 3" xfId="23797" xr:uid="{00000000-0005-0000-0000-0000DA5C0000}"/>
    <cellStyle name="Normal 3 2 5 4 2 5 3" xfId="23798" xr:uid="{00000000-0005-0000-0000-0000DB5C0000}"/>
    <cellStyle name="Normal 3 2 5 4 2 5 3 2" xfId="23799" xr:uid="{00000000-0005-0000-0000-0000DC5C0000}"/>
    <cellStyle name="Normal 3 2 5 4 2 5 4" xfId="23800" xr:uid="{00000000-0005-0000-0000-0000DD5C0000}"/>
    <cellStyle name="Normal 3 2 5 4 2 6" xfId="23801" xr:uid="{00000000-0005-0000-0000-0000DE5C0000}"/>
    <cellStyle name="Normal 3 2 5 4 2 6 2" xfId="23802" xr:uid="{00000000-0005-0000-0000-0000DF5C0000}"/>
    <cellStyle name="Normal 3 2 5 4 2 6 2 2" xfId="23803" xr:uid="{00000000-0005-0000-0000-0000E05C0000}"/>
    <cellStyle name="Normal 3 2 5 4 2 6 3" xfId="23804" xr:uid="{00000000-0005-0000-0000-0000E15C0000}"/>
    <cellStyle name="Normal 3 2 5 4 2 7" xfId="23805" xr:uid="{00000000-0005-0000-0000-0000E25C0000}"/>
    <cellStyle name="Normal 3 2 5 4 2 7 2" xfId="23806" xr:uid="{00000000-0005-0000-0000-0000E35C0000}"/>
    <cellStyle name="Normal 3 2 5 4 2 8" xfId="23807" xr:uid="{00000000-0005-0000-0000-0000E45C0000}"/>
    <cellStyle name="Normal 3 2 5 4 2 8 2" xfId="23808" xr:uid="{00000000-0005-0000-0000-0000E55C0000}"/>
    <cellStyle name="Normal 3 2 5 4 2 9" xfId="23809" xr:uid="{00000000-0005-0000-0000-0000E65C0000}"/>
    <cellStyle name="Normal 3 2 5 4 3" xfId="23810" xr:uid="{00000000-0005-0000-0000-0000E75C0000}"/>
    <cellStyle name="Normal 3 2 5 4 3 2" xfId="23811" xr:uid="{00000000-0005-0000-0000-0000E85C0000}"/>
    <cellStyle name="Normal 3 2 5 4 3 2 2" xfId="23812" xr:uid="{00000000-0005-0000-0000-0000E95C0000}"/>
    <cellStyle name="Normal 3 2 5 4 3 2 2 2" xfId="23813" xr:uid="{00000000-0005-0000-0000-0000EA5C0000}"/>
    <cellStyle name="Normal 3 2 5 4 3 2 2 2 2" xfId="23814" xr:uid="{00000000-0005-0000-0000-0000EB5C0000}"/>
    <cellStyle name="Normal 3 2 5 4 3 2 2 2 2 2" xfId="23815" xr:uid="{00000000-0005-0000-0000-0000EC5C0000}"/>
    <cellStyle name="Normal 3 2 5 4 3 2 2 2 3" xfId="23816" xr:uid="{00000000-0005-0000-0000-0000ED5C0000}"/>
    <cellStyle name="Normal 3 2 5 4 3 2 2 3" xfId="23817" xr:uid="{00000000-0005-0000-0000-0000EE5C0000}"/>
    <cellStyle name="Normal 3 2 5 4 3 2 2 3 2" xfId="23818" xr:uid="{00000000-0005-0000-0000-0000EF5C0000}"/>
    <cellStyle name="Normal 3 2 5 4 3 2 2 4" xfId="23819" xr:uid="{00000000-0005-0000-0000-0000F05C0000}"/>
    <cellStyle name="Normal 3 2 5 4 3 2 3" xfId="23820" xr:uid="{00000000-0005-0000-0000-0000F15C0000}"/>
    <cellStyle name="Normal 3 2 5 4 3 2 3 2" xfId="23821" xr:uid="{00000000-0005-0000-0000-0000F25C0000}"/>
    <cellStyle name="Normal 3 2 5 4 3 2 3 2 2" xfId="23822" xr:uid="{00000000-0005-0000-0000-0000F35C0000}"/>
    <cellStyle name="Normal 3 2 5 4 3 2 3 3" xfId="23823" xr:uid="{00000000-0005-0000-0000-0000F45C0000}"/>
    <cellStyle name="Normal 3 2 5 4 3 2 4" xfId="23824" xr:uid="{00000000-0005-0000-0000-0000F55C0000}"/>
    <cellStyle name="Normal 3 2 5 4 3 2 4 2" xfId="23825" xr:uid="{00000000-0005-0000-0000-0000F65C0000}"/>
    <cellStyle name="Normal 3 2 5 4 3 2 5" xfId="23826" xr:uid="{00000000-0005-0000-0000-0000F75C0000}"/>
    <cellStyle name="Normal 3 2 5 4 3 3" xfId="23827" xr:uid="{00000000-0005-0000-0000-0000F85C0000}"/>
    <cellStyle name="Normal 3 2 5 4 3 3 2" xfId="23828" xr:uid="{00000000-0005-0000-0000-0000F95C0000}"/>
    <cellStyle name="Normal 3 2 5 4 3 3 2 2" xfId="23829" xr:uid="{00000000-0005-0000-0000-0000FA5C0000}"/>
    <cellStyle name="Normal 3 2 5 4 3 3 2 2 2" xfId="23830" xr:uid="{00000000-0005-0000-0000-0000FB5C0000}"/>
    <cellStyle name="Normal 3 2 5 4 3 3 2 3" xfId="23831" xr:uid="{00000000-0005-0000-0000-0000FC5C0000}"/>
    <cellStyle name="Normal 3 2 5 4 3 3 3" xfId="23832" xr:uid="{00000000-0005-0000-0000-0000FD5C0000}"/>
    <cellStyle name="Normal 3 2 5 4 3 3 3 2" xfId="23833" xr:uid="{00000000-0005-0000-0000-0000FE5C0000}"/>
    <cellStyle name="Normal 3 2 5 4 3 3 4" xfId="23834" xr:uid="{00000000-0005-0000-0000-0000FF5C0000}"/>
    <cellStyle name="Normal 3 2 5 4 3 4" xfId="23835" xr:uid="{00000000-0005-0000-0000-0000005D0000}"/>
    <cellStyle name="Normal 3 2 5 4 3 4 2" xfId="23836" xr:uid="{00000000-0005-0000-0000-0000015D0000}"/>
    <cellStyle name="Normal 3 2 5 4 3 4 2 2" xfId="23837" xr:uid="{00000000-0005-0000-0000-0000025D0000}"/>
    <cellStyle name="Normal 3 2 5 4 3 4 2 2 2" xfId="23838" xr:uid="{00000000-0005-0000-0000-0000035D0000}"/>
    <cellStyle name="Normal 3 2 5 4 3 4 2 3" xfId="23839" xr:uid="{00000000-0005-0000-0000-0000045D0000}"/>
    <cellStyle name="Normal 3 2 5 4 3 4 3" xfId="23840" xr:uid="{00000000-0005-0000-0000-0000055D0000}"/>
    <cellStyle name="Normal 3 2 5 4 3 4 3 2" xfId="23841" xr:uid="{00000000-0005-0000-0000-0000065D0000}"/>
    <cellStyle name="Normal 3 2 5 4 3 4 4" xfId="23842" xr:uid="{00000000-0005-0000-0000-0000075D0000}"/>
    <cellStyle name="Normal 3 2 5 4 3 5" xfId="23843" xr:uid="{00000000-0005-0000-0000-0000085D0000}"/>
    <cellStyle name="Normal 3 2 5 4 3 5 2" xfId="23844" xr:uid="{00000000-0005-0000-0000-0000095D0000}"/>
    <cellStyle name="Normal 3 2 5 4 3 5 2 2" xfId="23845" xr:uid="{00000000-0005-0000-0000-00000A5D0000}"/>
    <cellStyle name="Normal 3 2 5 4 3 5 3" xfId="23846" xr:uid="{00000000-0005-0000-0000-00000B5D0000}"/>
    <cellStyle name="Normal 3 2 5 4 3 6" xfId="23847" xr:uid="{00000000-0005-0000-0000-00000C5D0000}"/>
    <cellStyle name="Normal 3 2 5 4 3 6 2" xfId="23848" xr:uid="{00000000-0005-0000-0000-00000D5D0000}"/>
    <cellStyle name="Normal 3 2 5 4 3 7" xfId="23849" xr:uid="{00000000-0005-0000-0000-00000E5D0000}"/>
    <cellStyle name="Normal 3 2 5 4 3 7 2" xfId="23850" xr:uid="{00000000-0005-0000-0000-00000F5D0000}"/>
    <cellStyle name="Normal 3 2 5 4 3 8" xfId="23851" xr:uid="{00000000-0005-0000-0000-0000105D0000}"/>
    <cellStyle name="Normal 3 2 5 4 4" xfId="23852" xr:uid="{00000000-0005-0000-0000-0000115D0000}"/>
    <cellStyle name="Normal 3 2 5 4 4 2" xfId="23853" xr:uid="{00000000-0005-0000-0000-0000125D0000}"/>
    <cellStyle name="Normal 3 2 5 4 4 2 2" xfId="23854" xr:uid="{00000000-0005-0000-0000-0000135D0000}"/>
    <cellStyle name="Normal 3 2 5 4 4 2 2 2" xfId="23855" xr:uid="{00000000-0005-0000-0000-0000145D0000}"/>
    <cellStyle name="Normal 3 2 5 4 4 2 2 2 2" xfId="23856" xr:uid="{00000000-0005-0000-0000-0000155D0000}"/>
    <cellStyle name="Normal 3 2 5 4 4 2 2 3" xfId="23857" xr:uid="{00000000-0005-0000-0000-0000165D0000}"/>
    <cellStyle name="Normal 3 2 5 4 4 2 3" xfId="23858" xr:uid="{00000000-0005-0000-0000-0000175D0000}"/>
    <cellStyle name="Normal 3 2 5 4 4 2 3 2" xfId="23859" xr:uid="{00000000-0005-0000-0000-0000185D0000}"/>
    <cellStyle name="Normal 3 2 5 4 4 2 4" xfId="23860" xr:uid="{00000000-0005-0000-0000-0000195D0000}"/>
    <cellStyle name="Normal 3 2 5 4 4 3" xfId="23861" xr:uid="{00000000-0005-0000-0000-00001A5D0000}"/>
    <cellStyle name="Normal 3 2 5 4 4 3 2" xfId="23862" xr:uid="{00000000-0005-0000-0000-00001B5D0000}"/>
    <cellStyle name="Normal 3 2 5 4 4 3 2 2" xfId="23863" xr:uid="{00000000-0005-0000-0000-00001C5D0000}"/>
    <cellStyle name="Normal 3 2 5 4 4 3 3" xfId="23864" xr:uid="{00000000-0005-0000-0000-00001D5D0000}"/>
    <cellStyle name="Normal 3 2 5 4 4 4" xfId="23865" xr:uid="{00000000-0005-0000-0000-00001E5D0000}"/>
    <cellStyle name="Normal 3 2 5 4 4 4 2" xfId="23866" xr:uid="{00000000-0005-0000-0000-00001F5D0000}"/>
    <cellStyle name="Normal 3 2 5 4 4 5" xfId="23867" xr:uid="{00000000-0005-0000-0000-0000205D0000}"/>
    <cellStyle name="Normal 3 2 5 4 5" xfId="23868" xr:uid="{00000000-0005-0000-0000-0000215D0000}"/>
    <cellStyle name="Normal 3 2 5 4 5 2" xfId="23869" xr:uid="{00000000-0005-0000-0000-0000225D0000}"/>
    <cellStyle name="Normal 3 2 5 4 5 2 2" xfId="23870" xr:uid="{00000000-0005-0000-0000-0000235D0000}"/>
    <cellStyle name="Normal 3 2 5 4 5 2 2 2" xfId="23871" xr:uid="{00000000-0005-0000-0000-0000245D0000}"/>
    <cellStyle name="Normal 3 2 5 4 5 2 3" xfId="23872" xr:uid="{00000000-0005-0000-0000-0000255D0000}"/>
    <cellStyle name="Normal 3 2 5 4 5 3" xfId="23873" xr:uid="{00000000-0005-0000-0000-0000265D0000}"/>
    <cellStyle name="Normal 3 2 5 4 5 3 2" xfId="23874" xr:uid="{00000000-0005-0000-0000-0000275D0000}"/>
    <cellStyle name="Normal 3 2 5 4 5 4" xfId="23875" xr:uid="{00000000-0005-0000-0000-0000285D0000}"/>
    <cellStyle name="Normal 3 2 5 4 6" xfId="23876" xr:uid="{00000000-0005-0000-0000-0000295D0000}"/>
    <cellStyle name="Normal 3 2 5 4 6 2" xfId="23877" xr:uid="{00000000-0005-0000-0000-00002A5D0000}"/>
    <cellStyle name="Normal 3 2 5 4 6 2 2" xfId="23878" xr:uid="{00000000-0005-0000-0000-00002B5D0000}"/>
    <cellStyle name="Normal 3 2 5 4 6 2 2 2" xfId="23879" xr:uid="{00000000-0005-0000-0000-00002C5D0000}"/>
    <cellStyle name="Normal 3 2 5 4 6 2 3" xfId="23880" xr:uid="{00000000-0005-0000-0000-00002D5D0000}"/>
    <cellStyle name="Normal 3 2 5 4 6 3" xfId="23881" xr:uid="{00000000-0005-0000-0000-00002E5D0000}"/>
    <cellStyle name="Normal 3 2 5 4 6 3 2" xfId="23882" xr:uid="{00000000-0005-0000-0000-00002F5D0000}"/>
    <cellStyle name="Normal 3 2 5 4 6 4" xfId="23883" xr:uid="{00000000-0005-0000-0000-0000305D0000}"/>
    <cellStyle name="Normal 3 2 5 4 7" xfId="23884" xr:uid="{00000000-0005-0000-0000-0000315D0000}"/>
    <cellStyle name="Normal 3 2 5 4 7 2" xfId="23885" xr:uid="{00000000-0005-0000-0000-0000325D0000}"/>
    <cellStyle name="Normal 3 2 5 4 7 2 2" xfId="23886" xr:uid="{00000000-0005-0000-0000-0000335D0000}"/>
    <cellStyle name="Normal 3 2 5 4 7 3" xfId="23887" xr:uid="{00000000-0005-0000-0000-0000345D0000}"/>
    <cellStyle name="Normal 3 2 5 4 8" xfId="23888" xr:uid="{00000000-0005-0000-0000-0000355D0000}"/>
    <cellStyle name="Normal 3 2 5 4 8 2" xfId="23889" xr:uid="{00000000-0005-0000-0000-0000365D0000}"/>
    <cellStyle name="Normal 3 2 5 4 9" xfId="23890" xr:uid="{00000000-0005-0000-0000-0000375D0000}"/>
    <cellStyle name="Normal 3 2 5 4 9 2" xfId="23891" xr:uid="{00000000-0005-0000-0000-0000385D0000}"/>
    <cellStyle name="Normal 3 2 5 5" xfId="23892" xr:uid="{00000000-0005-0000-0000-0000395D0000}"/>
    <cellStyle name="Normal 3 2 5 5 2" xfId="23893" xr:uid="{00000000-0005-0000-0000-00003A5D0000}"/>
    <cellStyle name="Normal 3 2 5 5 2 2" xfId="23894" xr:uid="{00000000-0005-0000-0000-00003B5D0000}"/>
    <cellStyle name="Normal 3 2 5 5 2 2 2" xfId="23895" xr:uid="{00000000-0005-0000-0000-00003C5D0000}"/>
    <cellStyle name="Normal 3 2 5 5 2 2 2 2" xfId="23896" xr:uid="{00000000-0005-0000-0000-00003D5D0000}"/>
    <cellStyle name="Normal 3 2 5 5 2 2 2 2 2" xfId="23897" xr:uid="{00000000-0005-0000-0000-00003E5D0000}"/>
    <cellStyle name="Normal 3 2 5 5 2 2 2 2 2 2" xfId="23898" xr:uid="{00000000-0005-0000-0000-00003F5D0000}"/>
    <cellStyle name="Normal 3 2 5 5 2 2 2 2 3" xfId="23899" xr:uid="{00000000-0005-0000-0000-0000405D0000}"/>
    <cellStyle name="Normal 3 2 5 5 2 2 2 3" xfId="23900" xr:uid="{00000000-0005-0000-0000-0000415D0000}"/>
    <cellStyle name="Normal 3 2 5 5 2 2 2 3 2" xfId="23901" xr:uid="{00000000-0005-0000-0000-0000425D0000}"/>
    <cellStyle name="Normal 3 2 5 5 2 2 2 4" xfId="23902" xr:uid="{00000000-0005-0000-0000-0000435D0000}"/>
    <cellStyle name="Normal 3 2 5 5 2 2 3" xfId="23903" xr:uid="{00000000-0005-0000-0000-0000445D0000}"/>
    <cellStyle name="Normal 3 2 5 5 2 2 3 2" xfId="23904" xr:uid="{00000000-0005-0000-0000-0000455D0000}"/>
    <cellStyle name="Normal 3 2 5 5 2 2 3 2 2" xfId="23905" xr:uid="{00000000-0005-0000-0000-0000465D0000}"/>
    <cellStyle name="Normal 3 2 5 5 2 2 3 3" xfId="23906" xr:uid="{00000000-0005-0000-0000-0000475D0000}"/>
    <cellStyle name="Normal 3 2 5 5 2 2 4" xfId="23907" xr:uid="{00000000-0005-0000-0000-0000485D0000}"/>
    <cellStyle name="Normal 3 2 5 5 2 2 4 2" xfId="23908" xr:uid="{00000000-0005-0000-0000-0000495D0000}"/>
    <cellStyle name="Normal 3 2 5 5 2 2 5" xfId="23909" xr:uid="{00000000-0005-0000-0000-00004A5D0000}"/>
    <cellStyle name="Normal 3 2 5 5 2 3" xfId="23910" xr:uid="{00000000-0005-0000-0000-00004B5D0000}"/>
    <cellStyle name="Normal 3 2 5 5 2 3 2" xfId="23911" xr:uid="{00000000-0005-0000-0000-00004C5D0000}"/>
    <cellStyle name="Normal 3 2 5 5 2 3 2 2" xfId="23912" xr:uid="{00000000-0005-0000-0000-00004D5D0000}"/>
    <cellStyle name="Normal 3 2 5 5 2 3 2 2 2" xfId="23913" xr:uid="{00000000-0005-0000-0000-00004E5D0000}"/>
    <cellStyle name="Normal 3 2 5 5 2 3 2 3" xfId="23914" xr:uid="{00000000-0005-0000-0000-00004F5D0000}"/>
    <cellStyle name="Normal 3 2 5 5 2 3 3" xfId="23915" xr:uid="{00000000-0005-0000-0000-0000505D0000}"/>
    <cellStyle name="Normal 3 2 5 5 2 3 3 2" xfId="23916" xr:uid="{00000000-0005-0000-0000-0000515D0000}"/>
    <cellStyle name="Normal 3 2 5 5 2 3 4" xfId="23917" xr:uid="{00000000-0005-0000-0000-0000525D0000}"/>
    <cellStyle name="Normal 3 2 5 5 2 4" xfId="23918" xr:uid="{00000000-0005-0000-0000-0000535D0000}"/>
    <cellStyle name="Normal 3 2 5 5 2 4 2" xfId="23919" xr:uid="{00000000-0005-0000-0000-0000545D0000}"/>
    <cellStyle name="Normal 3 2 5 5 2 4 2 2" xfId="23920" xr:uid="{00000000-0005-0000-0000-0000555D0000}"/>
    <cellStyle name="Normal 3 2 5 5 2 4 2 2 2" xfId="23921" xr:uid="{00000000-0005-0000-0000-0000565D0000}"/>
    <cellStyle name="Normal 3 2 5 5 2 4 2 3" xfId="23922" xr:uid="{00000000-0005-0000-0000-0000575D0000}"/>
    <cellStyle name="Normal 3 2 5 5 2 4 3" xfId="23923" xr:uid="{00000000-0005-0000-0000-0000585D0000}"/>
    <cellStyle name="Normal 3 2 5 5 2 4 3 2" xfId="23924" xr:uid="{00000000-0005-0000-0000-0000595D0000}"/>
    <cellStyle name="Normal 3 2 5 5 2 4 4" xfId="23925" xr:uid="{00000000-0005-0000-0000-00005A5D0000}"/>
    <cellStyle name="Normal 3 2 5 5 2 5" xfId="23926" xr:uid="{00000000-0005-0000-0000-00005B5D0000}"/>
    <cellStyle name="Normal 3 2 5 5 2 5 2" xfId="23927" xr:uid="{00000000-0005-0000-0000-00005C5D0000}"/>
    <cellStyle name="Normal 3 2 5 5 2 5 2 2" xfId="23928" xr:uid="{00000000-0005-0000-0000-00005D5D0000}"/>
    <cellStyle name="Normal 3 2 5 5 2 5 3" xfId="23929" xr:uid="{00000000-0005-0000-0000-00005E5D0000}"/>
    <cellStyle name="Normal 3 2 5 5 2 6" xfId="23930" xr:uid="{00000000-0005-0000-0000-00005F5D0000}"/>
    <cellStyle name="Normal 3 2 5 5 2 6 2" xfId="23931" xr:uid="{00000000-0005-0000-0000-0000605D0000}"/>
    <cellStyle name="Normal 3 2 5 5 2 7" xfId="23932" xr:uid="{00000000-0005-0000-0000-0000615D0000}"/>
    <cellStyle name="Normal 3 2 5 5 2 7 2" xfId="23933" xr:uid="{00000000-0005-0000-0000-0000625D0000}"/>
    <cellStyle name="Normal 3 2 5 5 2 8" xfId="23934" xr:uid="{00000000-0005-0000-0000-0000635D0000}"/>
    <cellStyle name="Normal 3 2 5 5 3" xfId="23935" xr:uid="{00000000-0005-0000-0000-0000645D0000}"/>
    <cellStyle name="Normal 3 2 5 5 3 2" xfId="23936" xr:uid="{00000000-0005-0000-0000-0000655D0000}"/>
    <cellStyle name="Normal 3 2 5 5 3 2 2" xfId="23937" xr:uid="{00000000-0005-0000-0000-0000665D0000}"/>
    <cellStyle name="Normal 3 2 5 5 3 2 2 2" xfId="23938" xr:uid="{00000000-0005-0000-0000-0000675D0000}"/>
    <cellStyle name="Normal 3 2 5 5 3 2 2 2 2" xfId="23939" xr:uid="{00000000-0005-0000-0000-0000685D0000}"/>
    <cellStyle name="Normal 3 2 5 5 3 2 2 3" xfId="23940" xr:uid="{00000000-0005-0000-0000-0000695D0000}"/>
    <cellStyle name="Normal 3 2 5 5 3 2 3" xfId="23941" xr:uid="{00000000-0005-0000-0000-00006A5D0000}"/>
    <cellStyle name="Normal 3 2 5 5 3 2 3 2" xfId="23942" xr:uid="{00000000-0005-0000-0000-00006B5D0000}"/>
    <cellStyle name="Normal 3 2 5 5 3 2 4" xfId="23943" xr:uid="{00000000-0005-0000-0000-00006C5D0000}"/>
    <cellStyle name="Normal 3 2 5 5 3 3" xfId="23944" xr:uid="{00000000-0005-0000-0000-00006D5D0000}"/>
    <cellStyle name="Normal 3 2 5 5 3 3 2" xfId="23945" xr:uid="{00000000-0005-0000-0000-00006E5D0000}"/>
    <cellStyle name="Normal 3 2 5 5 3 3 2 2" xfId="23946" xr:uid="{00000000-0005-0000-0000-00006F5D0000}"/>
    <cellStyle name="Normal 3 2 5 5 3 3 3" xfId="23947" xr:uid="{00000000-0005-0000-0000-0000705D0000}"/>
    <cellStyle name="Normal 3 2 5 5 3 4" xfId="23948" xr:uid="{00000000-0005-0000-0000-0000715D0000}"/>
    <cellStyle name="Normal 3 2 5 5 3 4 2" xfId="23949" xr:uid="{00000000-0005-0000-0000-0000725D0000}"/>
    <cellStyle name="Normal 3 2 5 5 3 5" xfId="23950" xr:uid="{00000000-0005-0000-0000-0000735D0000}"/>
    <cellStyle name="Normal 3 2 5 5 4" xfId="23951" xr:uid="{00000000-0005-0000-0000-0000745D0000}"/>
    <cellStyle name="Normal 3 2 5 5 4 2" xfId="23952" xr:uid="{00000000-0005-0000-0000-0000755D0000}"/>
    <cellStyle name="Normal 3 2 5 5 4 2 2" xfId="23953" xr:uid="{00000000-0005-0000-0000-0000765D0000}"/>
    <cellStyle name="Normal 3 2 5 5 4 2 2 2" xfId="23954" xr:uid="{00000000-0005-0000-0000-0000775D0000}"/>
    <cellStyle name="Normal 3 2 5 5 4 2 3" xfId="23955" xr:uid="{00000000-0005-0000-0000-0000785D0000}"/>
    <cellStyle name="Normal 3 2 5 5 4 3" xfId="23956" xr:uid="{00000000-0005-0000-0000-0000795D0000}"/>
    <cellStyle name="Normal 3 2 5 5 4 3 2" xfId="23957" xr:uid="{00000000-0005-0000-0000-00007A5D0000}"/>
    <cellStyle name="Normal 3 2 5 5 4 4" xfId="23958" xr:uid="{00000000-0005-0000-0000-00007B5D0000}"/>
    <cellStyle name="Normal 3 2 5 5 5" xfId="23959" xr:uid="{00000000-0005-0000-0000-00007C5D0000}"/>
    <cellStyle name="Normal 3 2 5 5 5 2" xfId="23960" xr:uid="{00000000-0005-0000-0000-00007D5D0000}"/>
    <cellStyle name="Normal 3 2 5 5 5 2 2" xfId="23961" xr:uid="{00000000-0005-0000-0000-00007E5D0000}"/>
    <cellStyle name="Normal 3 2 5 5 5 2 2 2" xfId="23962" xr:uid="{00000000-0005-0000-0000-00007F5D0000}"/>
    <cellStyle name="Normal 3 2 5 5 5 2 3" xfId="23963" xr:uid="{00000000-0005-0000-0000-0000805D0000}"/>
    <cellStyle name="Normal 3 2 5 5 5 3" xfId="23964" xr:uid="{00000000-0005-0000-0000-0000815D0000}"/>
    <cellStyle name="Normal 3 2 5 5 5 3 2" xfId="23965" xr:uid="{00000000-0005-0000-0000-0000825D0000}"/>
    <cellStyle name="Normal 3 2 5 5 5 4" xfId="23966" xr:uid="{00000000-0005-0000-0000-0000835D0000}"/>
    <cellStyle name="Normal 3 2 5 5 6" xfId="23967" xr:uid="{00000000-0005-0000-0000-0000845D0000}"/>
    <cellStyle name="Normal 3 2 5 5 6 2" xfId="23968" xr:uid="{00000000-0005-0000-0000-0000855D0000}"/>
    <cellStyle name="Normal 3 2 5 5 6 2 2" xfId="23969" xr:uid="{00000000-0005-0000-0000-0000865D0000}"/>
    <cellStyle name="Normal 3 2 5 5 6 3" xfId="23970" xr:uid="{00000000-0005-0000-0000-0000875D0000}"/>
    <cellStyle name="Normal 3 2 5 5 7" xfId="23971" xr:uid="{00000000-0005-0000-0000-0000885D0000}"/>
    <cellStyle name="Normal 3 2 5 5 7 2" xfId="23972" xr:uid="{00000000-0005-0000-0000-0000895D0000}"/>
    <cellStyle name="Normal 3 2 5 5 8" xfId="23973" xr:uid="{00000000-0005-0000-0000-00008A5D0000}"/>
    <cellStyle name="Normal 3 2 5 5 8 2" xfId="23974" xr:uid="{00000000-0005-0000-0000-00008B5D0000}"/>
    <cellStyle name="Normal 3 2 5 5 9" xfId="23975" xr:uid="{00000000-0005-0000-0000-00008C5D0000}"/>
    <cellStyle name="Normal 3 2 5 6" xfId="23976" xr:uid="{00000000-0005-0000-0000-00008D5D0000}"/>
    <cellStyle name="Normal 3 2 5 6 2" xfId="23977" xr:uid="{00000000-0005-0000-0000-00008E5D0000}"/>
    <cellStyle name="Normal 3 2 5 6 2 2" xfId="23978" xr:uid="{00000000-0005-0000-0000-00008F5D0000}"/>
    <cellStyle name="Normal 3 2 5 6 2 2 2" xfId="23979" xr:uid="{00000000-0005-0000-0000-0000905D0000}"/>
    <cellStyle name="Normal 3 2 5 6 2 2 2 2" xfId="23980" xr:uid="{00000000-0005-0000-0000-0000915D0000}"/>
    <cellStyle name="Normal 3 2 5 6 2 2 2 2 2" xfId="23981" xr:uid="{00000000-0005-0000-0000-0000925D0000}"/>
    <cellStyle name="Normal 3 2 5 6 2 2 2 3" xfId="23982" xr:uid="{00000000-0005-0000-0000-0000935D0000}"/>
    <cellStyle name="Normal 3 2 5 6 2 2 3" xfId="23983" xr:uid="{00000000-0005-0000-0000-0000945D0000}"/>
    <cellStyle name="Normal 3 2 5 6 2 2 3 2" xfId="23984" xr:uid="{00000000-0005-0000-0000-0000955D0000}"/>
    <cellStyle name="Normal 3 2 5 6 2 2 4" xfId="23985" xr:uid="{00000000-0005-0000-0000-0000965D0000}"/>
    <cellStyle name="Normal 3 2 5 6 2 3" xfId="23986" xr:uid="{00000000-0005-0000-0000-0000975D0000}"/>
    <cellStyle name="Normal 3 2 5 6 2 3 2" xfId="23987" xr:uid="{00000000-0005-0000-0000-0000985D0000}"/>
    <cellStyle name="Normal 3 2 5 6 2 3 2 2" xfId="23988" xr:uid="{00000000-0005-0000-0000-0000995D0000}"/>
    <cellStyle name="Normal 3 2 5 6 2 3 3" xfId="23989" xr:uid="{00000000-0005-0000-0000-00009A5D0000}"/>
    <cellStyle name="Normal 3 2 5 6 2 4" xfId="23990" xr:uid="{00000000-0005-0000-0000-00009B5D0000}"/>
    <cellStyle name="Normal 3 2 5 6 2 4 2" xfId="23991" xr:uid="{00000000-0005-0000-0000-00009C5D0000}"/>
    <cellStyle name="Normal 3 2 5 6 2 5" xfId="23992" xr:uid="{00000000-0005-0000-0000-00009D5D0000}"/>
    <cellStyle name="Normal 3 2 5 6 3" xfId="23993" xr:uid="{00000000-0005-0000-0000-00009E5D0000}"/>
    <cellStyle name="Normal 3 2 5 6 3 2" xfId="23994" xr:uid="{00000000-0005-0000-0000-00009F5D0000}"/>
    <cellStyle name="Normal 3 2 5 6 3 2 2" xfId="23995" xr:uid="{00000000-0005-0000-0000-0000A05D0000}"/>
    <cellStyle name="Normal 3 2 5 6 3 2 2 2" xfId="23996" xr:uid="{00000000-0005-0000-0000-0000A15D0000}"/>
    <cellStyle name="Normal 3 2 5 6 3 2 3" xfId="23997" xr:uid="{00000000-0005-0000-0000-0000A25D0000}"/>
    <cellStyle name="Normal 3 2 5 6 3 3" xfId="23998" xr:uid="{00000000-0005-0000-0000-0000A35D0000}"/>
    <cellStyle name="Normal 3 2 5 6 3 3 2" xfId="23999" xr:uid="{00000000-0005-0000-0000-0000A45D0000}"/>
    <cellStyle name="Normal 3 2 5 6 3 4" xfId="24000" xr:uid="{00000000-0005-0000-0000-0000A55D0000}"/>
    <cellStyle name="Normal 3 2 5 6 4" xfId="24001" xr:uid="{00000000-0005-0000-0000-0000A65D0000}"/>
    <cellStyle name="Normal 3 2 5 6 4 2" xfId="24002" xr:uid="{00000000-0005-0000-0000-0000A75D0000}"/>
    <cellStyle name="Normal 3 2 5 6 4 2 2" xfId="24003" xr:uid="{00000000-0005-0000-0000-0000A85D0000}"/>
    <cellStyle name="Normal 3 2 5 6 4 2 2 2" xfId="24004" xr:uid="{00000000-0005-0000-0000-0000A95D0000}"/>
    <cellStyle name="Normal 3 2 5 6 4 2 3" xfId="24005" xr:uid="{00000000-0005-0000-0000-0000AA5D0000}"/>
    <cellStyle name="Normal 3 2 5 6 4 3" xfId="24006" xr:uid="{00000000-0005-0000-0000-0000AB5D0000}"/>
    <cellStyle name="Normal 3 2 5 6 4 3 2" xfId="24007" xr:uid="{00000000-0005-0000-0000-0000AC5D0000}"/>
    <cellStyle name="Normal 3 2 5 6 4 4" xfId="24008" xr:uid="{00000000-0005-0000-0000-0000AD5D0000}"/>
    <cellStyle name="Normal 3 2 5 6 5" xfId="24009" xr:uid="{00000000-0005-0000-0000-0000AE5D0000}"/>
    <cellStyle name="Normal 3 2 5 6 5 2" xfId="24010" xr:uid="{00000000-0005-0000-0000-0000AF5D0000}"/>
    <cellStyle name="Normal 3 2 5 6 5 2 2" xfId="24011" xr:uid="{00000000-0005-0000-0000-0000B05D0000}"/>
    <cellStyle name="Normal 3 2 5 6 5 3" xfId="24012" xr:uid="{00000000-0005-0000-0000-0000B15D0000}"/>
    <cellStyle name="Normal 3 2 5 6 6" xfId="24013" xr:uid="{00000000-0005-0000-0000-0000B25D0000}"/>
    <cellStyle name="Normal 3 2 5 6 6 2" xfId="24014" xr:uid="{00000000-0005-0000-0000-0000B35D0000}"/>
    <cellStyle name="Normal 3 2 5 6 7" xfId="24015" xr:uid="{00000000-0005-0000-0000-0000B45D0000}"/>
    <cellStyle name="Normal 3 2 5 6 7 2" xfId="24016" xr:uid="{00000000-0005-0000-0000-0000B55D0000}"/>
    <cellStyle name="Normal 3 2 5 6 8" xfId="24017" xr:uid="{00000000-0005-0000-0000-0000B65D0000}"/>
    <cellStyle name="Normal 3 2 5 7" xfId="24018" xr:uid="{00000000-0005-0000-0000-0000B75D0000}"/>
    <cellStyle name="Normal 3 2 5 7 2" xfId="24019" xr:uid="{00000000-0005-0000-0000-0000B85D0000}"/>
    <cellStyle name="Normal 3 2 5 7 2 2" xfId="24020" xr:uid="{00000000-0005-0000-0000-0000B95D0000}"/>
    <cellStyle name="Normal 3 2 5 7 2 2 2" xfId="24021" xr:uid="{00000000-0005-0000-0000-0000BA5D0000}"/>
    <cellStyle name="Normal 3 2 5 7 2 2 2 2" xfId="24022" xr:uid="{00000000-0005-0000-0000-0000BB5D0000}"/>
    <cellStyle name="Normal 3 2 5 7 2 2 2 2 2" xfId="24023" xr:uid="{00000000-0005-0000-0000-0000BC5D0000}"/>
    <cellStyle name="Normal 3 2 5 7 2 2 2 3" xfId="24024" xr:uid="{00000000-0005-0000-0000-0000BD5D0000}"/>
    <cellStyle name="Normal 3 2 5 7 2 2 3" xfId="24025" xr:uid="{00000000-0005-0000-0000-0000BE5D0000}"/>
    <cellStyle name="Normal 3 2 5 7 2 2 3 2" xfId="24026" xr:uid="{00000000-0005-0000-0000-0000BF5D0000}"/>
    <cellStyle name="Normal 3 2 5 7 2 2 4" xfId="24027" xr:uid="{00000000-0005-0000-0000-0000C05D0000}"/>
    <cellStyle name="Normal 3 2 5 7 2 3" xfId="24028" xr:uid="{00000000-0005-0000-0000-0000C15D0000}"/>
    <cellStyle name="Normal 3 2 5 7 2 3 2" xfId="24029" xr:uid="{00000000-0005-0000-0000-0000C25D0000}"/>
    <cellStyle name="Normal 3 2 5 7 2 3 2 2" xfId="24030" xr:uid="{00000000-0005-0000-0000-0000C35D0000}"/>
    <cellStyle name="Normal 3 2 5 7 2 3 3" xfId="24031" xr:uid="{00000000-0005-0000-0000-0000C45D0000}"/>
    <cellStyle name="Normal 3 2 5 7 2 4" xfId="24032" xr:uid="{00000000-0005-0000-0000-0000C55D0000}"/>
    <cellStyle name="Normal 3 2 5 7 2 4 2" xfId="24033" xr:uid="{00000000-0005-0000-0000-0000C65D0000}"/>
    <cellStyle name="Normal 3 2 5 7 2 5" xfId="24034" xr:uid="{00000000-0005-0000-0000-0000C75D0000}"/>
    <cellStyle name="Normal 3 2 5 7 3" xfId="24035" xr:uid="{00000000-0005-0000-0000-0000C85D0000}"/>
    <cellStyle name="Normal 3 2 5 7 3 2" xfId="24036" xr:uid="{00000000-0005-0000-0000-0000C95D0000}"/>
    <cellStyle name="Normal 3 2 5 7 3 2 2" xfId="24037" xr:uid="{00000000-0005-0000-0000-0000CA5D0000}"/>
    <cellStyle name="Normal 3 2 5 7 3 2 2 2" xfId="24038" xr:uid="{00000000-0005-0000-0000-0000CB5D0000}"/>
    <cellStyle name="Normal 3 2 5 7 3 2 3" xfId="24039" xr:uid="{00000000-0005-0000-0000-0000CC5D0000}"/>
    <cellStyle name="Normal 3 2 5 7 3 3" xfId="24040" xr:uid="{00000000-0005-0000-0000-0000CD5D0000}"/>
    <cellStyle name="Normal 3 2 5 7 3 3 2" xfId="24041" xr:uid="{00000000-0005-0000-0000-0000CE5D0000}"/>
    <cellStyle name="Normal 3 2 5 7 3 4" xfId="24042" xr:uid="{00000000-0005-0000-0000-0000CF5D0000}"/>
    <cellStyle name="Normal 3 2 5 7 4" xfId="24043" xr:uid="{00000000-0005-0000-0000-0000D05D0000}"/>
    <cellStyle name="Normal 3 2 5 7 4 2" xfId="24044" xr:uid="{00000000-0005-0000-0000-0000D15D0000}"/>
    <cellStyle name="Normal 3 2 5 7 4 2 2" xfId="24045" xr:uid="{00000000-0005-0000-0000-0000D25D0000}"/>
    <cellStyle name="Normal 3 2 5 7 4 3" xfId="24046" xr:uid="{00000000-0005-0000-0000-0000D35D0000}"/>
    <cellStyle name="Normal 3 2 5 7 5" xfId="24047" xr:uid="{00000000-0005-0000-0000-0000D45D0000}"/>
    <cellStyle name="Normal 3 2 5 7 5 2" xfId="24048" xr:uid="{00000000-0005-0000-0000-0000D55D0000}"/>
    <cellStyle name="Normal 3 2 5 7 6" xfId="24049" xr:uid="{00000000-0005-0000-0000-0000D65D0000}"/>
    <cellStyle name="Normal 3 2 5 8" xfId="24050" xr:uid="{00000000-0005-0000-0000-0000D75D0000}"/>
    <cellStyle name="Normal 3 2 5 8 2" xfId="24051" xr:uid="{00000000-0005-0000-0000-0000D85D0000}"/>
    <cellStyle name="Normal 3 2 5 8 2 2" xfId="24052" xr:uid="{00000000-0005-0000-0000-0000D95D0000}"/>
    <cellStyle name="Normal 3 2 5 8 2 2 2" xfId="24053" xr:uid="{00000000-0005-0000-0000-0000DA5D0000}"/>
    <cellStyle name="Normal 3 2 5 8 2 2 2 2" xfId="24054" xr:uid="{00000000-0005-0000-0000-0000DB5D0000}"/>
    <cellStyle name="Normal 3 2 5 8 2 2 2 2 2" xfId="24055" xr:uid="{00000000-0005-0000-0000-0000DC5D0000}"/>
    <cellStyle name="Normal 3 2 5 8 2 2 2 3" xfId="24056" xr:uid="{00000000-0005-0000-0000-0000DD5D0000}"/>
    <cellStyle name="Normal 3 2 5 8 2 2 3" xfId="24057" xr:uid="{00000000-0005-0000-0000-0000DE5D0000}"/>
    <cellStyle name="Normal 3 2 5 8 2 2 3 2" xfId="24058" xr:uid="{00000000-0005-0000-0000-0000DF5D0000}"/>
    <cellStyle name="Normal 3 2 5 8 2 2 4" xfId="24059" xr:uid="{00000000-0005-0000-0000-0000E05D0000}"/>
    <cellStyle name="Normal 3 2 5 8 2 3" xfId="24060" xr:uid="{00000000-0005-0000-0000-0000E15D0000}"/>
    <cellStyle name="Normal 3 2 5 8 2 3 2" xfId="24061" xr:uid="{00000000-0005-0000-0000-0000E25D0000}"/>
    <cellStyle name="Normal 3 2 5 8 2 3 2 2" xfId="24062" xr:uid="{00000000-0005-0000-0000-0000E35D0000}"/>
    <cellStyle name="Normal 3 2 5 8 2 3 3" xfId="24063" xr:uid="{00000000-0005-0000-0000-0000E45D0000}"/>
    <cellStyle name="Normal 3 2 5 8 2 4" xfId="24064" xr:uid="{00000000-0005-0000-0000-0000E55D0000}"/>
    <cellStyle name="Normal 3 2 5 8 2 4 2" xfId="24065" xr:uid="{00000000-0005-0000-0000-0000E65D0000}"/>
    <cellStyle name="Normal 3 2 5 8 2 5" xfId="24066" xr:uid="{00000000-0005-0000-0000-0000E75D0000}"/>
    <cellStyle name="Normal 3 2 5 8 3" xfId="24067" xr:uid="{00000000-0005-0000-0000-0000E85D0000}"/>
    <cellStyle name="Normal 3 2 5 8 3 2" xfId="24068" xr:uid="{00000000-0005-0000-0000-0000E95D0000}"/>
    <cellStyle name="Normal 3 2 5 8 3 2 2" xfId="24069" xr:uid="{00000000-0005-0000-0000-0000EA5D0000}"/>
    <cellStyle name="Normal 3 2 5 8 3 2 2 2" xfId="24070" xr:uid="{00000000-0005-0000-0000-0000EB5D0000}"/>
    <cellStyle name="Normal 3 2 5 8 3 2 3" xfId="24071" xr:uid="{00000000-0005-0000-0000-0000EC5D0000}"/>
    <cellStyle name="Normal 3 2 5 8 3 3" xfId="24072" xr:uid="{00000000-0005-0000-0000-0000ED5D0000}"/>
    <cellStyle name="Normal 3 2 5 8 3 3 2" xfId="24073" xr:uid="{00000000-0005-0000-0000-0000EE5D0000}"/>
    <cellStyle name="Normal 3 2 5 8 3 4" xfId="24074" xr:uid="{00000000-0005-0000-0000-0000EF5D0000}"/>
    <cellStyle name="Normal 3 2 5 8 4" xfId="24075" xr:uid="{00000000-0005-0000-0000-0000F05D0000}"/>
    <cellStyle name="Normal 3 2 5 8 4 2" xfId="24076" xr:uid="{00000000-0005-0000-0000-0000F15D0000}"/>
    <cellStyle name="Normal 3 2 5 8 4 2 2" xfId="24077" xr:uid="{00000000-0005-0000-0000-0000F25D0000}"/>
    <cellStyle name="Normal 3 2 5 8 4 3" xfId="24078" xr:uid="{00000000-0005-0000-0000-0000F35D0000}"/>
    <cellStyle name="Normal 3 2 5 8 5" xfId="24079" xr:uid="{00000000-0005-0000-0000-0000F45D0000}"/>
    <cellStyle name="Normal 3 2 5 8 5 2" xfId="24080" xr:uid="{00000000-0005-0000-0000-0000F55D0000}"/>
    <cellStyle name="Normal 3 2 5 8 6" xfId="24081" xr:uid="{00000000-0005-0000-0000-0000F65D0000}"/>
    <cellStyle name="Normal 3 2 5 9" xfId="24082" xr:uid="{00000000-0005-0000-0000-0000F75D0000}"/>
    <cellStyle name="Normal 3 2 5 9 2" xfId="24083" xr:uid="{00000000-0005-0000-0000-0000F85D0000}"/>
    <cellStyle name="Normal 3 2 5 9 2 2" xfId="24084" xr:uid="{00000000-0005-0000-0000-0000F95D0000}"/>
    <cellStyle name="Normal 3 2 5 9 2 2 2" xfId="24085" xr:uid="{00000000-0005-0000-0000-0000FA5D0000}"/>
    <cellStyle name="Normal 3 2 5 9 2 2 2 2" xfId="24086" xr:uid="{00000000-0005-0000-0000-0000FB5D0000}"/>
    <cellStyle name="Normal 3 2 5 9 2 2 3" xfId="24087" xr:uid="{00000000-0005-0000-0000-0000FC5D0000}"/>
    <cellStyle name="Normal 3 2 5 9 2 3" xfId="24088" xr:uid="{00000000-0005-0000-0000-0000FD5D0000}"/>
    <cellStyle name="Normal 3 2 5 9 2 3 2" xfId="24089" xr:uid="{00000000-0005-0000-0000-0000FE5D0000}"/>
    <cellStyle name="Normal 3 2 5 9 2 4" xfId="24090" xr:uid="{00000000-0005-0000-0000-0000FF5D0000}"/>
    <cellStyle name="Normal 3 2 5 9 3" xfId="24091" xr:uid="{00000000-0005-0000-0000-0000005E0000}"/>
    <cellStyle name="Normal 3 2 5 9 3 2" xfId="24092" xr:uid="{00000000-0005-0000-0000-0000015E0000}"/>
    <cellStyle name="Normal 3 2 5 9 3 2 2" xfId="24093" xr:uid="{00000000-0005-0000-0000-0000025E0000}"/>
    <cellStyle name="Normal 3 2 5 9 3 3" xfId="24094" xr:uid="{00000000-0005-0000-0000-0000035E0000}"/>
    <cellStyle name="Normal 3 2 5 9 4" xfId="24095" xr:uid="{00000000-0005-0000-0000-0000045E0000}"/>
    <cellStyle name="Normal 3 2 5 9 4 2" xfId="24096" xr:uid="{00000000-0005-0000-0000-0000055E0000}"/>
    <cellStyle name="Normal 3 2 5 9 5" xfId="24097" xr:uid="{00000000-0005-0000-0000-0000065E0000}"/>
    <cellStyle name="Normal 3 2 6" xfId="24098" xr:uid="{00000000-0005-0000-0000-0000075E0000}"/>
    <cellStyle name="Normal 3 2 6 10" xfId="24099" xr:uid="{00000000-0005-0000-0000-0000085E0000}"/>
    <cellStyle name="Normal 3 2 6 2" xfId="24100" xr:uid="{00000000-0005-0000-0000-0000095E0000}"/>
    <cellStyle name="Normal 3 2 6 2 2" xfId="24101" xr:uid="{00000000-0005-0000-0000-00000A5E0000}"/>
    <cellStyle name="Normal 3 2 6 2 2 2" xfId="24102" xr:uid="{00000000-0005-0000-0000-00000B5E0000}"/>
    <cellStyle name="Normal 3 2 6 2 2 2 2" xfId="24103" xr:uid="{00000000-0005-0000-0000-00000C5E0000}"/>
    <cellStyle name="Normal 3 2 6 2 2 2 2 2" xfId="24104" xr:uid="{00000000-0005-0000-0000-00000D5E0000}"/>
    <cellStyle name="Normal 3 2 6 2 2 2 2 2 2" xfId="24105" xr:uid="{00000000-0005-0000-0000-00000E5E0000}"/>
    <cellStyle name="Normal 3 2 6 2 2 2 2 2 2 2" xfId="24106" xr:uid="{00000000-0005-0000-0000-00000F5E0000}"/>
    <cellStyle name="Normal 3 2 6 2 2 2 2 2 3" xfId="24107" xr:uid="{00000000-0005-0000-0000-0000105E0000}"/>
    <cellStyle name="Normal 3 2 6 2 2 2 2 3" xfId="24108" xr:uid="{00000000-0005-0000-0000-0000115E0000}"/>
    <cellStyle name="Normal 3 2 6 2 2 2 2 3 2" xfId="24109" xr:uid="{00000000-0005-0000-0000-0000125E0000}"/>
    <cellStyle name="Normal 3 2 6 2 2 2 2 4" xfId="24110" xr:uid="{00000000-0005-0000-0000-0000135E0000}"/>
    <cellStyle name="Normal 3 2 6 2 2 2 3" xfId="24111" xr:uid="{00000000-0005-0000-0000-0000145E0000}"/>
    <cellStyle name="Normal 3 2 6 2 2 2 3 2" xfId="24112" xr:uid="{00000000-0005-0000-0000-0000155E0000}"/>
    <cellStyle name="Normal 3 2 6 2 2 2 3 2 2" xfId="24113" xr:uid="{00000000-0005-0000-0000-0000165E0000}"/>
    <cellStyle name="Normal 3 2 6 2 2 2 3 3" xfId="24114" xr:uid="{00000000-0005-0000-0000-0000175E0000}"/>
    <cellStyle name="Normal 3 2 6 2 2 2 4" xfId="24115" xr:uid="{00000000-0005-0000-0000-0000185E0000}"/>
    <cellStyle name="Normal 3 2 6 2 2 2 4 2" xfId="24116" xr:uid="{00000000-0005-0000-0000-0000195E0000}"/>
    <cellStyle name="Normal 3 2 6 2 2 2 5" xfId="24117" xr:uid="{00000000-0005-0000-0000-00001A5E0000}"/>
    <cellStyle name="Normal 3 2 6 2 2 3" xfId="24118" xr:uid="{00000000-0005-0000-0000-00001B5E0000}"/>
    <cellStyle name="Normal 3 2 6 2 2 3 2" xfId="24119" xr:uid="{00000000-0005-0000-0000-00001C5E0000}"/>
    <cellStyle name="Normal 3 2 6 2 2 3 2 2" xfId="24120" xr:uid="{00000000-0005-0000-0000-00001D5E0000}"/>
    <cellStyle name="Normal 3 2 6 2 2 3 2 2 2" xfId="24121" xr:uid="{00000000-0005-0000-0000-00001E5E0000}"/>
    <cellStyle name="Normal 3 2 6 2 2 3 2 3" xfId="24122" xr:uid="{00000000-0005-0000-0000-00001F5E0000}"/>
    <cellStyle name="Normal 3 2 6 2 2 3 3" xfId="24123" xr:uid="{00000000-0005-0000-0000-0000205E0000}"/>
    <cellStyle name="Normal 3 2 6 2 2 3 3 2" xfId="24124" xr:uid="{00000000-0005-0000-0000-0000215E0000}"/>
    <cellStyle name="Normal 3 2 6 2 2 3 4" xfId="24125" xr:uid="{00000000-0005-0000-0000-0000225E0000}"/>
    <cellStyle name="Normal 3 2 6 2 2 4" xfId="24126" xr:uid="{00000000-0005-0000-0000-0000235E0000}"/>
    <cellStyle name="Normal 3 2 6 2 2 4 2" xfId="24127" xr:uid="{00000000-0005-0000-0000-0000245E0000}"/>
    <cellStyle name="Normal 3 2 6 2 2 4 2 2" xfId="24128" xr:uid="{00000000-0005-0000-0000-0000255E0000}"/>
    <cellStyle name="Normal 3 2 6 2 2 4 2 2 2" xfId="24129" xr:uid="{00000000-0005-0000-0000-0000265E0000}"/>
    <cellStyle name="Normal 3 2 6 2 2 4 2 3" xfId="24130" xr:uid="{00000000-0005-0000-0000-0000275E0000}"/>
    <cellStyle name="Normal 3 2 6 2 2 4 3" xfId="24131" xr:uid="{00000000-0005-0000-0000-0000285E0000}"/>
    <cellStyle name="Normal 3 2 6 2 2 4 3 2" xfId="24132" xr:uid="{00000000-0005-0000-0000-0000295E0000}"/>
    <cellStyle name="Normal 3 2 6 2 2 4 4" xfId="24133" xr:uid="{00000000-0005-0000-0000-00002A5E0000}"/>
    <cellStyle name="Normal 3 2 6 2 2 5" xfId="24134" xr:uid="{00000000-0005-0000-0000-00002B5E0000}"/>
    <cellStyle name="Normal 3 2 6 2 2 5 2" xfId="24135" xr:uid="{00000000-0005-0000-0000-00002C5E0000}"/>
    <cellStyle name="Normal 3 2 6 2 2 5 2 2" xfId="24136" xr:uid="{00000000-0005-0000-0000-00002D5E0000}"/>
    <cellStyle name="Normal 3 2 6 2 2 5 3" xfId="24137" xr:uid="{00000000-0005-0000-0000-00002E5E0000}"/>
    <cellStyle name="Normal 3 2 6 2 2 6" xfId="24138" xr:uid="{00000000-0005-0000-0000-00002F5E0000}"/>
    <cellStyle name="Normal 3 2 6 2 2 6 2" xfId="24139" xr:uid="{00000000-0005-0000-0000-0000305E0000}"/>
    <cellStyle name="Normal 3 2 6 2 2 7" xfId="24140" xr:uid="{00000000-0005-0000-0000-0000315E0000}"/>
    <cellStyle name="Normal 3 2 6 2 2 7 2" xfId="24141" xr:uid="{00000000-0005-0000-0000-0000325E0000}"/>
    <cellStyle name="Normal 3 2 6 2 2 8" xfId="24142" xr:uid="{00000000-0005-0000-0000-0000335E0000}"/>
    <cellStyle name="Normal 3 2 6 2 3" xfId="24143" xr:uid="{00000000-0005-0000-0000-0000345E0000}"/>
    <cellStyle name="Normal 3 2 6 2 3 2" xfId="24144" xr:uid="{00000000-0005-0000-0000-0000355E0000}"/>
    <cellStyle name="Normal 3 2 6 2 3 2 2" xfId="24145" xr:uid="{00000000-0005-0000-0000-0000365E0000}"/>
    <cellStyle name="Normal 3 2 6 2 3 2 2 2" xfId="24146" xr:uid="{00000000-0005-0000-0000-0000375E0000}"/>
    <cellStyle name="Normal 3 2 6 2 3 2 2 2 2" xfId="24147" xr:uid="{00000000-0005-0000-0000-0000385E0000}"/>
    <cellStyle name="Normal 3 2 6 2 3 2 2 3" xfId="24148" xr:uid="{00000000-0005-0000-0000-0000395E0000}"/>
    <cellStyle name="Normal 3 2 6 2 3 2 3" xfId="24149" xr:uid="{00000000-0005-0000-0000-00003A5E0000}"/>
    <cellStyle name="Normal 3 2 6 2 3 2 3 2" xfId="24150" xr:uid="{00000000-0005-0000-0000-00003B5E0000}"/>
    <cellStyle name="Normal 3 2 6 2 3 2 4" xfId="24151" xr:uid="{00000000-0005-0000-0000-00003C5E0000}"/>
    <cellStyle name="Normal 3 2 6 2 3 3" xfId="24152" xr:uid="{00000000-0005-0000-0000-00003D5E0000}"/>
    <cellStyle name="Normal 3 2 6 2 3 3 2" xfId="24153" xr:uid="{00000000-0005-0000-0000-00003E5E0000}"/>
    <cellStyle name="Normal 3 2 6 2 3 3 2 2" xfId="24154" xr:uid="{00000000-0005-0000-0000-00003F5E0000}"/>
    <cellStyle name="Normal 3 2 6 2 3 3 3" xfId="24155" xr:uid="{00000000-0005-0000-0000-0000405E0000}"/>
    <cellStyle name="Normal 3 2 6 2 3 4" xfId="24156" xr:uid="{00000000-0005-0000-0000-0000415E0000}"/>
    <cellStyle name="Normal 3 2 6 2 3 4 2" xfId="24157" xr:uid="{00000000-0005-0000-0000-0000425E0000}"/>
    <cellStyle name="Normal 3 2 6 2 3 5" xfId="24158" xr:uid="{00000000-0005-0000-0000-0000435E0000}"/>
    <cellStyle name="Normal 3 2 6 2 4" xfId="24159" xr:uid="{00000000-0005-0000-0000-0000445E0000}"/>
    <cellStyle name="Normal 3 2 6 2 4 2" xfId="24160" xr:uid="{00000000-0005-0000-0000-0000455E0000}"/>
    <cellStyle name="Normal 3 2 6 2 4 2 2" xfId="24161" xr:uid="{00000000-0005-0000-0000-0000465E0000}"/>
    <cellStyle name="Normal 3 2 6 2 4 2 2 2" xfId="24162" xr:uid="{00000000-0005-0000-0000-0000475E0000}"/>
    <cellStyle name="Normal 3 2 6 2 4 2 3" xfId="24163" xr:uid="{00000000-0005-0000-0000-0000485E0000}"/>
    <cellStyle name="Normal 3 2 6 2 4 3" xfId="24164" xr:uid="{00000000-0005-0000-0000-0000495E0000}"/>
    <cellStyle name="Normal 3 2 6 2 4 3 2" xfId="24165" xr:uid="{00000000-0005-0000-0000-00004A5E0000}"/>
    <cellStyle name="Normal 3 2 6 2 4 4" xfId="24166" xr:uid="{00000000-0005-0000-0000-00004B5E0000}"/>
    <cellStyle name="Normal 3 2 6 2 5" xfId="24167" xr:uid="{00000000-0005-0000-0000-00004C5E0000}"/>
    <cellStyle name="Normal 3 2 6 2 5 2" xfId="24168" xr:uid="{00000000-0005-0000-0000-00004D5E0000}"/>
    <cellStyle name="Normal 3 2 6 2 5 2 2" xfId="24169" xr:uid="{00000000-0005-0000-0000-00004E5E0000}"/>
    <cellStyle name="Normal 3 2 6 2 5 2 2 2" xfId="24170" xr:uid="{00000000-0005-0000-0000-00004F5E0000}"/>
    <cellStyle name="Normal 3 2 6 2 5 2 3" xfId="24171" xr:uid="{00000000-0005-0000-0000-0000505E0000}"/>
    <cellStyle name="Normal 3 2 6 2 5 3" xfId="24172" xr:uid="{00000000-0005-0000-0000-0000515E0000}"/>
    <cellStyle name="Normal 3 2 6 2 5 3 2" xfId="24173" xr:uid="{00000000-0005-0000-0000-0000525E0000}"/>
    <cellStyle name="Normal 3 2 6 2 5 4" xfId="24174" xr:uid="{00000000-0005-0000-0000-0000535E0000}"/>
    <cellStyle name="Normal 3 2 6 2 6" xfId="24175" xr:uid="{00000000-0005-0000-0000-0000545E0000}"/>
    <cellStyle name="Normal 3 2 6 2 6 2" xfId="24176" xr:uid="{00000000-0005-0000-0000-0000555E0000}"/>
    <cellStyle name="Normal 3 2 6 2 6 2 2" xfId="24177" xr:uid="{00000000-0005-0000-0000-0000565E0000}"/>
    <cellStyle name="Normal 3 2 6 2 6 3" xfId="24178" xr:uid="{00000000-0005-0000-0000-0000575E0000}"/>
    <cellStyle name="Normal 3 2 6 2 7" xfId="24179" xr:uid="{00000000-0005-0000-0000-0000585E0000}"/>
    <cellStyle name="Normal 3 2 6 2 7 2" xfId="24180" xr:uid="{00000000-0005-0000-0000-0000595E0000}"/>
    <cellStyle name="Normal 3 2 6 2 8" xfId="24181" xr:uid="{00000000-0005-0000-0000-00005A5E0000}"/>
    <cellStyle name="Normal 3 2 6 2 8 2" xfId="24182" xr:uid="{00000000-0005-0000-0000-00005B5E0000}"/>
    <cellStyle name="Normal 3 2 6 2 9" xfId="24183" xr:uid="{00000000-0005-0000-0000-00005C5E0000}"/>
    <cellStyle name="Normal 3 2 6 3" xfId="24184" xr:uid="{00000000-0005-0000-0000-00005D5E0000}"/>
    <cellStyle name="Normal 3 2 6 3 2" xfId="24185" xr:uid="{00000000-0005-0000-0000-00005E5E0000}"/>
    <cellStyle name="Normal 3 2 6 3 2 2" xfId="24186" xr:uid="{00000000-0005-0000-0000-00005F5E0000}"/>
    <cellStyle name="Normal 3 2 6 3 2 2 2" xfId="24187" xr:uid="{00000000-0005-0000-0000-0000605E0000}"/>
    <cellStyle name="Normal 3 2 6 3 2 2 2 2" xfId="24188" xr:uid="{00000000-0005-0000-0000-0000615E0000}"/>
    <cellStyle name="Normal 3 2 6 3 2 2 2 2 2" xfId="24189" xr:uid="{00000000-0005-0000-0000-0000625E0000}"/>
    <cellStyle name="Normal 3 2 6 3 2 2 2 3" xfId="24190" xr:uid="{00000000-0005-0000-0000-0000635E0000}"/>
    <cellStyle name="Normal 3 2 6 3 2 2 3" xfId="24191" xr:uid="{00000000-0005-0000-0000-0000645E0000}"/>
    <cellStyle name="Normal 3 2 6 3 2 2 3 2" xfId="24192" xr:uid="{00000000-0005-0000-0000-0000655E0000}"/>
    <cellStyle name="Normal 3 2 6 3 2 2 4" xfId="24193" xr:uid="{00000000-0005-0000-0000-0000665E0000}"/>
    <cellStyle name="Normal 3 2 6 3 2 3" xfId="24194" xr:uid="{00000000-0005-0000-0000-0000675E0000}"/>
    <cellStyle name="Normal 3 2 6 3 2 3 2" xfId="24195" xr:uid="{00000000-0005-0000-0000-0000685E0000}"/>
    <cellStyle name="Normal 3 2 6 3 2 3 2 2" xfId="24196" xr:uid="{00000000-0005-0000-0000-0000695E0000}"/>
    <cellStyle name="Normal 3 2 6 3 2 3 3" xfId="24197" xr:uid="{00000000-0005-0000-0000-00006A5E0000}"/>
    <cellStyle name="Normal 3 2 6 3 2 4" xfId="24198" xr:uid="{00000000-0005-0000-0000-00006B5E0000}"/>
    <cellStyle name="Normal 3 2 6 3 2 4 2" xfId="24199" xr:uid="{00000000-0005-0000-0000-00006C5E0000}"/>
    <cellStyle name="Normal 3 2 6 3 2 5" xfId="24200" xr:uid="{00000000-0005-0000-0000-00006D5E0000}"/>
    <cellStyle name="Normal 3 2 6 3 3" xfId="24201" xr:uid="{00000000-0005-0000-0000-00006E5E0000}"/>
    <cellStyle name="Normal 3 2 6 3 3 2" xfId="24202" xr:uid="{00000000-0005-0000-0000-00006F5E0000}"/>
    <cellStyle name="Normal 3 2 6 3 3 2 2" xfId="24203" xr:uid="{00000000-0005-0000-0000-0000705E0000}"/>
    <cellStyle name="Normal 3 2 6 3 3 2 2 2" xfId="24204" xr:uid="{00000000-0005-0000-0000-0000715E0000}"/>
    <cellStyle name="Normal 3 2 6 3 3 2 3" xfId="24205" xr:uid="{00000000-0005-0000-0000-0000725E0000}"/>
    <cellStyle name="Normal 3 2 6 3 3 3" xfId="24206" xr:uid="{00000000-0005-0000-0000-0000735E0000}"/>
    <cellStyle name="Normal 3 2 6 3 3 3 2" xfId="24207" xr:uid="{00000000-0005-0000-0000-0000745E0000}"/>
    <cellStyle name="Normal 3 2 6 3 3 4" xfId="24208" xr:uid="{00000000-0005-0000-0000-0000755E0000}"/>
    <cellStyle name="Normal 3 2 6 3 4" xfId="24209" xr:uid="{00000000-0005-0000-0000-0000765E0000}"/>
    <cellStyle name="Normal 3 2 6 3 4 2" xfId="24210" xr:uid="{00000000-0005-0000-0000-0000775E0000}"/>
    <cellStyle name="Normal 3 2 6 3 4 2 2" xfId="24211" xr:uid="{00000000-0005-0000-0000-0000785E0000}"/>
    <cellStyle name="Normal 3 2 6 3 4 2 2 2" xfId="24212" xr:uid="{00000000-0005-0000-0000-0000795E0000}"/>
    <cellStyle name="Normal 3 2 6 3 4 2 3" xfId="24213" xr:uid="{00000000-0005-0000-0000-00007A5E0000}"/>
    <cellStyle name="Normal 3 2 6 3 4 3" xfId="24214" xr:uid="{00000000-0005-0000-0000-00007B5E0000}"/>
    <cellStyle name="Normal 3 2 6 3 4 3 2" xfId="24215" xr:uid="{00000000-0005-0000-0000-00007C5E0000}"/>
    <cellStyle name="Normal 3 2 6 3 4 4" xfId="24216" xr:uid="{00000000-0005-0000-0000-00007D5E0000}"/>
    <cellStyle name="Normal 3 2 6 3 5" xfId="24217" xr:uid="{00000000-0005-0000-0000-00007E5E0000}"/>
    <cellStyle name="Normal 3 2 6 3 5 2" xfId="24218" xr:uid="{00000000-0005-0000-0000-00007F5E0000}"/>
    <cellStyle name="Normal 3 2 6 3 5 2 2" xfId="24219" xr:uid="{00000000-0005-0000-0000-0000805E0000}"/>
    <cellStyle name="Normal 3 2 6 3 5 3" xfId="24220" xr:uid="{00000000-0005-0000-0000-0000815E0000}"/>
    <cellStyle name="Normal 3 2 6 3 6" xfId="24221" xr:uid="{00000000-0005-0000-0000-0000825E0000}"/>
    <cellStyle name="Normal 3 2 6 3 6 2" xfId="24222" xr:uid="{00000000-0005-0000-0000-0000835E0000}"/>
    <cellStyle name="Normal 3 2 6 3 7" xfId="24223" xr:uid="{00000000-0005-0000-0000-0000845E0000}"/>
    <cellStyle name="Normal 3 2 6 3 7 2" xfId="24224" xr:uid="{00000000-0005-0000-0000-0000855E0000}"/>
    <cellStyle name="Normal 3 2 6 3 8" xfId="24225" xr:uid="{00000000-0005-0000-0000-0000865E0000}"/>
    <cellStyle name="Normal 3 2 6 4" xfId="24226" xr:uid="{00000000-0005-0000-0000-0000875E0000}"/>
    <cellStyle name="Normal 3 2 6 4 2" xfId="24227" xr:uid="{00000000-0005-0000-0000-0000885E0000}"/>
    <cellStyle name="Normal 3 2 6 4 2 2" xfId="24228" xr:uid="{00000000-0005-0000-0000-0000895E0000}"/>
    <cellStyle name="Normal 3 2 6 4 2 2 2" xfId="24229" xr:uid="{00000000-0005-0000-0000-00008A5E0000}"/>
    <cellStyle name="Normal 3 2 6 4 2 2 2 2" xfId="24230" xr:uid="{00000000-0005-0000-0000-00008B5E0000}"/>
    <cellStyle name="Normal 3 2 6 4 2 2 3" xfId="24231" xr:uid="{00000000-0005-0000-0000-00008C5E0000}"/>
    <cellStyle name="Normal 3 2 6 4 2 3" xfId="24232" xr:uid="{00000000-0005-0000-0000-00008D5E0000}"/>
    <cellStyle name="Normal 3 2 6 4 2 3 2" xfId="24233" xr:uid="{00000000-0005-0000-0000-00008E5E0000}"/>
    <cellStyle name="Normal 3 2 6 4 2 4" xfId="24234" xr:uid="{00000000-0005-0000-0000-00008F5E0000}"/>
    <cellStyle name="Normal 3 2 6 4 3" xfId="24235" xr:uid="{00000000-0005-0000-0000-0000905E0000}"/>
    <cellStyle name="Normal 3 2 6 4 3 2" xfId="24236" xr:uid="{00000000-0005-0000-0000-0000915E0000}"/>
    <cellStyle name="Normal 3 2 6 4 3 2 2" xfId="24237" xr:uid="{00000000-0005-0000-0000-0000925E0000}"/>
    <cellStyle name="Normal 3 2 6 4 3 3" xfId="24238" xr:uid="{00000000-0005-0000-0000-0000935E0000}"/>
    <cellStyle name="Normal 3 2 6 4 4" xfId="24239" xr:uid="{00000000-0005-0000-0000-0000945E0000}"/>
    <cellStyle name="Normal 3 2 6 4 4 2" xfId="24240" xr:uid="{00000000-0005-0000-0000-0000955E0000}"/>
    <cellStyle name="Normal 3 2 6 4 5" xfId="24241" xr:uid="{00000000-0005-0000-0000-0000965E0000}"/>
    <cellStyle name="Normal 3 2 6 5" xfId="24242" xr:uid="{00000000-0005-0000-0000-0000975E0000}"/>
    <cellStyle name="Normal 3 2 6 5 2" xfId="24243" xr:uid="{00000000-0005-0000-0000-0000985E0000}"/>
    <cellStyle name="Normal 3 2 6 5 2 2" xfId="24244" xr:uid="{00000000-0005-0000-0000-0000995E0000}"/>
    <cellStyle name="Normal 3 2 6 5 2 2 2" xfId="24245" xr:uid="{00000000-0005-0000-0000-00009A5E0000}"/>
    <cellStyle name="Normal 3 2 6 5 2 3" xfId="24246" xr:uid="{00000000-0005-0000-0000-00009B5E0000}"/>
    <cellStyle name="Normal 3 2 6 5 3" xfId="24247" xr:uid="{00000000-0005-0000-0000-00009C5E0000}"/>
    <cellStyle name="Normal 3 2 6 5 3 2" xfId="24248" xr:uid="{00000000-0005-0000-0000-00009D5E0000}"/>
    <cellStyle name="Normal 3 2 6 5 4" xfId="24249" xr:uid="{00000000-0005-0000-0000-00009E5E0000}"/>
    <cellStyle name="Normal 3 2 6 6" xfId="24250" xr:uid="{00000000-0005-0000-0000-00009F5E0000}"/>
    <cellStyle name="Normal 3 2 6 6 2" xfId="24251" xr:uid="{00000000-0005-0000-0000-0000A05E0000}"/>
    <cellStyle name="Normal 3 2 6 6 2 2" xfId="24252" xr:uid="{00000000-0005-0000-0000-0000A15E0000}"/>
    <cellStyle name="Normal 3 2 6 6 2 2 2" xfId="24253" xr:uid="{00000000-0005-0000-0000-0000A25E0000}"/>
    <cellStyle name="Normal 3 2 6 6 2 3" xfId="24254" xr:uid="{00000000-0005-0000-0000-0000A35E0000}"/>
    <cellStyle name="Normal 3 2 6 6 3" xfId="24255" xr:uid="{00000000-0005-0000-0000-0000A45E0000}"/>
    <cellStyle name="Normal 3 2 6 6 3 2" xfId="24256" xr:uid="{00000000-0005-0000-0000-0000A55E0000}"/>
    <cellStyle name="Normal 3 2 6 6 4" xfId="24257" xr:uid="{00000000-0005-0000-0000-0000A65E0000}"/>
    <cellStyle name="Normal 3 2 6 7" xfId="24258" xr:uid="{00000000-0005-0000-0000-0000A75E0000}"/>
    <cellStyle name="Normal 3 2 6 7 2" xfId="24259" xr:uid="{00000000-0005-0000-0000-0000A85E0000}"/>
    <cellStyle name="Normal 3 2 6 7 2 2" xfId="24260" xr:uid="{00000000-0005-0000-0000-0000A95E0000}"/>
    <cellStyle name="Normal 3 2 6 7 3" xfId="24261" xr:uid="{00000000-0005-0000-0000-0000AA5E0000}"/>
    <cellStyle name="Normal 3 2 6 8" xfId="24262" xr:uid="{00000000-0005-0000-0000-0000AB5E0000}"/>
    <cellStyle name="Normal 3 2 6 8 2" xfId="24263" xr:uid="{00000000-0005-0000-0000-0000AC5E0000}"/>
    <cellStyle name="Normal 3 2 6 9" xfId="24264" xr:uid="{00000000-0005-0000-0000-0000AD5E0000}"/>
    <cellStyle name="Normal 3 2 6 9 2" xfId="24265" xr:uid="{00000000-0005-0000-0000-0000AE5E0000}"/>
    <cellStyle name="Normal 3 2 7" xfId="24266" xr:uid="{00000000-0005-0000-0000-0000AF5E0000}"/>
    <cellStyle name="Normal 3 2 7 10" xfId="24267" xr:uid="{00000000-0005-0000-0000-0000B05E0000}"/>
    <cellStyle name="Normal 3 2 7 2" xfId="24268" xr:uid="{00000000-0005-0000-0000-0000B15E0000}"/>
    <cellStyle name="Normal 3 2 7 2 2" xfId="24269" xr:uid="{00000000-0005-0000-0000-0000B25E0000}"/>
    <cellStyle name="Normal 3 2 7 2 2 2" xfId="24270" xr:uid="{00000000-0005-0000-0000-0000B35E0000}"/>
    <cellStyle name="Normal 3 2 7 2 2 2 2" xfId="24271" xr:uid="{00000000-0005-0000-0000-0000B45E0000}"/>
    <cellStyle name="Normal 3 2 7 2 2 2 2 2" xfId="24272" xr:uid="{00000000-0005-0000-0000-0000B55E0000}"/>
    <cellStyle name="Normal 3 2 7 2 2 2 2 2 2" xfId="24273" xr:uid="{00000000-0005-0000-0000-0000B65E0000}"/>
    <cellStyle name="Normal 3 2 7 2 2 2 2 2 2 2" xfId="24274" xr:uid="{00000000-0005-0000-0000-0000B75E0000}"/>
    <cellStyle name="Normal 3 2 7 2 2 2 2 2 3" xfId="24275" xr:uid="{00000000-0005-0000-0000-0000B85E0000}"/>
    <cellStyle name="Normal 3 2 7 2 2 2 2 3" xfId="24276" xr:uid="{00000000-0005-0000-0000-0000B95E0000}"/>
    <cellStyle name="Normal 3 2 7 2 2 2 2 3 2" xfId="24277" xr:uid="{00000000-0005-0000-0000-0000BA5E0000}"/>
    <cellStyle name="Normal 3 2 7 2 2 2 2 4" xfId="24278" xr:uid="{00000000-0005-0000-0000-0000BB5E0000}"/>
    <cellStyle name="Normal 3 2 7 2 2 2 3" xfId="24279" xr:uid="{00000000-0005-0000-0000-0000BC5E0000}"/>
    <cellStyle name="Normal 3 2 7 2 2 2 3 2" xfId="24280" xr:uid="{00000000-0005-0000-0000-0000BD5E0000}"/>
    <cellStyle name="Normal 3 2 7 2 2 2 3 2 2" xfId="24281" xr:uid="{00000000-0005-0000-0000-0000BE5E0000}"/>
    <cellStyle name="Normal 3 2 7 2 2 2 3 3" xfId="24282" xr:uid="{00000000-0005-0000-0000-0000BF5E0000}"/>
    <cellStyle name="Normal 3 2 7 2 2 2 4" xfId="24283" xr:uid="{00000000-0005-0000-0000-0000C05E0000}"/>
    <cellStyle name="Normal 3 2 7 2 2 2 4 2" xfId="24284" xr:uid="{00000000-0005-0000-0000-0000C15E0000}"/>
    <cellStyle name="Normal 3 2 7 2 2 2 5" xfId="24285" xr:uid="{00000000-0005-0000-0000-0000C25E0000}"/>
    <cellStyle name="Normal 3 2 7 2 2 3" xfId="24286" xr:uid="{00000000-0005-0000-0000-0000C35E0000}"/>
    <cellStyle name="Normal 3 2 7 2 2 3 2" xfId="24287" xr:uid="{00000000-0005-0000-0000-0000C45E0000}"/>
    <cellStyle name="Normal 3 2 7 2 2 3 2 2" xfId="24288" xr:uid="{00000000-0005-0000-0000-0000C55E0000}"/>
    <cellStyle name="Normal 3 2 7 2 2 3 2 2 2" xfId="24289" xr:uid="{00000000-0005-0000-0000-0000C65E0000}"/>
    <cellStyle name="Normal 3 2 7 2 2 3 2 3" xfId="24290" xr:uid="{00000000-0005-0000-0000-0000C75E0000}"/>
    <cellStyle name="Normal 3 2 7 2 2 3 3" xfId="24291" xr:uid="{00000000-0005-0000-0000-0000C85E0000}"/>
    <cellStyle name="Normal 3 2 7 2 2 3 3 2" xfId="24292" xr:uid="{00000000-0005-0000-0000-0000C95E0000}"/>
    <cellStyle name="Normal 3 2 7 2 2 3 4" xfId="24293" xr:uid="{00000000-0005-0000-0000-0000CA5E0000}"/>
    <cellStyle name="Normal 3 2 7 2 2 4" xfId="24294" xr:uid="{00000000-0005-0000-0000-0000CB5E0000}"/>
    <cellStyle name="Normal 3 2 7 2 2 4 2" xfId="24295" xr:uid="{00000000-0005-0000-0000-0000CC5E0000}"/>
    <cellStyle name="Normal 3 2 7 2 2 4 2 2" xfId="24296" xr:uid="{00000000-0005-0000-0000-0000CD5E0000}"/>
    <cellStyle name="Normal 3 2 7 2 2 4 2 2 2" xfId="24297" xr:uid="{00000000-0005-0000-0000-0000CE5E0000}"/>
    <cellStyle name="Normal 3 2 7 2 2 4 2 3" xfId="24298" xr:uid="{00000000-0005-0000-0000-0000CF5E0000}"/>
    <cellStyle name="Normal 3 2 7 2 2 4 3" xfId="24299" xr:uid="{00000000-0005-0000-0000-0000D05E0000}"/>
    <cellStyle name="Normal 3 2 7 2 2 4 3 2" xfId="24300" xr:uid="{00000000-0005-0000-0000-0000D15E0000}"/>
    <cellStyle name="Normal 3 2 7 2 2 4 4" xfId="24301" xr:uid="{00000000-0005-0000-0000-0000D25E0000}"/>
    <cellStyle name="Normal 3 2 7 2 2 5" xfId="24302" xr:uid="{00000000-0005-0000-0000-0000D35E0000}"/>
    <cellStyle name="Normal 3 2 7 2 2 5 2" xfId="24303" xr:uid="{00000000-0005-0000-0000-0000D45E0000}"/>
    <cellStyle name="Normal 3 2 7 2 2 5 2 2" xfId="24304" xr:uid="{00000000-0005-0000-0000-0000D55E0000}"/>
    <cellStyle name="Normal 3 2 7 2 2 5 3" xfId="24305" xr:uid="{00000000-0005-0000-0000-0000D65E0000}"/>
    <cellStyle name="Normal 3 2 7 2 2 6" xfId="24306" xr:uid="{00000000-0005-0000-0000-0000D75E0000}"/>
    <cellStyle name="Normal 3 2 7 2 2 6 2" xfId="24307" xr:uid="{00000000-0005-0000-0000-0000D85E0000}"/>
    <cellStyle name="Normal 3 2 7 2 2 7" xfId="24308" xr:uid="{00000000-0005-0000-0000-0000D95E0000}"/>
    <cellStyle name="Normal 3 2 7 2 2 7 2" xfId="24309" xr:uid="{00000000-0005-0000-0000-0000DA5E0000}"/>
    <cellStyle name="Normal 3 2 7 2 2 8" xfId="24310" xr:uid="{00000000-0005-0000-0000-0000DB5E0000}"/>
    <cellStyle name="Normal 3 2 7 2 3" xfId="24311" xr:uid="{00000000-0005-0000-0000-0000DC5E0000}"/>
    <cellStyle name="Normal 3 2 7 2 3 2" xfId="24312" xr:uid="{00000000-0005-0000-0000-0000DD5E0000}"/>
    <cellStyle name="Normal 3 2 7 2 3 2 2" xfId="24313" xr:uid="{00000000-0005-0000-0000-0000DE5E0000}"/>
    <cellStyle name="Normal 3 2 7 2 3 2 2 2" xfId="24314" xr:uid="{00000000-0005-0000-0000-0000DF5E0000}"/>
    <cellStyle name="Normal 3 2 7 2 3 2 2 2 2" xfId="24315" xr:uid="{00000000-0005-0000-0000-0000E05E0000}"/>
    <cellStyle name="Normal 3 2 7 2 3 2 2 3" xfId="24316" xr:uid="{00000000-0005-0000-0000-0000E15E0000}"/>
    <cellStyle name="Normal 3 2 7 2 3 2 3" xfId="24317" xr:uid="{00000000-0005-0000-0000-0000E25E0000}"/>
    <cellStyle name="Normal 3 2 7 2 3 2 3 2" xfId="24318" xr:uid="{00000000-0005-0000-0000-0000E35E0000}"/>
    <cellStyle name="Normal 3 2 7 2 3 2 4" xfId="24319" xr:uid="{00000000-0005-0000-0000-0000E45E0000}"/>
    <cellStyle name="Normal 3 2 7 2 3 3" xfId="24320" xr:uid="{00000000-0005-0000-0000-0000E55E0000}"/>
    <cellStyle name="Normal 3 2 7 2 3 3 2" xfId="24321" xr:uid="{00000000-0005-0000-0000-0000E65E0000}"/>
    <cellStyle name="Normal 3 2 7 2 3 3 2 2" xfId="24322" xr:uid="{00000000-0005-0000-0000-0000E75E0000}"/>
    <cellStyle name="Normal 3 2 7 2 3 3 3" xfId="24323" xr:uid="{00000000-0005-0000-0000-0000E85E0000}"/>
    <cellStyle name="Normal 3 2 7 2 3 4" xfId="24324" xr:uid="{00000000-0005-0000-0000-0000E95E0000}"/>
    <cellStyle name="Normal 3 2 7 2 3 4 2" xfId="24325" xr:uid="{00000000-0005-0000-0000-0000EA5E0000}"/>
    <cellStyle name="Normal 3 2 7 2 3 5" xfId="24326" xr:uid="{00000000-0005-0000-0000-0000EB5E0000}"/>
    <cellStyle name="Normal 3 2 7 2 4" xfId="24327" xr:uid="{00000000-0005-0000-0000-0000EC5E0000}"/>
    <cellStyle name="Normal 3 2 7 2 4 2" xfId="24328" xr:uid="{00000000-0005-0000-0000-0000ED5E0000}"/>
    <cellStyle name="Normal 3 2 7 2 4 2 2" xfId="24329" xr:uid="{00000000-0005-0000-0000-0000EE5E0000}"/>
    <cellStyle name="Normal 3 2 7 2 4 2 2 2" xfId="24330" xr:uid="{00000000-0005-0000-0000-0000EF5E0000}"/>
    <cellStyle name="Normal 3 2 7 2 4 2 3" xfId="24331" xr:uid="{00000000-0005-0000-0000-0000F05E0000}"/>
    <cellStyle name="Normal 3 2 7 2 4 3" xfId="24332" xr:uid="{00000000-0005-0000-0000-0000F15E0000}"/>
    <cellStyle name="Normal 3 2 7 2 4 3 2" xfId="24333" xr:uid="{00000000-0005-0000-0000-0000F25E0000}"/>
    <cellStyle name="Normal 3 2 7 2 4 4" xfId="24334" xr:uid="{00000000-0005-0000-0000-0000F35E0000}"/>
    <cellStyle name="Normal 3 2 7 2 5" xfId="24335" xr:uid="{00000000-0005-0000-0000-0000F45E0000}"/>
    <cellStyle name="Normal 3 2 7 2 5 2" xfId="24336" xr:uid="{00000000-0005-0000-0000-0000F55E0000}"/>
    <cellStyle name="Normal 3 2 7 2 5 2 2" xfId="24337" xr:uid="{00000000-0005-0000-0000-0000F65E0000}"/>
    <cellStyle name="Normal 3 2 7 2 5 2 2 2" xfId="24338" xr:uid="{00000000-0005-0000-0000-0000F75E0000}"/>
    <cellStyle name="Normal 3 2 7 2 5 2 3" xfId="24339" xr:uid="{00000000-0005-0000-0000-0000F85E0000}"/>
    <cellStyle name="Normal 3 2 7 2 5 3" xfId="24340" xr:uid="{00000000-0005-0000-0000-0000F95E0000}"/>
    <cellStyle name="Normal 3 2 7 2 5 3 2" xfId="24341" xr:uid="{00000000-0005-0000-0000-0000FA5E0000}"/>
    <cellStyle name="Normal 3 2 7 2 5 4" xfId="24342" xr:uid="{00000000-0005-0000-0000-0000FB5E0000}"/>
    <cellStyle name="Normal 3 2 7 2 6" xfId="24343" xr:uid="{00000000-0005-0000-0000-0000FC5E0000}"/>
    <cellStyle name="Normal 3 2 7 2 6 2" xfId="24344" xr:uid="{00000000-0005-0000-0000-0000FD5E0000}"/>
    <cellStyle name="Normal 3 2 7 2 6 2 2" xfId="24345" xr:uid="{00000000-0005-0000-0000-0000FE5E0000}"/>
    <cellStyle name="Normal 3 2 7 2 6 3" xfId="24346" xr:uid="{00000000-0005-0000-0000-0000FF5E0000}"/>
    <cellStyle name="Normal 3 2 7 2 7" xfId="24347" xr:uid="{00000000-0005-0000-0000-0000005F0000}"/>
    <cellStyle name="Normal 3 2 7 2 7 2" xfId="24348" xr:uid="{00000000-0005-0000-0000-0000015F0000}"/>
    <cellStyle name="Normal 3 2 7 2 8" xfId="24349" xr:uid="{00000000-0005-0000-0000-0000025F0000}"/>
    <cellStyle name="Normal 3 2 7 2 8 2" xfId="24350" xr:uid="{00000000-0005-0000-0000-0000035F0000}"/>
    <cellStyle name="Normal 3 2 7 2 9" xfId="24351" xr:uid="{00000000-0005-0000-0000-0000045F0000}"/>
    <cellStyle name="Normal 3 2 7 3" xfId="24352" xr:uid="{00000000-0005-0000-0000-0000055F0000}"/>
    <cellStyle name="Normal 3 2 7 3 2" xfId="24353" xr:uid="{00000000-0005-0000-0000-0000065F0000}"/>
    <cellStyle name="Normal 3 2 7 3 2 2" xfId="24354" xr:uid="{00000000-0005-0000-0000-0000075F0000}"/>
    <cellStyle name="Normal 3 2 7 3 2 2 2" xfId="24355" xr:uid="{00000000-0005-0000-0000-0000085F0000}"/>
    <cellStyle name="Normal 3 2 7 3 2 2 2 2" xfId="24356" xr:uid="{00000000-0005-0000-0000-0000095F0000}"/>
    <cellStyle name="Normal 3 2 7 3 2 2 2 2 2" xfId="24357" xr:uid="{00000000-0005-0000-0000-00000A5F0000}"/>
    <cellStyle name="Normal 3 2 7 3 2 2 2 3" xfId="24358" xr:uid="{00000000-0005-0000-0000-00000B5F0000}"/>
    <cellStyle name="Normal 3 2 7 3 2 2 3" xfId="24359" xr:uid="{00000000-0005-0000-0000-00000C5F0000}"/>
    <cellStyle name="Normal 3 2 7 3 2 2 3 2" xfId="24360" xr:uid="{00000000-0005-0000-0000-00000D5F0000}"/>
    <cellStyle name="Normal 3 2 7 3 2 2 4" xfId="24361" xr:uid="{00000000-0005-0000-0000-00000E5F0000}"/>
    <cellStyle name="Normal 3 2 7 3 2 3" xfId="24362" xr:uid="{00000000-0005-0000-0000-00000F5F0000}"/>
    <cellStyle name="Normal 3 2 7 3 2 3 2" xfId="24363" xr:uid="{00000000-0005-0000-0000-0000105F0000}"/>
    <cellStyle name="Normal 3 2 7 3 2 3 2 2" xfId="24364" xr:uid="{00000000-0005-0000-0000-0000115F0000}"/>
    <cellStyle name="Normal 3 2 7 3 2 3 3" xfId="24365" xr:uid="{00000000-0005-0000-0000-0000125F0000}"/>
    <cellStyle name="Normal 3 2 7 3 2 4" xfId="24366" xr:uid="{00000000-0005-0000-0000-0000135F0000}"/>
    <cellStyle name="Normal 3 2 7 3 2 4 2" xfId="24367" xr:uid="{00000000-0005-0000-0000-0000145F0000}"/>
    <cellStyle name="Normal 3 2 7 3 2 5" xfId="24368" xr:uid="{00000000-0005-0000-0000-0000155F0000}"/>
    <cellStyle name="Normal 3 2 7 3 3" xfId="24369" xr:uid="{00000000-0005-0000-0000-0000165F0000}"/>
    <cellStyle name="Normal 3 2 7 3 3 2" xfId="24370" xr:uid="{00000000-0005-0000-0000-0000175F0000}"/>
    <cellStyle name="Normal 3 2 7 3 3 2 2" xfId="24371" xr:uid="{00000000-0005-0000-0000-0000185F0000}"/>
    <cellStyle name="Normal 3 2 7 3 3 2 2 2" xfId="24372" xr:uid="{00000000-0005-0000-0000-0000195F0000}"/>
    <cellStyle name="Normal 3 2 7 3 3 2 3" xfId="24373" xr:uid="{00000000-0005-0000-0000-00001A5F0000}"/>
    <cellStyle name="Normal 3 2 7 3 3 3" xfId="24374" xr:uid="{00000000-0005-0000-0000-00001B5F0000}"/>
    <cellStyle name="Normal 3 2 7 3 3 3 2" xfId="24375" xr:uid="{00000000-0005-0000-0000-00001C5F0000}"/>
    <cellStyle name="Normal 3 2 7 3 3 4" xfId="24376" xr:uid="{00000000-0005-0000-0000-00001D5F0000}"/>
    <cellStyle name="Normal 3 2 7 3 4" xfId="24377" xr:uid="{00000000-0005-0000-0000-00001E5F0000}"/>
    <cellStyle name="Normal 3 2 7 3 4 2" xfId="24378" xr:uid="{00000000-0005-0000-0000-00001F5F0000}"/>
    <cellStyle name="Normal 3 2 7 3 4 2 2" xfId="24379" xr:uid="{00000000-0005-0000-0000-0000205F0000}"/>
    <cellStyle name="Normal 3 2 7 3 4 2 2 2" xfId="24380" xr:uid="{00000000-0005-0000-0000-0000215F0000}"/>
    <cellStyle name="Normal 3 2 7 3 4 2 3" xfId="24381" xr:uid="{00000000-0005-0000-0000-0000225F0000}"/>
    <cellStyle name="Normal 3 2 7 3 4 3" xfId="24382" xr:uid="{00000000-0005-0000-0000-0000235F0000}"/>
    <cellStyle name="Normal 3 2 7 3 4 3 2" xfId="24383" xr:uid="{00000000-0005-0000-0000-0000245F0000}"/>
    <cellStyle name="Normal 3 2 7 3 4 4" xfId="24384" xr:uid="{00000000-0005-0000-0000-0000255F0000}"/>
    <cellStyle name="Normal 3 2 7 3 5" xfId="24385" xr:uid="{00000000-0005-0000-0000-0000265F0000}"/>
    <cellStyle name="Normal 3 2 7 3 5 2" xfId="24386" xr:uid="{00000000-0005-0000-0000-0000275F0000}"/>
    <cellStyle name="Normal 3 2 7 3 5 2 2" xfId="24387" xr:uid="{00000000-0005-0000-0000-0000285F0000}"/>
    <cellStyle name="Normal 3 2 7 3 5 3" xfId="24388" xr:uid="{00000000-0005-0000-0000-0000295F0000}"/>
    <cellStyle name="Normal 3 2 7 3 6" xfId="24389" xr:uid="{00000000-0005-0000-0000-00002A5F0000}"/>
    <cellStyle name="Normal 3 2 7 3 6 2" xfId="24390" xr:uid="{00000000-0005-0000-0000-00002B5F0000}"/>
    <cellStyle name="Normal 3 2 7 3 7" xfId="24391" xr:uid="{00000000-0005-0000-0000-00002C5F0000}"/>
    <cellStyle name="Normal 3 2 7 3 7 2" xfId="24392" xr:uid="{00000000-0005-0000-0000-00002D5F0000}"/>
    <cellStyle name="Normal 3 2 7 3 8" xfId="24393" xr:uid="{00000000-0005-0000-0000-00002E5F0000}"/>
    <cellStyle name="Normal 3 2 7 4" xfId="24394" xr:uid="{00000000-0005-0000-0000-00002F5F0000}"/>
    <cellStyle name="Normal 3 2 7 4 2" xfId="24395" xr:uid="{00000000-0005-0000-0000-0000305F0000}"/>
    <cellStyle name="Normal 3 2 7 4 2 2" xfId="24396" xr:uid="{00000000-0005-0000-0000-0000315F0000}"/>
    <cellStyle name="Normal 3 2 7 4 2 2 2" xfId="24397" xr:uid="{00000000-0005-0000-0000-0000325F0000}"/>
    <cellStyle name="Normal 3 2 7 4 2 2 2 2" xfId="24398" xr:uid="{00000000-0005-0000-0000-0000335F0000}"/>
    <cellStyle name="Normal 3 2 7 4 2 2 3" xfId="24399" xr:uid="{00000000-0005-0000-0000-0000345F0000}"/>
    <cellStyle name="Normal 3 2 7 4 2 3" xfId="24400" xr:uid="{00000000-0005-0000-0000-0000355F0000}"/>
    <cellStyle name="Normal 3 2 7 4 2 3 2" xfId="24401" xr:uid="{00000000-0005-0000-0000-0000365F0000}"/>
    <cellStyle name="Normal 3 2 7 4 2 4" xfId="24402" xr:uid="{00000000-0005-0000-0000-0000375F0000}"/>
    <cellStyle name="Normal 3 2 7 4 3" xfId="24403" xr:uid="{00000000-0005-0000-0000-0000385F0000}"/>
    <cellStyle name="Normal 3 2 7 4 3 2" xfId="24404" xr:uid="{00000000-0005-0000-0000-0000395F0000}"/>
    <cellStyle name="Normal 3 2 7 4 3 2 2" xfId="24405" xr:uid="{00000000-0005-0000-0000-00003A5F0000}"/>
    <cellStyle name="Normal 3 2 7 4 3 3" xfId="24406" xr:uid="{00000000-0005-0000-0000-00003B5F0000}"/>
    <cellStyle name="Normal 3 2 7 4 4" xfId="24407" xr:uid="{00000000-0005-0000-0000-00003C5F0000}"/>
    <cellStyle name="Normal 3 2 7 4 4 2" xfId="24408" xr:uid="{00000000-0005-0000-0000-00003D5F0000}"/>
    <cellStyle name="Normal 3 2 7 4 5" xfId="24409" xr:uid="{00000000-0005-0000-0000-00003E5F0000}"/>
    <cellStyle name="Normal 3 2 7 5" xfId="24410" xr:uid="{00000000-0005-0000-0000-00003F5F0000}"/>
    <cellStyle name="Normal 3 2 7 5 2" xfId="24411" xr:uid="{00000000-0005-0000-0000-0000405F0000}"/>
    <cellStyle name="Normal 3 2 7 5 2 2" xfId="24412" xr:uid="{00000000-0005-0000-0000-0000415F0000}"/>
    <cellStyle name="Normal 3 2 7 5 2 2 2" xfId="24413" xr:uid="{00000000-0005-0000-0000-0000425F0000}"/>
    <cellStyle name="Normal 3 2 7 5 2 3" xfId="24414" xr:uid="{00000000-0005-0000-0000-0000435F0000}"/>
    <cellStyle name="Normal 3 2 7 5 3" xfId="24415" xr:uid="{00000000-0005-0000-0000-0000445F0000}"/>
    <cellStyle name="Normal 3 2 7 5 3 2" xfId="24416" xr:uid="{00000000-0005-0000-0000-0000455F0000}"/>
    <cellStyle name="Normal 3 2 7 5 4" xfId="24417" xr:uid="{00000000-0005-0000-0000-0000465F0000}"/>
    <cellStyle name="Normal 3 2 7 6" xfId="24418" xr:uid="{00000000-0005-0000-0000-0000475F0000}"/>
    <cellStyle name="Normal 3 2 7 6 2" xfId="24419" xr:uid="{00000000-0005-0000-0000-0000485F0000}"/>
    <cellStyle name="Normal 3 2 7 6 2 2" xfId="24420" xr:uid="{00000000-0005-0000-0000-0000495F0000}"/>
    <cellStyle name="Normal 3 2 7 6 2 2 2" xfId="24421" xr:uid="{00000000-0005-0000-0000-00004A5F0000}"/>
    <cellStyle name="Normal 3 2 7 6 2 3" xfId="24422" xr:uid="{00000000-0005-0000-0000-00004B5F0000}"/>
    <cellStyle name="Normal 3 2 7 6 3" xfId="24423" xr:uid="{00000000-0005-0000-0000-00004C5F0000}"/>
    <cellStyle name="Normal 3 2 7 6 3 2" xfId="24424" xr:uid="{00000000-0005-0000-0000-00004D5F0000}"/>
    <cellStyle name="Normal 3 2 7 6 4" xfId="24425" xr:uid="{00000000-0005-0000-0000-00004E5F0000}"/>
    <cellStyle name="Normal 3 2 7 7" xfId="24426" xr:uid="{00000000-0005-0000-0000-00004F5F0000}"/>
    <cellStyle name="Normal 3 2 7 7 2" xfId="24427" xr:uid="{00000000-0005-0000-0000-0000505F0000}"/>
    <cellStyle name="Normal 3 2 7 7 2 2" xfId="24428" xr:uid="{00000000-0005-0000-0000-0000515F0000}"/>
    <cellStyle name="Normal 3 2 7 7 3" xfId="24429" xr:uid="{00000000-0005-0000-0000-0000525F0000}"/>
    <cellStyle name="Normal 3 2 7 8" xfId="24430" xr:uid="{00000000-0005-0000-0000-0000535F0000}"/>
    <cellStyle name="Normal 3 2 7 8 2" xfId="24431" xr:uid="{00000000-0005-0000-0000-0000545F0000}"/>
    <cellStyle name="Normal 3 2 7 9" xfId="24432" xr:uid="{00000000-0005-0000-0000-0000555F0000}"/>
    <cellStyle name="Normal 3 2 7 9 2" xfId="24433" xr:uid="{00000000-0005-0000-0000-0000565F0000}"/>
    <cellStyle name="Normal 3 2 8" xfId="24434" xr:uid="{00000000-0005-0000-0000-0000575F0000}"/>
    <cellStyle name="Normal 3 2 8 10" xfId="24435" xr:uid="{00000000-0005-0000-0000-0000585F0000}"/>
    <cellStyle name="Normal 3 2 8 2" xfId="24436" xr:uid="{00000000-0005-0000-0000-0000595F0000}"/>
    <cellStyle name="Normal 3 2 8 2 2" xfId="24437" xr:uid="{00000000-0005-0000-0000-00005A5F0000}"/>
    <cellStyle name="Normal 3 2 8 2 2 2" xfId="24438" xr:uid="{00000000-0005-0000-0000-00005B5F0000}"/>
    <cellStyle name="Normal 3 2 8 2 2 2 2" xfId="24439" xr:uid="{00000000-0005-0000-0000-00005C5F0000}"/>
    <cellStyle name="Normal 3 2 8 2 2 2 2 2" xfId="24440" xr:uid="{00000000-0005-0000-0000-00005D5F0000}"/>
    <cellStyle name="Normal 3 2 8 2 2 2 2 2 2" xfId="24441" xr:uid="{00000000-0005-0000-0000-00005E5F0000}"/>
    <cellStyle name="Normal 3 2 8 2 2 2 2 2 2 2" xfId="24442" xr:uid="{00000000-0005-0000-0000-00005F5F0000}"/>
    <cellStyle name="Normal 3 2 8 2 2 2 2 2 3" xfId="24443" xr:uid="{00000000-0005-0000-0000-0000605F0000}"/>
    <cellStyle name="Normal 3 2 8 2 2 2 2 3" xfId="24444" xr:uid="{00000000-0005-0000-0000-0000615F0000}"/>
    <cellStyle name="Normal 3 2 8 2 2 2 2 3 2" xfId="24445" xr:uid="{00000000-0005-0000-0000-0000625F0000}"/>
    <cellStyle name="Normal 3 2 8 2 2 2 2 4" xfId="24446" xr:uid="{00000000-0005-0000-0000-0000635F0000}"/>
    <cellStyle name="Normal 3 2 8 2 2 2 3" xfId="24447" xr:uid="{00000000-0005-0000-0000-0000645F0000}"/>
    <cellStyle name="Normal 3 2 8 2 2 2 3 2" xfId="24448" xr:uid="{00000000-0005-0000-0000-0000655F0000}"/>
    <cellStyle name="Normal 3 2 8 2 2 2 3 2 2" xfId="24449" xr:uid="{00000000-0005-0000-0000-0000665F0000}"/>
    <cellStyle name="Normal 3 2 8 2 2 2 3 3" xfId="24450" xr:uid="{00000000-0005-0000-0000-0000675F0000}"/>
    <cellStyle name="Normal 3 2 8 2 2 2 4" xfId="24451" xr:uid="{00000000-0005-0000-0000-0000685F0000}"/>
    <cellStyle name="Normal 3 2 8 2 2 2 4 2" xfId="24452" xr:uid="{00000000-0005-0000-0000-0000695F0000}"/>
    <cellStyle name="Normal 3 2 8 2 2 2 5" xfId="24453" xr:uid="{00000000-0005-0000-0000-00006A5F0000}"/>
    <cellStyle name="Normal 3 2 8 2 2 3" xfId="24454" xr:uid="{00000000-0005-0000-0000-00006B5F0000}"/>
    <cellStyle name="Normal 3 2 8 2 2 3 2" xfId="24455" xr:uid="{00000000-0005-0000-0000-00006C5F0000}"/>
    <cellStyle name="Normal 3 2 8 2 2 3 2 2" xfId="24456" xr:uid="{00000000-0005-0000-0000-00006D5F0000}"/>
    <cellStyle name="Normal 3 2 8 2 2 3 2 2 2" xfId="24457" xr:uid="{00000000-0005-0000-0000-00006E5F0000}"/>
    <cellStyle name="Normal 3 2 8 2 2 3 2 3" xfId="24458" xr:uid="{00000000-0005-0000-0000-00006F5F0000}"/>
    <cellStyle name="Normal 3 2 8 2 2 3 3" xfId="24459" xr:uid="{00000000-0005-0000-0000-0000705F0000}"/>
    <cellStyle name="Normal 3 2 8 2 2 3 3 2" xfId="24460" xr:uid="{00000000-0005-0000-0000-0000715F0000}"/>
    <cellStyle name="Normal 3 2 8 2 2 3 4" xfId="24461" xr:uid="{00000000-0005-0000-0000-0000725F0000}"/>
    <cellStyle name="Normal 3 2 8 2 2 4" xfId="24462" xr:uid="{00000000-0005-0000-0000-0000735F0000}"/>
    <cellStyle name="Normal 3 2 8 2 2 4 2" xfId="24463" xr:uid="{00000000-0005-0000-0000-0000745F0000}"/>
    <cellStyle name="Normal 3 2 8 2 2 4 2 2" xfId="24464" xr:uid="{00000000-0005-0000-0000-0000755F0000}"/>
    <cellStyle name="Normal 3 2 8 2 2 4 2 2 2" xfId="24465" xr:uid="{00000000-0005-0000-0000-0000765F0000}"/>
    <cellStyle name="Normal 3 2 8 2 2 4 2 3" xfId="24466" xr:uid="{00000000-0005-0000-0000-0000775F0000}"/>
    <cellStyle name="Normal 3 2 8 2 2 4 3" xfId="24467" xr:uid="{00000000-0005-0000-0000-0000785F0000}"/>
    <cellStyle name="Normal 3 2 8 2 2 4 3 2" xfId="24468" xr:uid="{00000000-0005-0000-0000-0000795F0000}"/>
    <cellStyle name="Normal 3 2 8 2 2 4 4" xfId="24469" xr:uid="{00000000-0005-0000-0000-00007A5F0000}"/>
    <cellStyle name="Normal 3 2 8 2 2 5" xfId="24470" xr:uid="{00000000-0005-0000-0000-00007B5F0000}"/>
    <cellStyle name="Normal 3 2 8 2 2 5 2" xfId="24471" xr:uid="{00000000-0005-0000-0000-00007C5F0000}"/>
    <cellStyle name="Normal 3 2 8 2 2 5 2 2" xfId="24472" xr:uid="{00000000-0005-0000-0000-00007D5F0000}"/>
    <cellStyle name="Normal 3 2 8 2 2 5 3" xfId="24473" xr:uid="{00000000-0005-0000-0000-00007E5F0000}"/>
    <cellStyle name="Normal 3 2 8 2 2 6" xfId="24474" xr:uid="{00000000-0005-0000-0000-00007F5F0000}"/>
    <cellStyle name="Normal 3 2 8 2 2 6 2" xfId="24475" xr:uid="{00000000-0005-0000-0000-0000805F0000}"/>
    <cellStyle name="Normal 3 2 8 2 2 7" xfId="24476" xr:uid="{00000000-0005-0000-0000-0000815F0000}"/>
    <cellStyle name="Normal 3 2 8 2 2 7 2" xfId="24477" xr:uid="{00000000-0005-0000-0000-0000825F0000}"/>
    <cellStyle name="Normal 3 2 8 2 2 8" xfId="24478" xr:uid="{00000000-0005-0000-0000-0000835F0000}"/>
    <cellStyle name="Normal 3 2 8 2 3" xfId="24479" xr:uid="{00000000-0005-0000-0000-0000845F0000}"/>
    <cellStyle name="Normal 3 2 8 2 3 2" xfId="24480" xr:uid="{00000000-0005-0000-0000-0000855F0000}"/>
    <cellStyle name="Normal 3 2 8 2 3 2 2" xfId="24481" xr:uid="{00000000-0005-0000-0000-0000865F0000}"/>
    <cellStyle name="Normal 3 2 8 2 3 2 2 2" xfId="24482" xr:uid="{00000000-0005-0000-0000-0000875F0000}"/>
    <cellStyle name="Normal 3 2 8 2 3 2 2 2 2" xfId="24483" xr:uid="{00000000-0005-0000-0000-0000885F0000}"/>
    <cellStyle name="Normal 3 2 8 2 3 2 2 3" xfId="24484" xr:uid="{00000000-0005-0000-0000-0000895F0000}"/>
    <cellStyle name="Normal 3 2 8 2 3 2 3" xfId="24485" xr:uid="{00000000-0005-0000-0000-00008A5F0000}"/>
    <cellStyle name="Normal 3 2 8 2 3 2 3 2" xfId="24486" xr:uid="{00000000-0005-0000-0000-00008B5F0000}"/>
    <cellStyle name="Normal 3 2 8 2 3 2 4" xfId="24487" xr:uid="{00000000-0005-0000-0000-00008C5F0000}"/>
    <cellStyle name="Normal 3 2 8 2 3 3" xfId="24488" xr:uid="{00000000-0005-0000-0000-00008D5F0000}"/>
    <cellStyle name="Normal 3 2 8 2 3 3 2" xfId="24489" xr:uid="{00000000-0005-0000-0000-00008E5F0000}"/>
    <cellStyle name="Normal 3 2 8 2 3 3 2 2" xfId="24490" xr:uid="{00000000-0005-0000-0000-00008F5F0000}"/>
    <cellStyle name="Normal 3 2 8 2 3 3 3" xfId="24491" xr:uid="{00000000-0005-0000-0000-0000905F0000}"/>
    <cellStyle name="Normal 3 2 8 2 3 4" xfId="24492" xr:uid="{00000000-0005-0000-0000-0000915F0000}"/>
    <cellStyle name="Normal 3 2 8 2 3 4 2" xfId="24493" xr:uid="{00000000-0005-0000-0000-0000925F0000}"/>
    <cellStyle name="Normal 3 2 8 2 3 5" xfId="24494" xr:uid="{00000000-0005-0000-0000-0000935F0000}"/>
    <cellStyle name="Normal 3 2 8 2 4" xfId="24495" xr:uid="{00000000-0005-0000-0000-0000945F0000}"/>
    <cellStyle name="Normal 3 2 8 2 4 2" xfId="24496" xr:uid="{00000000-0005-0000-0000-0000955F0000}"/>
    <cellStyle name="Normal 3 2 8 2 4 2 2" xfId="24497" xr:uid="{00000000-0005-0000-0000-0000965F0000}"/>
    <cellStyle name="Normal 3 2 8 2 4 2 2 2" xfId="24498" xr:uid="{00000000-0005-0000-0000-0000975F0000}"/>
    <cellStyle name="Normal 3 2 8 2 4 2 3" xfId="24499" xr:uid="{00000000-0005-0000-0000-0000985F0000}"/>
    <cellStyle name="Normal 3 2 8 2 4 3" xfId="24500" xr:uid="{00000000-0005-0000-0000-0000995F0000}"/>
    <cellStyle name="Normal 3 2 8 2 4 3 2" xfId="24501" xr:uid="{00000000-0005-0000-0000-00009A5F0000}"/>
    <cellStyle name="Normal 3 2 8 2 4 4" xfId="24502" xr:uid="{00000000-0005-0000-0000-00009B5F0000}"/>
    <cellStyle name="Normal 3 2 8 2 5" xfId="24503" xr:uid="{00000000-0005-0000-0000-00009C5F0000}"/>
    <cellStyle name="Normal 3 2 8 2 5 2" xfId="24504" xr:uid="{00000000-0005-0000-0000-00009D5F0000}"/>
    <cellStyle name="Normal 3 2 8 2 5 2 2" xfId="24505" xr:uid="{00000000-0005-0000-0000-00009E5F0000}"/>
    <cellStyle name="Normal 3 2 8 2 5 2 2 2" xfId="24506" xr:uid="{00000000-0005-0000-0000-00009F5F0000}"/>
    <cellStyle name="Normal 3 2 8 2 5 2 3" xfId="24507" xr:uid="{00000000-0005-0000-0000-0000A05F0000}"/>
    <cellStyle name="Normal 3 2 8 2 5 3" xfId="24508" xr:uid="{00000000-0005-0000-0000-0000A15F0000}"/>
    <cellStyle name="Normal 3 2 8 2 5 3 2" xfId="24509" xr:uid="{00000000-0005-0000-0000-0000A25F0000}"/>
    <cellStyle name="Normal 3 2 8 2 5 4" xfId="24510" xr:uid="{00000000-0005-0000-0000-0000A35F0000}"/>
    <cellStyle name="Normal 3 2 8 2 6" xfId="24511" xr:uid="{00000000-0005-0000-0000-0000A45F0000}"/>
    <cellStyle name="Normal 3 2 8 2 6 2" xfId="24512" xr:uid="{00000000-0005-0000-0000-0000A55F0000}"/>
    <cellStyle name="Normal 3 2 8 2 6 2 2" xfId="24513" xr:uid="{00000000-0005-0000-0000-0000A65F0000}"/>
    <cellStyle name="Normal 3 2 8 2 6 3" xfId="24514" xr:uid="{00000000-0005-0000-0000-0000A75F0000}"/>
    <cellStyle name="Normal 3 2 8 2 7" xfId="24515" xr:uid="{00000000-0005-0000-0000-0000A85F0000}"/>
    <cellStyle name="Normal 3 2 8 2 7 2" xfId="24516" xr:uid="{00000000-0005-0000-0000-0000A95F0000}"/>
    <cellStyle name="Normal 3 2 8 2 8" xfId="24517" xr:uid="{00000000-0005-0000-0000-0000AA5F0000}"/>
    <cellStyle name="Normal 3 2 8 2 8 2" xfId="24518" xr:uid="{00000000-0005-0000-0000-0000AB5F0000}"/>
    <cellStyle name="Normal 3 2 8 2 9" xfId="24519" xr:uid="{00000000-0005-0000-0000-0000AC5F0000}"/>
    <cellStyle name="Normal 3 2 8 3" xfId="24520" xr:uid="{00000000-0005-0000-0000-0000AD5F0000}"/>
    <cellStyle name="Normal 3 2 8 3 2" xfId="24521" xr:uid="{00000000-0005-0000-0000-0000AE5F0000}"/>
    <cellStyle name="Normal 3 2 8 3 2 2" xfId="24522" xr:uid="{00000000-0005-0000-0000-0000AF5F0000}"/>
    <cellStyle name="Normal 3 2 8 3 2 2 2" xfId="24523" xr:uid="{00000000-0005-0000-0000-0000B05F0000}"/>
    <cellStyle name="Normal 3 2 8 3 2 2 2 2" xfId="24524" xr:uid="{00000000-0005-0000-0000-0000B15F0000}"/>
    <cellStyle name="Normal 3 2 8 3 2 2 2 2 2" xfId="24525" xr:uid="{00000000-0005-0000-0000-0000B25F0000}"/>
    <cellStyle name="Normal 3 2 8 3 2 2 2 3" xfId="24526" xr:uid="{00000000-0005-0000-0000-0000B35F0000}"/>
    <cellStyle name="Normal 3 2 8 3 2 2 3" xfId="24527" xr:uid="{00000000-0005-0000-0000-0000B45F0000}"/>
    <cellStyle name="Normal 3 2 8 3 2 2 3 2" xfId="24528" xr:uid="{00000000-0005-0000-0000-0000B55F0000}"/>
    <cellStyle name="Normal 3 2 8 3 2 2 4" xfId="24529" xr:uid="{00000000-0005-0000-0000-0000B65F0000}"/>
    <cellStyle name="Normal 3 2 8 3 2 3" xfId="24530" xr:uid="{00000000-0005-0000-0000-0000B75F0000}"/>
    <cellStyle name="Normal 3 2 8 3 2 3 2" xfId="24531" xr:uid="{00000000-0005-0000-0000-0000B85F0000}"/>
    <cellStyle name="Normal 3 2 8 3 2 3 2 2" xfId="24532" xr:uid="{00000000-0005-0000-0000-0000B95F0000}"/>
    <cellStyle name="Normal 3 2 8 3 2 3 3" xfId="24533" xr:uid="{00000000-0005-0000-0000-0000BA5F0000}"/>
    <cellStyle name="Normal 3 2 8 3 2 4" xfId="24534" xr:uid="{00000000-0005-0000-0000-0000BB5F0000}"/>
    <cellStyle name="Normal 3 2 8 3 2 4 2" xfId="24535" xr:uid="{00000000-0005-0000-0000-0000BC5F0000}"/>
    <cellStyle name="Normal 3 2 8 3 2 5" xfId="24536" xr:uid="{00000000-0005-0000-0000-0000BD5F0000}"/>
    <cellStyle name="Normal 3 2 8 3 3" xfId="24537" xr:uid="{00000000-0005-0000-0000-0000BE5F0000}"/>
    <cellStyle name="Normal 3 2 8 3 3 2" xfId="24538" xr:uid="{00000000-0005-0000-0000-0000BF5F0000}"/>
    <cellStyle name="Normal 3 2 8 3 3 2 2" xfId="24539" xr:uid="{00000000-0005-0000-0000-0000C05F0000}"/>
    <cellStyle name="Normal 3 2 8 3 3 2 2 2" xfId="24540" xr:uid="{00000000-0005-0000-0000-0000C15F0000}"/>
    <cellStyle name="Normal 3 2 8 3 3 2 3" xfId="24541" xr:uid="{00000000-0005-0000-0000-0000C25F0000}"/>
    <cellStyle name="Normal 3 2 8 3 3 3" xfId="24542" xr:uid="{00000000-0005-0000-0000-0000C35F0000}"/>
    <cellStyle name="Normal 3 2 8 3 3 3 2" xfId="24543" xr:uid="{00000000-0005-0000-0000-0000C45F0000}"/>
    <cellStyle name="Normal 3 2 8 3 3 4" xfId="24544" xr:uid="{00000000-0005-0000-0000-0000C55F0000}"/>
    <cellStyle name="Normal 3 2 8 3 4" xfId="24545" xr:uid="{00000000-0005-0000-0000-0000C65F0000}"/>
    <cellStyle name="Normal 3 2 8 3 4 2" xfId="24546" xr:uid="{00000000-0005-0000-0000-0000C75F0000}"/>
    <cellStyle name="Normal 3 2 8 3 4 2 2" xfId="24547" xr:uid="{00000000-0005-0000-0000-0000C85F0000}"/>
    <cellStyle name="Normal 3 2 8 3 4 2 2 2" xfId="24548" xr:uid="{00000000-0005-0000-0000-0000C95F0000}"/>
    <cellStyle name="Normal 3 2 8 3 4 2 3" xfId="24549" xr:uid="{00000000-0005-0000-0000-0000CA5F0000}"/>
    <cellStyle name="Normal 3 2 8 3 4 3" xfId="24550" xr:uid="{00000000-0005-0000-0000-0000CB5F0000}"/>
    <cellStyle name="Normal 3 2 8 3 4 3 2" xfId="24551" xr:uid="{00000000-0005-0000-0000-0000CC5F0000}"/>
    <cellStyle name="Normal 3 2 8 3 4 4" xfId="24552" xr:uid="{00000000-0005-0000-0000-0000CD5F0000}"/>
    <cellStyle name="Normal 3 2 8 3 5" xfId="24553" xr:uid="{00000000-0005-0000-0000-0000CE5F0000}"/>
    <cellStyle name="Normal 3 2 8 3 5 2" xfId="24554" xr:uid="{00000000-0005-0000-0000-0000CF5F0000}"/>
    <cellStyle name="Normal 3 2 8 3 5 2 2" xfId="24555" xr:uid="{00000000-0005-0000-0000-0000D05F0000}"/>
    <cellStyle name="Normal 3 2 8 3 5 3" xfId="24556" xr:uid="{00000000-0005-0000-0000-0000D15F0000}"/>
    <cellStyle name="Normal 3 2 8 3 6" xfId="24557" xr:uid="{00000000-0005-0000-0000-0000D25F0000}"/>
    <cellStyle name="Normal 3 2 8 3 6 2" xfId="24558" xr:uid="{00000000-0005-0000-0000-0000D35F0000}"/>
    <cellStyle name="Normal 3 2 8 3 7" xfId="24559" xr:uid="{00000000-0005-0000-0000-0000D45F0000}"/>
    <cellStyle name="Normal 3 2 8 3 7 2" xfId="24560" xr:uid="{00000000-0005-0000-0000-0000D55F0000}"/>
    <cellStyle name="Normal 3 2 8 3 8" xfId="24561" xr:uid="{00000000-0005-0000-0000-0000D65F0000}"/>
    <cellStyle name="Normal 3 2 8 4" xfId="24562" xr:uid="{00000000-0005-0000-0000-0000D75F0000}"/>
    <cellStyle name="Normal 3 2 8 4 2" xfId="24563" xr:uid="{00000000-0005-0000-0000-0000D85F0000}"/>
    <cellStyle name="Normal 3 2 8 4 2 2" xfId="24564" xr:uid="{00000000-0005-0000-0000-0000D95F0000}"/>
    <cellStyle name="Normal 3 2 8 4 2 2 2" xfId="24565" xr:uid="{00000000-0005-0000-0000-0000DA5F0000}"/>
    <cellStyle name="Normal 3 2 8 4 2 2 2 2" xfId="24566" xr:uid="{00000000-0005-0000-0000-0000DB5F0000}"/>
    <cellStyle name="Normal 3 2 8 4 2 2 3" xfId="24567" xr:uid="{00000000-0005-0000-0000-0000DC5F0000}"/>
    <cellStyle name="Normal 3 2 8 4 2 3" xfId="24568" xr:uid="{00000000-0005-0000-0000-0000DD5F0000}"/>
    <cellStyle name="Normal 3 2 8 4 2 3 2" xfId="24569" xr:uid="{00000000-0005-0000-0000-0000DE5F0000}"/>
    <cellStyle name="Normal 3 2 8 4 2 4" xfId="24570" xr:uid="{00000000-0005-0000-0000-0000DF5F0000}"/>
    <cellStyle name="Normal 3 2 8 4 3" xfId="24571" xr:uid="{00000000-0005-0000-0000-0000E05F0000}"/>
    <cellStyle name="Normal 3 2 8 4 3 2" xfId="24572" xr:uid="{00000000-0005-0000-0000-0000E15F0000}"/>
    <cellStyle name="Normal 3 2 8 4 3 2 2" xfId="24573" xr:uid="{00000000-0005-0000-0000-0000E25F0000}"/>
    <cellStyle name="Normal 3 2 8 4 3 3" xfId="24574" xr:uid="{00000000-0005-0000-0000-0000E35F0000}"/>
    <cellStyle name="Normal 3 2 8 4 4" xfId="24575" xr:uid="{00000000-0005-0000-0000-0000E45F0000}"/>
    <cellStyle name="Normal 3 2 8 4 4 2" xfId="24576" xr:uid="{00000000-0005-0000-0000-0000E55F0000}"/>
    <cellStyle name="Normal 3 2 8 4 5" xfId="24577" xr:uid="{00000000-0005-0000-0000-0000E65F0000}"/>
    <cellStyle name="Normal 3 2 8 5" xfId="24578" xr:uid="{00000000-0005-0000-0000-0000E75F0000}"/>
    <cellStyle name="Normal 3 2 8 5 2" xfId="24579" xr:uid="{00000000-0005-0000-0000-0000E85F0000}"/>
    <cellStyle name="Normal 3 2 8 5 2 2" xfId="24580" xr:uid="{00000000-0005-0000-0000-0000E95F0000}"/>
    <cellStyle name="Normal 3 2 8 5 2 2 2" xfId="24581" xr:uid="{00000000-0005-0000-0000-0000EA5F0000}"/>
    <cellStyle name="Normal 3 2 8 5 2 3" xfId="24582" xr:uid="{00000000-0005-0000-0000-0000EB5F0000}"/>
    <cellStyle name="Normal 3 2 8 5 3" xfId="24583" xr:uid="{00000000-0005-0000-0000-0000EC5F0000}"/>
    <cellStyle name="Normal 3 2 8 5 3 2" xfId="24584" xr:uid="{00000000-0005-0000-0000-0000ED5F0000}"/>
    <cellStyle name="Normal 3 2 8 5 4" xfId="24585" xr:uid="{00000000-0005-0000-0000-0000EE5F0000}"/>
    <cellStyle name="Normal 3 2 8 6" xfId="24586" xr:uid="{00000000-0005-0000-0000-0000EF5F0000}"/>
    <cellStyle name="Normal 3 2 8 6 2" xfId="24587" xr:uid="{00000000-0005-0000-0000-0000F05F0000}"/>
    <cellStyle name="Normal 3 2 8 6 2 2" xfId="24588" xr:uid="{00000000-0005-0000-0000-0000F15F0000}"/>
    <cellStyle name="Normal 3 2 8 6 2 2 2" xfId="24589" xr:uid="{00000000-0005-0000-0000-0000F25F0000}"/>
    <cellStyle name="Normal 3 2 8 6 2 3" xfId="24590" xr:uid="{00000000-0005-0000-0000-0000F35F0000}"/>
    <cellStyle name="Normal 3 2 8 6 3" xfId="24591" xr:uid="{00000000-0005-0000-0000-0000F45F0000}"/>
    <cellStyle name="Normal 3 2 8 6 3 2" xfId="24592" xr:uid="{00000000-0005-0000-0000-0000F55F0000}"/>
    <cellStyle name="Normal 3 2 8 6 4" xfId="24593" xr:uid="{00000000-0005-0000-0000-0000F65F0000}"/>
    <cellStyle name="Normal 3 2 8 7" xfId="24594" xr:uid="{00000000-0005-0000-0000-0000F75F0000}"/>
    <cellStyle name="Normal 3 2 8 7 2" xfId="24595" xr:uid="{00000000-0005-0000-0000-0000F85F0000}"/>
    <cellStyle name="Normal 3 2 8 7 2 2" xfId="24596" xr:uid="{00000000-0005-0000-0000-0000F95F0000}"/>
    <cellStyle name="Normal 3 2 8 7 3" xfId="24597" xr:uid="{00000000-0005-0000-0000-0000FA5F0000}"/>
    <cellStyle name="Normal 3 2 8 8" xfId="24598" xr:uid="{00000000-0005-0000-0000-0000FB5F0000}"/>
    <cellStyle name="Normal 3 2 8 8 2" xfId="24599" xr:uid="{00000000-0005-0000-0000-0000FC5F0000}"/>
    <cellStyle name="Normal 3 2 8 9" xfId="24600" xr:uid="{00000000-0005-0000-0000-0000FD5F0000}"/>
    <cellStyle name="Normal 3 2 8 9 2" xfId="24601" xr:uid="{00000000-0005-0000-0000-0000FE5F0000}"/>
    <cellStyle name="Normal 3 2 9" xfId="24602" xr:uid="{00000000-0005-0000-0000-0000FF5F0000}"/>
    <cellStyle name="Normal 3 2 9 2" xfId="24603" xr:uid="{00000000-0005-0000-0000-000000600000}"/>
    <cellStyle name="Normal 3 2 9 2 2" xfId="24604" xr:uid="{00000000-0005-0000-0000-000001600000}"/>
    <cellStyle name="Normal 3 2 9 2 2 2" xfId="24605" xr:uid="{00000000-0005-0000-0000-000002600000}"/>
    <cellStyle name="Normal 3 2 9 2 2 2 2" xfId="24606" xr:uid="{00000000-0005-0000-0000-000003600000}"/>
    <cellStyle name="Normal 3 2 9 2 2 2 2 2" xfId="24607" xr:uid="{00000000-0005-0000-0000-000004600000}"/>
    <cellStyle name="Normal 3 2 9 2 2 2 2 2 2" xfId="24608" xr:uid="{00000000-0005-0000-0000-000005600000}"/>
    <cellStyle name="Normal 3 2 9 2 2 2 2 3" xfId="24609" xr:uid="{00000000-0005-0000-0000-000006600000}"/>
    <cellStyle name="Normal 3 2 9 2 2 2 3" xfId="24610" xr:uid="{00000000-0005-0000-0000-000007600000}"/>
    <cellStyle name="Normal 3 2 9 2 2 2 3 2" xfId="24611" xr:uid="{00000000-0005-0000-0000-000008600000}"/>
    <cellStyle name="Normal 3 2 9 2 2 2 4" xfId="24612" xr:uid="{00000000-0005-0000-0000-000009600000}"/>
    <cellStyle name="Normal 3 2 9 2 2 3" xfId="24613" xr:uid="{00000000-0005-0000-0000-00000A600000}"/>
    <cellStyle name="Normal 3 2 9 2 2 3 2" xfId="24614" xr:uid="{00000000-0005-0000-0000-00000B600000}"/>
    <cellStyle name="Normal 3 2 9 2 2 3 2 2" xfId="24615" xr:uid="{00000000-0005-0000-0000-00000C600000}"/>
    <cellStyle name="Normal 3 2 9 2 2 3 3" xfId="24616" xr:uid="{00000000-0005-0000-0000-00000D600000}"/>
    <cellStyle name="Normal 3 2 9 2 2 4" xfId="24617" xr:uid="{00000000-0005-0000-0000-00000E600000}"/>
    <cellStyle name="Normal 3 2 9 2 2 4 2" xfId="24618" xr:uid="{00000000-0005-0000-0000-00000F600000}"/>
    <cellStyle name="Normal 3 2 9 2 2 5" xfId="24619" xr:uid="{00000000-0005-0000-0000-000010600000}"/>
    <cellStyle name="Normal 3 2 9 2 3" xfId="24620" xr:uid="{00000000-0005-0000-0000-000011600000}"/>
    <cellStyle name="Normal 3 2 9 2 3 2" xfId="24621" xr:uid="{00000000-0005-0000-0000-000012600000}"/>
    <cellStyle name="Normal 3 2 9 2 3 2 2" xfId="24622" xr:uid="{00000000-0005-0000-0000-000013600000}"/>
    <cellStyle name="Normal 3 2 9 2 3 2 2 2" xfId="24623" xr:uid="{00000000-0005-0000-0000-000014600000}"/>
    <cellStyle name="Normal 3 2 9 2 3 2 3" xfId="24624" xr:uid="{00000000-0005-0000-0000-000015600000}"/>
    <cellStyle name="Normal 3 2 9 2 3 3" xfId="24625" xr:uid="{00000000-0005-0000-0000-000016600000}"/>
    <cellStyle name="Normal 3 2 9 2 3 3 2" xfId="24626" xr:uid="{00000000-0005-0000-0000-000017600000}"/>
    <cellStyle name="Normal 3 2 9 2 3 4" xfId="24627" xr:uid="{00000000-0005-0000-0000-000018600000}"/>
    <cellStyle name="Normal 3 2 9 2 4" xfId="24628" xr:uid="{00000000-0005-0000-0000-000019600000}"/>
    <cellStyle name="Normal 3 2 9 2 4 2" xfId="24629" xr:uid="{00000000-0005-0000-0000-00001A600000}"/>
    <cellStyle name="Normal 3 2 9 2 4 2 2" xfId="24630" xr:uid="{00000000-0005-0000-0000-00001B600000}"/>
    <cellStyle name="Normal 3 2 9 2 4 2 2 2" xfId="24631" xr:uid="{00000000-0005-0000-0000-00001C600000}"/>
    <cellStyle name="Normal 3 2 9 2 4 2 3" xfId="24632" xr:uid="{00000000-0005-0000-0000-00001D600000}"/>
    <cellStyle name="Normal 3 2 9 2 4 3" xfId="24633" xr:uid="{00000000-0005-0000-0000-00001E600000}"/>
    <cellStyle name="Normal 3 2 9 2 4 3 2" xfId="24634" xr:uid="{00000000-0005-0000-0000-00001F600000}"/>
    <cellStyle name="Normal 3 2 9 2 4 4" xfId="24635" xr:uid="{00000000-0005-0000-0000-000020600000}"/>
    <cellStyle name="Normal 3 2 9 2 5" xfId="24636" xr:uid="{00000000-0005-0000-0000-000021600000}"/>
    <cellStyle name="Normal 3 2 9 2 5 2" xfId="24637" xr:uid="{00000000-0005-0000-0000-000022600000}"/>
    <cellStyle name="Normal 3 2 9 2 5 2 2" xfId="24638" xr:uid="{00000000-0005-0000-0000-000023600000}"/>
    <cellStyle name="Normal 3 2 9 2 5 3" xfId="24639" xr:uid="{00000000-0005-0000-0000-000024600000}"/>
    <cellStyle name="Normal 3 2 9 2 6" xfId="24640" xr:uid="{00000000-0005-0000-0000-000025600000}"/>
    <cellStyle name="Normal 3 2 9 2 6 2" xfId="24641" xr:uid="{00000000-0005-0000-0000-000026600000}"/>
    <cellStyle name="Normal 3 2 9 2 7" xfId="24642" xr:uid="{00000000-0005-0000-0000-000027600000}"/>
    <cellStyle name="Normal 3 2 9 2 7 2" xfId="24643" xr:uid="{00000000-0005-0000-0000-000028600000}"/>
    <cellStyle name="Normal 3 2 9 2 8" xfId="24644" xr:uid="{00000000-0005-0000-0000-000029600000}"/>
    <cellStyle name="Normal 3 2 9 3" xfId="24645" xr:uid="{00000000-0005-0000-0000-00002A600000}"/>
    <cellStyle name="Normal 3 2 9 3 2" xfId="24646" xr:uid="{00000000-0005-0000-0000-00002B600000}"/>
    <cellStyle name="Normal 3 2 9 3 2 2" xfId="24647" xr:uid="{00000000-0005-0000-0000-00002C600000}"/>
    <cellStyle name="Normal 3 2 9 3 2 2 2" xfId="24648" xr:uid="{00000000-0005-0000-0000-00002D600000}"/>
    <cellStyle name="Normal 3 2 9 3 2 2 2 2" xfId="24649" xr:uid="{00000000-0005-0000-0000-00002E600000}"/>
    <cellStyle name="Normal 3 2 9 3 2 2 3" xfId="24650" xr:uid="{00000000-0005-0000-0000-00002F600000}"/>
    <cellStyle name="Normal 3 2 9 3 2 3" xfId="24651" xr:uid="{00000000-0005-0000-0000-000030600000}"/>
    <cellStyle name="Normal 3 2 9 3 2 3 2" xfId="24652" xr:uid="{00000000-0005-0000-0000-000031600000}"/>
    <cellStyle name="Normal 3 2 9 3 2 4" xfId="24653" xr:uid="{00000000-0005-0000-0000-000032600000}"/>
    <cellStyle name="Normal 3 2 9 3 3" xfId="24654" xr:uid="{00000000-0005-0000-0000-000033600000}"/>
    <cellStyle name="Normal 3 2 9 3 3 2" xfId="24655" xr:uid="{00000000-0005-0000-0000-000034600000}"/>
    <cellStyle name="Normal 3 2 9 3 3 2 2" xfId="24656" xr:uid="{00000000-0005-0000-0000-000035600000}"/>
    <cellStyle name="Normal 3 2 9 3 3 3" xfId="24657" xr:uid="{00000000-0005-0000-0000-000036600000}"/>
    <cellStyle name="Normal 3 2 9 3 4" xfId="24658" xr:uid="{00000000-0005-0000-0000-000037600000}"/>
    <cellStyle name="Normal 3 2 9 3 4 2" xfId="24659" xr:uid="{00000000-0005-0000-0000-000038600000}"/>
    <cellStyle name="Normal 3 2 9 3 5" xfId="24660" xr:uid="{00000000-0005-0000-0000-000039600000}"/>
    <cellStyle name="Normal 3 2 9 4" xfId="24661" xr:uid="{00000000-0005-0000-0000-00003A600000}"/>
    <cellStyle name="Normal 3 2 9 4 2" xfId="24662" xr:uid="{00000000-0005-0000-0000-00003B600000}"/>
    <cellStyle name="Normal 3 2 9 4 2 2" xfId="24663" xr:uid="{00000000-0005-0000-0000-00003C600000}"/>
    <cellStyle name="Normal 3 2 9 4 2 2 2" xfId="24664" xr:uid="{00000000-0005-0000-0000-00003D600000}"/>
    <cellStyle name="Normal 3 2 9 4 2 3" xfId="24665" xr:uid="{00000000-0005-0000-0000-00003E600000}"/>
    <cellStyle name="Normal 3 2 9 4 3" xfId="24666" xr:uid="{00000000-0005-0000-0000-00003F600000}"/>
    <cellStyle name="Normal 3 2 9 4 3 2" xfId="24667" xr:uid="{00000000-0005-0000-0000-000040600000}"/>
    <cellStyle name="Normal 3 2 9 4 4" xfId="24668" xr:uid="{00000000-0005-0000-0000-000041600000}"/>
    <cellStyle name="Normal 3 2 9 5" xfId="24669" xr:uid="{00000000-0005-0000-0000-000042600000}"/>
    <cellStyle name="Normal 3 2 9 5 2" xfId="24670" xr:uid="{00000000-0005-0000-0000-000043600000}"/>
    <cellStyle name="Normal 3 2 9 5 2 2" xfId="24671" xr:uid="{00000000-0005-0000-0000-000044600000}"/>
    <cellStyle name="Normal 3 2 9 5 2 2 2" xfId="24672" xr:uid="{00000000-0005-0000-0000-000045600000}"/>
    <cellStyle name="Normal 3 2 9 5 2 3" xfId="24673" xr:uid="{00000000-0005-0000-0000-000046600000}"/>
    <cellStyle name="Normal 3 2 9 5 3" xfId="24674" xr:uid="{00000000-0005-0000-0000-000047600000}"/>
    <cellStyle name="Normal 3 2 9 5 3 2" xfId="24675" xr:uid="{00000000-0005-0000-0000-000048600000}"/>
    <cellStyle name="Normal 3 2 9 5 4" xfId="24676" xr:uid="{00000000-0005-0000-0000-000049600000}"/>
    <cellStyle name="Normal 3 2 9 6" xfId="24677" xr:uid="{00000000-0005-0000-0000-00004A600000}"/>
    <cellStyle name="Normal 3 2 9 6 2" xfId="24678" xr:uid="{00000000-0005-0000-0000-00004B600000}"/>
    <cellStyle name="Normal 3 2 9 6 2 2" xfId="24679" xr:uid="{00000000-0005-0000-0000-00004C600000}"/>
    <cellStyle name="Normal 3 2 9 6 3" xfId="24680" xr:uid="{00000000-0005-0000-0000-00004D600000}"/>
    <cellStyle name="Normal 3 2 9 7" xfId="24681" xr:uid="{00000000-0005-0000-0000-00004E600000}"/>
    <cellStyle name="Normal 3 2 9 7 2" xfId="24682" xr:uid="{00000000-0005-0000-0000-00004F600000}"/>
    <cellStyle name="Normal 3 2 9 8" xfId="24683" xr:uid="{00000000-0005-0000-0000-000050600000}"/>
    <cellStyle name="Normal 3 2 9 8 2" xfId="24684" xr:uid="{00000000-0005-0000-0000-000051600000}"/>
    <cellStyle name="Normal 3 2 9 9" xfId="24685" xr:uid="{00000000-0005-0000-0000-000052600000}"/>
    <cellStyle name="Normal 3 2_Sheet1" xfId="24686" xr:uid="{00000000-0005-0000-0000-000053600000}"/>
    <cellStyle name="Normal 3 20" xfId="24687" xr:uid="{00000000-0005-0000-0000-000054600000}"/>
    <cellStyle name="Normal 3 20 2" xfId="24688" xr:uid="{00000000-0005-0000-0000-000055600000}"/>
    <cellStyle name="Normal 3 21" xfId="24689" xr:uid="{00000000-0005-0000-0000-000056600000}"/>
    <cellStyle name="Normal 3 21 2" xfId="24690" xr:uid="{00000000-0005-0000-0000-000057600000}"/>
    <cellStyle name="Normal 3 22" xfId="24691" xr:uid="{00000000-0005-0000-0000-000058600000}"/>
    <cellStyle name="Normal 3 22 2" xfId="24692" xr:uid="{00000000-0005-0000-0000-000059600000}"/>
    <cellStyle name="Normal 3 23" xfId="24693" xr:uid="{00000000-0005-0000-0000-00005A600000}"/>
    <cellStyle name="Normal 3 23 2" xfId="24694" xr:uid="{00000000-0005-0000-0000-00005B600000}"/>
    <cellStyle name="Normal 3 24" xfId="24695" xr:uid="{00000000-0005-0000-0000-00005C600000}"/>
    <cellStyle name="Normal 3 24 2" xfId="24696" xr:uid="{00000000-0005-0000-0000-00005D600000}"/>
    <cellStyle name="Normal 3 25" xfId="24697" xr:uid="{00000000-0005-0000-0000-00005E600000}"/>
    <cellStyle name="Normal 3 25 2" xfId="24698" xr:uid="{00000000-0005-0000-0000-00005F600000}"/>
    <cellStyle name="Normal 3 26" xfId="24699" xr:uid="{00000000-0005-0000-0000-000060600000}"/>
    <cellStyle name="Normal 3 26 2" xfId="24700" xr:uid="{00000000-0005-0000-0000-000061600000}"/>
    <cellStyle name="Normal 3 27" xfId="24701" xr:uid="{00000000-0005-0000-0000-000062600000}"/>
    <cellStyle name="Normal 3 28" xfId="24702" xr:uid="{00000000-0005-0000-0000-000063600000}"/>
    <cellStyle name="Normal 3 29" xfId="24703" xr:uid="{00000000-0005-0000-0000-000064600000}"/>
    <cellStyle name="Normal 3 3" xfId="40" xr:uid="{00000000-0005-0000-0000-000065600000}"/>
    <cellStyle name="Normal 3 3 10" xfId="24704" xr:uid="{00000000-0005-0000-0000-000066600000}"/>
    <cellStyle name="Normal 3 3 10 2" xfId="24705" xr:uid="{00000000-0005-0000-0000-000067600000}"/>
    <cellStyle name="Normal 3 3 10 2 2" xfId="24706" xr:uid="{00000000-0005-0000-0000-000068600000}"/>
    <cellStyle name="Normal 3 3 10 2 2 2" xfId="24707" xr:uid="{00000000-0005-0000-0000-000069600000}"/>
    <cellStyle name="Normal 3 3 10 2 2 2 2" xfId="24708" xr:uid="{00000000-0005-0000-0000-00006A600000}"/>
    <cellStyle name="Normal 3 3 10 2 2 2 2 2" xfId="24709" xr:uid="{00000000-0005-0000-0000-00006B600000}"/>
    <cellStyle name="Normal 3 3 10 2 2 2 3" xfId="24710" xr:uid="{00000000-0005-0000-0000-00006C600000}"/>
    <cellStyle name="Normal 3 3 10 2 2 3" xfId="24711" xr:uid="{00000000-0005-0000-0000-00006D600000}"/>
    <cellStyle name="Normal 3 3 10 2 2 3 2" xfId="24712" xr:uid="{00000000-0005-0000-0000-00006E600000}"/>
    <cellStyle name="Normal 3 3 10 2 2 4" xfId="24713" xr:uid="{00000000-0005-0000-0000-00006F600000}"/>
    <cellStyle name="Normal 3 3 10 2 3" xfId="24714" xr:uid="{00000000-0005-0000-0000-000070600000}"/>
    <cellStyle name="Normal 3 3 10 2 3 2" xfId="24715" xr:uid="{00000000-0005-0000-0000-000071600000}"/>
    <cellStyle name="Normal 3 3 10 2 3 2 2" xfId="24716" xr:uid="{00000000-0005-0000-0000-000072600000}"/>
    <cellStyle name="Normal 3 3 10 2 3 3" xfId="24717" xr:uid="{00000000-0005-0000-0000-000073600000}"/>
    <cellStyle name="Normal 3 3 10 2 4" xfId="24718" xr:uid="{00000000-0005-0000-0000-000074600000}"/>
    <cellStyle name="Normal 3 3 10 2 4 2" xfId="24719" xr:uid="{00000000-0005-0000-0000-000075600000}"/>
    <cellStyle name="Normal 3 3 10 2 5" xfId="24720" xr:uid="{00000000-0005-0000-0000-000076600000}"/>
    <cellStyle name="Normal 3 3 10 3" xfId="24721" xr:uid="{00000000-0005-0000-0000-000077600000}"/>
    <cellStyle name="Normal 3 3 10 3 2" xfId="24722" xr:uid="{00000000-0005-0000-0000-000078600000}"/>
    <cellStyle name="Normal 3 3 10 3 2 2" xfId="24723" xr:uid="{00000000-0005-0000-0000-000079600000}"/>
    <cellStyle name="Normal 3 3 10 3 2 2 2" xfId="24724" xr:uid="{00000000-0005-0000-0000-00007A600000}"/>
    <cellStyle name="Normal 3 3 10 3 2 3" xfId="24725" xr:uid="{00000000-0005-0000-0000-00007B600000}"/>
    <cellStyle name="Normal 3 3 10 3 3" xfId="24726" xr:uid="{00000000-0005-0000-0000-00007C600000}"/>
    <cellStyle name="Normal 3 3 10 3 3 2" xfId="24727" xr:uid="{00000000-0005-0000-0000-00007D600000}"/>
    <cellStyle name="Normal 3 3 10 3 4" xfId="24728" xr:uid="{00000000-0005-0000-0000-00007E600000}"/>
    <cellStyle name="Normal 3 3 10 4" xfId="24729" xr:uid="{00000000-0005-0000-0000-00007F600000}"/>
    <cellStyle name="Normal 3 3 10 4 2" xfId="24730" xr:uid="{00000000-0005-0000-0000-000080600000}"/>
    <cellStyle name="Normal 3 3 10 4 2 2" xfId="24731" xr:uid="{00000000-0005-0000-0000-000081600000}"/>
    <cellStyle name="Normal 3 3 10 4 2 2 2" xfId="24732" xr:uid="{00000000-0005-0000-0000-000082600000}"/>
    <cellStyle name="Normal 3 3 10 4 2 3" xfId="24733" xr:uid="{00000000-0005-0000-0000-000083600000}"/>
    <cellStyle name="Normal 3 3 10 4 3" xfId="24734" xr:uid="{00000000-0005-0000-0000-000084600000}"/>
    <cellStyle name="Normal 3 3 10 4 3 2" xfId="24735" xr:uid="{00000000-0005-0000-0000-000085600000}"/>
    <cellStyle name="Normal 3 3 10 4 4" xfId="24736" xr:uid="{00000000-0005-0000-0000-000086600000}"/>
    <cellStyle name="Normal 3 3 10 5" xfId="24737" xr:uid="{00000000-0005-0000-0000-000087600000}"/>
    <cellStyle name="Normal 3 3 10 5 2" xfId="24738" xr:uid="{00000000-0005-0000-0000-000088600000}"/>
    <cellStyle name="Normal 3 3 10 5 2 2" xfId="24739" xr:uid="{00000000-0005-0000-0000-000089600000}"/>
    <cellStyle name="Normal 3 3 10 5 3" xfId="24740" xr:uid="{00000000-0005-0000-0000-00008A600000}"/>
    <cellStyle name="Normal 3 3 10 6" xfId="24741" xr:uid="{00000000-0005-0000-0000-00008B600000}"/>
    <cellStyle name="Normal 3 3 10 6 2" xfId="24742" xr:uid="{00000000-0005-0000-0000-00008C600000}"/>
    <cellStyle name="Normal 3 3 10 7" xfId="24743" xr:uid="{00000000-0005-0000-0000-00008D600000}"/>
    <cellStyle name="Normal 3 3 10 7 2" xfId="24744" xr:uid="{00000000-0005-0000-0000-00008E600000}"/>
    <cellStyle name="Normal 3 3 10 8" xfId="24745" xr:uid="{00000000-0005-0000-0000-00008F600000}"/>
    <cellStyle name="Normal 3 3 11" xfId="24746" xr:uid="{00000000-0005-0000-0000-000090600000}"/>
    <cellStyle name="Normal 3 3 11 2" xfId="24747" xr:uid="{00000000-0005-0000-0000-000091600000}"/>
    <cellStyle name="Normal 3 3 11 2 2" xfId="24748" xr:uid="{00000000-0005-0000-0000-000092600000}"/>
    <cellStyle name="Normal 3 3 11 2 2 2" xfId="24749" xr:uid="{00000000-0005-0000-0000-000093600000}"/>
    <cellStyle name="Normal 3 3 11 2 2 2 2" xfId="24750" xr:uid="{00000000-0005-0000-0000-000094600000}"/>
    <cellStyle name="Normal 3 3 11 2 2 2 2 2" xfId="24751" xr:uid="{00000000-0005-0000-0000-000095600000}"/>
    <cellStyle name="Normal 3 3 11 2 2 2 3" xfId="24752" xr:uid="{00000000-0005-0000-0000-000096600000}"/>
    <cellStyle name="Normal 3 3 11 2 2 3" xfId="24753" xr:uid="{00000000-0005-0000-0000-000097600000}"/>
    <cellStyle name="Normal 3 3 11 2 2 3 2" xfId="24754" xr:uid="{00000000-0005-0000-0000-000098600000}"/>
    <cellStyle name="Normal 3 3 11 2 2 4" xfId="24755" xr:uid="{00000000-0005-0000-0000-000099600000}"/>
    <cellStyle name="Normal 3 3 11 2 3" xfId="24756" xr:uid="{00000000-0005-0000-0000-00009A600000}"/>
    <cellStyle name="Normal 3 3 11 2 3 2" xfId="24757" xr:uid="{00000000-0005-0000-0000-00009B600000}"/>
    <cellStyle name="Normal 3 3 11 2 3 2 2" xfId="24758" xr:uid="{00000000-0005-0000-0000-00009C600000}"/>
    <cellStyle name="Normal 3 3 11 2 3 3" xfId="24759" xr:uid="{00000000-0005-0000-0000-00009D600000}"/>
    <cellStyle name="Normal 3 3 11 2 4" xfId="24760" xr:uid="{00000000-0005-0000-0000-00009E600000}"/>
    <cellStyle name="Normal 3 3 11 2 4 2" xfId="24761" xr:uid="{00000000-0005-0000-0000-00009F600000}"/>
    <cellStyle name="Normal 3 3 11 2 5" xfId="24762" xr:uid="{00000000-0005-0000-0000-0000A0600000}"/>
    <cellStyle name="Normal 3 3 11 3" xfId="24763" xr:uid="{00000000-0005-0000-0000-0000A1600000}"/>
    <cellStyle name="Normal 3 3 11 3 2" xfId="24764" xr:uid="{00000000-0005-0000-0000-0000A2600000}"/>
    <cellStyle name="Normal 3 3 11 3 2 2" xfId="24765" xr:uid="{00000000-0005-0000-0000-0000A3600000}"/>
    <cellStyle name="Normal 3 3 11 3 2 2 2" xfId="24766" xr:uid="{00000000-0005-0000-0000-0000A4600000}"/>
    <cellStyle name="Normal 3 3 11 3 2 3" xfId="24767" xr:uid="{00000000-0005-0000-0000-0000A5600000}"/>
    <cellStyle name="Normal 3 3 11 3 3" xfId="24768" xr:uid="{00000000-0005-0000-0000-0000A6600000}"/>
    <cellStyle name="Normal 3 3 11 3 3 2" xfId="24769" xr:uid="{00000000-0005-0000-0000-0000A7600000}"/>
    <cellStyle name="Normal 3 3 11 3 4" xfId="24770" xr:uid="{00000000-0005-0000-0000-0000A8600000}"/>
    <cellStyle name="Normal 3 3 11 4" xfId="24771" xr:uid="{00000000-0005-0000-0000-0000A9600000}"/>
    <cellStyle name="Normal 3 3 11 4 2" xfId="24772" xr:uid="{00000000-0005-0000-0000-0000AA600000}"/>
    <cellStyle name="Normal 3 3 11 4 2 2" xfId="24773" xr:uid="{00000000-0005-0000-0000-0000AB600000}"/>
    <cellStyle name="Normal 3 3 11 4 3" xfId="24774" xr:uid="{00000000-0005-0000-0000-0000AC600000}"/>
    <cellStyle name="Normal 3 3 11 5" xfId="24775" xr:uid="{00000000-0005-0000-0000-0000AD600000}"/>
    <cellStyle name="Normal 3 3 11 5 2" xfId="24776" xr:uid="{00000000-0005-0000-0000-0000AE600000}"/>
    <cellStyle name="Normal 3 3 11 6" xfId="24777" xr:uid="{00000000-0005-0000-0000-0000AF600000}"/>
    <cellStyle name="Normal 3 3 12" xfId="24778" xr:uid="{00000000-0005-0000-0000-0000B0600000}"/>
    <cellStyle name="Normal 3 3 12 2" xfId="24779" xr:uid="{00000000-0005-0000-0000-0000B1600000}"/>
    <cellStyle name="Normal 3 3 12 2 2" xfId="24780" xr:uid="{00000000-0005-0000-0000-0000B2600000}"/>
    <cellStyle name="Normal 3 3 12 2 2 2" xfId="24781" xr:uid="{00000000-0005-0000-0000-0000B3600000}"/>
    <cellStyle name="Normal 3 3 12 2 2 2 2" xfId="24782" xr:uid="{00000000-0005-0000-0000-0000B4600000}"/>
    <cellStyle name="Normal 3 3 12 2 2 2 2 2" xfId="24783" xr:uid="{00000000-0005-0000-0000-0000B5600000}"/>
    <cellStyle name="Normal 3 3 12 2 2 2 3" xfId="24784" xr:uid="{00000000-0005-0000-0000-0000B6600000}"/>
    <cellStyle name="Normal 3 3 12 2 2 3" xfId="24785" xr:uid="{00000000-0005-0000-0000-0000B7600000}"/>
    <cellStyle name="Normal 3 3 12 2 2 3 2" xfId="24786" xr:uid="{00000000-0005-0000-0000-0000B8600000}"/>
    <cellStyle name="Normal 3 3 12 2 2 4" xfId="24787" xr:uid="{00000000-0005-0000-0000-0000B9600000}"/>
    <cellStyle name="Normal 3 3 12 2 3" xfId="24788" xr:uid="{00000000-0005-0000-0000-0000BA600000}"/>
    <cellStyle name="Normal 3 3 12 2 3 2" xfId="24789" xr:uid="{00000000-0005-0000-0000-0000BB600000}"/>
    <cellStyle name="Normal 3 3 12 2 3 2 2" xfId="24790" xr:uid="{00000000-0005-0000-0000-0000BC600000}"/>
    <cellStyle name="Normal 3 3 12 2 3 3" xfId="24791" xr:uid="{00000000-0005-0000-0000-0000BD600000}"/>
    <cellStyle name="Normal 3 3 12 2 4" xfId="24792" xr:uid="{00000000-0005-0000-0000-0000BE600000}"/>
    <cellStyle name="Normal 3 3 12 2 4 2" xfId="24793" xr:uid="{00000000-0005-0000-0000-0000BF600000}"/>
    <cellStyle name="Normal 3 3 12 2 5" xfId="24794" xr:uid="{00000000-0005-0000-0000-0000C0600000}"/>
    <cellStyle name="Normal 3 3 12 3" xfId="24795" xr:uid="{00000000-0005-0000-0000-0000C1600000}"/>
    <cellStyle name="Normal 3 3 12 3 2" xfId="24796" xr:uid="{00000000-0005-0000-0000-0000C2600000}"/>
    <cellStyle name="Normal 3 3 12 3 2 2" xfId="24797" xr:uid="{00000000-0005-0000-0000-0000C3600000}"/>
    <cellStyle name="Normal 3 3 12 3 2 2 2" xfId="24798" xr:uid="{00000000-0005-0000-0000-0000C4600000}"/>
    <cellStyle name="Normal 3 3 12 3 2 3" xfId="24799" xr:uid="{00000000-0005-0000-0000-0000C5600000}"/>
    <cellStyle name="Normal 3 3 12 3 3" xfId="24800" xr:uid="{00000000-0005-0000-0000-0000C6600000}"/>
    <cellStyle name="Normal 3 3 12 3 3 2" xfId="24801" xr:uid="{00000000-0005-0000-0000-0000C7600000}"/>
    <cellStyle name="Normal 3 3 12 3 4" xfId="24802" xr:uid="{00000000-0005-0000-0000-0000C8600000}"/>
    <cellStyle name="Normal 3 3 12 4" xfId="24803" xr:uid="{00000000-0005-0000-0000-0000C9600000}"/>
    <cellStyle name="Normal 3 3 12 4 2" xfId="24804" xr:uid="{00000000-0005-0000-0000-0000CA600000}"/>
    <cellStyle name="Normal 3 3 12 4 2 2" xfId="24805" xr:uid="{00000000-0005-0000-0000-0000CB600000}"/>
    <cellStyle name="Normal 3 3 12 4 3" xfId="24806" xr:uid="{00000000-0005-0000-0000-0000CC600000}"/>
    <cellStyle name="Normal 3 3 12 5" xfId="24807" xr:uid="{00000000-0005-0000-0000-0000CD600000}"/>
    <cellStyle name="Normal 3 3 12 5 2" xfId="24808" xr:uid="{00000000-0005-0000-0000-0000CE600000}"/>
    <cellStyle name="Normal 3 3 12 6" xfId="24809" xr:uid="{00000000-0005-0000-0000-0000CF600000}"/>
    <cellStyle name="Normal 3 3 13" xfId="24810" xr:uid="{00000000-0005-0000-0000-0000D0600000}"/>
    <cellStyle name="Normal 3 3 13 2" xfId="24811" xr:uid="{00000000-0005-0000-0000-0000D1600000}"/>
    <cellStyle name="Normal 3 3 13 2 2" xfId="24812" xr:uid="{00000000-0005-0000-0000-0000D2600000}"/>
    <cellStyle name="Normal 3 3 13 2 2 2" xfId="24813" xr:uid="{00000000-0005-0000-0000-0000D3600000}"/>
    <cellStyle name="Normal 3 3 13 2 2 2 2" xfId="24814" xr:uid="{00000000-0005-0000-0000-0000D4600000}"/>
    <cellStyle name="Normal 3 3 13 2 2 3" xfId="24815" xr:uid="{00000000-0005-0000-0000-0000D5600000}"/>
    <cellStyle name="Normal 3 3 13 2 3" xfId="24816" xr:uid="{00000000-0005-0000-0000-0000D6600000}"/>
    <cellStyle name="Normal 3 3 13 2 3 2" xfId="24817" xr:uid="{00000000-0005-0000-0000-0000D7600000}"/>
    <cellStyle name="Normal 3 3 13 2 4" xfId="24818" xr:uid="{00000000-0005-0000-0000-0000D8600000}"/>
    <cellStyle name="Normal 3 3 13 3" xfId="24819" xr:uid="{00000000-0005-0000-0000-0000D9600000}"/>
    <cellStyle name="Normal 3 3 13 3 2" xfId="24820" xr:uid="{00000000-0005-0000-0000-0000DA600000}"/>
    <cellStyle name="Normal 3 3 13 3 2 2" xfId="24821" xr:uid="{00000000-0005-0000-0000-0000DB600000}"/>
    <cellStyle name="Normal 3 3 13 3 3" xfId="24822" xr:uid="{00000000-0005-0000-0000-0000DC600000}"/>
    <cellStyle name="Normal 3 3 13 4" xfId="24823" xr:uid="{00000000-0005-0000-0000-0000DD600000}"/>
    <cellStyle name="Normal 3 3 13 4 2" xfId="24824" xr:uid="{00000000-0005-0000-0000-0000DE600000}"/>
    <cellStyle name="Normal 3 3 13 5" xfId="24825" xr:uid="{00000000-0005-0000-0000-0000DF600000}"/>
    <cellStyle name="Normal 3 3 14" xfId="24826" xr:uid="{00000000-0005-0000-0000-0000E0600000}"/>
    <cellStyle name="Normal 3 3 14 2" xfId="24827" xr:uid="{00000000-0005-0000-0000-0000E1600000}"/>
    <cellStyle name="Normal 3 3 14 2 2" xfId="24828" xr:uid="{00000000-0005-0000-0000-0000E2600000}"/>
    <cellStyle name="Normal 3 3 14 2 2 2" xfId="24829" xr:uid="{00000000-0005-0000-0000-0000E3600000}"/>
    <cellStyle name="Normal 3 3 14 2 3" xfId="24830" xr:uid="{00000000-0005-0000-0000-0000E4600000}"/>
    <cellStyle name="Normal 3 3 14 3" xfId="24831" xr:uid="{00000000-0005-0000-0000-0000E5600000}"/>
    <cellStyle name="Normal 3 3 14 3 2" xfId="24832" xr:uid="{00000000-0005-0000-0000-0000E6600000}"/>
    <cellStyle name="Normal 3 3 14 4" xfId="24833" xr:uid="{00000000-0005-0000-0000-0000E7600000}"/>
    <cellStyle name="Normal 3 3 15" xfId="24834" xr:uid="{00000000-0005-0000-0000-0000E8600000}"/>
    <cellStyle name="Normal 3 3 15 2" xfId="24835" xr:uid="{00000000-0005-0000-0000-0000E9600000}"/>
    <cellStyle name="Normal 3 3 15 2 2" xfId="24836" xr:uid="{00000000-0005-0000-0000-0000EA600000}"/>
    <cellStyle name="Normal 3 3 15 2 2 2" xfId="24837" xr:uid="{00000000-0005-0000-0000-0000EB600000}"/>
    <cellStyle name="Normal 3 3 15 2 3" xfId="24838" xr:uid="{00000000-0005-0000-0000-0000EC600000}"/>
    <cellStyle name="Normal 3 3 15 3" xfId="24839" xr:uid="{00000000-0005-0000-0000-0000ED600000}"/>
    <cellStyle name="Normal 3 3 15 3 2" xfId="24840" xr:uid="{00000000-0005-0000-0000-0000EE600000}"/>
    <cellStyle name="Normal 3 3 15 4" xfId="24841" xr:uid="{00000000-0005-0000-0000-0000EF600000}"/>
    <cellStyle name="Normal 3 3 16" xfId="24842" xr:uid="{00000000-0005-0000-0000-0000F0600000}"/>
    <cellStyle name="Normal 3 3 16 2" xfId="24843" xr:uid="{00000000-0005-0000-0000-0000F1600000}"/>
    <cellStyle name="Normal 3 3 16 2 2" xfId="24844" xr:uid="{00000000-0005-0000-0000-0000F2600000}"/>
    <cellStyle name="Normal 3 3 16 2 2 2" xfId="24845" xr:uid="{00000000-0005-0000-0000-0000F3600000}"/>
    <cellStyle name="Normal 3 3 16 2 3" xfId="24846" xr:uid="{00000000-0005-0000-0000-0000F4600000}"/>
    <cellStyle name="Normal 3 3 16 3" xfId="24847" xr:uid="{00000000-0005-0000-0000-0000F5600000}"/>
    <cellStyle name="Normal 3 3 16 3 2" xfId="24848" xr:uid="{00000000-0005-0000-0000-0000F6600000}"/>
    <cellStyle name="Normal 3 3 16 4" xfId="24849" xr:uid="{00000000-0005-0000-0000-0000F7600000}"/>
    <cellStyle name="Normal 3 3 17" xfId="24850" xr:uid="{00000000-0005-0000-0000-0000F8600000}"/>
    <cellStyle name="Normal 3 3 17 2" xfId="24851" xr:uid="{00000000-0005-0000-0000-0000F9600000}"/>
    <cellStyle name="Normal 3 3 17 2 2" xfId="24852" xr:uid="{00000000-0005-0000-0000-0000FA600000}"/>
    <cellStyle name="Normal 3 3 17 3" xfId="24853" xr:uid="{00000000-0005-0000-0000-0000FB600000}"/>
    <cellStyle name="Normal 3 3 18" xfId="24854" xr:uid="{00000000-0005-0000-0000-0000FC600000}"/>
    <cellStyle name="Normal 3 3 18 2" xfId="24855" xr:uid="{00000000-0005-0000-0000-0000FD600000}"/>
    <cellStyle name="Normal 3 3 19" xfId="24856" xr:uid="{00000000-0005-0000-0000-0000FE600000}"/>
    <cellStyle name="Normal 3 3 19 2" xfId="24857" xr:uid="{00000000-0005-0000-0000-0000FF600000}"/>
    <cellStyle name="Normal 3 3 2" xfId="54" xr:uid="{00000000-0005-0000-0000-000000610000}"/>
    <cellStyle name="Normal 3 3 2 10" xfId="24858" xr:uid="{00000000-0005-0000-0000-000001610000}"/>
    <cellStyle name="Normal 3 3 2 10 2" xfId="24859" xr:uid="{00000000-0005-0000-0000-000002610000}"/>
    <cellStyle name="Normal 3 3 2 10 2 2" xfId="24860" xr:uid="{00000000-0005-0000-0000-000003610000}"/>
    <cellStyle name="Normal 3 3 2 10 2 2 2" xfId="24861" xr:uid="{00000000-0005-0000-0000-000004610000}"/>
    <cellStyle name="Normal 3 3 2 10 2 2 2 2" xfId="24862" xr:uid="{00000000-0005-0000-0000-000005610000}"/>
    <cellStyle name="Normal 3 3 2 10 2 2 2 2 2" xfId="24863" xr:uid="{00000000-0005-0000-0000-000006610000}"/>
    <cellStyle name="Normal 3 3 2 10 2 2 2 3" xfId="24864" xr:uid="{00000000-0005-0000-0000-000007610000}"/>
    <cellStyle name="Normal 3 3 2 10 2 2 3" xfId="24865" xr:uid="{00000000-0005-0000-0000-000008610000}"/>
    <cellStyle name="Normal 3 3 2 10 2 2 3 2" xfId="24866" xr:uid="{00000000-0005-0000-0000-000009610000}"/>
    <cellStyle name="Normal 3 3 2 10 2 2 4" xfId="24867" xr:uid="{00000000-0005-0000-0000-00000A610000}"/>
    <cellStyle name="Normal 3 3 2 10 2 3" xfId="24868" xr:uid="{00000000-0005-0000-0000-00000B610000}"/>
    <cellStyle name="Normal 3 3 2 10 2 3 2" xfId="24869" xr:uid="{00000000-0005-0000-0000-00000C610000}"/>
    <cellStyle name="Normal 3 3 2 10 2 3 2 2" xfId="24870" xr:uid="{00000000-0005-0000-0000-00000D610000}"/>
    <cellStyle name="Normal 3 3 2 10 2 3 3" xfId="24871" xr:uid="{00000000-0005-0000-0000-00000E610000}"/>
    <cellStyle name="Normal 3 3 2 10 2 4" xfId="24872" xr:uid="{00000000-0005-0000-0000-00000F610000}"/>
    <cellStyle name="Normal 3 3 2 10 2 4 2" xfId="24873" xr:uid="{00000000-0005-0000-0000-000010610000}"/>
    <cellStyle name="Normal 3 3 2 10 2 5" xfId="24874" xr:uid="{00000000-0005-0000-0000-000011610000}"/>
    <cellStyle name="Normal 3 3 2 10 3" xfId="24875" xr:uid="{00000000-0005-0000-0000-000012610000}"/>
    <cellStyle name="Normal 3 3 2 10 3 2" xfId="24876" xr:uid="{00000000-0005-0000-0000-000013610000}"/>
    <cellStyle name="Normal 3 3 2 10 3 2 2" xfId="24877" xr:uid="{00000000-0005-0000-0000-000014610000}"/>
    <cellStyle name="Normal 3 3 2 10 3 2 2 2" xfId="24878" xr:uid="{00000000-0005-0000-0000-000015610000}"/>
    <cellStyle name="Normal 3 3 2 10 3 2 3" xfId="24879" xr:uid="{00000000-0005-0000-0000-000016610000}"/>
    <cellStyle name="Normal 3 3 2 10 3 3" xfId="24880" xr:uid="{00000000-0005-0000-0000-000017610000}"/>
    <cellStyle name="Normal 3 3 2 10 3 3 2" xfId="24881" xr:uid="{00000000-0005-0000-0000-000018610000}"/>
    <cellStyle name="Normal 3 3 2 10 3 4" xfId="24882" xr:uid="{00000000-0005-0000-0000-000019610000}"/>
    <cellStyle name="Normal 3 3 2 10 4" xfId="24883" xr:uid="{00000000-0005-0000-0000-00001A610000}"/>
    <cellStyle name="Normal 3 3 2 10 4 2" xfId="24884" xr:uid="{00000000-0005-0000-0000-00001B610000}"/>
    <cellStyle name="Normal 3 3 2 10 4 2 2" xfId="24885" xr:uid="{00000000-0005-0000-0000-00001C610000}"/>
    <cellStyle name="Normal 3 3 2 10 4 3" xfId="24886" xr:uid="{00000000-0005-0000-0000-00001D610000}"/>
    <cellStyle name="Normal 3 3 2 10 5" xfId="24887" xr:uid="{00000000-0005-0000-0000-00001E610000}"/>
    <cellStyle name="Normal 3 3 2 10 5 2" xfId="24888" xr:uid="{00000000-0005-0000-0000-00001F610000}"/>
    <cellStyle name="Normal 3 3 2 10 6" xfId="24889" xr:uid="{00000000-0005-0000-0000-000020610000}"/>
    <cellStyle name="Normal 3 3 2 11" xfId="24890" xr:uid="{00000000-0005-0000-0000-000021610000}"/>
    <cellStyle name="Normal 3 3 2 11 2" xfId="24891" xr:uid="{00000000-0005-0000-0000-000022610000}"/>
    <cellStyle name="Normal 3 3 2 11 2 2" xfId="24892" xr:uid="{00000000-0005-0000-0000-000023610000}"/>
    <cellStyle name="Normal 3 3 2 11 2 2 2" xfId="24893" xr:uid="{00000000-0005-0000-0000-000024610000}"/>
    <cellStyle name="Normal 3 3 2 11 2 2 2 2" xfId="24894" xr:uid="{00000000-0005-0000-0000-000025610000}"/>
    <cellStyle name="Normal 3 3 2 11 2 2 2 2 2" xfId="24895" xr:uid="{00000000-0005-0000-0000-000026610000}"/>
    <cellStyle name="Normal 3 3 2 11 2 2 2 3" xfId="24896" xr:uid="{00000000-0005-0000-0000-000027610000}"/>
    <cellStyle name="Normal 3 3 2 11 2 2 3" xfId="24897" xr:uid="{00000000-0005-0000-0000-000028610000}"/>
    <cellStyle name="Normal 3 3 2 11 2 2 3 2" xfId="24898" xr:uid="{00000000-0005-0000-0000-000029610000}"/>
    <cellStyle name="Normal 3 3 2 11 2 2 4" xfId="24899" xr:uid="{00000000-0005-0000-0000-00002A610000}"/>
    <cellStyle name="Normal 3 3 2 11 2 3" xfId="24900" xr:uid="{00000000-0005-0000-0000-00002B610000}"/>
    <cellStyle name="Normal 3 3 2 11 2 3 2" xfId="24901" xr:uid="{00000000-0005-0000-0000-00002C610000}"/>
    <cellStyle name="Normal 3 3 2 11 2 3 2 2" xfId="24902" xr:uid="{00000000-0005-0000-0000-00002D610000}"/>
    <cellStyle name="Normal 3 3 2 11 2 3 3" xfId="24903" xr:uid="{00000000-0005-0000-0000-00002E610000}"/>
    <cellStyle name="Normal 3 3 2 11 2 4" xfId="24904" xr:uid="{00000000-0005-0000-0000-00002F610000}"/>
    <cellStyle name="Normal 3 3 2 11 2 4 2" xfId="24905" xr:uid="{00000000-0005-0000-0000-000030610000}"/>
    <cellStyle name="Normal 3 3 2 11 2 5" xfId="24906" xr:uid="{00000000-0005-0000-0000-000031610000}"/>
    <cellStyle name="Normal 3 3 2 11 3" xfId="24907" xr:uid="{00000000-0005-0000-0000-000032610000}"/>
    <cellStyle name="Normal 3 3 2 11 3 2" xfId="24908" xr:uid="{00000000-0005-0000-0000-000033610000}"/>
    <cellStyle name="Normal 3 3 2 11 3 2 2" xfId="24909" xr:uid="{00000000-0005-0000-0000-000034610000}"/>
    <cellStyle name="Normal 3 3 2 11 3 2 2 2" xfId="24910" xr:uid="{00000000-0005-0000-0000-000035610000}"/>
    <cellStyle name="Normal 3 3 2 11 3 2 3" xfId="24911" xr:uid="{00000000-0005-0000-0000-000036610000}"/>
    <cellStyle name="Normal 3 3 2 11 3 3" xfId="24912" xr:uid="{00000000-0005-0000-0000-000037610000}"/>
    <cellStyle name="Normal 3 3 2 11 3 3 2" xfId="24913" xr:uid="{00000000-0005-0000-0000-000038610000}"/>
    <cellStyle name="Normal 3 3 2 11 3 4" xfId="24914" xr:uid="{00000000-0005-0000-0000-000039610000}"/>
    <cellStyle name="Normal 3 3 2 11 4" xfId="24915" xr:uid="{00000000-0005-0000-0000-00003A610000}"/>
    <cellStyle name="Normal 3 3 2 11 4 2" xfId="24916" xr:uid="{00000000-0005-0000-0000-00003B610000}"/>
    <cellStyle name="Normal 3 3 2 11 4 2 2" xfId="24917" xr:uid="{00000000-0005-0000-0000-00003C610000}"/>
    <cellStyle name="Normal 3 3 2 11 4 3" xfId="24918" xr:uid="{00000000-0005-0000-0000-00003D610000}"/>
    <cellStyle name="Normal 3 3 2 11 5" xfId="24919" xr:uid="{00000000-0005-0000-0000-00003E610000}"/>
    <cellStyle name="Normal 3 3 2 11 5 2" xfId="24920" xr:uid="{00000000-0005-0000-0000-00003F610000}"/>
    <cellStyle name="Normal 3 3 2 11 6" xfId="24921" xr:uid="{00000000-0005-0000-0000-000040610000}"/>
    <cellStyle name="Normal 3 3 2 12" xfId="24922" xr:uid="{00000000-0005-0000-0000-000041610000}"/>
    <cellStyle name="Normal 3 3 2 12 2" xfId="24923" xr:uid="{00000000-0005-0000-0000-000042610000}"/>
    <cellStyle name="Normal 3 3 2 12 2 2" xfId="24924" xr:uid="{00000000-0005-0000-0000-000043610000}"/>
    <cellStyle name="Normal 3 3 2 12 2 2 2" xfId="24925" xr:uid="{00000000-0005-0000-0000-000044610000}"/>
    <cellStyle name="Normal 3 3 2 12 2 2 2 2" xfId="24926" xr:uid="{00000000-0005-0000-0000-000045610000}"/>
    <cellStyle name="Normal 3 3 2 12 2 2 3" xfId="24927" xr:uid="{00000000-0005-0000-0000-000046610000}"/>
    <cellStyle name="Normal 3 3 2 12 2 3" xfId="24928" xr:uid="{00000000-0005-0000-0000-000047610000}"/>
    <cellStyle name="Normal 3 3 2 12 2 3 2" xfId="24929" xr:uid="{00000000-0005-0000-0000-000048610000}"/>
    <cellStyle name="Normal 3 3 2 12 2 4" xfId="24930" xr:uid="{00000000-0005-0000-0000-000049610000}"/>
    <cellStyle name="Normal 3 3 2 12 3" xfId="24931" xr:uid="{00000000-0005-0000-0000-00004A610000}"/>
    <cellStyle name="Normal 3 3 2 12 3 2" xfId="24932" xr:uid="{00000000-0005-0000-0000-00004B610000}"/>
    <cellStyle name="Normal 3 3 2 12 3 2 2" xfId="24933" xr:uid="{00000000-0005-0000-0000-00004C610000}"/>
    <cellStyle name="Normal 3 3 2 12 3 3" xfId="24934" xr:uid="{00000000-0005-0000-0000-00004D610000}"/>
    <cellStyle name="Normal 3 3 2 12 4" xfId="24935" xr:uid="{00000000-0005-0000-0000-00004E610000}"/>
    <cellStyle name="Normal 3 3 2 12 4 2" xfId="24936" xr:uid="{00000000-0005-0000-0000-00004F610000}"/>
    <cellStyle name="Normal 3 3 2 12 5" xfId="24937" xr:uid="{00000000-0005-0000-0000-000050610000}"/>
    <cellStyle name="Normal 3 3 2 13" xfId="24938" xr:uid="{00000000-0005-0000-0000-000051610000}"/>
    <cellStyle name="Normal 3 3 2 13 2" xfId="24939" xr:uid="{00000000-0005-0000-0000-000052610000}"/>
    <cellStyle name="Normal 3 3 2 13 2 2" xfId="24940" xr:uid="{00000000-0005-0000-0000-000053610000}"/>
    <cellStyle name="Normal 3 3 2 13 2 2 2" xfId="24941" xr:uid="{00000000-0005-0000-0000-000054610000}"/>
    <cellStyle name="Normal 3 3 2 13 2 3" xfId="24942" xr:uid="{00000000-0005-0000-0000-000055610000}"/>
    <cellStyle name="Normal 3 3 2 13 3" xfId="24943" xr:uid="{00000000-0005-0000-0000-000056610000}"/>
    <cellStyle name="Normal 3 3 2 13 3 2" xfId="24944" xr:uid="{00000000-0005-0000-0000-000057610000}"/>
    <cellStyle name="Normal 3 3 2 13 4" xfId="24945" xr:uid="{00000000-0005-0000-0000-000058610000}"/>
    <cellStyle name="Normal 3 3 2 14" xfId="24946" xr:uid="{00000000-0005-0000-0000-000059610000}"/>
    <cellStyle name="Normal 3 3 2 14 2" xfId="24947" xr:uid="{00000000-0005-0000-0000-00005A610000}"/>
    <cellStyle name="Normal 3 3 2 14 2 2" xfId="24948" xr:uid="{00000000-0005-0000-0000-00005B610000}"/>
    <cellStyle name="Normal 3 3 2 14 2 2 2" xfId="24949" xr:uid="{00000000-0005-0000-0000-00005C610000}"/>
    <cellStyle name="Normal 3 3 2 14 2 3" xfId="24950" xr:uid="{00000000-0005-0000-0000-00005D610000}"/>
    <cellStyle name="Normal 3 3 2 14 3" xfId="24951" xr:uid="{00000000-0005-0000-0000-00005E610000}"/>
    <cellStyle name="Normal 3 3 2 14 3 2" xfId="24952" xr:uid="{00000000-0005-0000-0000-00005F610000}"/>
    <cellStyle name="Normal 3 3 2 14 4" xfId="24953" xr:uid="{00000000-0005-0000-0000-000060610000}"/>
    <cellStyle name="Normal 3 3 2 15" xfId="24954" xr:uid="{00000000-0005-0000-0000-000061610000}"/>
    <cellStyle name="Normal 3 3 2 15 2" xfId="24955" xr:uid="{00000000-0005-0000-0000-000062610000}"/>
    <cellStyle name="Normal 3 3 2 15 2 2" xfId="24956" xr:uid="{00000000-0005-0000-0000-000063610000}"/>
    <cellStyle name="Normal 3 3 2 15 2 2 2" xfId="24957" xr:uid="{00000000-0005-0000-0000-000064610000}"/>
    <cellStyle name="Normal 3 3 2 15 2 3" xfId="24958" xr:uid="{00000000-0005-0000-0000-000065610000}"/>
    <cellStyle name="Normal 3 3 2 15 3" xfId="24959" xr:uid="{00000000-0005-0000-0000-000066610000}"/>
    <cellStyle name="Normal 3 3 2 15 3 2" xfId="24960" xr:uid="{00000000-0005-0000-0000-000067610000}"/>
    <cellStyle name="Normal 3 3 2 15 4" xfId="24961" xr:uid="{00000000-0005-0000-0000-000068610000}"/>
    <cellStyle name="Normal 3 3 2 16" xfId="24962" xr:uid="{00000000-0005-0000-0000-000069610000}"/>
    <cellStyle name="Normal 3 3 2 16 2" xfId="24963" xr:uid="{00000000-0005-0000-0000-00006A610000}"/>
    <cellStyle name="Normal 3 3 2 16 2 2" xfId="24964" xr:uid="{00000000-0005-0000-0000-00006B610000}"/>
    <cellStyle name="Normal 3 3 2 16 3" xfId="24965" xr:uid="{00000000-0005-0000-0000-00006C610000}"/>
    <cellStyle name="Normal 3 3 2 17" xfId="24966" xr:uid="{00000000-0005-0000-0000-00006D610000}"/>
    <cellStyle name="Normal 3 3 2 17 2" xfId="24967" xr:uid="{00000000-0005-0000-0000-00006E610000}"/>
    <cellStyle name="Normal 3 3 2 18" xfId="24968" xr:uid="{00000000-0005-0000-0000-00006F610000}"/>
    <cellStyle name="Normal 3 3 2 18 2" xfId="24969" xr:uid="{00000000-0005-0000-0000-000070610000}"/>
    <cellStyle name="Normal 3 3 2 19" xfId="24970" xr:uid="{00000000-0005-0000-0000-000071610000}"/>
    <cellStyle name="Normal 3 3 2 2" xfId="24971" xr:uid="{00000000-0005-0000-0000-000072610000}"/>
    <cellStyle name="Normal 3 3 2 2 10" xfId="24972" xr:uid="{00000000-0005-0000-0000-000073610000}"/>
    <cellStyle name="Normal 3 3 2 2 10 2" xfId="24973" xr:uid="{00000000-0005-0000-0000-000074610000}"/>
    <cellStyle name="Normal 3 3 2 2 10 2 2" xfId="24974" xr:uid="{00000000-0005-0000-0000-000075610000}"/>
    <cellStyle name="Normal 3 3 2 2 10 2 2 2" xfId="24975" xr:uid="{00000000-0005-0000-0000-000076610000}"/>
    <cellStyle name="Normal 3 3 2 2 10 2 2 2 2" xfId="24976" xr:uid="{00000000-0005-0000-0000-000077610000}"/>
    <cellStyle name="Normal 3 3 2 2 10 2 2 2 2 2" xfId="24977" xr:uid="{00000000-0005-0000-0000-000078610000}"/>
    <cellStyle name="Normal 3 3 2 2 10 2 2 2 3" xfId="24978" xr:uid="{00000000-0005-0000-0000-000079610000}"/>
    <cellStyle name="Normal 3 3 2 2 10 2 2 3" xfId="24979" xr:uid="{00000000-0005-0000-0000-00007A610000}"/>
    <cellStyle name="Normal 3 3 2 2 10 2 2 3 2" xfId="24980" xr:uid="{00000000-0005-0000-0000-00007B610000}"/>
    <cellStyle name="Normal 3 3 2 2 10 2 2 4" xfId="24981" xr:uid="{00000000-0005-0000-0000-00007C610000}"/>
    <cellStyle name="Normal 3 3 2 2 10 2 3" xfId="24982" xr:uid="{00000000-0005-0000-0000-00007D610000}"/>
    <cellStyle name="Normal 3 3 2 2 10 2 3 2" xfId="24983" xr:uid="{00000000-0005-0000-0000-00007E610000}"/>
    <cellStyle name="Normal 3 3 2 2 10 2 3 2 2" xfId="24984" xr:uid="{00000000-0005-0000-0000-00007F610000}"/>
    <cellStyle name="Normal 3 3 2 2 10 2 3 3" xfId="24985" xr:uid="{00000000-0005-0000-0000-000080610000}"/>
    <cellStyle name="Normal 3 3 2 2 10 2 4" xfId="24986" xr:uid="{00000000-0005-0000-0000-000081610000}"/>
    <cellStyle name="Normal 3 3 2 2 10 2 4 2" xfId="24987" xr:uid="{00000000-0005-0000-0000-000082610000}"/>
    <cellStyle name="Normal 3 3 2 2 10 2 5" xfId="24988" xr:uid="{00000000-0005-0000-0000-000083610000}"/>
    <cellStyle name="Normal 3 3 2 2 10 3" xfId="24989" xr:uid="{00000000-0005-0000-0000-000084610000}"/>
    <cellStyle name="Normal 3 3 2 2 10 3 2" xfId="24990" xr:uid="{00000000-0005-0000-0000-000085610000}"/>
    <cellStyle name="Normal 3 3 2 2 10 3 2 2" xfId="24991" xr:uid="{00000000-0005-0000-0000-000086610000}"/>
    <cellStyle name="Normal 3 3 2 2 10 3 2 2 2" xfId="24992" xr:uid="{00000000-0005-0000-0000-000087610000}"/>
    <cellStyle name="Normal 3 3 2 2 10 3 2 3" xfId="24993" xr:uid="{00000000-0005-0000-0000-000088610000}"/>
    <cellStyle name="Normal 3 3 2 2 10 3 3" xfId="24994" xr:uid="{00000000-0005-0000-0000-000089610000}"/>
    <cellStyle name="Normal 3 3 2 2 10 3 3 2" xfId="24995" xr:uid="{00000000-0005-0000-0000-00008A610000}"/>
    <cellStyle name="Normal 3 3 2 2 10 3 4" xfId="24996" xr:uid="{00000000-0005-0000-0000-00008B610000}"/>
    <cellStyle name="Normal 3 3 2 2 10 4" xfId="24997" xr:uid="{00000000-0005-0000-0000-00008C610000}"/>
    <cellStyle name="Normal 3 3 2 2 10 4 2" xfId="24998" xr:uid="{00000000-0005-0000-0000-00008D610000}"/>
    <cellStyle name="Normal 3 3 2 2 10 4 2 2" xfId="24999" xr:uid="{00000000-0005-0000-0000-00008E610000}"/>
    <cellStyle name="Normal 3 3 2 2 10 4 3" xfId="25000" xr:uid="{00000000-0005-0000-0000-00008F610000}"/>
    <cellStyle name="Normal 3 3 2 2 10 5" xfId="25001" xr:uid="{00000000-0005-0000-0000-000090610000}"/>
    <cellStyle name="Normal 3 3 2 2 10 5 2" xfId="25002" xr:uid="{00000000-0005-0000-0000-000091610000}"/>
    <cellStyle name="Normal 3 3 2 2 10 6" xfId="25003" xr:uid="{00000000-0005-0000-0000-000092610000}"/>
    <cellStyle name="Normal 3 3 2 2 11" xfId="25004" xr:uid="{00000000-0005-0000-0000-000093610000}"/>
    <cellStyle name="Normal 3 3 2 2 11 2" xfId="25005" xr:uid="{00000000-0005-0000-0000-000094610000}"/>
    <cellStyle name="Normal 3 3 2 2 11 2 2" xfId="25006" xr:uid="{00000000-0005-0000-0000-000095610000}"/>
    <cellStyle name="Normal 3 3 2 2 11 2 2 2" xfId="25007" xr:uid="{00000000-0005-0000-0000-000096610000}"/>
    <cellStyle name="Normal 3 3 2 2 11 2 2 2 2" xfId="25008" xr:uid="{00000000-0005-0000-0000-000097610000}"/>
    <cellStyle name="Normal 3 3 2 2 11 2 2 3" xfId="25009" xr:uid="{00000000-0005-0000-0000-000098610000}"/>
    <cellStyle name="Normal 3 3 2 2 11 2 3" xfId="25010" xr:uid="{00000000-0005-0000-0000-000099610000}"/>
    <cellStyle name="Normal 3 3 2 2 11 2 3 2" xfId="25011" xr:uid="{00000000-0005-0000-0000-00009A610000}"/>
    <cellStyle name="Normal 3 3 2 2 11 2 4" xfId="25012" xr:uid="{00000000-0005-0000-0000-00009B610000}"/>
    <cellStyle name="Normal 3 3 2 2 11 3" xfId="25013" xr:uid="{00000000-0005-0000-0000-00009C610000}"/>
    <cellStyle name="Normal 3 3 2 2 11 3 2" xfId="25014" xr:uid="{00000000-0005-0000-0000-00009D610000}"/>
    <cellStyle name="Normal 3 3 2 2 11 3 2 2" xfId="25015" xr:uid="{00000000-0005-0000-0000-00009E610000}"/>
    <cellStyle name="Normal 3 3 2 2 11 3 3" xfId="25016" xr:uid="{00000000-0005-0000-0000-00009F610000}"/>
    <cellStyle name="Normal 3 3 2 2 11 4" xfId="25017" xr:uid="{00000000-0005-0000-0000-0000A0610000}"/>
    <cellStyle name="Normal 3 3 2 2 11 4 2" xfId="25018" xr:uid="{00000000-0005-0000-0000-0000A1610000}"/>
    <cellStyle name="Normal 3 3 2 2 11 5" xfId="25019" xr:uid="{00000000-0005-0000-0000-0000A2610000}"/>
    <cellStyle name="Normal 3 3 2 2 12" xfId="25020" xr:uid="{00000000-0005-0000-0000-0000A3610000}"/>
    <cellStyle name="Normal 3 3 2 2 12 2" xfId="25021" xr:uid="{00000000-0005-0000-0000-0000A4610000}"/>
    <cellStyle name="Normal 3 3 2 2 12 2 2" xfId="25022" xr:uid="{00000000-0005-0000-0000-0000A5610000}"/>
    <cellStyle name="Normal 3 3 2 2 12 2 2 2" xfId="25023" xr:uid="{00000000-0005-0000-0000-0000A6610000}"/>
    <cellStyle name="Normal 3 3 2 2 12 2 3" xfId="25024" xr:uid="{00000000-0005-0000-0000-0000A7610000}"/>
    <cellStyle name="Normal 3 3 2 2 12 3" xfId="25025" xr:uid="{00000000-0005-0000-0000-0000A8610000}"/>
    <cellStyle name="Normal 3 3 2 2 12 3 2" xfId="25026" xr:uid="{00000000-0005-0000-0000-0000A9610000}"/>
    <cellStyle name="Normal 3 3 2 2 12 4" xfId="25027" xr:uid="{00000000-0005-0000-0000-0000AA610000}"/>
    <cellStyle name="Normal 3 3 2 2 13" xfId="25028" xr:uid="{00000000-0005-0000-0000-0000AB610000}"/>
    <cellStyle name="Normal 3 3 2 2 13 2" xfId="25029" xr:uid="{00000000-0005-0000-0000-0000AC610000}"/>
    <cellStyle name="Normal 3 3 2 2 13 2 2" xfId="25030" xr:uid="{00000000-0005-0000-0000-0000AD610000}"/>
    <cellStyle name="Normal 3 3 2 2 13 2 2 2" xfId="25031" xr:uid="{00000000-0005-0000-0000-0000AE610000}"/>
    <cellStyle name="Normal 3 3 2 2 13 2 3" xfId="25032" xr:uid="{00000000-0005-0000-0000-0000AF610000}"/>
    <cellStyle name="Normal 3 3 2 2 13 3" xfId="25033" xr:uid="{00000000-0005-0000-0000-0000B0610000}"/>
    <cellStyle name="Normal 3 3 2 2 13 3 2" xfId="25034" xr:uid="{00000000-0005-0000-0000-0000B1610000}"/>
    <cellStyle name="Normal 3 3 2 2 13 4" xfId="25035" xr:uid="{00000000-0005-0000-0000-0000B2610000}"/>
    <cellStyle name="Normal 3 3 2 2 14" xfId="25036" xr:uid="{00000000-0005-0000-0000-0000B3610000}"/>
    <cellStyle name="Normal 3 3 2 2 14 2" xfId="25037" xr:uid="{00000000-0005-0000-0000-0000B4610000}"/>
    <cellStyle name="Normal 3 3 2 2 14 2 2" xfId="25038" xr:uid="{00000000-0005-0000-0000-0000B5610000}"/>
    <cellStyle name="Normal 3 3 2 2 14 2 2 2" xfId="25039" xr:uid="{00000000-0005-0000-0000-0000B6610000}"/>
    <cellStyle name="Normal 3 3 2 2 14 2 3" xfId="25040" xr:uid="{00000000-0005-0000-0000-0000B7610000}"/>
    <cellStyle name="Normal 3 3 2 2 14 3" xfId="25041" xr:uid="{00000000-0005-0000-0000-0000B8610000}"/>
    <cellStyle name="Normal 3 3 2 2 14 3 2" xfId="25042" xr:uid="{00000000-0005-0000-0000-0000B9610000}"/>
    <cellStyle name="Normal 3 3 2 2 14 4" xfId="25043" xr:uid="{00000000-0005-0000-0000-0000BA610000}"/>
    <cellStyle name="Normal 3 3 2 2 15" xfId="25044" xr:uid="{00000000-0005-0000-0000-0000BB610000}"/>
    <cellStyle name="Normal 3 3 2 2 15 2" xfId="25045" xr:uid="{00000000-0005-0000-0000-0000BC610000}"/>
    <cellStyle name="Normal 3 3 2 2 15 2 2" xfId="25046" xr:uid="{00000000-0005-0000-0000-0000BD610000}"/>
    <cellStyle name="Normal 3 3 2 2 15 3" xfId="25047" xr:uid="{00000000-0005-0000-0000-0000BE610000}"/>
    <cellStyle name="Normal 3 3 2 2 16" xfId="25048" xr:uid="{00000000-0005-0000-0000-0000BF610000}"/>
    <cellStyle name="Normal 3 3 2 2 16 2" xfId="25049" xr:uid="{00000000-0005-0000-0000-0000C0610000}"/>
    <cellStyle name="Normal 3 3 2 2 17" xfId="25050" xr:uid="{00000000-0005-0000-0000-0000C1610000}"/>
    <cellStyle name="Normal 3 3 2 2 17 2" xfId="25051" xr:uid="{00000000-0005-0000-0000-0000C2610000}"/>
    <cellStyle name="Normal 3 3 2 2 18" xfId="25052" xr:uid="{00000000-0005-0000-0000-0000C3610000}"/>
    <cellStyle name="Normal 3 3 2 2 19" xfId="25053" xr:uid="{00000000-0005-0000-0000-0000C4610000}"/>
    <cellStyle name="Normal 3 3 2 2 2" xfId="25054" xr:uid="{00000000-0005-0000-0000-0000C5610000}"/>
    <cellStyle name="Normal 3 3 2 2 2 10" xfId="25055" xr:uid="{00000000-0005-0000-0000-0000C6610000}"/>
    <cellStyle name="Normal 3 3 2 2 2 10 2" xfId="25056" xr:uid="{00000000-0005-0000-0000-0000C7610000}"/>
    <cellStyle name="Normal 3 3 2 2 2 10 2 2" xfId="25057" xr:uid="{00000000-0005-0000-0000-0000C8610000}"/>
    <cellStyle name="Normal 3 3 2 2 2 10 2 2 2" xfId="25058" xr:uid="{00000000-0005-0000-0000-0000C9610000}"/>
    <cellStyle name="Normal 3 3 2 2 2 10 2 3" xfId="25059" xr:uid="{00000000-0005-0000-0000-0000CA610000}"/>
    <cellStyle name="Normal 3 3 2 2 2 10 3" xfId="25060" xr:uid="{00000000-0005-0000-0000-0000CB610000}"/>
    <cellStyle name="Normal 3 3 2 2 2 10 3 2" xfId="25061" xr:uid="{00000000-0005-0000-0000-0000CC610000}"/>
    <cellStyle name="Normal 3 3 2 2 2 10 4" xfId="25062" xr:uid="{00000000-0005-0000-0000-0000CD610000}"/>
    <cellStyle name="Normal 3 3 2 2 2 11" xfId="25063" xr:uid="{00000000-0005-0000-0000-0000CE610000}"/>
    <cellStyle name="Normal 3 3 2 2 2 11 2" xfId="25064" xr:uid="{00000000-0005-0000-0000-0000CF610000}"/>
    <cellStyle name="Normal 3 3 2 2 2 11 2 2" xfId="25065" xr:uid="{00000000-0005-0000-0000-0000D0610000}"/>
    <cellStyle name="Normal 3 3 2 2 2 11 2 2 2" xfId="25066" xr:uid="{00000000-0005-0000-0000-0000D1610000}"/>
    <cellStyle name="Normal 3 3 2 2 2 11 2 3" xfId="25067" xr:uid="{00000000-0005-0000-0000-0000D2610000}"/>
    <cellStyle name="Normal 3 3 2 2 2 11 3" xfId="25068" xr:uid="{00000000-0005-0000-0000-0000D3610000}"/>
    <cellStyle name="Normal 3 3 2 2 2 11 3 2" xfId="25069" xr:uid="{00000000-0005-0000-0000-0000D4610000}"/>
    <cellStyle name="Normal 3 3 2 2 2 11 4" xfId="25070" xr:uid="{00000000-0005-0000-0000-0000D5610000}"/>
    <cellStyle name="Normal 3 3 2 2 2 12" xfId="25071" xr:uid="{00000000-0005-0000-0000-0000D6610000}"/>
    <cellStyle name="Normal 3 3 2 2 2 12 2" xfId="25072" xr:uid="{00000000-0005-0000-0000-0000D7610000}"/>
    <cellStyle name="Normal 3 3 2 2 2 12 2 2" xfId="25073" xr:uid="{00000000-0005-0000-0000-0000D8610000}"/>
    <cellStyle name="Normal 3 3 2 2 2 12 2 2 2" xfId="25074" xr:uid="{00000000-0005-0000-0000-0000D9610000}"/>
    <cellStyle name="Normal 3 3 2 2 2 12 2 3" xfId="25075" xr:uid="{00000000-0005-0000-0000-0000DA610000}"/>
    <cellStyle name="Normal 3 3 2 2 2 12 3" xfId="25076" xr:uid="{00000000-0005-0000-0000-0000DB610000}"/>
    <cellStyle name="Normal 3 3 2 2 2 12 3 2" xfId="25077" xr:uid="{00000000-0005-0000-0000-0000DC610000}"/>
    <cellStyle name="Normal 3 3 2 2 2 12 4" xfId="25078" xr:uid="{00000000-0005-0000-0000-0000DD610000}"/>
    <cellStyle name="Normal 3 3 2 2 2 13" xfId="25079" xr:uid="{00000000-0005-0000-0000-0000DE610000}"/>
    <cellStyle name="Normal 3 3 2 2 2 13 2" xfId="25080" xr:uid="{00000000-0005-0000-0000-0000DF610000}"/>
    <cellStyle name="Normal 3 3 2 2 2 13 2 2" xfId="25081" xr:uid="{00000000-0005-0000-0000-0000E0610000}"/>
    <cellStyle name="Normal 3 3 2 2 2 13 3" xfId="25082" xr:uid="{00000000-0005-0000-0000-0000E1610000}"/>
    <cellStyle name="Normal 3 3 2 2 2 14" xfId="25083" xr:uid="{00000000-0005-0000-0000-0000E2610000}"/>
    <cellStyle name="Normal 3 3 2 2 2 14 2" xfId="25084" xr:uid="{00000000-0005-0000-0000-0000E3610000}"/>
    <cellStyle name="Normal 3 3 2 2 2 15" xfId="25085" xr:uid="{00000000-0005-0000-0000-0000E4610000}"/>
    <cellStyle name="Normal 3 3 2 2 2 15 2" xfId="25086" xr:uid="{00000000-0005-0000-0000-0000E5610000}"/>
    <cellStyle name="Normal 3 3 2 2 2 16" xfId="25087" xr:uid="{00000000-0005-0000-0000-0000E6610000}"/>
    <cellStyle name="Normal 3 3 2 2 2 17" xfId="25088" xr:uid="{00000000-0005-0000-0000-0000E7610000}"/>
    <cellStyle name="Normal 3 3 2 2 2 2" xfId="25089" xr:uid="{00000000-0005-0000-0000-0000E8610000}"/>
    <cellStyle name="Normal 3 3 2 2 2 2 10" xfId="25090" xr:uid="{00000000-0005-0000-0000-0000E9610000}"/>
    <cellStyle name="Normal 3 3 2 2 2 2 11" xfId="25091" xr:uid="{00000000-0005-0000-0000-0000EA610000}"/>
    <cellStyle name="Normal 3 3 2 2 2 2 2" xfId="25092" xr:uid="{00000000-0005-0000-0000-0000EB610000}"/>
    <cellStyle name="Normal 3 3 2 2 2 2 2 10" xfId="25093" xr:uid="{00000000-0005-0000-0000-0000EC610000}"/>
    <cellStyle name="Normal 3 3 2 2 2 2 2 2" xfId="25094" xr:uid="{00000000-0005-0000-0000-0000ED610000}"/>
    <cellStyle name="Normal 3 3 2 2 2 2 2 2 2" xfId="25095" xr:uid="{00000000-0005-0000-0000-0000EE610000}"/>
    <cellStyle name="Normal 3 3 2 2 2 2 2 2 2 2" xfId="25096" xr:uid="{00000000-0005-0000-0000-0000EF610000}"/>
    <cellStyle name="Normal 3 3 2 2 2 2 2 2 2 2 2" xfId="25097" xr:uid="{00000000-0005-0000-0000-0000F0610000}"/>
    <cellStyle name="Normal 3 3 2 2 2 2 2 2 2 2 2 2" xfId="25098" xr:uid="{00000000-0005-0000-0000-0000F1610000}"/>
    <cellStyle name="Normal 3 3 2 2 2 2 2 2 2 2 2 2 2" xfId="25099" xr:uid="{00000000-0005-0000-0000-0000F2610000}"/>
    <cellStyle name="Normal 3 3 2 2 2 2 2 2 2 2 2 3" xfId="25100" xr:uid="{00000000-0005-0000-0000-0000F3610000}"/>
    <cellStyle name="Normal 3 3 2 2 2 2 2 2 2 2 3" xfId="25101" xr:uid="{00000000-0005-0000-0000-0000F4610000}"/>
    <cellStyle name="Normal 3 3 2 2 2 2 2 2 2 2 3 2" xfId="25102" xr:uid="{00000000-0005-0000-0000-0000F5610000}"/>
    <cellStyle name="Normal 3 3 2 2 2 2 2 2 2 2 4" xfId="25103" xr:uid="{00000000-0005-0000-0000-0000F6610000}"/>
    <cellStyle name="Normal 3 3 2 2 2 2 2 2 2 3" xfId="25104" xr:uid="{00000000-0005-0000-0000-0000F7610000}"/>
    <cellStyle name="Normal 3 3 2 2 2 2 2 2 2 3 2" xfId="25105" xr:uid="{00000000-0005-0000-0000-0000F8610000}"/>
    <cellStyle name="Normal 3 3 2 2 2 2 2 2 2 3 2 2" xfId="25106" xr:uid="{00000000-0005-0000-0000-0000F9610000}"/>
    <cellStyle name="Normal 3 3 2 2 2 2 2 2 2 3 3" xfId="25107" xr:uid="{00000000-0005-0000-0000-0000FA610000}"/>
    <cellStyle name="Normal 3 3 2 2 2 2 2 2 2 4" xfId="25108" xr:uid="{00000000-0005-0000-0000-0000FB610000}"/>
    <cellStyle name="Normal 3 3 2 2 2 2 2 2 2 4 2" xfId="25109" xr:uid="{00000000-0005-0000-0000-0000FC610000}"/>
    <cellStyle name="Normal 3 3 2 2 2 2 2 2 2 5" xfId="25110" xr:uid="{00000000-0005-0000-0000-0000FD610000}"/>
    <cellStyle name="Normal 3 3 2 2 2 2 2 2 3" xfId="25111" xr:uid="{00000000-0005-0000-0000-0000FE610000}"/>
    <cellStyle name="Normal 3 3 2 2 2 2 2 2 3 2" xfId="25112" xr:uid="{00000000-0005-0000-0000-0000FF610000}"/>
    <cellStyle name="Normal 3 3 2 2 2 2 2 2 3 2 2" xfId="25113" xr:uid="{00000000-0005-0000-0000-000000620000}"/>
    <cellStyle name="Normal 3 3 2 2 2 2 2 2 3 2 2 2" xfId="25114" xr:uid="{00000000-0005-0000-0000-000001620000}"/>
    <cellStyle name="Normal 3 3 2 2 2 2 2 2 3 2 3" xfId="25115" xr:uid="{00000000-0005-0000-0000-000002620000}"/>
    <cellStyle name="Normal 3 3 2 2 2 2 2 2 3 3" xfId="25116" xr:uid="{00000000-0005-0000-0000-000003620000}"/>
    <cellStyle name="Normal 3 3 2 2 2 2 2 2 3 3 2" xfId="25117" xr:uid="{00000000-0005-0000-0000-000004620000}"/>
    <cellStyle name="Normal 3 3 2 2 2 2 2 2 3 4" xfId="25118" xr:uid="{00000000-0005-0000-0000-000005620000}"/>
    <cellStyle name="Normal 3 3 2 2 2 2 2 2 4" xfId="25119" xr:uid="{00000000-0005-0000-0000-000006620000}"/>
    <cellStyle name="Normal 3 3 2 2 2 2 2 2 4 2" xfId="25120" xr:uid="{00000000-0005-0000-0000-000007620000}"/>
    <cellStyle name="Normal 3 3 2 2 2 2 2 2 4 2 2" xfId="25121" xr:uid="{00000000-0005-0000-0000-000008620000}"/>
    <cellStyle name="Normal 3 3 2 2 2 2 2 2 4 2 2 2" xfId="25122" xr:uid="{00000000-0005-0000-0000-000009620000}"/>
    <cellStyle name="Normal 3 3 2 2 2 2 2 2 4 2 3" xfId="25123" xr:uid="{00000000-0005-0000-0000-00000A620000}"/>
    <cellStyle name="Normal 3 3 2 2 2 2 2 2 4 3" xfId="25124" xr:uid="{00000000-0005-0000-0000-00000B620000}"/>
    <cellStyle name="Normal 3 3 2 2 2 2 2 2 4 3 2" xfId="25125" xr:uid="{00000000-0005-0000-0000-00000C620000}"/>
    <cellStyle name="Normal 3 3 2 2 2 2 2 2 4 4" xfId="25126" xr:uid="{00000000-0005-0000-0000-00000D620000}"/>
    <cellStyle name="Normal 3 3 2 2 2 2 2 2 5" xfId="25127" xr:uid="{00000000-0005-0000-0000-00000E620000}"/>
    <cellStyle name="Normal 3 3 2 2 2 2 2 2 5 2" xfId="25128" xr:uid="{00000000-0005-0000-0000-00000F620000}"/>
    <cellStyle name="Normal 3 3 2 2 2 2 2 2 5 2 2" xfId="25129" xr:uid="{00000000-0005-0000-0000-000010620000}"/>
    <cellStyle name="Normal 3 3 2 2 2 2 2 2 5 3" xfId="25130" xr:uid="{00000000-0005-0000-0000-000011620000}"/>
    <cellStyle name="Normal 3 3 2 2 2 2 2 2 6" xfId="25131" xr:uid="{00000000-0005-0000-0000-000012620000}"/>
    <cellStyle name="Normal 3 3 2 2 2 2 2 2 6 2" xfId="25132" xr:uid="{00000000-0005-0000-0000-000013620000}"/>
    <cellStyle name="Normal 3 3 2 2 2 2 2 2 7" xfId="25133" xr:uid="{00000000-0005-0000-0000-000014620000}"/>
    <cellStyle name="Normal 3 3 2 2 2 2 2 2 7 2" xfId="25134" xr:uid="{00000000-0005-0000-0000-000015620000}"/>
    <cellStyle name="Normal 3 3 2 2 2 2 2 2 8" xfId="25135" xr:uid="{00000000-0005-0000-0000-000016620000}"/>
    <cellStyle name="Normal 3 3 2 2 2 2 2 3" xfId="25136" xr:uid="{00000000-0005-0000-0000-000017620000}"/>
    <cellStyle name="Normal 3 3 2 2 2 2 2 3 2" xfId="25137" xr:uid="{00000000-0005-0000-0000-000018620000}"/>
    <cellStyle name="Normal 3 3 2 2 2 2 2 3 2 2" xfId="25138" xr:uid="{00000000-0005-0000-0000-000019620000}"/>
    <cellStyle name="Normal 3 3 2 2 2 2 2 3 2 2 2" xfId="25139" xr:uid="{00000000-0005-0000-0000-00001A620000}"/>
    <cellStyle name="Normal 3 3 2 2 2 2 2 3 2 2 2 2" xfId="25140" xr:uid="{00000000-0005-0000-0000-00001B620000}"/>
    <cellStyle name="Normal 3 3 2 2 2 2 2 3 2 2 3" xfId="25141" xr:uid="{00000000-0005-0000-0000-00001C620000}"/>
    <cellStyle name="Normal 3 3 2 2 2 2 2 3 2 3" xfId="25142" xr:uid="{00000000-0005-0000-0000-00001D620000}"/>
    <cellStyle name="Normal 3 3 2 2 2 2 2 3 2 3 2" xfId="25143" xr:uid="{00000000-0005-0000-0000-00001E620000}"/>
    <cellStyle name="Normal 3 3 2 2 2 2 2 3 2 4" xfId="25144" xr:uid="{00000000-0005-0000-0000-00001F620000}"/>
    <cellStyle name="Normal 3 3 2 2 2 2 2 3 3" xfId="25145" xr:uid="{00000000-0005-0000-0000-000020620000}"/>
    <cellStyle name="Normal 3 3 2 2 2 2 2 3 3 2" xfId="25146" xr:uid="{00000000-0005-0000-0000-000021620000}"/>
    <cellStyle name="Normal 3 3 2 2 2 2 2 3 3 2 2" xfId="25147" xr:uid="{00000000-0005-0000-0000-000022620000}"/>
    <cellStyle name="Normal 3 3 2 2 2 2 2 3 3 3" xfId="25148" xr:uid="{00000000-0005-0000-0000-000023620000}"/>
    <cellStyle name="Normal 3 3 2 2 2 2 2 3 4" xfId="25149" xr:uid="{00000000-0005-0000-0000-000024620000}"/>
    <cellStyle name="Normal 3 3 2 2 2 2 2 3 4 2" xfId="25150" xr:uid="{00000000-0005-0000-0000-000025620000}"/>
    <cellStyle name="Normal 3 3 2 2 2 2 2 3 5" xfId="25151" xr:uid="{00000000-0005-0000-0000-000026620000}"/>
    <cellStyle name="Normal 3 3 2 2 2 2 2 4" xfId="25152" xr:uid="{00000000-0005-0000-0000-000027620000}"/>
    <cellStyle name="Normal 3 3 2 2 2 2 2 4 2" xfId="25153" xr:uid="{00000000-0005-0000-0000-000028620000}"/>
    <cellStyle name="Normal 3 3 2 2 2 2 2 4 2 2" xfId="25154" xr:uid="{00000000-0005-0000-0000-000029620000}"/>
    <cellStyle name="Normal 3 3 2 2 2 2 2 4 2 2 2" xfId="25155" xr:uid="{00000000-0005-0000-0000-00002A620000}"/>
    <cellStyle name="Normal 3 3 2 2 2 2 2 4 2 3" xfId="25156" xr:uid="{00000000-0005-0000-0000-00002B620000}"/>
    <cellStyle name="Normal 3 3 2 2 2 2 2 4 3" xfId="25157" xr:uid="{00000000-0005-0000-0000-00002C620000}"/>
    <cellStyle name="Normal 3 3 2 2 2 2 2 4 3 2" xfId="25158" xr:uid="{00000000-0005-0000-0000-00002D620000}"/>
    <cellStyle name="Normal 3 3 2 2 2 2 2 4 4" xfId="25159" xr:uid="{00000000-0005-0000-0000-00002E620000}"/>
    <cellStyle name="Normal 3 3 2 2 2 2 2 5" xfId="25160" xr:uid="{00000000-0005-0000-0000-00002F620000}"/>
    <cellStyle name="Normal 3 3 2 2 2 2 2 5 2" xfId="25161" xr:uid="{00000000-0005-0000-0000-000030620000}"/>
    <cellStyle name="Normal 3 3 2 2 2 2 2 5 2 2" xfId="25162" xr:uid="{00000000-0005-0000-0000-000031620000}"/>
    <cellStyle name="Normal 3 3 2 2 2 2 2 5 2 2 2" xfId="25163" xr:uid="{00000000-0005-0000-0000-000032620000}"/>
    <cellStyle name="Normal 3 3 2 2 2 2 2 5 2 3" xfId="25164" xr:uid="{00000000-0005-0000-0000-000033620000}"/>
    <cellStyle name="Normal 3 3 2 2 2 2 2 5 3" xfId="25165" xr:uid="{00000000-0005-0000-0000-000034620000}"/>
    <cellStyle name="Normal 3 3 2 2 2 2 2 5 3 2" xfId="25166" xr:uid="{00000000-0005-0000-0000-000035620000}"/>
    <cellStyle name="Normal 3 3 2 2 2 2 2 5 4" xfId="25167" xr:uid="{00000000-0005-0000-0000-000036620000}"/>
    <cellStyle name="Normal 3 3 2 2 2 2 2 6" xfId="25168" xr:uid="{00000000-0005-0000-0000-000037620000}"/>
    <cellStyle name="Normal 3 3 2 2 2 2 2 6 2" xfId="25169" xr:uid="{00000000-0005-0000-0000-000038620000}"/>
    <cellStyle name="Normal 3 3 2 2 2 2 2 6 2 2" xfId="25170" xr:uid="{00000000-0005-0000-0000-000039620000}"/>
    <cellStyle name="Normal 3 3 2 2 2 2 2 6 3" xfId="25171" xr:uid="{00000000-0005-0000-0000-00003A620000}"/>
    <cellStyle name="Normal 3 3 2 2 2 2 2 7" xfId="25172" xr:uid="{00000000-0005-0000-0000-00003B620000}"/>
    <cellStyle name="Normal 3 3 2 2 2 2 2 7 2" xfId="25173" xr:uid="{00000000-0005-0000-0000-00003C620000}"/>
    <cellStyle name="Normal 3 3 2 2 2 2 2 8" xfId="25174" xr:uid="{00000000-0005-0000-0000-00003D620000}"/>
    <cellStyle name="Normal 3 3 2 2 2 2 2 8 2" xfId="25175" xr:uid="{00000000-0005-0000-0000-00003E620000}"/>
    <cellStyle name="Normal 3 3 2 2 2 2 2 9" xfId="25176" xr:uid="{00000000-0005-0000-0000-00003F620000}"/>
    <cellStyle name="Normal 3 3 2 2 2 2 3" xfId="25177" xr:uid="{00000000-0005-0000-0000-000040620000}"/>
    <cellStyle name="Normal 3 3 2 2 2 2 3 2" xfId="25178" xr:uid="{00000000-0005-0000-0000-000041620000}"/>
    <cellStyle name="Normal 3 3 2 2 2 2 3 2 2" xfId="25179" xr:uid="{00000000-0005-0000-0000-000042620000}"/>
    <cellStyle name="Normal 3 3 2 2 2 2 3 2 2 2" xfId="25180" xr:uid="{00000000-0005-0000-0000-000043620000}"/>
    <cellStyle name="Normal 3 3 2 2 2 2 3 2 2 2 2" xfId="25181" xr:uid="{00000000-0005-0000-0000-000044620000}"/>
    <cellStyle name="Normal 3 3 2 2 2 2 3 2 2 2 2 2" xfId="25182" xr:uid="{00000000-0005-0000-0000-000045620000}"/>
    <cellStyle name="Normal 3 3 2 2 2 2 3 2 2 2 3" xfId="25183" xr:uid="{00000000-0005-0000-0000-000046620000}"/>
    <cellStyle name="Normal 3 3 2 2 2 2 3 2 2 3" xfId="25184" xr:uid="{00000000-0005-0000-0000-000047620000}"/>
    <cellStyle name="Normal 3 3 2 2 2 2 3 2 2 3 2" xfId="25185" xr:uid="{00000000-0005-0000-0000-000048620000}"/>
    <cellStyle name="Normal 3 3 2 2 2 2 3 2 2 4" xfId="25186" xr:uid="{00000000-0005-0000-0000-000049620000}"/>
    <cellStyle name="Normal 3 3 2 2 2 2 3 2 3" xfId="25187" xr:uid="{00000000-0005-0000-0000-00004A620000}"/>
    <cellStyle name="Normal 3 3 2 2 2 2 3 2 3 2" xfId="25188" xr:uid="{00000000-0005-0000-0000-00004B620000}"/>
    <cellStyle name="Normal 3 3 2 2 2 2 3 2 3 2 2" xfId="25189" xr:uid="{00000000-0005-0000-0000-00004C620000}"/>
    <cellStyle name="Normal 3 3 2 2 2 2 3 2 3 3" xfId="25190" xr:uid="{00000000-0005-0000-0000-00004D620000}"/>
    <cellStyle name="Normal 3 3 2 2 2 2 3 2 4" xfId="25191" xr:uid="{00000000-0005-0000-0000-00004E620000}"/>
    <cellStyle name="Normal 3 3 2 2 2 2 3 2 4 2" xfId="25192" xr:uid="{00000000-0005-0000-0000-00004F620000}"/>
    <cellStyle name="Normal 3 3 2 2 2 2 3 2 5" xfId="25193" xr:uid="{00000000-0005-0000-0000-000050620000}"/>
    <cellStyle name="Normal 3 3 2 2 2 2 3 3" xfId="25194" xr:uid="{00000000-0005-0000-0000-000051620000}"/>
    <cellStyle name="Normal 3 3 2 2 2 2 3 3 2" xfId="25195" xr:uid="{00000000-0005-0000-0000-000052620000}"/>
    <cellStyle name="Normal 3 3 2 2 2 2 3 3 2 2" xfId="25196" xr:uid="{00000000-0005-0000-0000-000053620000}"/>
    <cellStyle name="Normal 3 3 2 2 2 2 3 3 2 2 2" xfId="25197" xr:uid="{00000000-0005-0000-0000-000054620000}"/>
    <cellStyle name="Normal 3 3 2 2 2 2 3 3 2 3" xfId="25198" xr:uid="{00000000-0005-0000-0000-000055620000}"/>
    <cellStyle name="Normal 3 3 2 2 2 2 3 3 3" xfId="25199" xr:uid="{00000000-0005-0000-0000-000056620000}"/>
    <cellStyle name="Normal 3 3 2 2 2 2 3 3 3 2" xfId="25200" xr:uid="{00000000-0005-0000-0000-000057620000}"/>
    <cellStyle name="Normal 3 3 2 2 2 2 3 3 4" xfId="25201" xr:uid="{00000000-0005-0000-0000-000058620000}"/>
    <cellStyle name="Normal 3 3 2 2 2 2 3 4" xfId="25202" xr:uid="{00000000-0005-0000-0000-000059620000}"/>
    <cellStyle name="Normal 3 3 2 2 2 2 3 4 2" xfId="25203" xr:uid="{00000000-0005-0000-0000-00005A620000}"/>
    <cellStyle name="Normal 3 3 2 2 2 2 3 4 2 2" xfId="25204" xr:uid="{00000000-0005-0000-0000-00005B620000}"/>
    <cellStyle name="Normal 3 3 2 2 2 2 3 4 2 2 2" xfId="25205" xr:uid="{00000000-0005-0000-0000-00005C620000}"/>
    <cellStyle name="Normal 3 3 2 2 2 2 3 4 2 3" xfId="25206" xr:uid="{00000000-0005-0000-0000-00005D620000}"/>
    <cellStyle name="Normal 3 3 2 2 2 2 3 4 3" xfId="25207" xr:uid="{00000000-0005-0000-0000-00005E620000}"/>
    <cellStyle name="Normal 3 3 2 2 2 2 3 4 3 2" xfId="25208" xr:uid="{00000000-0005-0000-0000-00005F620000}"/>
    <cellStyle name="Normal 3 3 2 2 2 2 3 4 4" xfId="25209" xr:uid="{00000000-0005-0000-0000-000060620000}"/>
    <cellStyle name="Normal 3 3 2 2 2 2 3 5" xfId="25210" xr:uid="{00000000-0005-0000-0000-000061620000}"/>
    <cellStyle name="Normal 3 3 2 2 2 2 3 5 2" xfId="25211" xr:uid="{00000000-0005-0000-0000-000062620000}"/>
    <cellStyle name="Normal 3 3 2 2 2 2 3 5 2 2" xfId="25212" xr:uid="{00000000-0005-0000-0000-000063620000}"/>
    <cellStyle name="Normal 3 3 2 2 2 2 3 5 3" xfId="25213" xr:uid="{00000000-0005-0000-0000-000064620000}"/>
    <cellStyle name="Normal 3 3 2 2 2 2 3 6" xfId="25214" xr:uid="{00000000-0005-0000-0000-000065620000}"/>
    <cellStyle name="Normal 3 3 2 2 2 2 3 6 2" xfId="25215" xr:uid="{00000000-0005-0000-0000-000066620000}"/>
    <cellStyle name="Normal 3 3 2 2 2 2 3 7" xfId="25216" xr:uid="{00000000-0005-0000-0000-000067620000}"/>
    <cellStyle name="Normal 3 3 2 2 2 2 3 7 2" xfId="25217" xr:uid="{00000000-0005-0000-0000-000068620000}"/>
    <cellStyle name="Normal 3 3 2 2 2 2 3 8" xfId="25218" xr:uid="{00000000-0005-0000-0000-000069620000}"/>
    <cellStyle name="Normal 3 3 2 2 2 2 4" xfId="25219" xr:uid="{00000000-0005-0000-0000-00006A620000}"/>
    <cellStyle name="Normal 3 3 2 2 2 2 4 2" xfId="25220" xr:uid="{00000000-0005-0000-0000-00006B620000}"/>
    <cellStyle name="Normal 3 3 2 2 2 2 4 2 2" xfId="25221" xr:uid="{00000000-0005-0000-0000-00006C620000}"/>
    <cellStyle name="Normal 3 3 2 2 2 2 4 2 2 2" xfId="25222" xr:uid="{00000000-0005-0000-0000-00006D620000}"/>
    <cellStyle name="Normal 3 3 2 2 2 2 4 2 2 2 2" xfId="25223" xr:uid="{00000000-0005-0000-0000-00006E620000}"/>
    <cellStyle name="Normal 3 3 2 2 2 2 4 2 2 3" xfId="25224" xr:uid="{00000000-0005-0000-0000-00006F620000}"/>
    <cellStyle name="Normal 3 3 2 2 2 2 4 2 3" xfId="25225" xr:uid="{00000000-0005-0000-0000-000070620000}"/>
    <cellStyle name="Normal 3 3 2 2 2 2 4 2 3 2" xfId="25226" xr:uid="{00000000-0005-0000-0000-000071620000}"/>
    <cellStyle name="Normal 3 3 2 2 2 2 4 2 4" xfId="25227" xr:uid="{00000000-0005-0000-0000-000072620000}"/>
    <cellStyle name="Normal 3 3 2 2 2 2 4 3" xfId="25228" xr:uid="{00000000-0005-0000-0000-000073620000}"/>
    <cellStyle name="Normal 3 3 2 2 2 2 4 3 2" xfId="25229" xr:uid="{00000000-0005-0000-0000-000074620000}"/>
    <cellStyle name="Normal 3 3 2 2 2 2 4 3 2 2" xfId="25230" xr:uid="{00000000-0005-0000-0000-000075620000}"/>
    <cellStyle name="Normal 3 3 2 2 2 2 4 3 3" xfId="25231" xr:uid="{00000000-0005-0000-0000-000076620000}"/>
    <cellStyle name="Normal 3 3 2 2 2 2 4 4" xfId="25232" xr:uid="{00000000-0005-0000-0000-000077620000}"/>
    <cellStyle name="Normal 3 3 2 2 2 2 4 4 2" xfId="25233" xr:uid="{00000000-0005-0000-0000-000078620000}"/>
    <cellStyle name="Normal 3 3 2 2 2 2 4 5" xfId="25234" xr:uid="{00000000-0005-0000-0000-000079620000}"/>
    <cellStyle name="Normal 3 3 2 2 2 2 5" xfId="25235" xr:uid="{00000000-0005-0000-0000-00007A620000}"/>
    <cellStyle name="Normal 3 3 2 2 2 2 5 2" xfId="25236" xr:uid="{00000000-0005-0000-0000-00007B620000}"/>
    <cellStyle name="Normal 3 3 2 2 2 2 5 2 2" xfId="25237" xr:uid="{00000000-0005-0000-0000-00007C620000}"/>
    <cellStyle name="Normal 3 3 2 2 2 2 5 2 2 2" xfId="25238" xr:uid="{00000000-0005-0000-0000-00007D620000}"/>
    <cellStyle name="Normal 3 3 2 2 2 2 5 2 3" xfId="25239" xr:uid="{00000000-0005-0000-0000-00007E620000}"/>
    <cellStyle name="Normal 3 3 2 2 2 2 5 3" xfId="25240" xr:uid="{00000000-0005-0000-0000-00007F620000}"/>
    <cellStyle name="Normal 3 3 2 2 2 2 5 3 2" xfId="25241" xr:uid="{00000000-0005-0000-0000-000080620000}"/>
    <cellStyle name="Normal 3 3 2 2 2 2 5 4" xfId="25242" xr:uid="{00000000-0005-0000-0000-000081620000}"/>
    <cellStyle name="Normal 3 3 2 2 2 2 6" xfId="25243" xr:uid="{00000000-0005-0000-0000-000082620000}"/>
    <cellStyle name="Normal 3 3 2 2 2 2 6 2" xfId="25244" xr:uid="{00000000-0005-0000-0000-000083620000}"/>
    <cellStyle name="Normal 3 3 2 2 2 2 6 2 2" xfId="25245" xr:uid="{00000000-0005-0000-0000-000084620000}"/>
    <cellStyle name="Normal 3 3 2 2 2 2 6 2 2 2" xfId="25246" xr:uid="{00000000-0005-0000-0000-000085620000}"/>
    <cellStyle name="Normal 3 3 2 2 2 2 6 2 3" xfId="25247" xr:uid="{00000000-0005-0000-0000-000086620000}"/>
    <cellStyle name="Normal 3 3 2 2 2 2 6 3" xfId="25248" xr:uid="{00000000-0005-0000-0000-000087620000}"/>
    <cellStyle name="Normal 3 3 2 2 2 2 6 3 2" xfId="25249" xr:uid="{00000000-0005-0000-0000-000088620000}"/>
    <cellStyle name="Normal 3 3 2 2 2 2 6 4" xfId="25250" xr:uid="{00000000-0005-0000-0000-000089620000}"/>
    <cellStyle name="Normal 3 3 2 2 2 2 7" xfId="25251" xr:uid="{00000000-0005-0000-0000-00008A620000}"/>
    <cellStyle name="Normal 3 3 2 2 2 2 7 2" xfId="25252" xr:uid="{00000000-0005-0000-0000-00008B620000}"/>
    <cellStyle name="Normal 3 3 2 2 2 2 7 2 2" xfId="25253" xr:uid="{00000000-0005-0000-0000-00008C620000}"/>
    <cellStyle name="Normal 3 3 2 2 2 2 7 3" xfId="25254" xr:uid="{00000000-0005-0000-0000-00008D620000}"/>
    <cellStyle name="Normal 3 3 2 2 2 2 8" xfId="25255" xr:uid="{00000000-0005-0000-0000-00008E620000}"/>
    <cellStyle name="Normal 3 3 2 2 2 2 8 2" xfId="25256" xr:uid="{00000000-0005-0000-0000-00008F620000}"/>
    <cellStyle name="Normal 3 3 2 2 2 2 9" xfId="25257" xr:uid="{00000000-0005-0000-0000-000090620000}"/>
    <cellStyle name="Normal 3 3 2 2 2 2 9 2" xfId="25258" xr:uid="{00000000-0005-0000-0000-000091620000}"/>
    <cellStyle name="Normal 3 3 2 2 2 3" xfId="25259" xr:uid="{00000000-0005-0000-0000-000092620000}"/>
    <cellStyle name="Normal 3 3 2 2 2 3 10" xfId="25260" xr:uid="{00000000-0005-0000-0000-000093620000}"/>
    <cellStyle name="Normal 3 3 2 2 2 3 11" xfId="25261" xr:uid="{00000000-0005-0000-0000-000094620000}"/>
    <cellStyle name="Normal 3 3 2 2 2 3 2" xfId="25262" xr:uid="{00000000-0005-0000-0000-000095620000}"/>
    <cellStyle name="Normal 3 3 2 2 2 3 2 10" xfId="25263" xr:uid="{00000000-0005-0000-0000-000096620000}"/>
    <cellStyle name="Normal 3 3 2 2 2 3 2 2" xfId="25264" xr:uid="{00000000-0005-0000-0000-000097620000}"/>
    <cellStyle name="Normal 3 3 2 2 2 3 2 2 2" xfId="25265" xr:uid="{00000000-0005-0000-0000-000098620000}"/>
    <cellStyle name="Normal 3 3 2 2 2 3 2 2 2 2" xfId="25266" xr:uid="{00000000-0005-0000-0000-000099620000}"/>
    <cellStyle name="Normal 3 3 2 2 2 3 2 2 2 2 2" xfId="25267" xr:uid="{00000000-0005-0000-0000-00009A620000}"/>
    <cellStyle name="Normal 3 3 2 2 2 3 2 2 2 2 2 2" xfId="25268" xr:uid="{00000000-0005-0000-0000-00009B620000}"/>
    <cellStyle name="Normal 3 3 2 2 2 3 2 2 2 2 2 2 2" xfId="25269" xr:uid="{00000000-0005-0000-0000-00009C620000}"/>
    <cellStyle name="Normal 3 3 2 2 2 3 2 2 2 2 2 3" xfId="25270" xr:uid="{00000000-0005-0000-0000-00009D620000}"/>
    <cellStyle name="Normal 3 3 2 2 2 3 2 2 2 2 3" xfId="25271" xr:uid="{00000000-0005-0000-0000-00009E620000}"/>
    <cellStyle name="Normal 3 3 2 2 2 3 2 2 2 2 3 2" xfId="25272" xr:uid="{00000000-0005-0000-0000-00009F620000}"/>
    <cellStyle name="Normal 3 3 2 2 2 3 2 2 2 2 4" xfId="25273" xr:uid="{00000000-0005-0000-0000-0000A0620000}"/>
    <cellStyle name="Normal 3 3 2 2 2 3 2 2 2 3" xfId="25274" xr:uid="{00000000-0005-0000-0000-0000A1620000}"/>
    <cellStyle name="Normal 3 3 2 2 2 3 2 2 2 3 2" xfId="25275" xr:uid="{00000000-0005-0000-0000-0000A2620000}"/>
    <cellStyle name="Normal 3 3 2 2 2 3 2 2 2 3 2 2" xfId="25276" xr:uid="{00000000-0005-0000-0000-0000A3620000}"/>
    <cellStyle name="Normal 3 3 2 2 2 3 2 2 2 3 3" xfId="25277" xr:uid="{00000000-0005-0000-0000-0000A4620000}"/>
    <cellStyle name="Normal 3 3 2 2 2 3 2 2 2 4" xfId="25278" xr:uid="{00000000-0005-0000-0000-0000A5620000}"/>
    <cellStyle name="Normal 3 3 2 2 2 3 2 2 2 4 2" xfId="25279" xr:uid="{00000000-0005-0000-0000-0000A6620000}"/>
    <cellStyle name="Normal 3 3 2 2 2 3 2 2 2 5" xfId="25280" xr:uid="{00000000-0005-0000-0000-0000A7620000}"/>
    <cellStyle name="Normal 3 3 2 2 2 3 2 2 3" xfId="25281" xr:uid="{00000000-0005-0000-0000-0000A8620000}"/>
    <cellStyle name="Normal 3 3 2 2 2 3 2 2 3 2" xfId="25282" xr:uid="{00000000-0005-0000-0000-0000A9620000}"/>
    <cellStyle name="Normal 3 3 2 2 2 3 2 2 3 2 2" xfId="25283" xr:uid="{00000000-0005-0000-0000-0000AA620000}"/>
    <cellStyle name="Normal 3 3 2 2 2 3 2 2 3 2 2 2" xfId="25284" xr:uid="{00000000-0005-0000-0000-0000AB620000}"/>
    <cellStyle name="Normal 3 3 2 2 2 3 2 2 3 2 3" xfId="25285" xr:uid="{00000000-0005-0000-0000-0000AC620000}"/>
    <cellStyle name="Normal 3 3 2 2 2 3 2 2 3 3" xfId="25286" xr:uid="{00000000-0005-0000-0000-0000AD620000}"/>
    <cellStyle name="Normal 3 3 2 2 2 3 2 2 3 3 2" xfId="25287" xr:uid="{00000000-0005-0000-0000-0000AE620000}"/>
    <cellStyle name="Normal 3 3 2 2 2 3 2 2 3 4" xfId="25288" xr:uid="{00000000-0005-0000-0000-0000AF620000}"/>
    <cellStyle name="Normal 3 3 2 2 2 3 2 2 4" xfId="25289" xr:uid="{00000000-0005-0000-0000-0000B0620000}"/>
    <cellStyle name="Normal 3 3 2 2 2 3 2 2 4 2" xfId="25290" xr:uid="{00000000-0005-0000-0000-0000B1620000}"/>
    <cellStyle name="Normal 3 3 2 2 2 3 2 2 4 2 2" xfId="25291" xr:uid="{00000000-0005-0000-0000-0000B2620000}"/>
    <cellStyle name="Normal 3 3 2 2 2 3 2 2 4 2 2 2" xfId="25292" xr:uid="{00000000-0005-0000-0000-0000B3620000}"/>
    <cellStyle name="Normal 3 3 2 2 2 3 2 2 4 2 3" xfId="25293" xr:uid="{00000000-0005-0000-0000-0000B4620000}"/>
    <cellStyle name="Normal 3 3 2 2 2 3 2 2 4 3" xfId="25294" xr:uid="{00000000-0005-0000-0000-0000B5620000}"/>
    <cellStyle name="Normal 3 3 2 2 2 3 2 2 4 3 2" xfId="25295" xr:uid="{00000000-0005-0000-0000-0000B6620000}"/>
    <cellStyle name="Normal 3 3 2 2 2 3 2 2 4 4" xfId="25296" xr:uid="{00000000-0005-0000-0000-0000B7620000}"/>
    <cellStyle name="Normal 3 3 2 2 2 3 2 2 5" xfId="25297" xr:uid="{00000000-0005-0000-0000-0000B8620000}"/>
    <cellStyle name="Normal 3 3 2 2 2 3 2 2 5 2" xfId="25298" xr:uid="{00000000-0005-0000-0000-0000B9620000}"/>
    <cellStyle name="Normal 3 3 2 2 2 3 2 2 5 2 2" xfId="25299" xr:uid="{00000000-0005-0000-0000-0000BA620000}"/>
    <cellStyle name="Normal 3 3 2 2 2 3 2 2 5 3" xfId="25300" xr:uid="{00000000-0005-0000-0000-0000BB620000}"/>
    <cellStyle name="Normal 3 3 2 2 2 3 2 2 6" xfId="25301" xr:uid="{00000000-0005-0000-0000-0000BC620000}"/>
    <cellStyle name="Normal 3 3 2 2 2 3 2 2 6 2" xfId="25302" xr:uid="{00000000-0005-0000-0000-0000BD620000}"/>
    <cellStyle name="Normal 3 3 2 2 2 3 2 2 7" xfId="25303" xr:uid="{00000000-0005-0000-0000-0000BE620000}"/>
    <cellStyle name="Normal 3 3 2 2 2 3 2 2 7 2" xfId="25304" xr:uid="{00000000-0005-0000-0000-0000BF620000}"/>
    <cellStyle name="Normal 3 3 2 2 2 3 2 2 8" xfId="25305" xr:uid="{00000000-0005-0000-0000-0000C0620000}"/>
    <cellStyle name="Normal 3 3 2 2 2 3 2 3" xfId="25306" xr:uid="{00000000-0005-0000-0000-0000C1620000}"/>
    <cellStyle name="Normal 3 3 2 2 2 3 2 3 2" xfId="25307" xr:uid="{00000000-0005-0000-0000-0000C2620000}"/>
    <cellStyle name="Normal 3 3 2 2 2 3 2 3 2 2" xfId="25308" xr:uid="{00000000-0005-0000-0000-0000C3620000}"/>
    <cellStyle name="Normal 3 3 2 2 2 3 2 3 2 2 2" xfId="25309" xr:uid="{00000000-0005-0000-0000-0000C4620000}"/>
    <cellStyle name="Normal 3 3 2 2 2 3 2 3 2 2 2 2" xfId="25310" xr:uid="{00000000-0005-0000-0000-0000C5620000}"/>
    <cellStyle name="Normal 3 3 2 2 2 3 2 3 2 2 3" xfId="25311" xr:uid="{00000000-0005-0000-0000-0000C6620000}"/>
    <cellStyle name="Normal 3 3 2 2 2 3 2 3 2 3" xfId="25312" xr:uid="{00000000-0005-0000-0000-0000C7620000}"/>
    <cellStyle name="Normal 3 3 2 2 2 3 2 3 2 3 2" xfId="25313" xr:uid="{00000000-0005-0000-0000-0000C8620000}"/>
    <cellStyle name="Normal 3 3 2 2 2 3 2 3 2 4" xfId="25314" xr:uid="{00000000-0005-0000-0000-0000C9620000}"/>
    <cellStyle name="Normal 3 3 2 2 2 3 2 3 3" xfId="25315" xr:uid="{00000000-0005-0000-0000-0000CA620000}"/>
    <cellStyle name="Normal 3 3 2 2 2 3 2 3 3 2" xfId="25316" xr:uid="{00000000-0005-0000-0000-0000CB620000}"/>
    <cellStyle name="Normal 3 3 2 2 2 3 2 3 3 2 2" xfId="25317" xr:uid="{00000000-0005-0000-0000-0000CC620000}"/>
    <cellStyle name="Normal 3 3 2 2 2 3 2 3 3 3" xfId="25318" xr:uid="{00000000-0005-0000-0000-0000CD620000}"/>
    <cellStyle name="Normal 3 3 2 2 2 3 2 3 4" xfId="25319" xr:uid="{00000000-0005-0000-0000-0000CE620000}"/>
    <cellStyle name="Normal 3 3 2 2 2 3 2 3 4 2" xfId="25320" xr:uid="{00000000-0005-0000-0000-0000CF620000}"/>
    <cellStyle name="Normal 3 3 2 2 2 3 2 3 5" xfId="25321" xr:uid="{00000000-0005-0000-0000-0000D0620000}"/>
    <cellStyle name="Normal 3 3 2 2 2 3 2 4" xfId="25322" xr:uid="{00000000-0005-0000-0000-0000D1620000}"/>
    <cellStyle name="Normal 3 3 2 2 2 3 2 4 2" xfId="25323" xr:uid="{00000000-0005-0000-0000-0000D2620000}"/>
    <cellStyle name="Normal 3 3 2 2 2 3 2 4 2 2" xfId="25324" xr:uid="{00000000-0005-0000-0000-0000D3620000}"/>
    <cellStyle name="Normal 3 3 2 2 2 3 2 4 2 2 2" xfId="25325" xr:uid="{00000000-0005-0000-0000-0000D4620000}"/>
    <cellStyle name="Normal 3 3 2 2 2 3 2 4 2 3" xfId="25326" xr:uid="{00000000-0005-0000-0000-0000D5620000}"/>
    <cellStyle name="Normal 3 3 2 2 2 3 2 4 3" xfId="25327" xr:uid="{00000000-0005-0000-0000-0000D6620000}"/>
    <cellStyle name="Normal 3 3 2 2 2 3 2 4 3 2" xfId="25328" xr:uid="{00000000-0005-0000-0000-0000D7620000}"/>
    <cellStyle name="Normal 3 3 2 2 2 3 2 4 4" xfId="25329" xr:uid="{00000000-0005-0000-0000-0000D8620000}"/>
    <cellStyle name="Normal 3 3 2 2 2 3 2 5" xfId="25330" xr:uid="{00000000-0005-0000-0000-0000D9620000}"/>
    <cellStyle name="Normal 3 3 2 2 2 3 2 5 2" xfId="25331" xr:uid="{00000000-0005-0000-0000-0000DA620000}"/>
    <cellStyle name="Normal 3 3 2 2 2 3 2 5 2 2" xfId="25332" xr:uid="{00000000-0005-0000-0000-0000DB620000}"/>
    <cellStyle name="Normal 3 3 2 2 2 3 2 5 2 2 2" xfId="25333" xr:uid="{00000000-0005-0000-0000-0000DC620000}"/>
    <cellStyle name="Normal 3 3 2 2 2 3 2 5 2 3" xfId="25334" xr:uid="{00000000-0005-0000-0000-0000DD620000}"/>
    <cellStyle name="Normal 3 3 2 2 2 3 2 5 3" xfId="25335" xr:uid="{00000000-0005-0000-0000-0000DE620000}"/>
    <cellStyle name="Normal 3 3 2 2 2 3 2 5 3 2" xfId="25336" xr:uid="{00000000-0005-0000-0000-0000DF620000}"/>
    <cellStyle name="Normal 3 3 2 2 2 3 2 5 4" xfId="25337" xr:uid="{00000000-0005-0000-0000-0000E0620000}"/>
    <cellStyle name="Normal 3 3 2 2 2 3 2 6" xfId="25338" xr:uid="{00000000-0005-0000-0000-0000E1620000}"/>
    <cellStyle name="Normal 3 3 2 2 2 3 2 6 2" xfId="25339" xr:uid="{00000000-0005-0000-0000-0000E2620000}"/>
    <cellStyle name="Normal 3 3 2 2 2 3 2 6 2 2" xfId="25340" xr:uid="{00000000-0005-0000-0000-0000E3620000}"/>
    <cellStyle name="Normal 3 3 2 2 2 3 2 6 3" xfId="25341" xr:uid="{00000000-0005-0000-0000-0000E4620000}"/>
    <cellStyle name="Normal 3 3 2 2 2 3 2 7" xfId="25342" xr:uid="{00000000-0005-0000-0000-0000E5620000}"/>
    <cellStyle name="Normal 3 3 2 2 2 3 2 7 2" xfId="25343" xr:uid="{00000000-0005-0000-0000-0000E6620000}"/>
    <cellStyle name="Normal 3 3 2 2 2 3 2 8" xfId="25344" xr:uid="{00000000-0005-0000-0000-0000E7620000}"/>
    <cellStyle name="Normal 3 3 2 2 2 3 2 8 2" xfId="25345" xr:uid="{00000000-0005-0000-0000-0000E8620000}"/>
    <cellStyle name="Normal 3 3 2 2 2 3 2 9" xfId="25346" xr:uid="{00000000-0005-0000-0000-0000E9620000}"/>
    <cellStyle name="Normal 3 3 2 2 2 3 3" xfId="25347" xr:uid="{00000000-0005-0000-0000-0000EA620000}"/>
    <cellStyle name="Normal 3 3 2 2 2 3 3 2" xfId="25348" xr:uid="{00000000-0005-0000-0000-0000EB620000}"/>
    <cellStyle name="Normal 3 3 2 2 2 3 3 2 2" xfId="25349" xr:uid="{00000000-0005-0000-0000-0000EC620000}"/>
    <cellStyle name="Normal 3 3 2 2 2 3 3 2 2 2" xfId="25350" xr:uid="{00000000-0005-0000-0000-0000ED620000}"/>
    <cellStyle name="Normal 3 3 2 2 2 3 3 2 2 2 2" xfId="25351" xr:uid="{00000000-0005-0000-0000-0000EE620000}"/>
    <cellStyle name="Normal 3 3 2 2 2 3 3 2 2 2 2 2" xfId="25352" xr:uid="{00000000-0005-0000-0000-0000EF620000}"/>
    <cellStyle name="Normal 3 3 2 2 2 3 3 2 2 2 3" xfId="25353" xr:uid="{00000000-0005-0000-0000-0000F0620000}"/>
    <cellStyle name="Normal 3 3 2 2 2 3 3 2 2 3" xfId="25354" xr:uid="{00000000-0005-0000-0000-0000F1620000}"/>
    <cellStyle name="Normal 3 3 2 2 2 3 3 2 2 3 2" xfId="25355" xr:uid="{00000000-0005-0000-0000-0000F2620000}"/>
    <cellStyle name="Normal 3 3 2 2 2 3 3 2 2 4" xfId="25356" xr:uid="{00000000-0005-0000-0000-0000F3620000}"/>
    <cellStyle name="Normal 3 3 2 2 2 3 3 2 3" xfId="25357" xr:uid="{00000000-0005-0000-0000-0000F4620000}"/>
    <cellStyle name="Normal 3 3 2 2 2 3 3 2 3 2" xfId="25358" xr:uid="{00000000-0005-0000-0000-0000F5620000}"/>
    <cellStyle name="Normal 3 3 2 2 2 3 3 2 3 2 2" xfId="25359" xr:uid="{00000000-0005-0000-0000-0000F6620000}"/>
    <cellStyle name="Normal 3 3 2 2 2 3 3 2 3 3" xfId="25360" xr:uid="{00000000-0005-0000-0000-0000F7620000}"/>
    <cellStyle name="Normal 3 3 2 2 2 3 3 2 4" xfId="25361" xr:uid="{00000000-0005-0000-0000-0000F8620000}"/>
    <cellStyle name="Normal 3 3 2 2 2 3 3 2 4 2" xfId="25362" xr:uid="{00000000-0005-0000-0000-0000F9620000}"/>
    <cellStyle name="Normal 3 3 2 2 2 3 3 2 5" xfId="25363" xr:uid="{00000000-0005-0000-0000-0000FA620000}"/>
    <cellStyle name="Normal 3 3 2 2 2 3 3 3" xfId="25364" xr:uid="{00000000-0005-0000-0000-0000FB620000}"/>
    <cellStyle name="Normal 3 3 2 2 2 3 3 3 2" xfId="25365" xr:uid="{00000000-0005-0000-0000-0000FC620000}"/>
    <cellStyle name="Normal 3 3 2 2 2 3 3 3 2 2" xfId="25366" xr:uid="{00000000-0005-0000-0000-0000FD620000}"/>
    <cellStyle name="Normal 3 3 2 2 2 3 3 3 2 2 2" xfId="25367" xr:uid="{00000000-0005-0000-0000-0000FE620000}"/>
    <cellStyle name="Normal 3 3 2 2 2 3 3 3 2 3" xfId="25368" xr:uid="{00000000-0005-0000-0000-0000FF620000}"/>
    <cellStyle name="Normal 3 3 2 2 2 3 3 3 3" xfId="25369" xr:uid="{00000000-0005-0000-0000-000000630000}"/>
    <cellStyle name="Normal 3 3 2 2 2 3 3 3 3 2" xfId="25370" xr:uid="{00000000-0005-0000-0000-000001630000}"/>
    <cellStyle name="Normal 3 3 2 2 2 3 3 3 4" xfId="25371" xr:uid="{00000000-0005-0000-0000-000002630000}"/>
    <cellStyle name="Normal 3 3 2 2 2 3 3 4" xfId="25372" xr:uid="{00000000-0005-0000-0000-000003630000}"/>
    <cellStyle name="Normal 3 3 2 2 2 3 3 4 2" xfId="25373" xr:uid="{00000000-0005-0000-0000-000004630000}"/>
    <cellStyle name="Normal 3 3 2 2 2 3 3 4 2 2" xfId="25374" xr:uid="{00000000-0005-0000-0000-000005630000}"/>
    <cellStyle name="Normal 3 3 2 2 2 3 3 4 2 2 2" xfId="25375" xr:uid="{00000000-0005-0000-0000-000006630000}"/>
    <cellStyle name="Normal 3 3 2 2 2 3 3 4 2 3" xfId="25376" xr:uid="{00000000-0005-0000-0000-000007630000}"/>
    <cellStyle name="Normal 3 3 2 2 2 3 3 4 3" xfId="25377" xr:uid="{00000000-0005-0000-0000-000008630000}"/>
    <cellStyle name="Normal 3 3 2 2 2 3 3 4 3 2" xfId="25378" xr:uid="{00000000-0005-0000-0000-000009630000}"/>
    <cellStyle name="Normal 3 3 2 2 2 3 3 4 4" xfId="25379" xr:uid="{00000000-0005-0000-0000-00000A630000}"/>
    <cellStyle name="Normal 3 3 2 2 2 3 3 5" xfId="25380" xr:uid="{00000000-0005-0000-0000-00000B630000}"/>
    <cellStyle name="Normal 3 3 2 2 2 3 3 5 2" xfId="25381" xr:uid="{00000000-0005-0000-0000-00000C630000}"/>
    <cellStyle name="Normal 3 3 2 2 2 3 3 5 2 2" xfId="25382" xr:uid="{00000000-0005-0000-0000-00000D630000}"/>
    <cellStyle name="Normal 3 3 2 2 2 3 3 5 3" xfId="25383" xr:uid="{00000000-0005-0000-0000-00000E630000}"/>
    <cellStyle name="Normal 3 3 2 2 2 3 3 6" xfId="25384" xr:uid="{00000000-0005-0000-0000-00000F630000}"/>
    <cellStyle name="Normal 3 3 2 2 2 3 3 6 2" xfId="25385" xr:uid="{00000000-0005-0000-0000-000010630000}"/>
    <cellStyle name="Normal 3 3 2 2 2 3 3 7" xfId="25386" xr:uid="{00000000-0005-0000-0000-000011630000}"/>
    <cellStyle name="Normal 3 3 2 2 2 3 3 7 2" xfId="25387" xr:uid="{00000000-0005-0000-0000-000012630000}"/>
    <cellStyle name="Normal 3 3 2 2 2 3 3 8" xfId="25388" xr:uid="{00000000-0005-0000-0000-000013630000}"/>
    <cellStyle name="Normal 3 3 2 2 2 3 4" xfId="25389" xr:uid="{00000000-0005-0000-0000-000014630000}"/>
    <cellStyle name="Normal 3 3 2 2 2 3 4 2" xfId="25390" xr:uid="{00000000-0005-0000-0000-000015630000}"/>
    <cellStyle name="Normal 3 3 2 2 2 3 4 2 2" xfId="25391" xr:uid="{00000000-0005-0000-0000-000016630000}"/>
    <cellStyle name="Normal 3 3 2 2 2 3 4 2 2 2" xfId="25392" xr:uid="{00000000-0005-0000-0000-000017630000}"/>
    <cellStyle name="Normal 3 3 2 2 2 3 4 2 2 2 2" xfId="25393" xr:uid="{00000000-0005-0000-0000-000018630000}"/>
    <cellStyle name="Normal 3 3 2 2 2 3 4 2 2 3" xfId="25394" xr:uid="{00000000-0005-0000-0000-000019630000}"/>
    <cellStyle name="Normal 3 3 2 2 2 3 4 2 3" xfId="25395" xr:uid="{00000000-0005-0000-0000-00001A630000}"/>
    <cellStyle name="Normal 3 3 2 2 2 3 4 2 3 2" xfId="25396" xr:uid="{00000000-0005-0000-0000-00001B630000}"/>
    <cellStyle name="Normal 3 3 2 2 2 3 4 2 4" xfId="25397" xr:uid="{00000000-0005-0000-0000-00001C630000}"/>
    <cellStyle name="Normal 3 3 2 2 2 3 4 3" xfId="25398" xr:uid="{00000000-0005-0000-0000-00001D630000}"/>
    <cellStyle name="Normal 3 3 2 2 2 3 4 3 2" xfId="25399" xr:uid="{00000000-0005-0000-0000-00001E630000}"/>
    <cellStyle name="Normal 3 3 2 2 2 3 4 3 2 2" xfId="25400" xr:uid="{00000000-0005-0000-0000-00001F630000}"/>
    <cellStyle name="Normal 3 3 2 2 2 3 4 3 3" xfId="25401" xr:uid="{00000000-0005-0000-0000-000020630000}"/>
    <cellStyle name="Normal 3 3 2 2 2 3 4 4" xfId="25402" xr:uid="{00000000-0005-0000-0000-000021630000}"/>
    <cellStyle name="Normal 3 3 2 2 2 3 4 4 2" xfId="25403" xr:uid="{00000000-0005-0000-0000-000022630000}"/>
    <cellStyle name="Normal 3 3 2 2 2 3 4 5" xfId="25404" xr:uid="{00000000-0005-0000-0000-000023630000}"/>
    <cellStyle name="Normal 3 3 2 2 2 3 5" xfId="25405" xr:uid="{00000000-0005-0000-0000-000024630000}"/>
    <cellStyle name="Normal 3 3 2 2 2 3 5 2" xfId="25406" xr:uid="{00000000-0005-0000-0000-000025630000}"/>
    <cellStyle name="Normal 3 3 2 2 2 3 5 2 2" xfId="25407" xr:uid="{00000000-0005-0000-0000-000026630000}"/>
    <cellStyle name="Normal 3 3 2 2 2 3 5 2 2 2" xfId="25408" xr:uid="{00000000-0005-0000-0000-000027630000}"/>
    <cellStyle name="Normal 3 3 2 2 2 3 5 2 3" xfId="25409" xr:uid="{00000000-0005-0000-0000-000028630000}"/>
    <cellStyle name="Normal 3 3 2 2 2 3 5 3" xfId="25410" xr:uid="{00000000-0005-0000-0000-000029630000}"/>
    <cellStyle name="Normal 3 3 2 2 2 3 5 3 2" xfId="25411" xr:uid="{00000000-0005-0000-0000-00002A630000}"/>
    <cellStyle name="Normal 3 3 2 2 2 3 5 4" xfId="25412" xr:uid="{00000000-0005-0000-0000-00002B630000}"/>
    <cellStyle name="Normal 3 3 2 2 2 3 6" xfId="25413" xr:uid="{00000000-0005-0000-0000-00002C630000}"/>
    <cellStyle name="Normal 3 3 2 2 2 3 6 2" xfId="25414" xr:uid="{00000000-0005-0000-0000-00002D630000}"/>
    <cellStyle name="Normal 3 3 2 2 2 3 6 2 2" xfId="25415" xr:uid="{00000000-0005-0000-0000-00002E630000}"/>
    <cellStyle name="Normal 3 3 2 2 2 3 6 2 2 2" xfId="25416" xr:uid="{00000000-0005-0000-0000-00002F630000}"/>
    <cellStyle name="Normal 3 3 2 2 2 3 6 2 3" xfId="25417" xr:uid="{00000000-0005-0000-0000-000030630000}"/>
    <cellStyle name="Normal 3 3 2 2 2 3 6 3" xfId="25418" xr:uid="{00000000-0005-0000-0000-000031630000}"/>
    <cellStyle name="Normal 3 3 2 2 2 3 6 3 2" xfId="25419" xr:uid="{00000000-0005-0000-0000-000032630000}"/>
    <cellStyle name="Normal 3 3 2 2 2 3 6 4" xfId="25420" xr:uid="{00000000-0005-0000-0000-000033630000}"/>
    <cellStyle name="Normal 3 3 2 2 2 3 7" xfId="25421" xr:uid="{00000000-0005-0000-0000-000034630000}"/>
    <cellStyle name="Normal 3 3 2 2 2 3 7 2" xfId="25422" xr:uid="{00000000-0005-0000-0000-000035630000}"/>
    <cellStyle name="Normal 3 3 2 2 2 3 7 2 2" xfId="25423" xr:uid="{00000000-0005-0000-0000-000036630000}"/>
    <cellStyle name="Normal 3 3 2 2 2 3 7 3" xfId="25424" xr:uid="{00000000-0005-0000-0000-000037630000}"/>
    <cellStyle name="Normal 3 3 2 2 2 3 8" xfId="25425" xr:uid="{00000000-0005-0000-0000-000038630000}"/>
    <cellStyle name="Normal 3 3 2 2 2 3 8 2" xfId="25426" xr:uid="{00000000-0005-0000-0000-000039630000}"/>
    <cellStyle name="Normal 3 3 2 2 2 3 9" xfId="25427" xr:uid="{00000000-0005-0000-0000-00003A630000}"/>
    <cellStyle name="Normal 3 3 2 2 2 3 9 2" xfId="25428" xr:uid="{00000000-0005-0000-0000-00003B630000}"/>
    <cellStyle name="Normal 3 3 2 2 2 4" xfId="25429" xr:uid="{00000000-0005-0000-0000-00003C630000}"/>
    <cellStyle name="Normal 3 3 2 2 2 4 10" xfId="25430" xr:uid="{00000000-0005-0000-0000-00003D630000}"/>
    <cellStyle name="Normal 3 3 2 2 2 4 11" xfId="25431" xr:uid="{00000000-0005-0000-0000-00003E630000}"/>
    <cellStyle name="Normal 3 3 2 2 2 4 2" xfId="25432" xr:uid="{00000000-0005-0000-0000-00003F630000}"/>
    <cellStyle name="Normal 3 3 2 2 2 4 2 2" xfId="25433" xr:uid="{00000000-0005-0000-0000-000040630000}"/>
    <cellStyle name="Normal 3 3 2 2 2 4 2 2 2" xfId="25434" xr:uid="{00000000-0005-0000-0000-000041630000}"/>
    <cellStyle name="Normal 3 3 2 2 2 4 2 2 2 2" xfId="25435" xr:uid="{00000000-0005-0000-0000-000042630000}"/>
    <cellStyle name="Normal 3 3 2 2 2 4 2 2 2 2 2" xfId="25436" xr:uid="{00000000-0005-0000-0000-000043630000}"/>
    <cellStyle name="Normal 3 3 2 2 2 4 2 2 2 2 2 2" xfId="25437" xr:uid="{00000000-0005-0000-0000-000044630000}"/>
    <cellStyle name="Normal 3 3 2 2 2 4 2 2 2 2 2 2 2" xfId="25438" xr:uid="{00000000-0005-0000-0000-000045630000}"/>
    <cellStyle name="Normal 3 3 2 2 2 4 2 2 2 2 2 3" xfId="25439" xr:uid="{00000000-0005-0000-0000-000046630000}"/>
    <cellStyle name="Normal 3 3 2 2 2 4 2 2 2 2 3" xfId="25440" xr:uid="{00000000-0005-0000-0000-000047630000}"/>
    <cellStyle name="Normal 3 3 2 2 2 4 2 2 2 2 3 2" xfId="25441" xr:uid="{00000000-0005-0000-0000-000048630000}"/>
    <cellStyle name="Normal 3 3 2 2 2 4 2 2 2 2 4" xfId="25442" xr:uid="{00000000-0005-0000-0000-000049630000}"/>
    <cellStyle name="Normal 3 3 2 2 2 4 2 2 2 3" xfId="25443" xr:uid="{00000000-0005-0000-0000-00004A630000}"/>
    <cellStyle name="Normal 3 3 2 2 2 4 2 2 2 3 2" xfId="25444" xr:uid="{00000000-0005-0000-0000-00004B630000}"/>
    <cellStyle name="Normal 3 3 2 2 2 4 2 2 2 3 2 2" xfId="25445" xr:uid="{00000000-0005-0000-0000-00004C630000}"/>
    <cellStyle name="Normal 3 3 2 2 2 4 2 2 2 3 3" xfId="25446" xr:uid="{00000000-0005-0000-0000-00004D630000}"/>
    <cellStyle name="Normal 3 3 2 2 2 4 2 2 2 4" xfId="25447" xr:uid="{00000000-0005-0000-0000-00004E630000}"/>
    <cellStyle name="Normal 3 3 2 2 2 4 2 2 2 4 2" xfId="25448" xr:uid="{00000000-0005-0000-0000-00004F630000}"/>
    <cellStyle name="Normal 3 3 2 2 2 4 2 2 2 5" xfId="25449" xr:uid="{00000000-0005-0000-0000-000050630000}"/>
    <cellStyle name="Normal 3 3 2 2 2 4 2 2 3" xfId="25450" xr:uid="{00000000-0005-0000-0000-000051630000}"/>
    <cellStyle name="Normal 3 3 2 2 2 4 2 2 3 2" xfId="25451" xr:uid="{00000000-0005-0000-0000-000052630000}"/>
    <cellStyle name="Normal 3 3 2 2 2 4 2 2 3 2 2" xfId="25452" xr:uid="{00000000-0005-0000-0000-000053630000}"/>
    <cellStyle name="Normal 3 3 2 2 2 4 2 2 3 2 2 2" xfId="25453" xr:uid="{00000000-0005-0000-0000-000054630000}"/>
    <cellStyle name="Normal 3 3 2 2 2 4 2 2 3 2 3" xfId="25454" xr:uid="{00000000-0005-0000-0000-000055630000}"/>
    <cellStyle name="Normal 3 3 2 2 2 4 2 2 3 3" xfId="25455" xr:uid="{00000000-0005-0000-0000-000056630000}"/>
    <cellStyle name="Normal 3 3 2 2 2 4 2 2 3 3 2" xfId="25456" xr:uid="{00000000-0005-0000-0000-000057630000}"/>
    <cellStyle name="Normal 3 3 2 2 2 4 2 2 3 4" xfId="25457" xr:uid="{00000000-0005-0000-0000-000058630000}"/>
    <cellStyle name="Normal 3 3 2 2 2 4 2 2 4" xfId="25458" xr:uid="{00000000-0005-0000-0000-000059630000}"/>
    <cellStyle name="Normal 3 3 2 2 2 4 2 2 4 2" xfId="25459" xr:uid="{00000000-0005-0000-0000-00005A630000}"/>
    <cellStyle name="Normal 3 3 2 2 2 4 2 2 4 2 2" xfId="25460" xr:uid="{00000000-0005-0000-0000-00005B630000}"/>
    <cellStyle name="Normal 3 3 2 2 2 4 2 2 4 2 2 2" xfId="25461" xr:uid="{00000000-0005-0000-0000-00005C630000}"/>
    <cellStyle name="Normal 3 3 2 2 2 4 2 2 4 2 3" xfId="25462" xr:uid="{00000000-0005-0000-0000-00005D630000}"/>
    <cellStyle name="Normal 3 3 2 2 2 4 2 2 4 3" xfId="25463" xr:uid="{00000000-0005-0000-0000-00005E630000}"/>
    <cellStyle name="Normal 3 3 2 2 2 4 2 2 4 3 2" xfId="25464" xr:uid="{00000000-0005-0000-0000-00005F630000}"/>
    <cellStyle name="Normal 3 3 2 2 2 4 2 2 4 4" xfId="25465" xr:uid="{00000000-0005-0000-0000-000060630000}"/>
    <cellStyle name="Normal 3 3 2 2 2 4 2 2 5" xfId="25466" xr:uid="{00000000-0005-0000-0000-000061630000}"/>
    <cellStyle name="Normal 3 3 2 2 2 4 2 2 5 2" xfId="25467" xr:uid="{00000000-0005-0000-0000-000062630000}"/>
    <cellStyle name="Normal 3 3 2 2 2 4 2 2 5 2 2" xfId="25468" xr:uid="{00000000-0005-0000-0000-000063630000}"/>
    <cellStyle name="Normal 3 3 2 2 2 4 2 2 5 3" xfId="25469" xr:uid="{00000000-0005-0000-0000-000064630000}"/>
    <cellStyle name="Normal 3 3 2 2 2 4 2 2 6" xfId="25470" xr:uid="{00000000-0005-0000-0000-000065630000}"/>
    <cellStyle name="Normal 3 3 2 2 2 4 2 2 6 2" xfId="25471" xr:uid="{00000000-0005-0000-0000-000066630000}"/>
    <cellStyle name="Normal 3 3 2 2 2 4 2 2 7" xfId="25472" xr:uid="{00000000-0005-0000-0000-000067630000}"/>
    <cellStyle name="Normal 3 3 2 2 2 4 2 2 7 2" xfId="25473" xr:uid="{00000000-0005-0000-0000-000068630000}"/>
    <cellStyle name="Normal 3 3 2 2 2 4 2 2 8" xfId="25474" xr:uid="{00000000-0005-0000-0000-000069630000}"/>
    <cellStyle name="Normal 3 3 2 2 2 4 2 3" xfId="25475" xr:uid="{00000000-0005-0000-0000-00006A630000}"/>
    <cellStyle name="Normal 3 3 2 2 2 4 2 3 2" xfId="25476" xr:uid="{00000000-0005-0000-0000-00006B630000}"/>
    <cellStyle name="Normal 3 3 2 2 2 4 2 3 2 2" xfId="25477" xr:uid="{00000000-0005-0000-0000-00006C630000}"/>
    <cellStyle name="Normal 3 3 2 2 2 4 2 3 2 2 2" xfId="25478" xr:uid="{00000000-0005-0000-0000-00006D630000}"/>
    <cellStyle name="Normal 3 3 2 2 2 4 2 3 2 2 2 2" xfId="25479" xr:uid="{00000000-0005-0000-0000-00006E630000}"/>
    <cellStyle name="Normal 3 3 2 2 2 4 2 3 2 2 3" xfId="25480" xr:uid="{00000000-0005-0000-0000-00006F630000}"/>
    <cellStyle name="Normal 3 3 2 2 2 4 2 3 2 3" xfId="25481" xr:uid="{00000000-0005-0000-0000-000070630000}"/>
    <cellStyle name="Normal 3 3 2 2 2 4 2 3 2 3 2" xfId="25482" xr:uid="{00000000-0005-0000-0000-000071630000}"/>
    <cellStyle name="Normal 3 3 2 2 2 4 2 3 2 4" xfId="25483" xr:uid="{00000000-0005-0000-0000-000072630000}"/>
    <cellStyle name="Normal 3 3 2 2 2 4 2 3 3" xfId="25484" xr:uid="{00000000-0005-0000-0000-000073630000}"/>
    <cellStyle name="Normal 3 3 2 2 2 4 2 3 3 2" xfId="25485" xr:uid="{00000000-0005-0000-0000-000074630000}"/>
    <cellStyle name="Normal 3 3 2 2 2 4 2 3 3 2 2" xfId="25486" xr:uid="{00000000-0005-0000-0000-000075630000}"/>
    <cellStyle name="Normal 3 3 2 2 2 4 2 3 3 3" xfId="25487" xr:uid="{00000000-0005-0000-0000-000076630000}"/>
    <cellStyle name="Normal 3 3 2 2 2 4 2 3 4" xfId="25488" xr:uid="{00000000-0005-0000-0000-000077630000}"/>
    <cellStyle name="Normal 3 3 2 2 2 4 2 3 4 2" xfId="25489" xr:uid="{00000000-0005-0000-0000-000078630000}"/>
    <cellStyle name="Normal 3 3 2 2 2 4 2 3 5" xfId="25490" xr:uid="{00000000-0005-0000-0000-000079630000}"/>
    <cellStyle name="Normal 3 3 2 2 2 4 2 4" xfId="25491" xr:uid="{00000000-0005-0000-0000-00007A630000}"/>
    <cellStyle name="Normal 3 3 2 2 2 4 2 4 2" xfId="25492" xr:uid="{00000000-0005-0000-0000-00007B630000}"/>
    <cellStyle name="Normal 3 3 2 2 2 4 2 4 2 2" xfId="25493" xr:uid="{00000000-0005-0000-0000-00007C630000}"/>
    <cellStyle name="Normal 3 3 2 2 2 4 2 4 2 2 2" xfId="25494" xr:uid="{00000000-0005-0000-0000-00007D630000}"/>
    <cellStyle name="Normal 3 3 2 2 2 4 2 4 2 3" xfId="25495" xr:uid="{00000000-0005-0000-0000-00007E630000}"/>
    <cellStyle name="Normal 3 3 2 2 2 4 2 4 3" xfId="25496" xr:uid="{00000000-0005-0000-0000-00007F630000}"/>
    <cellStyle name="Normal 3 3 2 2 2 4 2 4 3 2" xfId="25497" xr:uid="{00000000-0005-0000-0000-000080630000}"/>
    <cellStyle name="Normal 3 3 2 2 2 4 2 4 4" xfId="25498" xr:uid="{00000000-0005-0000-0000-000081630000}"/>
    <cellStyle name="Normal 3 3 2 2 2 4 2 5" xfId="25499" xr:uid="{00000000-0005-0000-0000-000082630000}"/>
    <cellStyle name="Normal 3 3 2 2 2 4 2 5 2" xfId="25500" xr:uid="{00000000-0005-0000-0000-000083630000}"/>
    <cellStyle name="Normal 3 3 2 2 2 4 2 5 2 2" xfId="25501" xr:uid="{00000000-0005-0000-0000-000084630000}"/>
    <cellStyle name="Normal 3 3 2 2 2 4 2 5 2 2 2" xfId="25502" xr:uid="{00000000-0005-0000-0000-000085630000}"/>
    <cellStyle name="Normal 3 3 2 2 2 4 2 5 2 3" xfId="25503" xr:uid="{00000000-0005-0000-0000-000086630000}"/>
    <cellStyle name="Normal 3 3 2 2 2 4 2 5 3" xfId="25504" xr:uid="{00000000-0005-0000-0000-000087630000}"/>
    <cellStyle name="Normal 3 3 2 2 2 4 2 5 3 2" xfId="25505" xr:uid="{00000000-0005-0000-0000-000088630000}"/>
    <cellStyle name="Normal 3 3 2 2 2 4 2 5 4" xfId="25506" xr:uid="{00000000-0005-0000-0000-000089630000}"/>
    <cellStyle name="Normal 3 3 2 2 2 4 2 6" xfId="25507" xr:uid="{00000000-0005-0000-0000-00008A630000}"/>
    <cellStyle name="Normal 3 3 2 2 2 4 2 6 2" xfId="25508" xr:uid="{00000000-0005-0000-0000-00008B630000}"/>
    <cellStyle name="Normal 3 3 2 2 2 4 2 6 2 2" xfId="25509" xr:uid="{00000000-0005-0000-0000-00008C630000}"/>
    <cellStyle name="Normal 3 3 2 2 2 4 2 6 3" xfId="25510" xr:uid="{00000000-0005-0000-0000-00008D630000}"/>
    <cellStyle name="Normal 3 3 2 2 2 4 2 7" xfId="25511" xr:uid="{00000000-0005-0000-0000-00008E630000}"/>
    <cellStyle name="Normal 3 3 2 2 2 4 2 7 2" xfId="25512" xr:uid="{00000000-0005-0000-0000-00008F630000}"/>
    <cellStyle name="Normal 3 3 2 2 2 4 2 8" xfId="25513" xr:uid="{00000000-0005-0000-0000-000090630000}"/>
    <cellStyle name="Normal 3 3 2 2 2 4 2 8 2" xfId="25514" xr:uid="{00000000-0005-0000-0000-000091630000}"/>
    <cellStyle name="Normal 3 3 2 2 2 4 2 9" xfId="25515" xr:uid="{00000000-0005-0000-0000-000092630000}"/>
    <cellStyle name="Normal 3 3 2 2 2 4 3" xfId="25516" xr:uid="{00000000-0005-0000-0000-000093630000}"/>
    <cellStyle name="Normal 3 3 2 2 2 4 3 2" xfId="25517" xr:uid="{00000000-0005-0000-0000-000094630000}"/>
    <cellStyle name="Normal 3 3 2 2 2 4 3 2 2" xfId="25518" xr:uid="{00000000-0005-0000-0000-000095630000}"/>
    <cellStyle name="Normal 3 3 2 2 2 4 3 2 2 2" xfId="25519" xr:uid="{00000000-0005-0000-0000-000096630000}"/>
    <cellStyle name="Normal 3 3 2 2 2 4 3 2 2 2 2" xfId="25520" xr:uid="{00000000-0005-0000-0000-000097630000}"/>
    <cellStyle name="Normal 3 3 2 2 2 4 3 2 2 2 2 2" xfId="25521" xr:uid="{00000000-0005-0000-0000-000098630000}"/>
    <cellStyle name="Normal 3 3 2 2 2 4 3 2 2 2 3" xfId="25522" xr:uid="{00000000-0005-0000-0000-000099630000}"/>
    <cellStyle name="Normal 3 3 2 2 2 4 3 2 2 3" xfId="25523" xr:uid="{00000000-0005-0000-0000-00009A630000}"/>
    <cellStyle name="Normal 3 3 2 2 2 4 3 2 2 3 2" xfId="25524" xr:uid="{00000000-0005-0000-0000-00009B630000}"/>
    <cellStyle name="Normal 3 3 2 2 2 4 3 2 2 4" xfId="25525" xr:uid="{00000000-0005-0000-0000-00009C630000}"/>
    <cellStyle name="Normal 3 3 2 2 2 4 3 2 3" xfId="25526" xr:uid="{00000000-0005-0000-0000-00009D630000}"/>
    <cellStyle name="Normal 3 3 2 2 2 4 3 2 3 2" xfId="25527" xr:uid="{00000000-0005-0000-0000-00009E630000}"/>
    <cellStyle name="Normal 3 3 2 2 2 4 3 2 3 2 2" xfId="25528" xr:uid="{00000000-0005-0000-0000-00009F630000}"/>
    <cellStyle name="Normal 3 3 2 2 2 4 3 2 3 3" xfId="25529" xr:uid="{00000000-0005-0000-0000-0000A0630000}"/>
    <cellStyle name="Normal 3 3 2 2 2 4 3 2 4" xfId="25530" xr:uid="{00000000-0005-0000-0000-0000A1630000}"/>
    <cellStyle name="Normal 3 3 2 2 2 4 3 2 4 2" xfId="25531" xr:uid="{00000000-0005-0000-0000-0000A2630000}"/>
    <cellStyle name="Normal 3 3 2 2 2 4 3 2 5" xfId="25532" xr:uid="{00000000-0005-0000-0000-0000A3630000}"/>
    <cellStyle name="Normal 3 3 2 2 2 4 3 3" xfId="25533" xr:uid="{00000000-0005-0000-0000-0000A4630000}"/>
    <cellStyle name="Normal 3 3 2 2 2 4 3 3 2" xfId="25534" xr:uid="{00000000-0005-0000-0000-0000A5630000}"/>
    <cellStyle name="Normal 3 3 2 2 2 4 3 3 2 2" xfId="25535" xr:uid="{00000000-0005-0000-0000-0000A6630000}"/>
    <cellStyle name="Normal 3 3 2 2 2 4 3 3 2 2 2" xfId="25536" xr:uid="{00000000-0005-0000-0000-0000A7630000}"/>
    <cellStyle name="Normal 3 3 2 2 2 4 3 3 2 3" xfId="25537" xr:uid="{00000000-0005-0000-0000-0000A8630000}"/>
    <cellStyle name="Normal 3 3 2 2 2 4 3 3 3" xfId="25538" xr:uid="{00000000-0005-0000-0000-0000A9630000}"/>
    <cellStyle name="Normal 3 3 2 2 2 4 3 3 3 2" xfId="25539" xr:uid="{00000000-0005-0000-0000-0000AA630000}"/>
    <cellStyle name="Normal 3 3 2 2 2 4 3 3 4" xfId="25540" xr:uid="{00000000-0005-0000-0000-0000AB630000}"/>
    <cellStyle name="Normal 3 3 2 2 2 4 3 4" xfId="25541" xr:uid="{00000000-0005-0000-0000-0000AC630000}"/>
    <cellStyle name="Normal 3 3 2 2 2 4 3 4 2" xfId="25542" xr:uid="{00000000-0005-0000-0000-0000AD630000}"/>
    <cellStyle name="Normal 3 3 2 2 2 4 3 4 2 2" xfId="25543" xr:uid="{00000000-0005-0000-0000-0000AE630000}"/>
    <cellStyle name="Normal 3 3 2 2 2 4 3 4 2 2 2" xfId="25544" xr:uid="{00000000-0005-0000-0000-0000AF630000}"/>
    <cellStyle name="Normal 3 3 2 2 2 4 3 4 2 3" xfId="25545" xr:uid="{00000000-0005-0000-0000-0000B0630000}"/>
    <cellStyle name="Normal 3 3 2 2 2 4 3 4 3" xfId="25546" xr:uid="{00000000-0005-0000-0000-0000B1630000}"/>
    <cellStyle name="Normal 3 3 2 2 2 4 3 4 3 2" xfId="25547" xr:uid="{00000000-0005-0000-0000-0000B2630000}"/>
    <cellStyle name="Normal 3 3 2 2 2 4 3 4 4" xfId="25548" xr:uid="{00000000-0005-0000-0000-0000B3630000}"/>
    <cellStyle name="Normal 3 3 2 2 2 4 3 5" xfId="25549" xr:uid="{00000000-0005-0000-0000-0000B4630000}"/>
    <cellStyle name="Normal 3 3 2 2 2 4 3 5 2" xfId="25550" xr:uid="{00000000-0005-0000-0000-0000B5630000}"/>
    <cellStyle name="Normal 3 3 2 2 2 4 3 5 2 2" xfId="25551" xr:uid="{00000000-0005-0000-0000-0000B6630000}"/>
    <cellStyle name="Normal 3 3 2 2 2 4 3 5 3" xfId="25552" xr:uid="{00000000-0005-0000-0000-0000B7630000}"/>
    <cellStyle name="Normal 3 3 2 2 2 4 3 6" xfId="25553" xr:uid="{00000000-0005-0000-0000-0000B8630000}"/>
    <cellStyle name="Normal 3 3 2 2 2 4 3 6 2" xfId="25554" xr:uid="{00000000-0005-0000-0000-0000B9630000}"/>
    <cellStyle name="Normal 3 3 2 2 2 4 3 7" xfId="25555" xr:uid="{00000000-0005-0000-0000-0000BA630000}"/>
    <cellStyle name="Normal 3 3 2 2 2 4 3 7 2" xfId="25556" xr:uid="{00000000-0005-0000-0000-0000BB630000}"/>
    <cellStyle name="Normal 3 3 2 2 2 4 3 8" xfId="25557" xr:uid="{00000000-0005-0000-0000-0000BC630000}"/>
    <cellStyle name="Normal 3 3 2 2 2 4 4" xfId="25558" xr:uid="{00000000-0005-0000-0000-0000BD630000}"/>
    <cellStyle name="Normal 3 3 2 2 2 4 4 2" xfId="25559" xr:uid="{00000000-0005-0000-0000-0000BE630000}"/>
    <cellStyle name="Normal 3 3 2 2 2 4 4 2 2" xfId="25560" xr:uid="{00000000-0005-0000-0000-0000BF630000}"/>
    <cellStyle name="Normal 3 3 2 2 2 4 4 2 2 2" xfId="25561" xr:uid="{00000000-0005-0000-0000-0000C0630000}"/>
    <cellStyle name="Normal 3 3 2 2 2 4 4 2 2 2 2" xfId="25562" xr:uid="{00000000-0005-0000-0000-0000C1630000}"/>
    <cellStyle name="Normal 3 3 2 2 2 4 4 2 2 3" xfId="25563" xr:uid="{00000000-0005-0000-0000-0000C2630000}"/>
    <cellStyle name="Normal 3 3 2 2 2 4 4 2 3" xfId="25564" xr:uid="{00000000-0005-0000-0000-0000C3630000}"/>
    <cellStyle name="Normal 3 3 2 2 2 4 4 2 3 2" xfId="25565" xr:uid="{00000000-0005-0000-0000-0000C4630000}"/>
    <cellStyle name="Normal 3 3 2 2 2 4 4 2 4" xfId="25566" xr:uid="{00000000-0005-0000-0000-0000C5630000}"/>
    <cellStyle name="Normal 3 3 2 2 2 4 4 3" xfId="25567" xr:uid="{00000000-0005-0000-0000-0000C6630000}"/>
    <cellStyle name="Normal 3 3 2 2 2 4 4 3 2" xfId="25568" xr:uid="{00000000-0005-0000-0000-0000C7630000}"/>
    <cellStyle name="Normal 3 3 2 2 2 4 4 3 2 2" xfId="25569" xr:uid="{00000000-0005-0000-0000-0000C8630000}"/>
    <cellStyle name="Normal 3 3 2 2 2 4 4 3 3" xfId="25570" xr:uid="{00000000-0005-0000-0000-0000C9630000}"/>
    <cellStyle name="Normal 3 3 2 2 2 4 4 4" xfId="25571" xr:uid="{00000000-0005-0000-0000-0000CA630000}"/>
    <cellStyle name="Normal 3 3 2 2 2 4 4 4 2" xfId="25572" xr:uid="{00000000-0005-0000-0000-0000CB630000}"/>
    <cellStyle name="Normal 3 3 2 2 2 4 4 5" xfId="25573" xr:uid="{00000000-0005-0000-0000-0000CC630000}"/>
    <cellStyle name="Normal 3 3 2 2 2 4 5" xfId="25574" xr:uid="{00000000-0005-0000-0000-0000CD630000}"/>
    <cellStyle name="Normal 3 3 2 2 2 4 5 2" xfId="25575" xr:uid="{00000000-0005-0000-0000-0000CE630000}"/>
    <cellStyle name="Normal 3 3 2 2 2 4 5 2 2" xfId="25576" xr:uid="{00000000-0005-0000-0000-0000CF630000}"/>
    <cellStyle name="Normal 3 3 2 2 2 4 5 2 2 2" xfId="25577" xr:uid="{00000000-0005-0000-0000-0000D0630000}"/>
    <cellStyle name="Normal 3 3 2 2 2 4 5 2 3" xfId="25578" xr:uid="{00000000-0005-0000-0000-0000D1630000}"/>
    <cellStyle name="Normal 3 3 2 2 2 4 5 3" xfId="25579" xr:uid="{00000000-0005-0000-0000-0000D2630000}"/>
    <cellStyle name="Normal 3 3 2 2 2 4 5 3 2" xfId="25580" xr:uid="{00000000-0005-0000-0000-0000D3630000}"/>
    <cellStyle name="Normal 3 3 2 2 2 4 5 4" xfId="25581" xr:uid="{00000000-0005-0000-0000-0000D4630000}"/>
    <cellStyle name="Normal 3 3 2 2 2 4 6" xfId="25582" xr:uid="{00000000-0005-0000-0000-0000D5630000}"/>
    <cellStyle name="Normal 3 3 2 2 2 4 6 2" xfId="25583" xr:uid="{00000000-0005-0000-0000-0000D6630000}"/>
    <cellStyle name="Normal 3 3 2 2 2 4 6 2 2" xfId="25584" xr:uid="{00000000-0005-0000-0000-0000D7630000}"/>
    <cellStyle name="Normal 3 3 2 2 2 4 6 2 2 2" xfId="25585" xr:uid="{00000000-0005-0000-0000-0000D8630000}"/>
    <cellStyle name="Normal 3 3 2 2 2 4 6 2 3" xfId="25586" xr:uid="{00000000-0005-0000-0000-0000D9630000}"/>
    <cellStyle name="Normal 3 3 2 2 2 4 6 3" xfId="25587" xr:uid="{00000000-0005-0000-0000-0000DA630000}"/>
    <cellStyle name="Normal 3 3 2 2 2 4 6 3 2" xfId="25588" xr:uid="{00000000-0005-0000-0000-0000DB630000}"/>
    <cellStyle name="Normal 3 3 2 2 2 4 6 4" xfId="25589" xr:uid="{00000000-0005-0000-0000-0000DC630000}"/>
    <cellStyle name="Normal 3 3 2 2 2 4 7" xfId="25590" xr:uid="{00000000-0005-0000-0000-0000DD630000}"/>
    <cellStyle name="Normal 3 3 2 2 2 4 7 2" xfId="25591" xr:uid="{00000000-0005-0000-0000-0000DE630000}"/>
    <cellStyle name="Normal 3 3 2 2 2 4 7 2 2" xfId="25592" xr:uid="{00000000-0005-0000-0000-0000DF630000}"/>
    <cellStyle name="Normal 3 3 2 2 2 4 7 3" xfId="25593" xr:uid="{00000000-0005-0000-0000-0000E0630000}"/>
    <cellStyle name="Normal 3 3 2 2 2 4 8" xfId="25594" xr:uid="{00000000-0005-0000-0000-0000E1630000}"/>
    <cellStyle name="Normal 3 3 2 2 2 4 8 2" xfId="25595" xr:uid="{00000000-0005-0000-0000-0000E2630000}"/>
    <cellStyle name="Normal 3 3 2 2 2 4 9" xfId="25596" xr:uid="{00000000-0005-0000-0000-0000E3630000}"/>
    <cellStyle name="Normal 3 3 2 2 2 4 9 2" xfId="25597" xr:uid="{00000000-0005-0000-0000-0000E4630000}"/>
    <cellStyle name="Normal 3 3 2 2 2 5" xfId="25598" xr:uid="{00000000-0005-0000-0000-0000E5630000}"/>
    <cellStyle name="Normal 3 3 2 2 2 5 2" xfId="25599" xr:uid="{00000000-0005-0000-0000-0000E6630000}"/>
    <cellStyle name="Normal 3 3 2 2 2 5 2 2" xfId="25600" xr:uid="{00000000-0005-0000-0000-0000E7630000}"/>
    <cellStyle name="Normal 3 3 2 2 2 5 2 2 2" xfId="25601" xr:uid="{00000000-0005-0000-0000-0000E8630000}"/>
    <cellStyle name="Normal 3 3 2 2 2 5 2 2 2 2" xfId="25602" xr:uid="{00000000-0005-0000-0000-0000E9630000}"/>
    <cellStyle name="Normal 3 3 2 2 2 5 2 2 2 2 2" xfId="25603" xr:uid="{00000000-0005-0000-0000-0000EA630000}"/>
    <cellStyle name="Normal 3 3 2 2 2 5 2 2 2 2 2 2" xfId="25604" xr:uid="{00000000-0005-0000-0000-0000EB630000}"/>
    <cellStyle name="Normal 3 3 2 2 2 5 2 2 2 2 3" xfId="25605" xr:uid="{00000000-0005-0000-0000-0000EC630000}"/>
    <cellStyle name="Normal 3 3 2 2 2 5 2 2 2 3" xfId="25606" xr:uid="{00000000-0005-0000-0000-0000ED630000}"/>
    <cellStyle name="Normal 3 3 2 2 2 5 2 2 2 3 2" xfId="25607" xr:uid="{00000000-0005-0000-0000-0000EE630000}"/>
    <cellStyle name="Normal 3 3 2 2 2 5 2 2 2 4" xfId="25608" xr:uid="{00000000-0005-0000-0000-0000EF630000}"/>
    <cellStyle name="Normal 3 3 2 2 2 5 2 2 3" xfId="25609" xr:uid="{00000000-0005-0000-0000-0000F0630000}"/>
    <cellStyle name="Normal 3 3 2 2 2 5 2 2 3 2" xfId="25610" xr:uid="{00000000-0005-0000-0000-0000F1630000}"/>
    <cellStyle name="Normal 3 3 2 2 2 5 2 2 3 2 2" xfId="25611" xr:uid="{00000000-0005-0000-0000-0000F2630000}"/>
    <cellStyle name="Normal 3 3 2 2 2 5 2 2 3 3" xfId="25612" xr:uid="{00000000-0005-0000-0000-0000F3630000}"/>
    <cellStyle name="Normal 3 3 2 2 2 5 2 2 4" xfId="25613" xr:uid="{00000000-0005-0000-0000-0000F4630000}"/>
    <cellStyle name="Normal 3 3 2 2 2 5 2 2 4 2" xfId="25614" xr:uid="{00000000-0005-0000-0000-0000F5630000}"/>
    <cellStyle name="Normal 3 3 2 2 2 5 2 2 5" xfId="25615" xr:uid="{00000000-0005-0000-0000-0000F6630000}"/>
    <cellStyle name="Normal 3 3 2 2 2 5 2 3" xfId="25616" xr:uid="{00000000-0005-0000-0000-0000F7630000}"/>
    <cellStyle name="Normal 3 3 2 2 2 5 2 3 2" xfId="25617" xr:uid="{00000000-0005-0000-0000-0000F8630000}"/>
    <cellStyle name="Normal 3 3 2 2 2 5 2 3 2 2" xfId="25618" xr:uid="{00000000-0005-0000-0000-0000F9630000}"/>
    <cellStyle name="Normal 3 3 2 2 2 5 2 3 2 2 2" xfId="25619" xr:uid="{00000000-0005-0000-0000-0000FA630000}"/>
    <cellStyle name="Normal 3 3 2 2 2 5 2 3 2 3" xfId="25620" xr:uid="{00000000-0005-0000-0000-0000FB630000}"/>
    <cellStyle name="Normal 3 3 2 2 2 5 2 3 3" xfId="25621" xr:uid="{00000000-0005-0000-0000-0000FC630000}"/>
    <cellStyle name="Normal 3 3 2 2 2 5 2 3 3 2" xfId="25622" xr:uid="{00000000-0005-0000-0000-0000FD630000}"/>
    <cellStyle name="Normal 3 3 2 2 2 5 2 3 4" xfId="25623" xr:uid="{00000000-0005-0000-0000-0000FE630000}"/>
    <cellStyle name="Normal 3 3 2 2 2 5 2 4" xfId="25624" xr:uid="{00000000-0005-0000-0000-0000FF630000}"/>
    <cellStyle name="Normal 3 3 2 2 2 5 2 4 2" xfId="25625" xr:uid="{00000000-0005-0000-0000-000000640000}"/>
    <cellStyle name="Normal 3 3 2 2 2 5 2 4 2 2" xfId="25626" xr:uid="{00000000-0005-0000-0000-000001640000}"/>
    <cellStyle name="Normal 3 3 2 2 2 5 2 4 2 2 2" xfId="25627" xr:uid="{00000000-0005-0000-0000-000002640000}"/>
    <cellStyle name="Normal 3 3 2 2 2 5 2 4 2 3" xfId="25628" xr:uid="{00000000-0005-0000-0000-000003640000}"/>
    <cellStyle name="Normal 3 3 2 2 2 5 2 4 3" xfId="25629" xr:uid="{00000000-0005-0000-0000-000004640000}"/>
    <cellStyle name="Normal 3 3 2 2 2 5 2 4 3 2" xfId="25630" xr:uid="{00000000-0005-0000-0000-000005640000}"/>
    <cellStyle name="Normal 3 3 2 2 2 5 2 4 4" xfId="25631" xr:uid="{00000000-0005-0000-0000-000006640000}"/>
    <cellStyle name="Normal 3 3 2 2 2 5 2 5" xfId="25632" xr:uid="{00000000-0005-0000-0000-000007640000}"/>
    <cellStyle name="Normal 3 3 2 2 2 5 2 5 2" xfId="25633" xr:uid="{00000000-0005-0000-0000-000008640000}"/>
    <cellStyle name="Normal 3 3 2 2 2 5 2 5 2 2" xfId="25634" xr:uid="{00000000-0005-0000-0000-000009640000}"/>
    <cellStyle name="Normal 3 3 2 2 2 5 2 5 3" xfId="25635" xr:uid="{00000000-0005-0000-0000-00000A640000}"/>
    <cellStyle name="Normal 3 3 2 2 2 5 2 6" xfId="25636" xr:uid="{00000000-0005-0000-0000-00000B640000}"/>
    <cellStyle name="Normal 3 3 2 2 2 5 2 6 2" xfId="25637" xr:uid="{00000000-0005-0000-0000-00000C640000}"/>
    <cellStyle name="Normal 3 3 2 2 2 5 2 7" xfId="25638" xr:uid="{00000000-0005-0000-0000-00000D640000}"/>
    <cellStyle name="Normal 3 3 2 2 2 5 2 7 2" xfId="25639" xr:uid="{00000000-0005-0000-0000-00000E640000}"/>
    <cellStyle name="Normal 3 3 2 2 2 5 2 8" xfId="25640" xr:uid="{00000000-0005-0000-0000-00000F640000}"/>
    <cellStyle name="Normal 3 3 2 2 2 5 3" xfId="25641" xr:uid="{00000000-0005-0000-0000-000010640000}"/>
    <cellStyle name="Normal 3 3 2 2 2 5 3 2" xfId="25642" xr:uid="{00000000-0005-0000-0000-000011640000}"/>
    <cellStyle name="Normal 3 3 2 2 2 5 3 2 2" xfId="25643" xr:uid="{00000000-0005-0000-0000-000012640000}"/>
    <cellStyle name="Normal 3 3 2 2 2 5 3 2 2 2" xfId="25644" xr:uid="{00000000-0005-0000-0000-000013640000}"/>
    <cellStyle name="Normal 3 3 2 2 2 5 3 2 2 2 2" xfId="25645" xr:uid="{00000000-0005-0000-0000-000014640000}"/>
    <cellStyle name="Normal 3 3 2 2 2 5 3 2 2 3" xfId="25646" xr:uid="{00000000-0005-0000-0000-000015640000}"/>
    <cellStyle name="Normal 3 3 2 2 2 5 3 2 3" xfId="25647" xr:uid="{00000000-0005-0000-0000-000016640000}"/>
    <cellStyle name="Normal 3 3 2 2 2 5 3 2 3 2" xfId="25648" xr:uid="{00000000-0005-0000-0000-000017640000}"/>
    <cellStyle name="Normal 3 3 2 2 2 5 3 2 4" xfId="25649" xr:uid="{00000000-0005-0000-0000-000018640000}"/>
    <cellStyle name="Normal 3 3 2 2 2 5 3 3" xfId="25650" xr:uid="{00000000-0005-0000-0000-000019640000}"/>
    <cellStyle name="Normal 3 3 2 2 2 5 3 3 2" xfId="25651" xr:uid="{00000000-0005-0000-0000-00001A640000}"/>
    <cellStyle name="Normal 3 3 2 2 2 5 3 3 2 2" xfId="25652" xr:uid="{00000000-0005-0000-0000-00001B640000}"/>
    <cellStyle name="Normal 3 3 2 2 2 5 3 3 3" xfId="25653" xr:uid="{00000000-0005-0000-0000-00001C640000}"/>
    <cellStyle name="Normal 3 3 2 2 2 5 3 4" xfId="25654" xr:uid="{00000000-0005-0000-0000-00001D640000}"/>
    <cellStyle name="Normal 3 3 2 2 2 5 3 4 2" xfId="25655" xr:uid="{00000000-0005-0000-0000-00001E640000}"/>
    <cellStyle name="Normal 3 3 2 2 2 5 3 5" xfId="25656" xr:uid="{00000000-0005-0000-0000-00001F640000}"/>
    <cellStyle name="Normal 3 3 2 2 2 5 4" xfId="25657" xr:uid="{00000000-0005-0000-0000-000020640000}"/>
    <cellStyle name="Normal 3 3 2 2 2 5 4 2" xfId="25658" xr:uid="{00000000-0005-0000-0000-000021640000}"/>
    <cellStyle name="Normal 3 3 2 2 2 5 4 2 2" xfId="25659" xr:uid="{00000000-0005-0000-0000-000022640000}"/>
    <cellStyle name="Normal 3 3 2 2 2 5 4 2 2 2" xfId="25660" xr:uid="{00000000-0005-0000-0000-000023640000}"/>
    <cellStyle name="Normal 3 3 2 2 2 5 4 2 3" xfId="25661" xr:uid="{00000000-0005-0000-0000-000024640000}"/>
    <cellStyle name="Normal 3 3 2 2 2 5 4 3" xfId="25662" xr:uid="{00000000-0005-0000-0000-000025640000}"/>
    <cellStyle name="Normal 3 3 2 2 2 5 4 3 2" xfId="25663" xr:uid="{00000000-0005-0000-0000-000026640000}"/>
    <cellStyle name="Normal 3 3 2 2 2 5 4 4" xfId="25664" xr:uid="{00000000-0005-0000-0000-000027640000}"/>
    <cellStyle name="Normal 3 3 2 2 2 5 5" xfId="25665" xr:uid="{00000000-0005-0000-0000-000028640000}"/>
    <cellStyle name="Normal 3 3 2 2 2 5 5 2" xfId="25666" xr:uid="{00000000-0005-0000-0000-000029640000}"/>
    <cellStyle name="Normal 3 3 2 2 2 5 5 2 2" xfId="25667" xr:uid="{00000000-0005-0000-0000-00002A640000}"/>
    <cellStyle name="Normal 3 3 2 2 2 5 5 2 2 2" xfId="25668" xr:uid="{00000000-0005-0000-0000-00002B640000}"/>
    <cellStyle name="Normal 3 3 2 2 2 5 5 2 3" xfId="25669" xr:uid="{00000000-0005-0000-0000-00002C640000}"/>
    <cellStyle name="Normal 3 3 2 2 2 5 5 3" xfId="25670" xr:uid="{00000000-0005-0000-0000-00002D640000}"/>
    <cellStyle name="Normal 3 3 2 2 2 5 5 3 2" xfId="25671" xr:uid="{00000000-0005-0000-0000-00002E640000}"/>
    <cellStyle name="Normal 3 3 2 2 2 5 5 4" xfId="25672" xr:uid="{00000000-0005-0000-0000-00002F640000}"/>
    <cellStyle name="Normal 3 3 2 2 2 5 6" xfId="25673" xr:uid="{00000000-0005-0000-0000-000030640000}"/>
    <cellStyle name="Normal 3 3 2 2 2 5 6 2" xfId="25674" xr:uid="{00000000-0005-0000-0000-000031640000}"/>
    <cellStyle name="Normal 3 3 2 2 2 5 6 2 2" xfId="25675" xr:uid="{00000000-0005-0000-0000-000032640000}"/>
    <cellStyle name="Normal 3 3 2 2 2 5 6 3" xfId="25676" xr:uid="{00000000-0005-0000-0000-000033640000}"/>
    <cellStyle name="Normal 3 3 2 2 2 5 7" xfId="25677" xr:uid="{00000000-0005-0000-0000-000034640000}"/>
    <cellStyle name="Normal 3 3 2 2 2 5 7 2" xfId="25678" xr:uid="{00000000-0005-0000-0000-000035640000}"/>
    <cellStyle name="Normal 3 3 2 2 2 5 8" xfId="25679" xr:uid="{00000000-0005-0000-0000-000036640000}"/>
    <cellStyle name="Normal 3 3 2 2 2 5 8 2" xfId="25680" xr:uid="{00000000-0005-0000-0000-000037640000}"/>
    <cellStyle name="Normal 3 3 2 2 2 5 9" xfId="25681" xr:uid="{00000000-0005-0000-0000-000038640000}"/>
    <cellStyle name="Normal 3 3 2 2 2 6" xfId="25682" xr:uid="{00000000-0005-0000-0000-000039640000}"/>
    <cellStyle name="Normal 3 3 2 2 2 6 2" xfId="25683" xr:uid="{00000000-0005-0000-0000-00003A640000}"/>
    <cellStyle name="Normal 3 3 2 2 2 6 2 2" xfId="25684" xr:uid="{00000000-0005-0000-0000-00003B640000}"/>
    <cellStyle name="Normal 3 3 2 2 2 6 2 2 2" xfId="25685" xr:uid="{00000000-0005-0000-0000-00003C640000}"/>
    <cellStyle name="Normal 3 3 2 2 2 6 2 2 2 2" xfId="25686" xr:uid="{00000000-0005-0000-0000-00003D640000}"/>
    <cellStyle name="Normal 3 3 2 2 2 6 2 2 2 2 2" xfId="25687" xr:uid="{00000000-0005-0000-0000-00003E640000}"/>
    <cellStyle name="Normal 3 3 2 2 2 6 2 2 2 3" xfId="25688" xr:uid="{00000000-0005-0000-0000-00003F640000}"/>
    <cellStyle name="Normal 3 3 2 2 2 6 2 2 3" xfId="25689" xr:uid="{00000000-0005-0000-0000-000040640000}"/>
    <cellStyle name="Normal 3 3 2 2 2 6 2 2 3 2" xfId="25690" xr:uid="{00000000-0005-0000-0000-000041640000}"/>
    <cellStyle name="Normal 3 3 2 2 2 6 2 2 4" xfId="25691" xr:uid="{00000000-0005-0000-0000-000042640000}"/>
    <cellStyle name="Normal 3 3 2 2 2 6 2 3" xfId="25692" xr:uid="{00000000-0005-0000-0000-000043640000}"/>
    <cellStyle name="Normal 3 3 2 2 2 6 2 3 2" xfId="25693" xr:uid="{00000000-0005-0000-0000-000044640000}"/>
    <cellStyle name="Normal 3 3 2 2 2 6 2 3 2 2" xfId="25694" xr:uid="{00000000-0005-0000-0000-000045640000}"/>
    <cellStyle name="Normal 3 3 2 2 2 6 2 3 3" xfId="25695" xr:uid="{00000000-0005-0000-0000-000046640000}"/>
    <cellStyle name="Normal 3 3 2 2 2 6 2 4" xfId="25696" xr:uid="{00000000-0005-0000-0000-000047640000}"/>
    <cellStyle name="Normal 3 3 2 2 2 6 2 4 2" xfId="25697" xr:uid="{00000000-0005-0000-0000-000048640000}"/>
    <cellStyle name="Normal 3 3 2 2 2 6 2 5" xfId="25698" xr:uid="{00000000-0005-0000-0000-000049640000}"/>
    <cellStyle name="Normal 3 3 2 2 2 6 3" xfId="25699" xr:uid="{00000000-0005-0000-0000-00004A640000}"/>
    <cellStyle name="Normal 3 3 2 2 2 6 3 2" xfId="25700" xr:uid="{00000000-0005-0000-0000-00004B640000}"/>
    <cellStyle name="Normal 3 3 2 2 2 6 3 2 2" xfId="25701" xr:uid="{00000000-0005-0000-0000-00004C640000}"/>
    <cellStyle name="Normal 3 3 2 2 2 6 3 2 2 2" xfId="25702" xr:uid="{00000000-0005-0000-0000-00004D640000}"/>
    <cellStyle name="Normal 3 3 2 2 2 6 3 2 3" xfId="25703" xr:uid="{00000000-0005-0000-0000-00004E640000}"/>
    <cellStyle name="Normal 3 3 2 2 2 6 3 3" xfId="25704" xr:uid="{00000000-0005-0000-0000-00004F640000}"/>
    <cellStyle name="Normal 3 3 2 2 2 6 3 3 2" xfId="25705" xr:uid="{00000000-0005-0000-0000-000050640000}"/>
    <cellStyle name="Normal 3 3 2 2 2 6 3 4" xfId="25706" xr:uid="{00000000-0005-0000-0000-000051640000}"/>
    <cellStyle name="Normal 3 3 2 2 2 6 4" xfId="25707" xr:uid="{00000000-0005-0000-0000-000052640000}"/>
    <cellStyle name="Normal 3 3 2 2 2 6 4 2" xfId="25708" xr:uid="{00000000-0005-0000-0000-000053640000}"/>
    <cellStyle name="Normal 3 3 2 2 2 6 4 2 2" xfId="25709" xr:uid="{00000000-0005-0000-0000-000054640000}"/>
    <cellStyle name="Normal 3 3 2 2 2 6 4 2 2 2" xfId="25710" xr:uid="{00000000-0005-0000-0000-000055640000}"/>
    <cellStyle name="Normal 3 3 2 2 2 6 4 2 3" xfId="25711" xr:uid="{00000000-0005-0000-0000-000056640000}"/>
    <cellStyle name="Normal 3 3 2 2 2 6 4 3" xfId="25712" xr:uid="{00000000-0005-0000-0000-000057640000}"/>
    <cellStyle name="Normal 3 3 2 2 2 6 4 3 2" xfId="25713" xr:uid="{00000000-0005-0000-0000-000058640000}"/>
    <cellStyle name="Normal 3 3 2 2 2 6 4 4" xfId="25714" xr:uid="{00000000-0005-0000-0000-000059640000}"/>
    <cellStyle name="Normal 3 3 2 2 2 6 5" xfId="25715" xr:uid="{00000000-0005-0000-0000-00005A640000}"/>
    <cellStyle name="Normal 3 3 2 2 2 6 5 2" xfId="25716" xr:uid="{00000000-0005-0000-0000-00005B640000}"/>
    <cellStyle name="Normal 3 3 2 2 2 6 5 2 2" xfId="25717" xr:uid="{00000000-0005-0000-0000-00005C640000}"/>
    <cellStyle name="Normal 3 3 2 2 2 6 5 3" xfId="25718" xr:uid="{00000000-0005-0000-0000-00005D640000}"/>
    <cellStyle name="Normal 3 3 2 2 2 6 6" xfId="25719" xr:uid="{00000000-0005-0000-0000-00005E640000}"/>
    <cellStyle name="Normal 3 3 2 2 2 6 6 2" xfId="25720" xr:uid="{00000000-0005-0000-0000-00005F640000}"/>
    <cellStyle name="Normal 3 3 2 2 2 6 7" xfId="25721" xr:uid="{00000000-0005-0000-0000-000060640000}"/>
    <cellStyle name="Normal 3 3 2 2 2 6 7 2" xfId="25722" xr:uid="{00000000-0005-0000-0000-000061640000}"/>
    <cellStyle name="Normal 3 3 2 2 2 6 8" xfId="25723" xr:uid="{00000000-0005-0000-0000-000062640000}"/>
    <cellStyle name="Normal 3 3 2 2 2 7" xfId="25724" xr:uid="{00000000-0005-0000-0000-000063640000}"/>
    <cellStyle name="Normal 3 3 2 2 2 7 2" xfId="25725" xr:uid="{00000000-0005-0000-0000-000064640000}"/>
    <cellStyle name="Normal 3 3 2 2 2 7 2 2" xfId="25726" xr:uid="{00000000-0005-0000-0000-000065640000}"/>
    <cellStyle name="Normal 3 3 2 2 2 7 2 2 2" xfId="25727" xr:uid="{00000000-0005-0000-0000-000066640000}"/>
    <cellStyle name="Normal 3 3 2 2 2 7 2 2 2 2" xfId="25728" xr:uid="{00000000-0005-0000-0000-000067640000}"/>
    <cellStyle name="Normal 3 3 2 2 2 7 2 2 2 2 2" xfId="25729" xr:uid="{00000000-0005-0000-0000-000068640000}"/>
    <cellStyle name="Normal 3 3 2 2 2 7 2 2 2 3" xfId="25730" xr:uid="{00000000-0005-0000-0000-000069640000}"/>
    <cellStyle name="Normal 3 3 2 2 2 7 2 2 3" xfId="25731" xr:uid="{00000000-0005-0000-0000-00006A640000}"/>
    <cellStyle name="Normal 3 3 2 2 2 7 2 2 3 2" xfId="25732" xr:uid="{00000000-0005-0000-0000-00006B640000}"/>
    <cellStyle name="Normal 3 3 2 2 2 7 2 2 4" xfId="25733" xr:uid="{00000000-0005-0000-0000-00006C640000}"/>
    <cellStyle name="Normal 3 3 2 2 2 7 2 3" xfId="25734" xr:uid="{00000000-0005-0000-0000-00006D640000}"/>
    <cellStyle name="Normal 3 3 2 2 2 7 2 3 2" xfId="25735" xr:uid="{00000000-0005-0000-0000-00006E640000}"/>
    <cellStyle name="Normal 3 3 2 2 2 7 2 3 2 2" xfId="25736" xr:uid="{00000000-0005-0000-0000-00006F640000}"/>
    <cellStyle name="Normal 3 3 2 2 2 7 2 3 3" xfId="25737" xr:uid="{00000000-0005-0000-0000-000070640000}"/>
    <cellStyle name="Normal 3 3 2 2 2 7 2 4" xfId="25738" xr:uid="{00000000-0005-0000-0000-000071640000}"/>
    <cellStyle name="Normal 3 3 2 2 2 7 2 4 2" xfId="25739" xr:uid="{00000000-0005-0000-0000-000072640000}"/>
    <cellStyle name="Normal 3 3 2 2 2 7 2 5" xfId="25740" xr:uid="{00000000-0005-0000-0000-000073640000}"/>
    <cellStyle name="Normal 3 3 2 2 2 7 3" xfId="25741" xr:uid="{00000000-0005-0000-0000-000074640000}"/>
    <cellStyle name="Normal 3 3 2 2 2 7 3 2" xfId="25742" xr:uid="{00000000-0005-0000-0000-000075640000}"/>
    <cellStyle name="Normal 3 3 2 2 2 7 3 2 2" xfId="25743" xr:uid="{00000000-0005-0000-0000-000076640000}"/>
    <cellStyle name="Normal 3 3 2 2 2 7 3 2 2 2" xfId="25744" xr:uid="{00000000-0005-0000-0000-000077640000}"/>
    <cellStyle name="Normal 3 3 2 2 2 7 3 2 3" xfId="25745" xr:uid="{00000000-0005-0000-0000-000078640000}"/>
    <cellStyle name="Normal 3 3 2 2 2 7 3 3" xfId="25746" xr:uid="{00000000-0005-0000-0000-000079640000}"/>
    <cellStyle name="Normal 3 3 2 2 2 7 3 3 2" xfId="25747" xr:uid="{00000000-0005-0000-0000-00007A640000}"/>
    <cellStyle name="Normal 3 3 2 2 2 7 3 4" xfId="25748" xr:uid="{00000000-0005-0000-0000-00007B640000}"/>
    <cellStyle name="Normal 3 3 2 2 2 7 4" xfId="25749" xr:uid="{00000000-0005-0000-0000-00007C640000}"/>
    <cellStyle name="Normal 3 3 2 2 2 7 4 2" xfId="25750" xr:uid="{00000000-0005-0000-0000-00007D640000}"/>
    <cellStyle name="Normal 3 3 2 2 2 7 4 2 2" xfId="25751" xr:uid="{00000000-0005-0000-0000-00007E640000}"/>
    <cellStyle name="Normal 3 3 2 2 2 7 4 3" xfId="25752" xr:uid="{00000000-0005-0000-0000-00007F640000}"/>
    <cellStyle name="Normal 3 3 2 2 2 7 5" xfId="25753" xr:uid="{00000000-0005-0000-0000-000080640000}"/>
    <cellStyle name="Normal 3 3 2 2 2 7 5 2" xfId="25754" xr:uid="{00000000-0005-0000-0000-000081640000}"/>
    <cellStyle name="Normal 3 3 2 2 2 7 6" xfId="25755" xr:uid="{00000000-0005-0000-0000-000082640000}"/>
    <cellStyle name="Normal 3 3 2 2 2 8" xfId="25756" xr:uid="{00000000-0005-0000-0000-000083640000}"/>
    <cellStyle name="Normal 3 3 2 2 2 8 2" xfId="25757" xr:uid="{00000000-0005-0000-0000-000084640000}"/>
    <cellStyle name="Normal 3 3 2 2 2 8 2 2" xfId="25758" xr:uid="{00000000-0005-0000-0000-000085640000}"/>
    <cellStyle name="Normal 3 3 2 2 2 8 2 2 2" xfId="25759" xr:uid="{00000000-0005-0000-0000-000086640000}"/>
    <cellStyle name="Normal 3 3 2 2 2 8 2 2 2 2" xfId="25760" xr:uid="{00000000-0005-0000-0000-000087640000}"/>
    <cellStyle name="Normal 3 3 2 2 2 8 2 2 2 2 2" xfId="25761" xr:uid="{00000000-0005-0000-0000-000088640000}"/>
    <cellStyle name="Normal 3 3 2 2 2 8 2 2 2 3" xfId="25762" xr:uid="{00000000-0005-0000-0000-000089640000}"/>
    <cellStyle name="Normal 3 3 2 2 2 8 2 2 3" xfId="25763" xr:uid="{00000000-0005-0000-0000-00008A640000}"/>
    <cellStyle name="Normal 3 3 2 2 2 8 2 2 3 2" xfId="25764" xr:uid="{00000000-0005-0000-0000-00008B640000}"/>
    <cellStyle name="Normal 3 3 2 2 2 8 2 2 4" xfId="25765" xr:uid="{00000000-0005-0000-0000-00008C640000}"/>
    <cellStyle name="Normal 3 3 2 2 2 8 2 3" xfId="25766" xr:uid="{00000000-0005-0000-0000-00008D640000}"/>
    <cellStyle name="Normal 3 3 2 2 2 8 2 3 2" xfId="25767" xr:uid="{00000000-0005-0000-0000-00008E640000}"/>
    <cellStyle name="Normal 3 3 2 2 2 8 2 3 2 2" xfId="25768" xr:uid="{00000000-0005-0000-0000-00008F640000}"/>
    <cellStyle name="Normal 3 3 2 2 2 8 2 3 3" xfId="25769" xr:uid="{00000000-0005-0000-0000-000090640000}"/>
    <cellStyle name="Normal 3 3 2 2 2 8 2 4" xfId="25770" xr:uid="{00000000-0005-0000-0000-000091640000}"/>
    <cellStyle name="Normal 3 3 2 2 2 8 2 4 2" xfId="25771" xr:uid="{00000000-0005-0000-0000-000092640000}"/>
    <cellStyle name="Normal 3 3 2 2 2 8 2 5" xfId="25772" xr:uid="{00000000-0005-0000-0000-000093640000}"/>
    <cellStyle name="Normal 3 3 2 2 2 8 3" xfId="25773" xr:uid="{00000000-0005-0000-0000-000094640000}"/>
    <cellStyle name="Normal 3 3 2 2 2 8 3 2" xfId="25774" xr:uid="{00000000-0005-0000-0000-000095640000}"/>
    <cellStyle name="Normal 3 3 2 2 2 8 3 2 2" xfId="25775" xr:uid="{00000000-0005-0000-0000-000096640000}"/>
    <cellStyle name="Normal 3 3 2 2 2 8 3 2 2 2" xfId="25776" xr:uid="{00000000-0005-0000-0000-000097640000}"/>
    <cellStyle name="Normal 3 3 2 2 2 8 3 2 3" xfId="25777" xr:uid="{00000000-0005-0000-0000-000098640000}"/>
    <cellStyle name="Normal 3 3 2 2 2 8 3 3" xfId="25778" xr:uid="{00000000-0005-0000-0000-000099640000}"/>
    <cellStyle name="Normal 3 3 2 2 2 8 3 3 2" xfId="25779" xr:uid="{00000000-0005-0000-0000-00009A640000}"/>
    <cellStyle name="Normal 3 3 2 2 2 8 3 4" xfId="25780" xr:uid="{00000000-0005-0000-0000-00009B640000}"/>
    <cellStyle name="Normal 3 3 2 2 2 8 4" xfId="25781" xr:uid="{00000000-0005-0000-0000-00009C640000}"/>
    <cellStyle name="Normal 3 3 2 2 2 8 4 2" xfId="25782" xr:uid="{00000000-0005-0000-0000-00009D640000}"/>
    <cellStyle name="Normal 3 3 2 2 2 8 4 2 2" xfId="25783" xr:uid="{00000000-0005-0000-0000-00009E640000}"/>
    <cellStyle name="Normal 3 3 2 2 2 8 4 3" xfId="25784" xr:uid="{00000000-0005-0000-0000-00009F640000}"/>
    <cellStyle name="Normal 3 3 2 2 2 8 5" xfId="25785" xr:uid="{00000000-0005-0000-0000-0000A0640000}"/>
    <cellStyle name="Normal 3 3 2 2 2 8 5 2" xfId="25786" xr:uid="{00000000-0005-0000-0000-0000A1640000}"/>
    <cellStyle name="Normal 3 3 2 2 2 8 6" xfId="25787" xr:uid="{00000000-0005-0000-0000-0000A2640000}"/>
    <cellStyle name="Normal 3 3 2 2 2 9" xfId="25788" xr:uid="{00000000-0005-0000-0000-0000A3640000}"/>
    <cellStyle name="Normal 3 3 2 2 2 9 2" xfId="25789" xr:uid="{00000000-0005-0000-0000-0000A4640000}"/>
    <cellStyle name="Normal 3 3 2 2 2 9 2 2" xfId="25790" xr:uid="{00000000-0005-0000-0000-0000A5640000}"/>
    <cellStyle name="Normal 3 3 2 2 2 9 2 2 2" xfId="25791" xr:uid="{00000000-0005-0000-0000-0000A6640000}"/>
    <cellStyle name="Normal 3 3 2 2 2 9 2 2 2 2" xfId="25792" xr:uid="{00000000-0005-0000-0000-0000A7640000}"/>
    <cellStyle name="Normal 3 3 2 2 2 9 2 2 3" xfId="25793" xr:uid="{00000000-0005-0000-0000-0000A8640000}"/>
    <cellStyle name="Normal 3 3 2 2 2 9 2 3" xfId="25794" xr:uid="{00000000-0005-0000-0000-0000A9640000}"/>
    <cellStyle name="Normal 3 3 2 2 2 9 2 3 2" xfId="25795" xr:uid="{00000000-0005-0000-0000-0000AA640000}"/>
    <cellStyle name="Normal 3 3 2 2 2 9 2 4" xfId="25796" xr:uid="{00000000-0005-0000-0000-0000AB640000}"/>
    <cellStyle name="Normal 3 3 2 2 2 9 3" xfId="25797" xr:uid="{00000000-0005-0000-0000-0000AC640000}"/>
    <cellStyle name="Normal 3 3 2 2 2 9 3 2" xfId="25798" xr:uid="{00000000-0005-0000-0000-0000AD640000}"/>
    <cellStyle name="Normal 3 3 2 2 2 9 3 2 2" xfId="25799" xr:uid="{00000000-0005-0000-0000-0000AE640000}"/>
    <cellStyle name="Normal 3 3 2 2 2 9 3 3" xfId="25800" xr:uid="{00000000-0005-0000-0000-0000AF640000}"/>
    <cellStyle name="Normal 3 3 2 2 2 9 4" xfId="25801" xr:uid="{00000000-0005-0000-0000-0000B0640000}"/>
    <cellStyle name="Normal 3 3 2 2 2 9 4 2" xfId="25802" xr:uid="{00000000-0005-0000-0000-0000B1640000}"/>
    <cellStyle name="Normal 3 3 2 2 2 9 5" xfId="25803" xr:uid="{00000000-0005-0000-0000-0000B2640000}"/>
    <cellStyle name="Normal 3 3 2 2 2_T-straight with PEDs adjustor" xfId="25804" xr:uid="{00000000-0005-0000-0000-0000B3640000}"/>
    <cellStyle name="Normal 3 3 2 2 3" xfId="25805" xr:uid="{00000000-0005-0000-0000-0000B4640000}"/>
    <cellStyle name="Normal 3 3 2 2 3 10" xfId="25806" xr:uid="{00000000-0005-0000-0000-0000B5640000}"/>
    <cellStyle name="Normal 3 3 2 2 3 11" xfId="25807" xr:uid="{00000000-0005-0000-0000-0000B6640000}"/>
    <cellStyle name="Normal 3 3 2 2 3 2" xfId="25808" xr:uid="{00000000-0005-0000-0000-0000B7640000}"/>
    <cellStyle name="Normal 3 3 2 2 3 2 10" xfId="25809" xr:uid="{00000000-0005-0000-0000-0000B8640000}"/>
    <cellStyle name="Normal 3 3 2 2 3 2 2" xfId="25810" xr:uid="{00000000-0005-0000-0000-0000B9640000}"/>
    <cellStyle name="Normal 3 3 2 2 3 2 2 2" xfId="25811" xr:uid="{00000000-0005-0000-0000-0000BA640000}"/>
    <cellStyle name="Normal 3 3 2 2 3 2 2 2 2" xfId="25812" xr:uid="{00000000-0005-0000-0000-0000BB640000}"/>
    <cellStyle name="Normal 3 3 2 2 3 2 2 2 2 2" xfId="25813" xr:uid="{00000000-0005-0000-0000-0000BC640000}"/>
    <cellStyle name="Normal 3 3 2 2 3 2 2 2 2 2 2" xfId="25814" xr:uid="{00000000-0005-0000-0000-0000BD640000}"/>
    <cellStyle name="Normal 3 3 2 2 3 2 2 2 2 2 2 2" xfId="25815" xr:uid="{00000000-0005-0000-0000-0000BE640000}"/>
    <cellStyle name="Normal 3 3 2 2 3 2 2 2 2 2 3" xfId="25816" xr:uid="{00000000-0005-0000-0000-0000BF640000}"/>
    <cellStyle name="Normal 3 3 2 2 3 2 2 2 2 3" xfId="25817" xr:uid="{00000000-0005-0000-0000-0000C0640000}"/>
    <cellStyle name="Normal 3 3 2 2 3 2 2 2 2 3 2" xfId="25818" xr:uid="{00000000-0005-0000-0000-0000C1640000}"/>
    <cellStyle name="Normal 3 3 2 2 3 2 2 2 2 4" xfId="25819" xr:uid="{00000000-0005-0000-0000-0000C2640000}"/>
    <cellStyle name="Normal 3 3 2 2 3 2 2 2 3" xfId="25820" xr:uid="{00000000-0005-0000-0000-0000C3640000}"/>
    <cellStyle name="Normal 3 3 2 2 3 2 2 2 3 2" xfId="25821" xr:uid="{00000000-0005-0000-0000-0000C4640000}"/>
    <cellStyle name="Normal 3 3 2 2 3 2 2 2 3 2 2" xfId="25822" xr:uid="{00000000-0005-0000-0000-0000C5640000}"/>
    <cellStyle name="Normal 3 3 2 2 3 2 2 2 3 3" xfId="25823" xr:uid="{00000000-0005-0000-0000-0000C6640000}"/>
    <cellStyle name="Normal 3 3 2 2 3 2 2 2 4" xfId="25824" xr:uid="{00000000-0005-0000-0000-0000C7640000}"/>
    <cellStyle name="Normal 3 3 2 2 3 2 2 2 4 2" xfId="25825" xr:uid="{00000000-0005-0000-0000-0000C8640000}"/>
    <cellStyle name="Normal 3 3 2 2 3 2 2 2 5" xfId="25826" xr:uid="{00000000-0005-0000-0000-0000C9640000}"/>
    <cellStyle name="Normal 3 3 2 2 3 2 2 3" xfId="25827" xr:uid="{00000000-0005-0000-0000-0000CA640000}"/>
    <cellStyle name="Normal 3 3 2 2 3 2 2 3 2" xfId="25828" xr:uid="{00000000-0005-0000-0000-0000CB640000}"/>
    <cellStyle name="Normal 3 3 2 2 3 2 2 3 2 2" xfId="25829" xr:uid="{00000000-0005-0000-0000-0000CC640000}"/>
    <cellStyle name="Normal 3 3 2 2 3 2 2 3 2 2 2" xfId="25830" xr:uid="{00000000-0005-0000-0000-0000CD640000}"/>
    <cellStyle name="Normal 3 3 2 2 3 2 2 3 2 3" xfId="25831" xr:uid="{00000000-0005-0000-0000-0000CE640000}"/>
    <cellStyle name="Normal 3 3 2 2 3 2 2 3 3" xfId="25832" xr:uid="{00000000-0005-0000-0000-0000CF640000}"/>
    <cellStyle name="Normal 3 3 2 2 3 2 2 3 3 2" xfId="25833" xr:uid="{00000000-0005-0000-0000-0000D0640000}"/>
    <cellStyle name="Normal 3 3 2 2 3 2 2 3 4" xfId="25834" xr:uid="{00000000-0005-0000-0000-0000D1640000}"/>
    <cellStyle name="Normal 3 3 2 2 3 2 2 4" xfId="25835" xr:uid="{00000000-0005-0000-0000-0000D2640000}"/>
    <cellStyle name="Normal 3 3 2 2 3 2 2 4 2" xfId="25836" xr:uid="{00000000-0005-0000-0000-0000D3640000}"/>
    <cellStyle name="Normal 3 3 2 2 3 2 2 4 2 2" xfId="25837" xr:uid="{00000000-0005-0000-0000-0000D4640000}"/>
    <cellStyle name="Normal 3 3 2 2 3 2 2 4 2 2 2" xfId="25838" xr:uid="{00000000-0005-0000-0000-0000D5640000}"/>
    <cellStyle name="Normal 3 3 2 2 3 2 2 4 2 3" xfId="25839" xr:uid="{00000000-0005-0000-0000-0000D6640000}"/>
    <cellStyle name="Normal 3 3 2 2 3 2 2 4 3" xfId="25840" xr:uid="{00000000-0005-0000-0000-0000D7640000}"/>
    <cellStyle name="Normal 3 3 2 2 3 2 2 4 3 2" xfId="25841" xr:uid="{00000000-0005-0000-0000-0000D8640000}"/>
    <cellStyle name="Normal 3 3 2 2 3 2 2 4 4" xfId="25842" xr:uid="{00000000-0005-0000-0000-0000D9640000}"/>
    <cellStyle name="Normal 3 3 2 2 3 2 2 5" xfId="25843" xr:uid="{00000000-0005-0000-0000-0000DA640000}"/>
    <cellStyle name="Normal 3 3 2 2 3 2 2 5 2" xfId="25844" xr:uid="{00000000-0005-0000-0000-0000DB640000}"/>
    <cellStyle name="Normal 3 3 2 2 3 2 2 5 2 2" xfId="25845" xr:uid="{00000000-0005-0000-0000-0000DC640000}"/>
    <cellStyle name="Normal 3 3 2 2 3 2 2 5 3" xfId="25846" xr:uid="{00000000-0005-0000-0000-0000DD640000}"/>
    <cellStyle name="Normal 3 3 2 2 3 2 2 6" xfId="25847" xr:uid="{00000000-0005-0000-0000-0000DE640000}"/>
    <cellStyle name="Normal 3 3 2 2 3 2 2 6 2" xfId="25848" xr:uid="{00000000-0005-0000-0000-0000DF640000}"/>
    <cellStyle name="Normal 3 3 2 2 3 2 2 7" xfId="25849" xr:uid="{00000000-0005-0000-0000-0000E0640000}"/>
    <cellStyle name="Normal 3 3 2 2 3 2 2 7 2" xfId="25850" xr:uid="{00000000-0005-0000-0000-0000E1640000}"/>
    <cellStyle name="Normal 3 3 2 2 3 2 2 8" xfId="25851" xr:uid="{00000000-0005-0000-0000-0000E2640000}"/>
    <cellStyle name="Normal 3 3 2 2 3 2 3" xfId="25852" xr:uid="{00000000-0005-0000-0000-0000E3640000}"/>
    <cellStyle name="Normal 3 3 2 2 3 2 3 2" xfId="25853" xr:uid="{00000000-0005-0000-0000-0000E4640000}"/>
    <cellStyle name="Normal 3 3 2 2 3 2 3 2 2" xfId="25854" xr:uid="{00000000-0005-0000-0000-0000E5640000}"/>
    <cellStyle name="Normal 3 3 2 2 3 2 3 2 2 2" xfId="25855" xr:uid="{00000000-0005-0000-0000-0000E6640000}"/>
    <cellStyle name="Normal 3 3 2 2 3 2 3 2 2 2 2" xfId="25856" xr:uid="{00000000-0005-0000-0000-0000E7640000}"/>
    <cellStyle name="Normal 3 3 2 2 3 2 3 2 2 3" xfId="25857" xr:uid="{00000000-0005-0000-0000-0000E8640000}"/>
    <cellStyle name="Normal 3 3 2 2 3 2 3 2 3" xfId="25858" xr:uid="{00000000-0005-0000-0000-0000E9640000}"/>
    <cellStyle name="Normal 3 3 2 2 3 2 3 2 3 2" xfId="25859" xr:uid="{00000000-0005-0000-0000-0000EA640000}"/>
    <cellStyle name="Normal 3 3 2 2 3 2 3 2 4" xfId="25860" xr:uid="{00000000-0005-0000-0000-0000EB640000}"/>
    <cellStyle name="Normal 3 3 2 2 3 2 3 3" xfId="25861" xr:uid="{00000000-0005-0000-0000-0000EC640000}"/>
    <cellStyle name="Normal 3 3 2 2 3 2 3 3 2" xfId="25862" xr:uid="{00000000-0005-0000-0000-0000ED640000}"/>
    <cellStyle name="Normal 3 3 2 2 3 2 3 3 2 2" xfId="25863" xr:uid="{00000000-0005-0000-0000-0000EE640000}"/>
    <cellStyle name="Normal 3 3 2 2 3 2 3 3 3" xfId="25864" xr:uid="{00000000-0005-0000-0000-0000EF640000}"/>
    <cellStyle name="Normal 3 3 2 2 3 2 3 4" xfId="25865" xr:uid="{00000000-0005-0000-0000-0000F0640000}"/>
    <cellStyle name="Normal 3 3 2 2 3 2 3 4 2" xfId="25866" xr:uid="{00000000-0005-0000-0000-0000F1640000}"/>
    <cellStyle name="Normal 3 3 2 2 3 2 3 5" xfId="25867" xr:uid="{00000000-0005-0000-0000-0000F2640000}"/>
    <cellStyle name="Normal 3 3 2 2 3 2 4" xfId="25868" xr:uid="{00000000-0005-0000-0000-0000F3640000}"/>
    <cellStyle name="Normal 3 3 2 2 3 2 4 2" xfId="25869" xr:uid="{00000000-0005-0000-0000-0000F4640000}"/>
    <cellStyle name="Normal 3 3 2 2 3 2 4 2 2" xfId="25870" xr:uid="{00000000-0005-0000-0000-0000F5640000}"/>
    <cellStyle name="Normal 3 3 2 2 3 2 4 2 2 2" xfId="25871" xr:uid="{00000000-0005-0000-0000-0000F6640000}"/>
    <cellStyle name="Normal 3 3 2 2 3 2 4 2 3" xfId="25872" xr:uid="{00000000-0005-0000-0000-0000F7640000}"/>
    <cellStyle name="Normal 3 3 2 2 3 2 4 3" xfId="25873" xr:uid="{00000000-0005-0000-0000-0000F8640000}"/>
    <cellStyle name="Normal 3 3 2 2 3 2 4 3 2" xfId="25874" xr:uid="{00000000-0005-0000-0000-0000F9640000}"/>
    <cellStyle name="Normal 3 3 2 2 3 2 4 4" xfId="25875" xr:uid="{00000000-0005-0000-0000-0000FA640000}"/>
    <cellStyle name="Normal 3 3 2 2 3 2 5" xfId="25876" xr:uid="{00000000-0005-0000-0000-0000FB640000}"/>
    <cellStyle name="Normal 3 3 2 2 3 2 5 2" xfId="25877" xr:uid="{00000000-0005-0000-0000-0000FC640000}"/>
    <cellStyle name="Normal 3 3 2 2 3 2 5 2 2" xfId="25878" xr:uid="{00000000-0005-0000-0000-0000FD640000}"/>
    <cellStyle name="Normal 3 3 2 2 3 2 5 2 2 2" xfId="25879" xr:uid="{00000000-0005-0000-0000-0000FE640000}"/>
    <cellStyle name="Normal 3 3 2 2 3 2 5 2 3" xfId="25880" xr:uid="{00000000-0005-0000-0000-0000FF640000}"/>
    <cellStyle name="Normal 3 3 2 2 3 2 5 3" xfId="25881" xr:uid="{00000000-0005-0000-0000-000000650000}"/>
    <cellStyle name="Normal 3 3 2 2 3 2 5 3 2" xfId="25882" xr:uid="{00000000-0005-0000-0000-000001650000}"/>
    <cellStyle name="Normal 3 3 2 2 3 2 5 4" xfId="25883" xr:uid="{00000000-0005-0000-0000-000002650000}"/>
    <cellStyle name="Normal 3 3 2 2 3 2 6" xfId="25884" xr:uid="{00000000-0005-0000-0000-000003650000}"/>
    <cellStyle name="Normal 3 3 2 2 3 2 6 2" xfId="25885" xr:uid="{00000000-0005-0000-0000-000004650000}"/>
    <cellStyle name="Normal 3 3 2 2 3 2 6 2 2" xfId="25886" xr:uid="{00000000-0005-0000-0000-000005650000}"/>
    <cellStyle name="Normal 3 3 2 2 3 2 6 3" xfId="25887" xr:uid="{00000000-0005-0000-0000-000006650000}"/>
    <cellStyle name="Normal 3 3 2 2 3 2 7" xfId="25888" xr:uid="{00000000-0005-0000-0000-000007650000}"/>
    <cellStyle name="Normal 3 3 2 2 3 2 7 2" xfId="25889" xr:uid="{00000000-0005-0000-0000-000008650000}"/>
    <cellStyle name="Normal 3 3 2 2 3 2 8" xfId="25890" xr:uid="{00000000-0005-0000-0000-000009650000}"/>
    <cellStyle name="Normal 3 3 2 2 3 2 8 2" xfId="25891" xr:uid="{00000000-0005-0000-0000-00000A650000}"/>
    <cellStyle name="Normal 3 3 2 2 3 2 9" xfId="25892" xr:uid="{00000000-0005-0000-0000-00000B650000}"/>
    <cellStyle name="Normal 3 3 2 2 3 3" xfId="25893" xr:uid="{00000000-0005-0000-0000-00000C650000}"/>
    <cellStyle name="Normal 3 3 2 2 3 3 2" xfId="25894" xr:uid="{00000000-0005-0000-0000-00000D650000}"/>
    <cellStyle name="Normal 3 3 2 2 3 3 2 2" xfId="25895" xr:uid="{00000000-0005-0000-0000-00000E650000}"/>
    <cellStyle name="Normal 3 3 2 2 3 3 2 2 2" xfId="25896" xr:uid="{00000000-0005-0000-0000-00000F650000}"/>
    <cellStyle name="Normal 3 3 2 2 3 3 2 2 2 2" xfId="25897" xr:uid="{00000000-0005-0000-0000-000010650000}"/>
    <cellStyle name="Normal 3 3 2 2 3 3 2 2 2 2 2" xfId="25898" xr:uid="{00000000-0005-0000-0000-000011650000}"/>
    <cellStyle name="Normal 3 3 2 2 3 3 2 2 2 3" xfId="25899" xr:uid="{00000000-0005-0000-0000-000012650000}"/>
    <cellStyle name="Normal 3 3 2 2 3 3 2 2 3" xfId="25900" xr:uid="{00000000-0005-0000-0000-000013650000}"/>
    <cellStyle name="Normal 3 3 2 2 3 3 2 2 3 2" xfId="25901" xr:uid="{00000000-0005-0000-0000-000014650000}"/>
    <cellStyle name="Normal 3 3 2 2 3 3 2 2 4" xfId="25902" xr:uid="{00000000-0005-0000-0000-000015650000}"/>
    <cellStyle name="Normal 3 3 2 2 3 3 2 3" xfId="25903" xr:uid="{00000000-0005-0000-0000-000016650000}"/>
    <cellStyle name="Normal 3 3 2 2 3 3 2 3 2" xfId="25904" xr:uid="{00000000-0005-0000-0000-000017650000}"/>
    <cellStyle name="Normal 3 3 2 2 3 3 2 3 2 2" xfId="25905" xr:uid="{00000000-0005-0000-0000-000018650000}"/>
    <cellStyle name="Normal 3 3 2 2 3 3 2 3 3" xfId="25906" xr:uid="{00000000-0005-0000-0000-000019650000}"/>
    <cellStyle name="Normal 3 3 2 2 3 3 2 4" xfId="25907" xr:uid="{00000000-0005-0000-0000-00001A650000}"/>
    <cellStyle name="Normal 3 3 2 2 3 3 2 4 2" xfId="25908" xr:uid="{00000000-0005-0000-0000-00001B650000}"/>
    <cellStyle name="Normal 3 3 2 2 3 3 2 5" xfId="25909" xr:uid="{00000000-0005-0000-0000-00001C650000}"/>
    <cellStyle name="Normal 3 3 2 2 3 3 3" xfId="25910" xr:uid="{00000000-0005-0000-0000-00001D650000}"/>
    <cellStyle name="Normal 3 3 2 2 3 3 3 2" xfId="25911" xr:uid="{00000000-0005-0000-0000-00001E650000}"/>
    <cellStyle name="Normal 3 3 2 2 3 3 3 2 2" xfId="25912" xr:uid="{00000000-0005-0000-0000-00001F650000}"/>
    <cellStyle name="Normal 3 3 2 2 3 3 3 2 2 2" xfId="25913" xr:uid="{00000000-0005-0000-0000-000020650000}"/>
    <cellStyle name="Normal 3 3 2 2 3 3 3 2 3" xfId="25914" xr:uid="{00000000-0005-0000-0000-000021650000}"/>
    <cellStyle name="Normal 3 3 2 2 3 3 3 3" xfId="25915" xr:uid="{00000000-0005-0000-0000-000022650000}"/>
    <cellStyle name="Normal 3 3 2 2 3 3 3 3 2" xfId="25916" xr:uid="{00000000-0005-0000-0000-000023650000}"/>
    <cellStyle name="Normal 3 3 2 2 3 3 3 4" xfId="25917" xr:uid="{00000000-0005-0000-0000-000024650000}"/>
    <cellStyle name="Normal 3 3 2 2 3 3 4" xfId="25918" xr:uid="{00000000-0005-0000-0000-000025650000}"/>
    <cellStyle name="Normal 3 3 2 2 3 3 4 2" xfId="25919" xr:uid="{00000000-0005-0000-0000-000026650000}"/>
    <cellStyle name="Normal 3 3 2 2 3 3 4 2 2" xfId="25920" xr:uid="{00000000-0005-0000-0000-000027650000}"/>
    <cellStyle name="Normal 3 3 2 2 3 3 4 2 2 2" xfId="25921" xr:uid="{00000000-0005-0000-0000-000028650000}"/>
    <cellStyle name="Normal 3 3 2 2 3 3 4 2 3" xfId="25922" xr:uid="{00000000-0005-0000-0000-000029650000}"/>
    <cellStyle name="Normal 3 3 2 2 3 3 4 3" xfId="25923" xr:uid="{00000000-0005-0000-0000-00002A650000}"/>
    <cellStyle name="Normal 3 3 2 2 3 3 4 3 2" xfId="25924" xr:uid="{00000000-0005-0000-0000-00002B650000}"/>
    <cellStyle name="Normal 3 3 2 2 3 3 4 4" xfId="25925" xr:uid="{00000000-0005-0000-0000-00002C650000}"/>
    <cellStyle name="Normal 3 3 2 2 3 3 5" xfId="25926" xr:uid="{00000000-0005-0000-0000-00002D650000}"/>
    <cellStyle name="Normal 3 3 2 2 3 3 5 2" xfId="25927" xr:uid="{00000000-0005-0000-0000-00002E650000}"/>
    <cellStyle name="Normal 3 3 2 2 3 3 5 2 2" xfId="25928" xr:uid="{00000000-0005-0000-0000-00002F650000}"/>
    <cellStyle name="Normal 3 3 2 2 3 3 5 3" xfId="25929" xr:uid="{00000000-0005-0000-0000-000030650000}"/>
    <cellStyle name="Normal 3 3 2 2 3 3 6" xfId="25930" xr:uid="{00000000-0005-0000-0000-000031650000}"/>
    <cellStyle name="Normal 3 3 2 2 3 3 6 2" xfId="25931" xr:uid="{00000000-0005-0000-0000-000032650000}"/>
    <cellStyle name="Normal 3 3 2 2 3 3 7" xfId="25932" xr:uid="{00000000-0005-0000-0000-000033650000}"/>
    <cellStyle name="Normal 3 3 2 2 3 3 7 2" xfId="25933" xr:uid="{00000000-0005-0000-0000-000034650000}"/>
    <cellStyle name="Normal 3 3 2 2 3 3 8" xfId="25934" xr:uid="{00000000-0005-0000-0000-000035650000}"/>
    <cellStyle name="Normal 3 3 2 2 3 4" xfId="25935" xr:uid="{00000000-0005-0000-0000-000036650000}"/>
    <cellStyle name="Normal 3 3 2 2 3 4 2" xfId="25936" xr:uid="{00000000-0005-0000-0000-000037650000}"/>
    <cellStyle name="Normal 3 3 2 2 3 4 2 2" xfId="25937" xr:uid="{00000000-0005-0000-0000-000038650000}"/>
    <cellStyle name="Normal 3 3 2 2 3 4 2 2 2" xfId="25938" xr:uid="{00000000-0005-0000-0000-000039650000}"/>
    <cellStyle name="Normal 3 3 2 2 3 4 2 2 2 2" xfId="25939" xr:uid="{00000000-0005-0000-0000-00003A650000}"/>
    <cellStyle name="Normal 3 3 2 2 3 4 2 2 3" xfId="25940" xr:uid="{00000000-0005-0000-0000-00003B650000}"/>
    <cellStyle name="Normal 3 3 2 2 3 4 2 3" xfId="25941" xr:uid="{00000000-0005-0000-0000-00003C650000}"/>
    <cellStyle name="Normal 3 3 2 2 3 4 2 3 2" xfId="25942" xr:uid="{00000000-0005-0000-0000-00003D650000}"/>
    <cellStyle name="Normal 3 3 2 2 3 4 2 4" xfId="25943" xr:uid="{00000000-0005-0000-0000-00003E650000}"/>
    <cellStyle name="Normal 3 3 2 2 3 4 3" xfId="25944" xr:uid="{00000000-0005-0000-0000-00003F650000}"/>
    <cellStyle name="Normal 3 3 2 2 3 4 3 2" xfId="25945" xr:uid="{00000000-0005-0000-0000-000040650000}"/>
    <cellStyle name="Normal 3 3 2 2 3 4 3 2 2" xfId="25946" xr:uid="{00000000-0005-0000-0000-000041650000}"/>
    <cellStyle name="Normal 3 3 2 2 3 4 3 3" xfId="25947" xr:uid="{00000000-0005-0000-0000-000042650000}"/>
    <cellStyle name="Normal 3 3 2 2 3 4 4" xfId="25948" xr:uid="{00000000-0005-0000-0000-000043650000}"/>
    <cellStyle name="Normal 3 3 2 2 3 4 4 2" xfId="25949" xr:uid="{00000000-0005-0000-0000-000044650000}"/>
    <cellStyle name="Normal 3 3 2 2 3 4 5" xfId="25950" xr:uid="{00000000-0005-0000-0000-000045650000}"/>
    <cellStyle name="Normal 3 3 2 2 3 5" xfId="25951" xr:uid="{00000000-0005-0000-0000-000046650000}"/>
    <cellStyle name="Normal 3 3 2 2 3 5 2" xfId="25952" xr:uid="{00000000-0005-0000-0000-000047650000}"/>
    <cellStyle name="Normal 3 3 2 2 3 5 2 2" xfId="25953" xr:uid="{00000000-0005-0000-0000-000048650000}"/>
    <cellStyle name="Normal 3 3 2 2 3 5 2 2 2" xfId="25954" xr:uid="{00000000-0005-0000-0000-000049650000}"/>
    <cellStyle name="Normal 3 3 2 2 3 5 2 3" xfId="25955" xr:uid="{00000000-0005-0000-0000-00004A650000}"/>
    <cellStyle name="Normal 3 3 2 2 3 5 3" xfId="25956" xr:uid="{00000000-0005-0000-0000-00004B650000}"/>
    <cellStyle name="Normal 3 3 2 2 3 5 3 2" xfId="25957" xr:uid="{00000000-0005-0000-0000-00004C650000}"/>
    <cellStyle name="Normal 3 3 2 2 3 5 4" xfId="25958" xr:uid="{00000000-0005-0000-0000-00004D650000}"/>
    <cellStyle name="Normal 3 3 2 2 3 6" xfId="25959" xr:uid="{00000000-0005-0000-0000-00004E650000}"/>
    <cellStyle name="Normal 3 3 2 2 3 6 2" xfId="25960" xr:uid="{00000000-0005-0000-0000-00004F650000}"/>
    <cellStyle name="Normal 3 3 2 2 3 6 2 2" xfId="25961" xr:uid="{00000000-0005-0000-0000-000050650000}"/>
    <cellStyle name="Normal 3 3 2 2 3 6 2 2 2" xfId="25962" xr:uid="{00000000-0005-0000-0000-000051650000}"/>
    <cellStyle name="Normal 3 3 2 2 3 6 2 3" xfId="25963" xr:uid="{00000000-0005-0000-0000-000052650000}"/>
    <cellStyle name="Normal 3 3 2 2 3 6 3" xfId="25964" xr:uid="{00000000-0005-0000-0000-000053650000}"/>
    <cellStyle name="Normal 3 3 2 2 3 6 3 2" xfId="25965" xr:uid="{00000000-0005-0000-0000-000054650000}"/>
    <cellStyle name="Normal 3 3 2 2 3 6 4" xfId="25966" xr:uid="{00000000-0005-0000-0000-000055650000}"/>
    <cellStyle name="Normal 3 3 2 2 3 7" xfId="25967" xr:uid="{00000000-0005-0000-0000-000056650000}"/>
    <cellStyle name="Normal 3 3 2 2 3 7 2" xfId="25968" xr:uid="{00000000-0005-0000-0000-000057650000}"/>
    <cellStyle name="Normal 3 3 2 2 3 7 2 2" xfId="25969" xr:uid="{00000000-0005-0000-0000-000058650000}"/>
    <cellStyle name="Normal 3 3 2 2 3 7 3" xfId="25970" xr:uid="{00000000-0005-0000-0000-000059650000}"/>
    <cellStyle name="Normal 3 3 2 2 3 8" xfId="25971" xr:uid="{00000000-0005-0000-0000-00005A650000}"/>
    <cellStyle name="Normal 3 3 2 2 3 8 2" xfId="25972" xr:uid="{00000000-0005-0000-0000-00005B650000}"/>
    <cellStyle name="Normal 3 3 2 2 3 9" xfId="25973" xr:uid="{00000000-0005-0000-0000-00005C650000}"/>
    <cellStyle name="Normal 3 3 2 2 3 9 2" xfId="25974" xr:uid="{00000000-0005-0000-0000-00005D650000}"/>
    <cellStyle name="Normal 3 3 2 2 4" xfId="25975" xr:uid="{00000000-0005-0000-0000-00005E650000}"/>
    <cellStyle name="Normal 3 3 2 2 4 10" xfId="25976" xr:uid="{00000000-0005-0000-0000-00005F650000}"/>
    <cellStyle name="Normal 3 3 2 2 4 11" xfId="25977" xr:uid="{00000000-0005-0000-0000-000060650000}"/>
    <cellStyle name="Normal 3 3 2 2 4 2" xfId="25978" xr:uid="{00000000-0005-0000-0000-000061650000}"/>
    <cellStyle name="Normal 3 3 2 2 4 2 10" xfId="25979" xr:uid="{00000000-0005-0000-0000-000062650000}"/>
    <cellStyle name="Normal 3 3 2 2 4 2 2" xfId="25980" xr:uid="{00000000-0005-0000-0000-000063650000}"/>
    <cellStyle name="Normal 3 3 2 2 4 2 2 2" xfId="25981" xr:uid="{00000000-0005-0000-0000-000064650000}"/>
    <cellStyle name="Normal 3 3 2 2 4 2 2 2 2" xfId="25982" xr:uid="{00000000-0005-0000-0000-000065650000}"/>
    <cellStyle name="Normal 3 3 2 2 4 2 2 2 2 2" xfId="25983" xr:uid="{00000000-0005-0000-0000-000066650000}"/>
    <cellStyle name="Normal 3 3 2 2 4 2 2 2 2 2 2" xfId="25984" xr:uid="{00000000-0005-0000-0000-000067650000}"/>
    <cellStyle name="Normal 3 3 2 2 4 2 2 2 2 2 2 2" xfId="25985" xr:uid="{00000000-0005-0000-0000-000068650000}"/>
    <cellStyle name="Normal 3 3 2 2 4 2 2 2 2 2 3" xfId="25986" xr:uid="{00000000-0005-0000-0000-000069650000}"/>
    <cellStyle name="Normal 3 3 2 2 4 2 2 2 2 3" xfId="25987" xr:uid="{00000000-0005-0000-0000-00006A650000}"/>
    <cellStyle name="Normal 3 3 2 2 4 2 2 2 2 3 2" xfId="25988" xr:uid="{00000000-0005-0000-0000-00006B650000}"/>
    <cellStyle name="Normal 3 3 2 2 4 2 2 2 2 4" xfId="25989" xr:uid="{00000000-0005-0000-0000-00006C650000}"/>
    <cellStyle name="Normal 3 3 2 2 4 2 2 2 3" xfId="25990" xr:uid="{00000000-0005-0000-0000-00006D650000}"/>
    <cellStyle name="Normal 3 3 2 2 4 2 2 2 3 2" xfId="25991" xr:uid="{00000000-0005-0000-0000-00006E650000}"/>
    <cellStyle name="Normal 3 3 2 2 4 2 2 2 3 2 2" xfId="25992" xr:uid="{00000000-0005-0000-0000-00006F650000}"/>
    <cellStyle name="Normal 3 3 2 2 4 2 2 2 3 3" xfId="25993" xr:uid="{00000000-0005-0000-0000-000070650000}"/>
    <cellStyle name="Normal 3 3 2 2 4 2 2 2 4" xfId="25994" xr:uid="{00000000-0005-0000-0000-000071650000}"/>
    <cellStyle name="Normal 3 3 2 2 4 2 2 2 4 2" xfId="25995" xr:uid="{00000000-0005-0000-0000-000072650000}"/>
    <cellStyle name="Normal 3 3 2 2 4 2 2 2 5" xfId="25996" xr:uid="{00000000-0005-0000-0000-000073650000}"/>
    <cellStyle name="Normal 3 3 2 2 4 2 2 3" xfId="25997" xr:uid="{00000000-0005-0000-0000-000074650000}"/>
    <cellStyle name="Normal 3 3 2 2 4 2 2 3 2" xfId="25998" xr:uid="{00000000-0005-0000-0000-000075650000}"/>
    <cellStyle name="Normal 3 3 2 2 4 2 2 3 2 2" xfId="25999" xr:uid="{00000000-0005-0000-0000-000076650000}"/>
    <cellStyle name="Normal 3 3 2 2 4 2 2 3 2 2 2" xfId="26000" xr:uid="{00000000-0005-0000-0000-000077650000}"/>
    <cellStyle name="Normal 3 3 2 2 4 2 2 3 2 3" xfId="26001" xr:uid="{00000000-0005-0000-0000-000078650000}"/>
    <cellStyle name="Normal 3 3 2 2 4 2 2 3 3" xfId="26002" xr:uid="{00000000-0005-0000-0000-000079650000}"/>
    <cellStyle name="Normal 3 3 2 2 4 2 2 3 3 2" xfId="26003" xr:uid="{00000000-0005-0000-0000-00007A650000}"/>
    <cellStyle name="Normal 3 3 2 2 4 2 2 3 4" xfId="26004" xr:uid="{00000000-0005-0000-0000-00007B650000}"/>
    <cellStyle name="Normal 3 3 2 2 4 2 2 4" xfId="26005" xr:uid="{00000000-0005-0000-0000-00007C650000}"/>
    <cellStyle name="Normal 3 3 2 2 4 2 2 4 2" xfId="26006" xr:uid="{00000000-0005-0000-0000-00007D650000}"/>
    <cellStyle name="Normal 3 3 2 2 4 2 2 4 2 2" xfId="26007" xr:uid="{00000000-0005-0000-0000-00007E650000}"/>
    <cellStyle name="Normal 3 3 2 2 4 2 2 4 2 2 2" xfId="26008" xr:uid="{00000000-0005-0000-0000-00007F650000}"/>
    <cellStyle name="Normal 3 3 2 2 4 2 2 4 2 3" xfId="26009" xr:uid="{00000000-0005-0000-0000-000080650000}"/>
    <cellStyle name="Normal 3 3 2 2 4 2 2 4 3" xfId="26010" xr:uid="{00000000-0005-0000-0000-000081650000}"/>
    <cellStyle name="Normal 3 3 2 2 4 2 2 4 3 2" xfId="26011" xr:uid="{00000000-0005-0000-0000-000082650000}"/>
    <cellStyle name="Normal 3 3 2 2 4 2 2 4 4" xfId="26012" xr:uid="{00000000-0005-0000-0000-000083650000}"/>
    <cellStyle name="Normal 3 3 2 2 4 2 2 5" xfId="26013" xr:uid="{00000000-0005-0000-0000-000084650000}"/>
    <cellStyle name="Normal 3 3 2 2 4 2 2 5 2" xfId="26014" xr:uid="{00000000-0005-0000-0000-000085650000}"/>
    <cellStyle name="Normal 3 3 2 2 4 2 2 5 2 2" xfId="26015" xr:uid="{00000000-0005-0000-0000-000086650000}"/>
    <cellStyle name="Normal 3 3 2 2 4 2 2 5 3" xfId="26016" xr:uid="{00000000-0005-0000-0000-000087650000}"/>
    <cellStyle name="Normal 3 3 2 2 4 2 2 6" xfId="26017" xr:uid="{00000000-0005-0000-0000-000088650000}"/>
    <cellStyle name="Normal 3 3 2 2 4 2 2 6 2" xfId="26018" xr:uid="{00000000-0005-0000-0000-000089650000}"/>
    <cellStyle name="Normal 3 3 2 2 4 2 2 7" xfId="26019" xr:uid="{00000000-0005-0000-0000-00008A650000}"/>
    <cellStyle name="Normal 3 3 2 2 4 2 2 7 2" xfId="26020" xr:uid="{00000000-0005-0000-0000-00008B650000}"/>
    <cellStyle name="Normal 3 3 2 2 4 2 2 8" xfId="26021" xr:uid="{00000000-0005-0000-0000-00008C650000}"/>
    <cellStyle name="Normal 3 3 2 2 4 2 3" xfId="26022" xr:uid="{00000000-0005-0000-0000-00008D650000}"/>
    <cellStyle name="Normal 3 3 2 2 4 2 3 2" xfId="26023" xr:uid="{00000000-0005-0000-0000-00008E650000}"/>
    <cellStyle name="Normal 3 3 2 2 4 2 3 2 2" xfId="26024" xr:uid="{00000000-0005-0000-0000-00008F650000}"/>
    <cellStyle name="Normal 3 3 2 2 4 2 3 2 2 2" xfId="26025" xr:uid="{00000000-0005-0000-0000-000090650000}"/>
    <cellStyle name="Normal 3 3 2 2 4 2 3 2 2 2 2" xfId="26026" xr:uid="{00000000-0005-0000-0000-000091650000}"/>
    <cellStyle name="Normal 3 3 2 2 4 2 3 2 2 3" xfId="26027" xr:uid="{00000000-0005-0000-0000-000092650000}"/>
    <cellStyle name="Normal 3 3 2 2 4 2 3 2 3" xfId="26028" xr:uid="{00000000-0005-0000-0000-000093650000}"/>
    <cellStyle name="Normal 3 3 2 2 4 2 3 2 3 2" xfId="26029" xr:uid="{00000000-0005-0000-0000-000094650000}"/>
    <cellStyle name="Normal 3 3 2 2 4 2 3 2 4" xfId="26030" xr:uid="{00000000-0005-0000-0000-000095650000}"/>
    <cellStyle name="Normal 3 3 2 2 4 2 3 3" xfId="26031" xr:uid="{00000000-0005-0000-0000-000096650000}"/>
    <cellStyle name="Normal 3 3 2 2 4 2 3 3 2" xfId="26032" xr:uid="{00000000-0005-0000-0000-000097650000}"/>
    <cellStyle name="Normal 3 3 2 2 4 2 3 3 2 2" xfId="26033" xr:uid="{00000000-0005-0000-0000-000098650000}"/>
    <cellStyle name="Normal 3 3 2 2 4 2 3 3 3" xfId="26034" xr:uid="{00000000-0005-0000-0000-000099650000}"/>
    <cellStyle name="Normal 3 3 2 2 4 2 3 4" xfId="26035" xr:uid="{00000000-0005-0000-0000-00009A650000}"/>
    <cellStyle name="Normal 3 3 2 2 4 2 3 4 2" xfId="26036" xr:uid="{00000000-0005-0000-0000-00009B650000}"/>
    <cellStyle name="Normal 3 3 2 2 4 2 3 5" xfId="26037" xr:uid="{00000000-0005-0000-0000-00009C650000}"/>
    <cellStyle name="Normal 3 3 2 2 4 2 4" xfId="26038" xr:uid="{00000000-0005-0000-0000-00009D650000}"/>
    <cellStyle name="Normal 3 3 2 2 4 2 4 2" xfId="26039" xr:uid="{00000000-0005-0000-0000-00009E650000}"/>
    <cellStyle name="Normal 3 3 2 2 4 2 4 2 2" xfId="26040" xr:uid="{00000000-0005-0000-0000-00009F650000}"/>
    <cellStyle name="Normal 3 3 2 2 4 2 4 2 2 2" xfId="26041" xr:uid="{00000000-0005-0000-0000-0000A0650000}"/>
    <cellStyle name="Normal 3 3 2 2 4 2 4 2 3" xfId="26042" xr:uid="{00000000-0005-0000-0000-0000A1650000}"/>
    <cellStyle name="Normal 3 3 2 2 4 2 4 3" xfId="26043" xr:uid="{00000000-0005-0000-0000-0000A2650000}"/>
    <cellStyle name="Normal 3 3 2 2 4 2 4 3 2" xfId="26044" xr:uid="{00000000-0005-0000-0000-0000A3650000}"/>
    <cellStyle name="Normal 3 3 2 2 4 2 4 4" xfId="26045" xr:uid="{00000000-0005-0000-0000-0000A4650000}"/>
    <cellStyle name="Normal 3 3 2 2 4 2 5" xfId="26046" xr:uid="{00000000-0005-0000-0000-0000A5650000}"/>
    <cellStyle name="Normal 3 3 2 2 4 2 5 2" xfId="26047" xr:uid="{00000000-0005-0000-0000-0000A6650000}"/>
    <cellStyle name="Normal 3 3 2 2 4 2 5 2 2" xfId="26048" xr:uid="{00000000-0005-0000-0000-0000A7650000}"/>
    <cellStyle name="Normal 3 3 2 2 4 2 5 2 2 2" xfId="26049" xr:uid="{00000000-0005-0000-0000-0000A8650000}"/>
    <cellStyle name="Normal 3 3 2 2 4 2 5 2 3" xfId="26050" xr:uid="{00000000-0005-0000-0000-0000A9650000}"/>
    <cellStyle name="Normal 3 3 2 2 4 2 5 3" xfId="26051" xr:uid="{00000000-0005-0000-0000-0000AA650000}"/>
    <cellStyle name="Normal 3 3 2 2 4 2 5 3 2" xfId="26052" xr:uid="{00000000-0005-0000-0000-0000AB650000}"/>
    <cellStyle name="Normal 3 3 2 2 4 2 5 4" xfId="26053" xr:uid="{00000000-0005-0000-0000-0000AC650000}"/>
    <cellStyle name="Normal 3 3 2 2 4 2 6" xfId="26054" xr:uid="{00000000-0005-0000-0000-0000AD650000}"/>
    <cellStyle name="Normal 3 3 2 2 4 2 6 2" xfId="26055" xr:uid="{00000000-0005-0000-0000-0000AE650000}"/>
    <cellStyle name="Normal 3 3 2 2 4 2 6 2 2" xfId="26056" xr:uid="{00000000-0005-0000-0000-0000AF650000}"/>
    <cellStyle name="Normal 3 3 2 2 4 2 6 3" xfId="26057" xr:uid="{00000000-0005-0000-0000-0000B0650000}"/>
    <cellStyle name="Normal 3 3 2 2 4 2 7" xfId="26058" xr:uid="{00000000-0005-0000-0000-0000B1650000}"/>
    <cellStyle name="Normal 3 3 2 2 4 2 7 2" xfId="26059" xr:uid="{00000000-0005-0000-0000-0000B2650000}"/>
    <cellStyle name="Normal 3 3 2 2 4 2 8" xfId="26060" xr:uid="{00000000-0005-0000-0000-0000B3650000}"/>
    <cellStyle name="Normal 3 3 2 2 4 2 8 2" xfId="26061" xr:uid="{00000000-0005-0000-0000-0000B4650000}"/>
    <cellStyle name="Normal 3 3 2 2 4 2 9" xfId="26062" xr:uid="{00000000-0005-0000-0000-0000B5650000}"/>
    <cellStyle name="Normal 3 3 2 2 4 3" xfId="26063" xr:uid="{00000000-0005-0000-0000-0000B6650000}"/>
    <cellStyle name="Normal 3 3 2 2 4 3 2" xfId="26064" xr:uid="{00000000-0005-0000-0000-0000B7650000}"/>
    <cellStyle name="Normal 3 3 2 2 4 3 2 2" xfId="26065" xr:uid="{00000000-0005-0000-0000-0000B8650000}"/>
    <cellStyle name="Normal 3 3 2 2 4 3 2 2 2" xfId="26066" xr:uid="{00000000-0005-0000-0000-0000B9650000}"/>
    <cellStyle name="Normal 3 3 2 2 4 3 2 2 2 2" xfId="26067" xr:uid="{00000000-0005-0000-0000-0000BA650000}"/>
    <cellStyle name="Normal 3 3 2 2 4 3 2 2 2 2 2" xfId="26068" xr:uid="{00000000-0005-0000-0000-0000BB650000}"/>
    <cellStyle name="Normal 3 3 2 2 4 3 2 2 2 3" xfId="26069" xr:uid="{00000000-0005-0000-0000-0000BC650000}"/>
    <cellStyle name="Normal 3 3 2 2 4 3 2 2 3" xfId="26070" xr:uid="{00000000-0005-0000-0000-0000BD650000}"/>
    <cellStyle name="Normal 3 3 2 2 4 3 2 2 3 2" xfId="26071" xr:uid="{00000000-0005-0000-0000-0000BE650000}"/>
    <cellStyle name="Normal 3 3 2 2 4 3 2 2 4" xfId="26072" xr:uid="{00000000-0005-0000-0000-0000BF650000}"/>
    <cellStyle name="Normal 3 3 2 2 4 3 2 3" xfId="26073" xr:uid="{00000000-0005-0000-0000-0000C0650000}"/>
    <cellStyle name="Normal 3 3 2 2 4 3 2 3 2" xfId="26074" xr:uid="{00000000-0005-0000-0000-0000C1650000}"/>
    <cellStyle name="Normal 3 3 2 2 4 3 2 3 2 2" xfId="26075" xr:uid="{00000000-0005-0000-0000-0000C2650000}"/>
    <cellStyle name="Normal 3 3 2 2 4 3 2 3 3" xfId="26076" xr:uid="{00000000-0005-0000-0000-0000C3650000}"/>
    <cellStyle name="Normal 3 3 2 2 4 3 2 4" xfId="26077" xr:uid="{00000000-0005-0000-0000-0000C4650000}"/>
    <cellStyle name="Normal 3 3 2 2 4 3 2 4 2" xfId="26078" xr:uid="{00000000-0005-0000-0000-0000C5650000}"/>
    <cellStyle name="Normal 3 3 2 2 4 3 2 5" xfId="26079" xr:uid="{00000000-0005-0000-0000-0000C6650000}"/>
    <cellStyle name="Normal 3 3 2 2 4 3 3" xfId="26080" xr:uid="{00000000-0005-0000-0000-0000C7650000}"/>
    <cellStyle name="Normal 3 3 2 2 4 3 3 2" xfId="26081" xr:uid="{00000000-0005-0000-0000-0000C8650000}"/>
    <cellStyle name="Normal 3 3 2 2 4 3 3 2 2" xfId="26082" xr:uid="{00000000-0005-0000-0000-0000C9650000}"/>
    <cellStyle name="Normal 3 3 2 2 4 3 3 2 2 2" xfId="26083" xr:uid="{00000000-0005-0000-0000-0000CA650000}"/>
    <cellStyle name="Normal 3 3 2 2 4 3 3 2 3" xfId="26084" xr:uid="{00000000-0005-0000-0000-0000CB650000}"/>
    <cellStyle name="Normal 3 3 2 2 4 3 3 3" xfId="26085" xr:uid="{00000000-0005-0000-0000-0000CC650000}"/>
    <cellStyle name="Normal 3 3 2 2 4 3 3 3 2" xfId="26086" xr:uid="{00000000-0005-0000-0000-0000CD650000}"/>
    <cellStyle name="Normal 3 3 2 2 4 3 3 4" xfId="26087" xr:uid="{00000000-0005-0000-0000-0000CE650000}"/>
    <cellStyle name="Normal 3 3 2 2 4 3 4" xfId="26088" xr:uid="{00000000-0005-0000-0000-0000CF650000}"/>
    <cellStyle name="Normal 3 3 2 2 4 3 4 2" xfId="26089" xr:uid="{00000000-0005-0000-0000-0000D0650000}"/>
    <cellStyle name="Normal 3 3 2 2 4 3 4 2 2" xfId="26090" xr:uid="{00000000-0005-0000-0000-0000D1650000}"/>
    <cellStyle name="Normal 3 3 2 2 4 3 4 2 2 2" xfId="26091" xr:uid="{00000000-0005-0000-0000-0000D2650000}"/>
    <cellStyle name="Normal 3 3 2 2 4 3 4 2 3" xfId="26092" xr:uid="{00000000-0005-0000-0000-0000D3650000}"/>
    <cellStyle name="Normal 3 3 2 2 4 3 4 3" xfId="26093" xr:uid="{00000000-0005-0000-0000-0000D4650000}"/>
    <cellStyle name="Normal 3 3 2 2 4 3 4 3 2" xfId="26094" xr:uid="{00000000-0005-0000-0000-0000D5650000}"/>
    <cellStyle name="Normal 3 3 2 2 4 3 4 4" xfId="26095" xr:uid="{00000000-0005-0000-0000-0000D6650000}"/>
    <cellStyle name="Normal 3 3 2 2 4 3 5" xfId="26096" xr:uid="{00000000-0005-0000-0000-0000D7650000}"/>
    <cellStyle name="Normal 3 3 2 2 4 3 5 2" xfId="26097" xr:uid="{00000000-0005-0000-0000-0000D8650000}"/>
    <cellStyle name="Normal 3 3 2 2 4 3 5 2 2" xfId="26098" xr:uid="{00000000-0005-0000-0000-0000D9650000}"/>
    <cellStyle name="Normal 3 3 2 2 4 3 5 3" xfId="26099" xr:uid="{00000000-0005-0000-0000-0000DA650000}"/>
    <cellStyle name="Normal 3 3 2 2 4 3 6" xfId="26100" xr:uid="{00000000-0005-0000-0000-0000DB650000}"/>
    <cellStyle name="Normal 3 3 2 2 4 3 6 2" xfId="26101" xr:uid="{00000000-0005-0000-0000-0000DC650000}"/>
    <cellStyle name="Normal 3 3 2 2 4 3 7" xfId="26102" xr:uid="{00000000-0005-0000-0000-0000DD650000}"/>
    <cellStyle name="Normal 3 3 2 2 4 3 7 2" xfId="26103" xr:uid="{00000000-0005-0000-0000-0000DE650000}"/>
    <cellStyle name="Normal 3 3 2 2 4 3 8" xfId="26104" xr:uid="{00000000-0005-0000-0000-0000DF650000}"/>
    <cellStyle name="Normal 3 3 2 2 4 4" xfId="26105" xr:uid="{00000000-0005-0000-0000-0000E0650000}"/>
    <cellStyle name="Normal 3 3 2 2 4 4 2" xfId="26106" xr:uid="{00000000-0005-0000-0000-0000E1650000}"/>
    <cellStyle name="Normal 3 3 2 2 4 4 2 2" xfId="26107" xr:uid="{00000000-0005-0000-0000-0000E2650000}"/>
    <cellStyle name="Normal 3 3 2 2 4 4 2 2 2" xfId="26108" xr:uid="{00000000-0005-0000-0000-0000E3650000}"/>
    <cellStyle name="Normal 3 3 2 2 4 4 2 2 2 2" xfId="26109" xr:uid="{00000000-0005-0000-0000-0000E4650000}"/>
    <cellStyle name="Normal 3 3 2 2 4 4 2 2 3" xfId="26110" xr:uid="{00000000-0005-0000-0000-0000E5650000}"/>
    <cellStyle name="Normal 3 3 2 2 4 4 2 3" xfId="26111" xr:uid="{00000000-0005-0000-0000-0000E6650000}"/>
    <cellStyle name="Normal 3 3 2 2 4 4 2 3 2" xfId="26112" xr:uid="{00000000-0005-0000-0000-0000E7650000}"/>
    <cellStyle name="Normal 3 3 2 2 4 4 2 4" xfId="26113" xr:uid="{00000000-0005-0000-0000-0000E8650000}"/>
    <cellStyle name="Normal 3 3 2 2 4 4 3" xfId="26114" xr:uid="{00000000-0005-0000-0000-0000E9650000}"/>
    <cellStyle name="Normal 3 3 2 2 4 4 3 2" xfId="26115" xr:uid="{00000000-0005-0000-0000-0000EA650000}"/>
    <cellStyle name="Normal 3 3 2 2 4 4 3 2 2" xfId="26116" xr:uid="{00000000-0005-0000-0000-0000EB650000}"/>
    <cellStyle name="Normal 3 3 2 2 4 4 3 3" xfId="26117" xr:uid="{00000000-0005-0000-0000-0000EC650000}"/>
    <cellStyle name="Normal 3 3 2 2 4 4 4" xfId="26118" xr:uid="{00000000-0005-0000-0000-0000ED650000}"/>
    <cellStyle name="Normal 3 3 2 2 4 4 4 2" xfId="26119" xr:uid="{00000000-0005-0000-0000-0000EE650000}"/>
    <cellStyle name="Normal 3 3 2 2 4 4 5" xfId="26120" xr:uid="{00000000-0005-0000-0000-0000EF650000}"/>
    <cellStyle name="Normal 3 3 2 2 4 5" xfId="26121" xr:uid="{00000000-0005-0000-0000-0000F0650000}"/>
    <cellStyle name="Normal 3 3 2 2 4 5 2" xfId="26122" xr:uid="{00000000-0005-0000-0000-0000F1650000}"/>
    <cellStyle name="Normal 3 3 2 2 4 5 2 2" xfId="26123" xr:uid="{00000000-0005-0000-0000-0000F2650000}"/>
    <cellStyle name="Normal 3 3 2 2 4 5 2 2 2" xfId="26124" xr:uid="{00000000-0005-0000-0000-0000F3650000}"/>
    <cellStyle name="Normal 3 3 2 2 4 5 2 3" xfId="26125" xr:uid="{00000000-0005-0000-0000-0000F4650000}"/>
    <cellStyle name="Normal 3 3 2 2 4 5 3" xfId="26126" xr:uid="{00000000-0005-0000-0000-0000F5650000}"/>
    <cellStyle name="Normal 3 3 2 2 4 5 3 2" xfId="26127" xr:uid="{00000000-0005-0000-0000-0000F6650000}"/>
    <cellStyle name="Normal 3 3 2 2 4 5 4" xfId="26128" xr:uid="{00000000-0005-0000-0000-0000F7650000}"/>
    <cellStyle name="Normal 3 3 2 2 4 6" xfId="26129" xr:uid="{00000000-0005-0000-0000-0000F8650000}"/>
    <cellStyle name="Normal 3 3 2 2 4 6 2" xfId="26130" xr:uid="{00000000-0005-0000-0000-0000F9650000}"/>
    <cellStyle name="Normal 3 3 2 2 4 6 2 2" xfId="26131" xr:uid="{00000000-0005-0000-0000-0000FA650000}"/>
    <cellStyle name="Normal 3 3 2 2 4 6 2 2 2" xfId="26132" xr:uid="{00000000-0005-0000-0000-0000FB650000}"/>
    <cellStyle name="Normal 3 3 2 2 4 6 2 3" xfId="26133" xr:uid="{00000000-0005-0000-0000-0000FC650000}"/>
    <cellStyle name="Normal 3 3 2 2 4 6 3" xfId="26134" xr:uid="{00000000-0005-0000-0000-0000FD650000}"/>
    <cellStyle name="Normal 3 3 2 2 4 6 3 2" xfId="26135" xr:uid="{00000000-0005-0000-0000-0000FE650000}"/>
    <cellStyle name="Normal 3 3 2 2 4 6 4" xfId="26136" xr:uid="{00000000-0005-0000-0000-0000FF650000}"/>
    <cellStyle name="Normal 3 3 2 2 4 7" xfId="26137" xr:uid="{00000000-0005-0000-0000-000000660000}"/>
    <cellStyle name="Normal 3 3 2 2 4 7 2" xfId="26138" xr:uid="{00000000-0005-0000-0000-000001660000}"/>
    <cellStyle name="Normal 3 3 2 2 4 7 2 2" xfId="26139" xr:uid="{00000000-0005-0000-0000-000002660000}"/>
    <cellStyle name="Normal 3 3 2 2 4 7 3" xfId="26140" xr:uid="{00000000-0005-0000-0000-000003660000}"/>
    <cellStyle name="Normal 3 3 2 2 4 8" xfId="26141" xr:uid="{00000000-0005-0000-0000-000004660000}"/>
    <cellStyle name="Normal 3 3 2 2 4 8 2" xfId="26142" xr:uid="{00000000-0005-0000-0000-000005660000}"/>
    <cellStyle name="Normal 3 3 2 2 4 9" xfId="26143" xr:uid="{00000000-0005-0000-0000-000006660000}"/>
    <cellStyle name="Normal 3 3 2 2 4 9 2" xfId="26144" xr:uid="{00000000-0005-0000-0000-000007660000}"/>
    <cellStyle name="Normal 3 3 2 2 5" xfId="26145" xr:uid="{00000000-0005-0000-0000-000008660000}"/>
    <cellStyle name="Normal 3 3 2 2 5 10" xfId="26146" xr:uid="{00000000-0005-0000-0000-000009660000}"/>
    <cellStyle name="Normal 3 3 2 2 5 11" xfId="26147" xr:uid="{00000000-0005-0000-0000-00000A660000}"/>
    <cellStyle name="Normal 3 3 2 2 5 2" xfId="26148" xr:uid="{00000000-0005-0000-0000-00000B660000}"/>
    <cellStyle name="Normal 3 3 2 2 5 2 2" xfId="26149" xr:uid="{00000000-0005-0000-0000-00000C660000}"/>
    <cellStyle name="Normal 3 3 2 2 5 2 2 2" xfId="26150" xr:uid="{00000000-0005-0000-0000-00000D660000}"/>
    <cellStyle name="Normal 3 3 2 2 5 2 2 2 2" xfId="26151" xr:uid="{00000000-0005-0000-0000-00000E660000}"/>
    <cellStyle name="Normal 3 3 2 2 5 2 2 2 2 2" xfId="26152" xr:uid="{00000000-0005-0000-0000-00000F660000}"/>
    <cellStyle name="Normal 3 3 2 2 5 2 2 2 2 2 2" xfId="26153" xr:uid="{00000000-0005-0000-0000-000010660000}"/>
    <cellStyle name="Normal 3 3 2 2 5 2 2 2 2 2 2 2" xfId="26154" xr:uid="{00000000-0005-0000-0000-000011660000}"/>
    <cellStyle name="Normal 3 3 2 2 5 2 2 2 2 2 3" xfId="26155" xr:uid="{00000000-0005-0000-0000-000012660000}"/>
    <cellStyle name="Normal 3 3 2 2 5 2 2 2 2 3" xfId="26156" xr:uid="{00000000-0005-0000-0000-000013660000}"/>
    <cellStyle name="Normal 3 3 2 2 5 2 2 2 2 3 2" xfId="26157" xr:uid="{00000000-0005-0000-0000-000014660000}"/>
    <cellStyle name="Normal 3 3 2 2 5 2 2 2 2 4" xfId="26158" xr:uid="{00000000-0005-0000-0000-000015660000}"/>
    <cellStyle name="Normal 3 3 2 2 5 2 2 2 3" xfId="26159" xr:uid="{00000000-0005-0000-0000-000016660000}"/>
    <cellStyle name="Normal 3 3 2 2 5 2 2 2 3 2" xfId="26160" xr:uid="{00000000-0005-0000-0000-000017660000}"/>
    <cellStyle name="Normal 3 3 2 2 5 2 2 2 3 2 2" xfId="26161" xr:uid="{00000000-0005-0000-0000-000018660000}"/>
    <cellStyle name="Normal 3 3 2 2 5 2 2 2 3 3" xfId="26162" xr:uid="{00000000-0005-0000-0000-000019660000}"/>
    <cellStyle name="Normal 3 3 2 2 5 2 2 2 4" xfId="26163" xr:uid="{00000000-0005-0000-0000-00001A660000}"/>
    <cellStyle name="Normal 3 3 2 2 5 2 2 2 4 2" xfId="26164" xr:uid="{00000000-0005-0000-0000-00001B660000}"/>
    <cellStyle name="Normal 3 3 2 2 5 2 2 2 5" xfId="26165" xr:uid="{00000000-0005-0000-0000-00001C660000}"/>
    <cellStyle name="Normal 3 3 2 2 5 2 2 3" xfId="26166" xr:uid="{00000000-0005-0000-0000-00001D660000}"/>
    <cellStyle name="Normal 3 3 2 2 5 2 2 3 2" xfId="26167" xr:uid="{00000000-0005-0000-0000-00001E660000}"/>
    <cellStyle name="Normal 3 3 2 2 5 2 2 3 2 2" xfId="26168" xr:uid="{00000000-0005-0000-0000-00001F660000}"/>
    <cellStyle name="Normal 3 3 2 2 5 2 2 3 2 2 2" xfId="26169" xr:uid="{00000000-0005-0000-0000-000020660000}"/>
    <cellStyle name="Normal 3 3 2 2 5 2 2 3 2 3" xfId="26170" xr:uid="{00000000-0005-0000-0000-000021660000}"/>
    <cellStyle name="Normal 3 3 2 2 5 2 2 3 3" xfId="26171" xr:uid="{00000000-0005-0000-0000-000022660000}"/>
    <cellStyle name="Normal 3 3 2 2 5 2 2 3 3 2" xfId="26172" xr:uid="{00000000-0005-0000-0000-000023660000}"/>
    <cellStyle name="Normal 3 3 2 2 5 2 2 3 4" xfId="26173" xr:uid="{00000000-0005-0000-0000-000024660000}"/>
    <cellStyle name="Normal 3 3 2 2 5 2 2 4" xfId="26174" xr:uid="{00000000-0005-0000-0000-000025660000}"/>
    <cellStyle name="Normal 3 3 2 2 5 2 2 4 2" xfId="26175" xr:uid="{00000000-0005-0000-0000-000026660000}"/>
    <cellStyle name="Normal 3 3 2 2 5 2 2 4 2 2" xfId="26176" xr:uid="{00000000-0005-0000-0000-000027660000}"/>
    <cellStyle name="Normal 3 3 2 2 5 2 2 4 2 2 2" xfId="26177" xr:uid="{00000000-0005-0000-0000-000028660000}"/>
    <cellStyle name="Normal 3 3 2 2 5 2 2 4 2 3" xfId="26178" xr:uid="{00000000-0005-0000-0000-000029660000}"/>
    <cellStyle name="Normal 3 3 2 2 5 2 2 4 3" xfId="26179" xr:uid="{00000000-0005-0000-0000-00002A660000}"/>
    <cellStyle name="Normal 3 3 2 2 5 2 2 4 3 2" xfId="26180" xr:uid="{00000000-0005-0000-0000-00002B660000}"/>
    <cellStyle name="Normal 3 3 2 2 5 2 2 4 4" xfId="26181" xr:uid="{00000000-0005-0000-0000-00002C660000}"/>
    <cellStyle name="Normal 3 3 2 2 5 2 2 5" xfId="26182" xr:uid="{00000000-0005-0000-0000-00002D660000}"/>
    <cellStyle name="Normal 3 3 2 2 5 2 2 5 2" xfId="26183" xr:uid="{00000000-0005-0000-0000-00002E660000}"/>
    <cellStyle name="Normal 3 3 2 2 5 2 2 5 2 2" xfId="26184" xr:uid="{00000000-0005-0000-0000-00002F660000}"/>
    <cellStyle name="Normal 3 3 2 2 5 2 2 5 3" xfId="26185" xr:uid="{00000000-0005-0000-0000-000030660000}"/>
    <cellStyle name="Normal 3 3 2 2 5 2 2 6" xfId="26186" xr:uid="{00000000-0005-0000-0000-000031660000}"/>
    <cellStyle name="Normal 3 3 2 2 5 2 2 6 2" xfId="26187" xr:uid="{00000000-0005-0000-0000-000032660000}"/>
    <cellStyle name="Normal 3 3 2 2 5 2 2 7" xfId="26188" xr:uid="{00000000-0005-0000-0000-000033660000}"/>
    <cellStyle name="Normal 3 3 2 2 5 2 2 7 2" xfId="26189" xr:uid="{00000000-0005-0000-0000-000034660000}"/>
    <cellStyle name="Normal 3 3 2 2 5 2 2 8" xfId="26190" xr:uid="{00000000-0005-0000-0000-000035660000}"/>
    <cellStyle name="Normal 3 3 2 2 5 2 3" xfId="26191" xr:uid="{00000000-0005-0000-0000-000036660000}"/>
    <cellStyle name="Normal 3 3 2 2 5 2 3 2" xfId="26192" xr:uid="{00000000-0005-0000-0000-000037660000}"/>
    <cellStyle name="Normal 3 3 2 2 5 2 3 2 2" xfId="26193" xr:uid="{00000000-0005-0000-0000-000038660000}"/>
    <cellStyle name="Normal 3 3 2 2 5 2 3 2 2 2" xfId="26194" xr:uid="{00000000-0005-0000-0000-000039660000}"/>
    <cellStyle name="Normal 3 3 2 2 5 2 3 2 2 2 2" xfId="26195" xr:uid="{00000000-0005-0000-0000-00003A660000}"/>
    <cellStyle name="Normal 3 3 2 2 5 2 3 2 2 3" xfId="26196" xr:uid="{00000000-0005-0000-0000-00003B660000}"/>
    <cellStyle name="Normal 3 3 2 2 5 2 3 2 3" xfId="26197" xr:uid="{00000000-0005-0000-0000-00003C660000}"/>
    <cellStyle name="Normal 3 3 2 2 5 2 3 2 3 2" xfId="26198" xr:uid="{00000000-0005-0000-0000-00003D660000}"/>
    <cellStyle name="Normal 3 3 2 2 5 2 3 2 4" xfId="26199" xr:uid="{00000000-0005-0000-0000-00003E660000}"/>
    <cellStyle name="Normal 3 3 2 2 5 2 3 3" xfId="26200" xr:uid="{00000000-0005-0000-0000-00003F660000}"/>
    <cellStyle name="Normal 3 3 2 2 5 2 3 3 2" xfId="26201" xr:uid="{00000000-0005-0000-0000-000040660000}"/>
    <cellStyle name="Normal 3 3 2 2 5 2 3 3 2 2" xfId="26202" xr:uid="{00000000-0005-0000-0000-000041660000}"/>
    <cellStyle name="Normal 3 3 2 2 5 2 3 3 3" xfId="26203" xr:uid="{00000000-0005-0000-0000-000042660000}"/>
    <cellStyle name="Normal 3 3 2 2 5 2 3 4" xfId="26204" xr:uid="{00000000-0005-0000-0000-000043660000}"/>
    <cellStyle name="Normal 3 3 2 2 5 2 3 4 2" xfId="26205" xr:uid="{00000000-0005-0000-0000-000044660000}"/>
    <cellStyle name="Normal 3 3 2 2 5 2 3 5" xfId="26206" xr:uid="{00000000-0005-0000-0000-000045660000}"/>
    <cellStyle name="Normal 3 3 2 2 5 2 4" xfId="26207" xr:uid="{00000000-0005-0000-0000-000046660000}"/>
    <cellStyle name="Normal 3 3 2 2 5 2 4 2" xfId="26208" xr:uid="{00000000-0005-0000-0000-000047660000}"/>
    <cellStyle name="Normal 3 3 2 2 5 2 4 2 2" xfId="26209" xr:uid="{00000000-0005-0000-0000-000048660000}"/>
    <cellStyle name="Normal 3 3 2 2 5 2 4 2 2 2" xfId="26210" xr:uid="{00000000-0005-0000-0000-000049660000}"/>
    <cellStyle name="Normal 3 3 2 2 5 2 4 2 3" xfId="26211" xr:uid="{00000000-0005-0000-0000-00004A660000}"/>
    <cellStyle name="Normal 3 3 2 2 5 2 4 3" xfId="26212" xr:uid="{00000000-0005-0000-0000-00004B660000}"/>
    <cellStyle name="Normal 3 3 2 2 5 2 4 3 2" xfId="26213" xr:uid="{00000000-0005-0000-0000-00004C660000}"/>
    <cellStyle name="Normal 3 3 2 2 5 2 4 4" xfId="26214" xr:uid="{00000000-0005-0000-0000-00004D660000}"/>
    <cellStyle name="Normal 3 3 2 2 5 2 5" xfId="26215" xr:uid="{00000000-0005-0000-0000-00004E660000}"/>
    <cellStyle name="Normal 3 3 2 2 5 2 5 2" xfId="26216" xr:uid="{00000000-0005-0000-0000-00004F660000}"/>
    <cellStyle name="Normal 3 3 2 2 5 2 5 2 2" xfId="26217" xr:uid="{00000000-0005-0000-0000-000050660000}"/>
    <cellStyle name="Normal 3 3 2 2 5 2 5 2 2 2" xfId="26218" xr:uid="{00000000-0005-0000-0000-000051660000}"/>
    <cellStyle name="Normal 3 3 2 2 5 2 5 2 3" xfId="26219" xr:uid="{00000000-0005-0000-0000-000052660000}"/>
    <cellStyle name="Normal 3 3 2 2 5 2 5 3" xfId="26220" xr:uid="{00000000-0005-0000-0000-000053660000}"/>
    <cellStyle name="Normal 3 3 2 2 5 2 5 3 2" xfId="26221" xr:uid="{00000000-0005-0000-0000-000054660000}"/>
    <cellStyle name="Normal 3 3 2 2 5 2 5 4" xfId="26222" xr:uid="{00000000-0005-0000-0000-000055660000}"/>
    <cellStyle name="Normal 3 3 2 2 5 2 6" xfId="26223" xr:uid="{00000000-0005-0000-0000-000056660000}"/>
    <cellStyle name="Normal 3 3 2 2 5 2 6 2" xfId="26224" xr:uid="{00000000-0005-0000-0000-000057660000}"/>
    <cellStyle name="Normal 3 3 2 2 5 2 6 2 2" xfId="26225" xr:uid="{00000000-0005-0000-0000-000058660000}"/>
    <cellStyle name="Normal 3 3 2 2 5 2 6 3" xfId="26226" xr:uid="{00000000-0005-0000-0000-000059660000}"/>
    <cellStyle name="Normal 3 3 2 2 5 2 7" xfId="26227" xr:uid="{00000000-0005-0000-0000-00005A660000}"/>
    <cellStyle name="Normal 3 3 2 2 5 2 7 2" xfId="26228" xr:uid="{00000000-0005-0000-0000-00005B660000}"/>
    <cellStyle name="Normal 3 3 2 2 5 2 8" xfId="26229" xr:uid="{00000000-0005-0000-0000-00005C660000}"/>
    <cellStyle name="Normal 3 3 2 2 5 2 8 2" xfId="26230" xr:uid="{00000000-0005-0000-0000-00005D660000}"/>
    <cellStyle name="Normal 3 3 2 2 5 2 9" xfId="26231" xr:uid="{00000000-0005-0000-0000-00005E660000}"/>
    <cellStyle name="Normal 3 3 2 2 5 3" xfId="26232" xr:uid="{00000000-0005-0000-0000-00005F660000}"/>
    <cellStyle name="Normal 3 3 2 2 5 3 2" xfId="26233" xr:uid="{00000000-0005-0000-0000-000060660000}"/>
    <cellStyle name="Normal 3 3 2 2 5 3 2 2" xfId="26234" xr:uid="{00000000-0005-0000-0000-000061660000}"/>
    <cellStyle name="Normal 3 3 2 2 5 3 2 2 2" xfId="26235" xr:uid="{00000000-0005-0000-0000-000062660000}"/>
    <cellStyle name="Normal 3 3 2 2 5 3 2 2 2 2" xfId="26236" xr:uid="{00000000-0005-0000-0000-000063660000}"/>
    <cellStyle name="Normal 3 3 2 2 5 3 2 2 2 2 2" xfId="26237" xr:uid="{00000000-0005-0000-0000-000064660000}"/>
    <cellStyle name="Normal 3 3 2 2 5 3 2 2 2 3" xfId="26238" xr:uid="{00000000-0005-0000-0000-000065660000}"/>
    <cellStyle name="Normal 3 3 2 2 5 3 2 2 3" xfId="26239" xr:uid="{00000000-0005-0000-0000-000066660000}"/>
    <cellStyle name="Normal 3 3 2 2 5 3 2 2 3 2" xfId="26240" xr:uid="{00000000-0005-0000-0000-000067660000}"/>
    <cellStyle name="Normal 3 3 2 2 5 3 2 2 4" xfId="26241" xr:uid="{00000000-0005-0000-0000-000068660000}"/>
    <cellStyle name="Normal 3 3 2 2 5 3 2 3" xfId="26242" xr:uid="{00000000-0005-0000-0000-000069660000}"/>
    <cellStyle name="Normal 3 3 2 2 5 3 2 3 2" xfId="26243" xr:uid="{00000000-0005-0000-0000-00006A660000}"/>
    <cellStyle name="Normal 3 3 2 2 5 3 2 3 2 2" xfId="26244" xr:uid="{00000000-0005-0000-0000-00006B660000}"/>
    <cellStyle name="Normal 3 3 2 2 5 3 2 3 3" xfId="26245" xr:uid="{00000000-0005-0000-0000-00006C660000}"/>
    <cellStyle name="Normal 3 3 2 2 5 3 2 4" xfId="26246" xr:uid="{00000000-0005-0000-0000-00006D660000}"/>
    <cellStyle name="Normal 3 3 2 2 5 3 2 4 2" xfId="26247" xr:uid="{00000000-0005-0000-0000-00006E660000}"/>
    <cellStyle name="Normal 3 3 2 2 5 3 2 5" xfId="26248" xr:uid="{00000000-0005-0000-0000-00006F660000}"/>
    <cellStyle name="Normal 3 3 2 2 5 3 3" xfId="26249" xr:uid="{00000000-0005-0000-0000-000070660000}"/>
    <cellStyle name="Normal 3 3 2 2 5 3 3 2" xfId="26250" xr:uid="{00000000-0005-0000-0000-000071660000}"/>
    <cellStyle name="Normal 3 3 2 2 5 3 3 2 2" xfId="26251" xr:uid="{00000000-0005-0000-0000-000072660000}"/>
    <cellStyle name="Normal 3 3 2 2 5 3 3 2 2 2" xfId="26252" xr:uid="{00000000-0005-0000-0000-000073660000}"/>
    <cellStyle name="Normal 3 3 2 2 5 3 3 2 3" xfId="26253" xr:uid="{00000000-0005-0000-0000-000074660000}"/>
    <cellStyle name="Normal 3 3 2 2 5 3 3 3" xfId="26254" xr:uid="{00000000-0005-0000-0000-000075660000}"/>
    <cellStyle name="Normal 3 3 2 2 5 3 3 3 2" xfId="26255" xr:uid="{00000000-0005-0000-0000-000076660000}"/>
    <cellStyle name="Normal 3 3 2 2 5 3 3 4" xfId="26256" xr:uid="{00000000-0005-0000-0000-000077660000}"/>
    <cellStyle name="Normal 3 3 2 2 5 3 4" xfId="26257" xr:uid="{00000000-0005-0000-0000-000078660000}"/>
    <cellStyle name="Normal 3 3 2 2 5 3 4 2" xfId="26258" xr:uid="{00000000-0005-0000-0000-000079660000}"/>
    <cellStyle name="Normal 3 3 2 2 5 3 4 2 2" xfId="26259" xr:uid="{00000000-0005-0000-0000-00007A660000}"/>
    <cellStyle name="Normal 3 3 2 2 5 3 4 2 2 2" xfId="26260" xr:uid="{00000000-0005-0000-0000-00007B660000}"/>
    <cellStyle name="Normal 3 3 2 2 5 3 4 2 3" xfId="26261" xr:uid="{00000000-0005-0000-0000-00007C660000}"/>
    <cellStyle name="Normal 3 3 2 2 5 3 4 3" xfId="26262" xr:uid="{00000000-0005-0000-0000-00007D660000}"/>
    <cellStyle name="Normal 3 3 2 2 5 3 4 3 2" xfId="26263" xr:uid="{00000000-0005-0000-0000-00007E660000}"/>
    <cellStyle name="Normal 3 3 2 2 5 3 4 4" xfId="26264" xr:uid="{00000000-0005-0000-0000-00007F660000}"/>
    <cellStyle name="Normal 3 3 2 2 5 3 5" xfId="26265" xr:uid="{00000000-0005-0000-0000-000080660000}"/>
    <cellStyle name="Normal 3 3 2 2 5 3 5 2" xfId="26266" xr:uid="{00000000-0005-0000-0000-000081660000}"/>
    <cellStyle name="Normal 3 3 2 2 5 3 5 2 2" xfId="26267" xr:uid="{00000000-0005-0000-0000-000082660000}"/>
    <cellStyle name="Normal 3 3 2 2 5 3 5 3" xfId="26268" xr:uid="{00000000-0005-0000-0000-000083660000}"/>
    <cellStyle name="Normal 3 3 2 2 5 3 6" xfId="26269" xr:uid="{00000000-0005-0000-0000-000084660000}"/>
    <cellStyle name="Normal 3 3 2 2 5 3 6 2" xfId="26270" xr:uid="{00000000-0005-0000-0000-000085660000}"/>
    <cellStyle name="Normal 3 3 2 2 5 3 7" xfId="26271" xr:uid="{00000000-0005-0000-0000-000086660000}"/>
    <cellStyle name="Normal 3 3 2 2 5 3 7 2" xfId="26272" xr:uid="{00000000-0005-0000-0000-000087660000}"/>
    <cellStyle name="Normal 3 3 2 2 5 3 8" xfId="26273" xr:uid="{00000000-0005-0000-0000-000088660000}"/>
    <cellStyle name="Normal 3 3 2 2 5 4" xfId="26274" xr:uid="{00000000-0005-0000-0000-000089660000}"/>
    <cellStyle name="Normal 3 3 2 2 5 4 2" xfId="26275" xr:uid="{00000000-0005-0000-0000-00008A660000}"/>
    <cellStyle name="Normal 3 3 2 2 5 4 2 2" xfId="26276" xr:uid="{00000000-0005-0000-0000-00008B660000}"/>
    <cellStyle name="Normal 3 3 2 2 5 4 2 2 2" xfId="26277" xr:uid="{00000000-0005-0000-0000-00008C660000}"/>
    <cellStyle name="Normal 3 3 2 2 5 4 2 2 2 2" xfId="26278" xr:uid="{00000000-0005-0000-0000-00008D660000}"/>
    <cellStyle name="Normal 3 3 2 2 5 4 2 2 3" xfId="26279" xr:uid="{00000000-0005-0000-0000-00008E660000}"/>
    <cellStyle name="Normal 3 3 2 2 5 4 2 3" xfId="26280" xr:uid="{00000000-0005-0000-0000-00008F660000}"/>
    <cellStyle name="Normal 3 3 2 2 5 4 2 3 2" xfId="26281" xr:uid="{00000000-0005-0000-0000-000090660000}"/>
    <cellStyle name="Normal 3 3 2 2 5 4 2 4" xfId="26282" xr:uid="{00000000-0005-0000-0000-000091660000}"/>
    <cellStyle name="Normal 3 3 2 2 5 4 3" xfId="26283" xr:uid="{00000000-0005-0000-0000-000092660000}"/>
    <cellStyle name="Normal 3 3 2 2 5 4 3 2" xfId="26284" xr:uid="{00000000-0005-0000-0000-000093660000}"/>
    <cellStyle name="Normal 3 3 2 2 5 4 3 2 2" xfId="26285" xr:uid="{00000000-0005-0000-0000-000094660000}"/>
    <cellStyle name="Normal 3 3 2 2 5 4 3 3" xfId="26286" xr:uid="{00000000-0005-0000-0000-000095660000}"/>
    <cellStyle name="Normal 3 3 2 2 5 4 4" xfId="26287" xr:uid="{00000000-0005-0000-0000-000096660000}"/>
    <cellStyle name="Normal 3 3 2 2 5 4 4 2" xfId="26288" xr:uid="{00000000-0005-0000-0000-000097660000}"/>
    <cellStyle name="Normal 3 3 2 2 5 4 5" xfId="26289" xr:uid="{00000000-0005-0000-0000-000098660000}"/>
    <cellStyle name="Normal 3 3 2 2 5 5" xfId="26290" xr:uid="{00000000-0005-0000-0000-000099660000}"/>
    <cellStyle name="Normal 3 3 2 2 5 5 2" xfId="26291" xr:uid="{00000000-0005-0000-0000-00009A660000}"/>
    <cellStyle name="Normal 3 3 2 2 5 5 2 2" xfId="26292" xr:uid="{00000000-0005-0000-0000-00009B660000}"/>
    <cellStyle name="Normal 3 3 2 2 5 5 2 2 2" xfId="26293" xr:uid="{00000000-0005-0000-0000-00009C660000}"/>
    <cellStyle name="Normal 3 3 2 2 5 5 2 3" xfId="26294" xr:uid="{00000000-0005-0000-0000-00009D660000}"/>
    <cellStyle name="Normal 3 3 2 2 5 5 3" xfId="26295" xr:uid="{00000000-0005-0000-0000-00009E660000}"/>
    <cellStyle name="Normal 3 3 2 2 5 5 3 2" xfId="26296" xr:uid="{00000000-0005-0000-0000-00009F660000}"/>
    <cellStyle name="Normal 3 3 2 2 5 5 4" xfId="26297" xr:uid="{00000000-0005-0000-0000-0000A0660000}"/>
    <cellStyle name="Normal 3 3 2 2 5 6" xfId="26298" xr:uid="{00000000-0005-0000-0000-0000A1660000}"/>
    <cellStyle name="Normal 3 3 2 2 5 6 2" xfId="26299" xr:uid="{00000000-0005-0000-0000-0000A2660000}"/>
    <cellStyle name="Normal 3 3 2 2 5 6 2 2" xfId="26300" xr:uid="{00000000-0005-0000-0000-0000A3660000}"/>
    <cellStyle name="Normal 3 3 2 2 5 6 2 2 2" xfId="26301" xr:uid="{00000000-0005-0000-0000-0000A4660000}"/>
    <cellStyle name="Normal 3 3 2 2 5 6 2 3" xfId="26302" xr:uid="{00000000-0005-0000-0000-0000A5660000}"/>
    <cellStyle name="Normal 3 3 2 2 5 6 3" xfId="26303" xr:uid="{00000000-0005-0000-0000-0000A6660000}"/>
    <cellStyle name="Normal 3 3 2 2 5 6 3 2" xfId="26304" xr:uid="{00000000-0005-0000-0000-0000A7660000}"/>
    <cellStyle name="Normal 3 3 2 2 5 6 4" xfId="26305" xr:uid="{00000000-0005-0000-0000-0000A8660000}"/>
    <cellStyle name="Normal 3 3 2 2 5 7" xfId="26306" xr:uid="{00000000-0005-0000-0000-0000A9660000}"/>
    <cellStyle name="Normal 3 3 2 2 5 7 2" xfId="26307" xr:uid="{00000000-0005-0000-0000-0000AA660000}"/>
    <cellStyle name="Normal 3 3 2 2 5 7 2 2" xfId="26308" xr:uid="{00000000-0005-0000-0000-0000AB660000}"/>
    <cellStyle name="Normal 3 3 2 2 5 7 3" xfId="26309" xr:uid="{00000000-0005-0000-0000-0000AC660000}"/>
    <cellStyle name="Normal 3 3 2 2 5 8" xfId="26310" xr:uid="{00000000-0005-0000-0000-0000AD660000}"/>
    <cellStyle name="Normal 3 3 2 2 5 8 2" xfId="26311" xr:uid="{00000000-0005-0000-0000-0000AE660000}"/>
    <cellStyle name="Normal 3 3 2 2 5 9" xfId="26312" xr:uid="{00000000-0005-0000-0000-0000AF660000}"/>
    <cellStyle name="Normal 3 3 2 2 5 9 2" xfId="26313" xr:uid="{00000000-0005-0000-0000-0000B0660000}"/>
    <cellStyle name="Normal 3 3 2 2 6" xfId="26314" xr:uid="{00000000-0005-0000-0000-0000B1660000}"/>
    <cellStyle name="Normal 3 3 2 2 6 2" xfId="26315" xr:uid="{00000000-0005-0000-0000-0000B2660000}"/>
    <cellStyle name="Normal 3 3 2 2 6 2 2" xfId="26316" xr:uid="{00000000-0005-0000-0000-0000B3660000}"/>
    <cellStyle name="Normal 3 3 2 2 6 2 2 2" xfId="26317" xr:uid="{00000000-0005-0000-0000-0000B4660000}"/>
    <cellStyle name="Normal 3 3 2 2 6 2 2 2 2" xfId="26318" xr:uid="{00000000-0005-0000-0000-0000B5660000}"/>
    <cellStyle name="Normal 3 3 2 2 6 2 2 2 2 2" xfId="26319" xr:uid="{00000000-0005-0000-0000-0000B6660000}"/>
    <cellStyle name="Normal 3 3 2 2 6 2 2 2 2 2 2" xfId="26320" xr:uid="{00000000-0005-0000-0000-0000B7660000}"/>
    <cellStyle name="Normal 3 3 2 2 6 2 2 2 2 3" xfId="26321" xr:uid="{00000000-0005-0000-0000-0000B8660000}"/>
    <cellStyle name="Normal 3 3 2 2 6 2 2 2 3" xfId="26322" xr:uid="{00000000-0005-0000-0000-0000B9660000}"/>
    <cellStyle name="Normal 3 3 2 2 6 2 2 2 3 2" xfId="26323" xr:uid="{00000000-0005-0000-0000-0000BA660000}"/>
    <cellStyle name="Normal 3 3 2 2 6 2 2 2 4" xfId="26324" xr:uid="{00000000-0005-0000-0000-0000BB660000}"/>
    <cellStyle name="Normal 3 3 2 2 6 2 2 3" xfId="26325" xr:uid="{00000000-0005-0000-0000-0000BC660000}"/>
    <cellStyle name="Normal 3 3 2 2 6 2 2 3 2" xfId="26326" xr:uid="{00000000-0005-0000-0000-0000BD660000}"/>
    <cellStyle name="Normal 3 3 2 2 6 2 2 3 2 2" xfId="26327" xr:uid="{00000000-0005-0000-0000-0000BE660000}"/>
    <cellStyle name="Normal 3 3 2 2 6 2 2 3 3" xfId="26328" xr:uid="{00000000-0005-0000-0000-0000BF660000}"/>
    <cellStyle name="Normal 3 3 2 2 6 2 2 4" xfId="26329" xr:uid="{00000000-0005-0000-0000-0000C0660000}"/>
    <cellStyle name="Normal 3 3 2 2 6 2 2 4 2" xfId="26330" xr:uid="{00000000-0005-0000-0000-0000C1660000}"/>
    <cellStyle name="Normal 3 3 2 2 6 2 2 5" xfId="26331" xr:uid="{00000000-0005-0000-0000-0000C2660000}"/>
    <cellStyle name="Normal 3 3 2 2 6 2 3" xfId="26332" xr:uid="{00000000-0005-0000-0000-0000C3660000}"/>
    <cellStyle name="Normal 3 3 2 2 6 2 3 2" xfId="26333" xr:uid="{00000000-0005-0000-0000-0000C4660000}"/>
    <cellStyle name="Normal 3 3 2 2 6 2 3 2 2" xfId="26334" xr:uid="{00000000-0005-0000-0000-0000C5660000}"/>
    <cellStyle name="Normal 3 3 2 2 6 2 3 2 2 2" xfId="26335" xr:uid="{00000000-0005-0000-0000-0000C6660000}"/>
    <cellStyle name="Normal 3 3 2 2 6 2 3 2 3" xfId="26336" xr:uid="{00000000-0005-0000-0000-0000C7660000}"/>
    <cellStyle name="Normal 3 3 2 2 6 2 3 3" xfId="26337" xr:uid="{00000000-0005-0000-0000-0000C8660000}"/>
    <cellStyle name="Normal 3 3 2 2 6 2 3 3 2" xfId="26338" xr:uid="{00000000-0005-0000-0000-0000C9660000}"/>
    <cellStyle name="Normal 3 3 2 2 6 2 3 4" xfId="26339" xr:uid="{00000000-0005-0000-0000-0000CA660000}"/>
    <cellStyle name="Normal 3 3 2 2 6 2 4" xfId="26340" xr:uid="{00000000-0005-0000-0000-0000CB660000}"/>
    <cellStyle name="Normal 3 3 2 2 6 2 4 2" xfId="26341" xr:uid="{00000000-0005-0000-0000-0000CC660000}"/>
    <cellStyle name="Normal 3 3 2 2 6 2 4 2 2" xfId="26342" xr:uid="{00000000-0005-0000-0000-0000CD660000}"/>
    <cellStyle name="Normal 3 3 2 2 6 2 4 2 2 2" xfId="26343" xr:uid="{00000000-0005-0000-0000-0000CE660000}"/>
    <cellStyle name="Normal 3 3 2 2 6 2 4 2 3" xfId="26344" xr:uid="{00000000-0005-0000-0000-0000CF660000}"/>
    <cellStyle name="Normal 3 3 2 2 6 2 4 3" xfId="26345" xr:uid="{00000000-0005-0000-0000-0000D0660000}"/>
    <cellStyle name="Normal 3 3 2 2 6 2 4 3 2" xfId="26346" xr:uid="{00000000-0005-0000-0000-0000D1660000}"/>
    <cellStyle name="Normal 3 3 2 2 6 2 4 4" xfId="26347" xr:uid="{00000000-0005-0000-0000-0000D2660000}"/>
    <cellStyle name="Normal 3 3 2 2 6 2 5" xfId="26348" xr:uid="{00000000-0005-0000-0000-0000D3660000}"/>
    <cellStyle name="Normal 3 3 2 2 6 2 5 2" xfId="26349" xr:uid="{00000000-0005-0000-0000-0000D4660000}"/>
    <cellStyle name="Normal 3 3 2 2 6 2 5 2 2" xfId="26350" xr:uid="{00000000-0005-0000-0000-0000D5660000}"/>
    <cellStyle name="Normal 3 3 2 2 6 2 5 3" xfId="26351" xr:uid="{00000000-0005-0000-0000-0000D6660000}"/>
    <cellStyle name="Normal 3 3 2 2 6 2 6" xfId="26352" xr:uid="{00000000-0005-0000-0000-0000D7660000}"/>
    <cellStyle name="Normal 3 3 2 2 6 2 6 2" xfId="26353" xr:uid="{00000000-0005-0000-0000-0000D8660000}"/>
    <cellStyle name="Normal 3 3 2 2 6 2 7" xfId="26354" xr:uid="{00000000-0005-0000-0000-0000D9660000}"/>
    <cellStyle name="Normal 3 3 2 2 6 2 7 2" xfId="26355" xr:uid="{00000000-0005-0000-0000-0000DA660000}"/>
    <cellStyle name="Normal 3 3 2 2 6 2 8" xfId="26356" xr:uid="{00000000-0005-0000-0000-0000DB660000}"/>
    <cellStyle name="Normal 3 3 2 2 6 3" xfId="26357" xr:uid="{00000000-0005-0000-0000-0000DC660000}"/>
    <cellStyle name="Normal 3 3 2 2 6 3 2" xfId="26358" xr:uid="{00000000-0005-0000-0000-0000DD660000}"/>
    <cellStyle name="Normal 3 3 2 2 6 3 2 2" xfId="26359" xr:uid="{00000000-0005-0000-0000-0000DE660000}"/>
    <cellStyle name="Normal 3 3 2 2 6 3 2 2 2" xfId="26360" xr:uid="{00000000-0005-0000-0000-0000DF660000}"/>
    <cellStyle name="Normal 3 3 2 2 6 3 2 2 2 2" xfId="26361" xr:uid="{00000000-0005-0000-0000-0000E0660000}"/>
    <cellStyle name="Normal 3 3 2 2 6 3 2 2 3" xfId="26362" xr:uid="{00000000-0005-0000-0000-0000E1660000}"/>
    <cellStyle name="Normal 3 3 2 2 6 3 2 3" xfId="26363" xr:uid="{00000000-0005-0000-0000-0000E2660000}"/>
    <cellStyle name="Normal 3 3 2 2 6 3 2 3 2" xfId="26364" xr:uid="{00000000-0005-0000-0000-0000E3660000}"/>
    <cellStyle name="Normal 3 3 2 2 6 3 2 4" xfId="26365" xr:uid="{00000000-0005-0000-0000-0000E4660000}"/>
    <cellStyle name="Normal 3 3 2 2 6 3 3" xfId="26366" xr:uid="{00000000-0005-0000-0000-0000E5660000}"/>
    <cellStyle name="Normal 3 3 2 2 6 3 3 2" xfId="26367" xr:uid="{00000000-0005-0000-0000-0000E6660000}"/>
    <cellStyle name="Normal 3 3 2 2 6 3 3 2 2" xfId="26368" xr:uid="{00000000-0005-0000-0000-0000E7660000}"/>
    <cellStyle name="Normal 3 3 2 2 6 3 3 3" xfId="26369" xr:uid="{00000000-0005-0000-0000-0000E8660000}"/>
    <cellStyle name="Normal 3 3 2 2 6 3 4" xfId="26370" xr:uid="{00000000-0005-0000-0000-0000E9660000}"/>
    <cellStyle name="Normal 3 3 2 2 6 3 4 2" xfId="26371" xr:uid="{00000000-0005-0000-0000-0000EA660000}"/>
    <cellStyle name="Normal 3 3 2 2 6 3 5" xfId="26372" xr:uid="{00000000-0005-0000-0000-0000EB660000}"/>
    <cellStyle name="Normal 3 3 2 2 6 4" xfId="26373" xr:uid="{00000000-0005-0000-0000-0000EC660000}"/>
    <cellStyle name="Normal 3 3 2 2 6 4 2" xfId="26374" xr:uid="{00000000-0005-0000-0000-0000ED660000}"/>
    <cellStyle name="Normal 3 3 2 2 6 4 2 2" xfId="26375" xr:uid="{00000000-0005-0000-0000-0000EE660000}"/>
    <cellStyle name="Normal 3 3 2 2 6 4 2 2 2" xfId="26376" xr:uid="{00000000-0005-0000-0000-0000EF660000}"/>
    <cellStyle name="Normal 3 3 2 2 6 4 2 3" xfId="26377" xr:uid="{00000000-0005-0000-0000-0000F0660000}"/>
    <cellStyle name="Normal 3 3 2 2 6 4 3" xfId="26378" xr:uid="{00000000-0005-0000-0000-0000F1660000}"/>
    <cellStyle name="Normal 3 3 2 2 6 4 3 2" xfId="26379" xr:uid="{00000000-0005-0000-0000-0000F2660000}"/>
    <cellStyle name="Normal 3 3 2 2 6 4 4" xfId="26380" xr:uid="{00000000-0005-0000-0000-0000F3660000}"/>
    <cellStyle name="Normal 3 3 2 2 6 5" xfId="26381" xr:uid="{00000000-0005-0000-0000-0000F4660000}"/>
    <cellStyle name="Normal 3 3 2 2 6 5 2" xfId="26382" xr:uid="{00000000-0005-0000-0000-0000F5660000}"/>
    <cellStyle name="Normal 3 3 2 2 6 5 2 2" xfId="26383" xr:uid="{00000000-0005-0000-0000-0000F6660000}"/>
    <cellStyle name="Normal 3 3 2 2 6 5 2 2 2" xfId="26384" xr:uid="{00000000-0005-0000-0000-0000F7660000}"/>
    <cellStyle name="Normal 3 3 2 2 6 5 2 3" xfId="26385" xr:uid="{00000000-0005-0000-0000-0000F8660000}"/>
    <cellStyle name="Normal 3 3 2 2 6 5 3" xfId="26386" xr:uid="{00000000-0005-0000-0000-0000F9660000}"/>
    <cellStyle name="Normal 3 3 2 2 6 5 3 2" xfId="26387" xr:uid="{00000000-0005-0000-0000-0000FA660000}"/>
    <cellStyle name="Normal 3 3 2 2 6 5 4" xfId="26388" xr:uid="{00000000-0005-0000-0000-0000FB660000}"/>
    <cellStyle name="Normal 3 3 2 2 6 6" xfId="26389" xr:uid="{00000000-0005-0000-0000-0000FC660000}"/>
    <cellStyle name="Normal 3 3 2 2 6 6 2" xfId="26390" xr:uid="{00000000-0005-0000-0000-0000FD660000}"/>
    <cellStyle name="Normal 3 3 2 2 6 6 2 2" xfId="26391" xr:uid="{00000000-0005-0000-0000-0000FE660000}"/>
    <cellStyle name="Normal 3 3 2 2 6 6 3" xfId="26392" xr:uid="{00000000-0005-0000-0000-0000FF660000}"/>
    <cellStyle name="Normal 3 3 2 2 6 7" xfId="26393" xr:uid="{00000000-0005-0000-0000-000000670000}"/>
    <cellStyle name="Normal 3 3 2 2 6 7 2" xfId="26394" xr:uid="{00000000-0005-0000-0000-000001670000}"/>
    <cellStyle name="Normal 3 3 2 2 6 8" xfId="26395" xr:uid="{00000000-0005-0000-0000-000002670000}"/>
    <cellStyle name="Normal 3 3 2 2 6 8 2" xfId="26396" xr:uid="{00000000-0005-0000-0000-000003670000}"/>
    <cellStyle name="Normal 3 3 2 2 6 9" xfId="26397" xr:uid="{00000000-0005-0000-0000-000004670000}"/>
    <cellStyle name="Normal 3 3 2 2 7" xfId="26398" xr:uid="{00000000-0005-0000-0000-000005670000}"/>
    <cellStyle name="Normal 3 3 2 2 7 2" xfId="26399" xr:uid="{00000000-0005-0000-0000-000006670000}"/>
    <cellStyle name="Normal 3 3 2 2 7 2 2" xfId="26400" xr:uid="{00000000-0005-0000-0000-000007670000}"/>
    <cellStyle name="Normal 3 3 2 2 7 2 2 2" xfId="26401" xr:uid="{00000000-0005-0000-0000-000008670000}"/>
    <cellStyle name="Normal 3 3 2 2 7 2 2 2 2" xfId="26402" xr:uid="{00000000-0005-0000-0000-000009670000}"/>
    <cellStyle name="Normal 3 3 2 2 7 2 2 2 2 2" xfId="26403" xr:uid="{00000000-0005-0000-0000-00000A670000}"/>
    <cellStyle name="Normal 3 3 2 2 7 2 2 2 3" xfId="26404" xr:uid="{00000000-0005-0000-0000-00000B670000}"/>
    <cellStyle name="Normal 3 3 2 2 7 2 2 3" xfId="26405" xr:uid="{00000000-0005-0000-0000-00000C670000}"/>
    <cellStyle name="Normal 3 3 2 2 7 2 2 3 2" xfId="26406" xr:uid="{00000000-0005-0000-0000-00000D670000}"/>
    <cellStyle name="Normal 3 3 2 2 7 2 2 4" xfId="26407" xr:uid="{00000000-0005-0000-0000-00000E670000}"/>
    <cellStyle name="Normal 3 3 2 2 7 2 3" xfId="26408" xr:uid="{00000000-0005-0000-0000-00000F670000}"/>
    <cellStyle name="Normal 3 3 2 2 7 2 3 2" xfId="26409" xr:uid="{00000000-0005-0000-0000-000010670000}"/>
    <cellStyle name="Normal 3 3 2 2 7 2 3 2 2" xfId="26410" xr:uid="{00000000-0005-0000-0000-000011670000}"/>
    <cellStyle name="Normal 3 3 2 2 7 2 3 3" xfId="26411" xr:uid="{00000000-0005-0000-0000-000012670000}"/>
    <cellStyle name="Normal 3 3 2 2 7 2 4" xfId="26412" xr:uid="{00000000-0005-0000-0000-000013670000}"/>
    <cellStyle name="Normal 3 3 2 2 7 2 4 2" xfId="26413" xr:uid="{00000000-0005-0000-0000-000014670000}"/>
    <cellStyle name="Normal 3 3 2 2 7 2 5" xfId="26414" xr:uid="{00000000-0005-0000-0000-000015670000}"/>
    <cellStyle name="Normal 3 3 2 2 7 3" xfId="26415" xr:uid="{00000000-0005-0000-0000-000016670000}"/>
    <cellStyle name="Normal 3 3 2 2 7 3 2" xfId="26416" xr:uid="{00000000-0005-0000-0000-000017670000}"/>
    <cellStyle name="Normal 3 3 2 2 7 3 2 2" xfId="26417" xr:uid="{00000000-0005-0000-0000-000018670000}"/>
    <cellStyle name="Normal 3 3 2 2 7 3 2 2 2" xfId="26418" xr:uid="{00000000-0005-0000-0000-000019670000}"/>
    <cellStyle name="Normal 3 3 2 2 7 3 2 3" xfId="26419" xr:uid="{00000000-0005-0000-0000-00001A670000}"/>
    <cellStyle name="Normal 3 3 2 2 7 3 3" xfId="26420" xr:uid="{00000000-0005-0000-0000-00001B670000}"/>
    <cellStyle name="Normal 3 3 2 2 7 3 3 2" xfId="26421" xr:uid="{00000000-0005-0000-0000-00001C670000}"/>
    <cellStyle name="Normal 3 3 2 2 7 3 4" xfId="26422" xr:uid="{00000000-0005-0000-0000-00001D670000}"/>
    <cellStyle name="Normal 3 3 2 2 7 4" xfId="26423" xr:uid="{00000000-0005-0000-0000-00001E670000}"/>
    <cellStyle name="Normal 3 3 2 2 7 4 2" xfId="26424" xr:uid="{00000000-0005-0000-0000-00001F670000}"/>
    <cellStyle name="Normal 3 3 2 2 7 4 2 2" xfId="26425" xr:uid="{00000000-0005-0000-0000-000020670000}"/>
    <cellStyle name="Normal 3 3 2 2 7 4 2 2 2" xfId="26426" xr:uid="{00000000-0005-0000-0000-000021670000}"/>
    <cellStyle name="Normal 3 3 2 2 7 4 2 3" xfId="26427" xr:uid="{00000000-0005-0000-0000-000022670000}"/>
    <cellStyle name="Normal 3 3 2 2 7 4 3" xfId="26428" xr:uid="{00000000-0005-0000-0000-000023670000}"/>
    <cellStyle name="Normal 3 3 2 2 7 4 3 2" xfId="26429" xr:uid="{00000000-0005-0000-0000-000024670000}"/>
    <cellStyle name="Normal 3 3 2 2 7 4 4" xfId="26430" xr:uid="{00000000-0005-0000-0000-000025670000}"/>
    <cellStyle name="Normal 3 3 2 2 7 5" xfId="26431" xr:uid="{00000000-0005-0000-0000-000026670000}"/>
    <cellStyle name="Normal 3 3 2 2 7 5 2" xfId="26432" xr:uid="{00000000-0005-0000-0000-000027670000}"/>
    <cellStyle name="Normal 3 3 2 2 7 5 2 2" xfId="26433" xr:uid="{00000000-0005-0000-0000-000028670000}"/>
    <cellStyle name="Normal 3 3 2 2 7 5 3" xfId="26434" xr:uid="{00000000-0005-0000-0000-000029670000}"/>
    <cellStyle name="Normal 3 3 2 2 7 6" xfId="26435" xr:uid="{00000000-0005-0000-0000-00002A670000}"/>
    <cellStyle name="Normal 3 3 2 2 7 6 2" xfId="26436" xr:uid="{00000000-0005-0000-0000-00002B670000}"/>
    <cellStyle name="Normal 3 3 2 2 7 7" xfId="26437" xr:uid="{00000000-0005-0000-0000-00002C670000}"/>
    <cellStyle name="Normal 3 3 2 2 7 7 2" xfId="26438" xr:uid="{00000000-0005-0000-0000-00002D670000}"/>
    <cellStyle name="Normal 3 3 2 2 7 8" xfId="26439" xr:uid="{00000000-0005-0000-0000-00002E670000}"/>
    <cellStyle name="Normal 3 3 2 2 8" xfId="26440" xr:uid="{00000000-0005-0000-0000-00002F670000}"/>
    <cellStyle name="Normal 3 3 2 2 8 2" xfId="26441" xr:uid="{00000000-0005-0000-0000-000030670000}"/>
    <cellStyle name="Normal 3 3 2 2 8 2 2" xfId="26442" xr:uid="{00000000-0005-0000-0000-000031670000}"/>
    <cellStyle name="Normal 3 3 2 2 8 2 2 2" xfId="26443" xr:uid="{00000000-0005-0000-0000-000032670000}"/>
    <cellStyle name="Normal 3 3 2 2 8 2 2 2 2" xfId="26444" xr:uid="{00000000-0005-0000-0000-000033670000}"/>
    <cellStyle name="Normal 3 3 2 2 8 2 2 2 2 2" xfId="26445" xr:uid="{00000000-0005-0000-0000-000034670000}"/>
    <cellStyle name="Normal 3 3 2 2 8 2 2 2 3" xfId="26446" xr:uid="{00000000-0005-0000-0000-000035670000}"/>
    <cellStyle name="Normal 3 3 2 2 8 2 2 3" xfId="26447" xr:uid="{00000000-0005-0000-0000-000036670000}"/>
    <cellStyle name="Normal 3 3 2 2 8 2 2 3 2" xfId="26448" xr:uid="{00000000-0005-0000-0000-000037670000}"/>
    <cellStyle name="Normal 3 3 2 2 8 2 2 4" xfId="26449" xr:uid="{00000000-0005-0000-0000-000038670000}"/>
    <cellStyle name="Normal 3 3 2 2 8 2 3" xfId="26450" xr:uid="{00000000-0005-0000-0000-000039670000}"/>
    <cellStyle name="Normal 3 3 2 2 8 2 3 2" xfId="26451" xr:uid="{00000000-0005-0000-0000-00003A670000}"/>
    <cellStyle name="Normal 3 3 2 2 8 2 3 2 2" xfId="26452" xr:uid="{00000000-0005-0000-0000-00003B670000}"/>
    <cellStyle name="Normal 3 3 2 2 8 2 3 3" xfId="26453" xr:uid="{00000000-0005-0000-0000-00003C670000}"/>
    <cellStyle name="Normal 3 3 2 2 8 2 4" xfId="26454" xr:uid="{00000000-0005-0000-0000-00003D670000}"/>
    <cellStyle name="Normal 3 3 2 2 8 2 4 2" xfId="26455" xr:uid="{00000000-0005-0000-0000-00003E670000}"/>
    <cellStyle name="Normal 3 3 2 2 8 2 5" xfId="26456" xr:uid="{00000000-0005-0000-0000-00003F670000}"/>
    <cellStyle name="Normal 3 3 2 2 8 3" xfId="26457" xr:uid="{00000000-0005-0000-0000-000040670000}"/>
    <cellStyle name="Normal 3 3 2 2 8 3 2" xfId="26458" xr:uid="{00000000-0005-0000-0000-000041670000}"/>
    <cellStyle name="Normal 3 3 2 2 8 3 2 2" xfId="26459" xr:uid="{00000000-0005-0000-0000-000042670000}"/>
    <cellStyle name="Normal 3 3 2 2 8 3 2 2 2" xfId="26460" xr:uid="{00000000-0005-0000-0000-000043670000}"/>
    <cellStyle name="Normal 3 3 2 2 8 3 2 3" xfId="26461" xr:uid="{00000000-0005-0000-0000-000044670000}"/>
    <cellStyle name="Normal 3 3 2 2 8 3 3" xfId="26462" xr:uid="{00000000-0005-0000-0000-000045670000}"/>
    <cellStyle name="Normal 3 3 2 2 8 3 3 2" xfId="26463" xr:uid="{00000000-0005-0000-0000-000046670000}"/>
    <cellStyle name="Normal 3 3 2 2 8 3 4" xfId="26464" xr:uid="{00000000-0005-0000-0000-000047670000}"/>
    <cellStyle name="Normal 3 3 2 2 8 4" xfId="26465" xr:uid="{00000000-0005-0000-0000-000048670000}"/>
    <cellStyle name="Normal 3 3 2 2 8 4 2" xfId="26466" xr:uid="{00000000-0005-0000-0000-000049670000}"/>
    <cellStyle name="Normal 3 3 2 2 8 4 2 2" xfId="26467" xr:uid="{00000000-0005-0000-0000-00004A670000}"/>
    <cellStyle name="Normal 3 3 2 2 8 4 2 2 2" xfId="26468" xr:uid="{00000000-0005-0000-0000-00004B670000}"/>
    <cellStyle name="Normal 3 3 2 2 8 4 2 3" xfId="26469" xr:uid="{00000000-0005-0000-0000-00004C670000}"/>
    <cellStyle name="Normal 3 3 2 2 8 4 3" xfId="26470" xr:uid="{00000000-0005-0000-0000-00004D670000}"/>
    <cellStyle name="Normal 3 3 2 2 8 4 3 2" xfId="26471" xr:uid="{00000000-0005-0000-0000-00004E670000}"/>
    <cellStyle name="Normal 3 3 2 2 8 4 4" xfId="26472" xr:uid="{00000000-0005-0000-0000-00004F670000}"/>
    <cellStyle name="Normal 3 3 2 2 8 5" xfId="26473" xr:uid="{00000000-0005-0000-0000-000050670000}"/>
    <cellStyle name="Normal 3 3 2 2 8 5 2" xfId="26474" xr:uid="{00000000-0005-0000-0000-000051670000}"/>
    <cellStyle name="Normal 3 3 2 2 8 5 2 2" xfId="26475" xr:uid="{00000000-0005-0000-0000-000052670000}"/>
    <cellStyle name="Normal 3 3 2 2 8 5 3" xfId="26476" xr:uid="{00000000-0005-0000-0000-000053670000}"/>
    <cellStyle name="Normal 3 3 2 2 8 6" xfId="26477" xr:uid="{00000000-0005-0000-0000-000054670000}"/>
    <cellStyle name="Normal 3 3 2 2 8 6 2" xfId="26478" xr:uid="{00000000-0005-0000-0000-000055670000}"/>
    <cellStyle name="Normal 3 3 2 2 8 7" xfId="26479" xr:uid="{00000000-0005-0000-0000-000056670000}"/>
    <cellStyle name="Normal 3 3 2 2 8 7 2" xfId="26480" xr:uid="{00000000-0005-0000-0000-000057670000}"/>
    <cellStyle name="Normal 3 3 2 2 8 8" xfId="26481" xr:uid="{00000000-0005-0000-0000-000058670000}"/>
    <cellStyle name="Normal 3 3 2 2 9" xfId="26482" xr:uid="{00000000-0005-0000-0000-000059670000}"/>
    <cellStyle name="Normal 3 3 2 2 9 2" xfId="26483" xr:uid="{00000000-0005-0000-0000-00005A670000}"/>
    <cellStyle name="Normal 3 3 2 2 9 2 2" xfId="26484" xr:uid="{00000000-0005-0000-0000-00005B670000}"/>
    <cellStyle name="Normal 3 3 2 2 9 2 2 2" xfId="26485" xr:uid="{00000000-0005-0000-0000-00005C670000}"/>
    <cellStyle name="Normal 3 3 2 2 9 2 2 2 2" xfId="26486" xr:uid="{00000000-0005-0000-0000-00005D670000}"/>
    <cellStyle name="Normal 3 3 2 2 9 2 2 2 2 2" xfId="26487" xr:uid="{00000000-0005-0000-0000-00005E670000}"/>
    <cellStyle name="Normal 3 3 2 2 9 2 2 2 3" xfId="26488" xr:uid="{00000000-0005-0000-0000-00005F670000}"/>
    <cellStyle name="Normal 3 3 2 2 9 2 2 3" xfId="26489" xr:uid="{00000000-0005-0000-0000-000060670000}"/>
    <cellStyle name="Normal 3 3 2 2 9 2 2 3 2" xfId="26490" xr:uid="{00000000-0005-0000-0000-000061670000}"/>
    <cellStyle name="Normal 3 3 2 2 9 2 2 4" xfId="26491" xr:uid="{00000000-0005-0000-0000-000062670000}"/>
    <cellStyle name="Normal 3 3 2 2 9 2 3" xfId="26492" xr:uid="{00000000-0005-0000-0000-000063670000}"/>
    <cellStyle name="Normal 3 3 2 2 9 2 3 2" xfId="26493" xr:uid="{00000000-0005-0000-0000-000064670000}"/>
    <cellStyle name="Normal 3 3 2 2 9 2 3 2 2" xfId="26494" xr:uid="{00000000-0005-0000-0000-000065670000}"/>
    <cellStyle name="Normal 3 3 2 2 9 2 3 3" xfId="26495" xr:uid="{00000000-0005-0000-0000-000066670000}"/>
    <cellStyle name="Normal 3 3 2 2 9 2 4" xfId="26496" xr:uid="{00000000-0005-0000-0000-000067670000}"/>
    <cellStyle name="Normal 3 3 2 2 9 2 4 2" xfId="26497" xr:uid="{00000000-0005-0000-0000-000068670000}"/>
    <cellStyle name="Normal 3 3 2 2 9 2 5" xfId="26498" xr:uid="{00000000-0005-0000-0000-000069670000}"/>
    <cellStyle name="Normal 3 3 2 2 9 3" xfId="26499" xr:uid="{00000000-0005-0000-0000-00006A670000}"/>
    <cellStyle name="Normal 3 3 2 2 9 3 2" xfId="26500" xr:uid="{00000000-0005-0000-0000-00006B670000}"/>
    <cellStyle name="Normal 3 3 2 2 9 3 2 2" xfId="26501" xr:uid="{00000000-0005-0000-0000-00006C670000}"/>
    <cellStyle name="Normal 3 3 2 2 9 3 2 2 2" xfId="26502" xr:uid="{00000000-0005-0000-0000-00006D670000}"/>
    <cellStyle name="Normal 3 3 2 2 9 3 2 3" xfId="26503" xr:uid="{00000000-0005-0000-0000-00006E670000}"/>
    <cellStyle name="Normal 3 3 2 2 9 3 3" xfId="26504" xr:uid="{00000000-0005-0000-0000-00006F670000}"/>
    <cellStyle name="Normal 3 3 2 2 9 3 3 2" xfId="26505" xr:uid="{00000000-0005-0000-0000-000070670000}"/>
    <cellStyle name="Normal 3 3 2 2 9 3 4" xfId="26506" xr:uid="{00000000-0005-0000-0000-000071670000}"/>
    <cellStyle name="Normal 3 3 2 2 9 4" xfId="26507" xr:uid="{00000000-0005-0000-0000-000072670000}"/>
    <cellStyle name="Normal 3 3 2 2 9 4 2" xfId="26508" xr:uid="{00000000-0005-0000-0000-000073670000}"/>
    <cellStyle name="Normal 3 3 2 2 9 4 2 2" xfId="26509" xr:uid="{00000000-0005-0000-0000-000074670000}"/>
    <cellStyle name="Normal 3 3 2 2 9 4 3" xfId="26510" xr:uid="{00000000-0005-0000-0000-000075670000}"/>
    <cellStyle name="Normal 3 3 2 2 9 5" xfId="26511" xr:uid="{00000000-0005-0000-0000-000076670000}"/>
    <cellStyle name="Normal 3 3 2 2 9 5 2" xfId="26512" xr:uid="{00000000-0005-0000-0000-000077670000}"/>
    <cellStyle name="Normal 3 3 2 2 9 6" xfId="26513" xr:uid="{00000000-0005-0000-0000-000078670000}"/>
    <cellStyle name="Normal 3 3 2 2_T-straight with PEDs adjustor" xfId="26514" xr:uid="{00000000-0005-0000-0000-000079670000}"/>
    <cellStyle name="Normal 3 3 2 20" xfId="26515" xr:uid="{00000000-0005-0000-0000-00007A670000}"/>
    <cellStyle name="Normal 3 3 2 3" xfId="26516" xr:uid="{00000000-0005-0000-0000-00007B670000}"/>
    <cellStyle name="Normal 3 3 2 3 10" xfId="26517" xr:uid="{00000000-0005-0000-0000-00007C670000}"/>
    <cellStyle name="Normal 3 3 2 3 10 2" xfId="26518" xr:uid="{00000000-0005-0000-0000-00007D670000}"/>
    <cellStyle name="Normal 3 3 2 3 10 2 2" xfId="26519" xr:uid="{00000000-0005-0000-0000-00007E670000}"/>
    <cellStyle name="Normal 3 3 2 3 10 2 2 2" xfId="26520" xr:uid="{00000000-0005-0000-0000-00007F670000}"/>
    <cellStyle name="Normal 3 3 2 3 10 2 3" xfId="26521" xr:uid="{00000000-0005-0000-0000-000080670000}"/>
    <cellStyle name="Normal 3 3 2 3 10 3" xfId="26522" xr:uid="{00000000-0005-0000-0000-000081670000}"/>
    <cellStyle name="Normal 3 3 2 3 10 3 2" xfId="26523" xr:uid="{00000000-0005-0000-0000-000082670000}"/>
    <cellStyle name="Normal 3 3 2 3 10 4" xfId="26524" xr:uid="{00000000-0005-0000-0000-000083670000}"/>
    <cellStyle name="Normal 3 3 2 3 11" xfId="26525" xr:uid="{00000000-0005-0000-0000-000084670000}"/>
    <cellStyle name="Normal 3 3 2 3 11 2" xfId="26526" xr:uid="{00000000-0005-0000-0000-000085670000}"/>
    <cellStyle name="Normal 3 3 2 3 11 2 2" xfId="26527" xr:uid="{00000000-0005-0000-0000-000086670000}"/>
    <cellStyle name="Normal 3 3 2 3 11 2 2 2" xfId="26528" xr:uid="{00000000-0005-0000-0000-000087670000}"/>
    <cellStyle name="Normal 3 3 2 3 11 2 3" xfId="26529" xr:uid="{00000000-0005-0000-0000-000088670000}"/>
    <cellStyle name="Normal 3 3 2 3 11 3" xfId="26530" xr:uid="{00000000-0005-0000-0000-000089670000}"/>
    <cellStyle name="Normal 3 3 2 3 11 3 2" xfId="26531" xr:uid="{00000000-0005-0000-0000-00008A670000}"/>
    <cellStyle name="Normal 3 3 2 3 11 4" xfId="26532" xr:uid="{00000000-0005-0000-0000-00008B670000}"/>
    <cellStyle name="Normal 3 3 2 3 12" xfId="26533" xr:uid="{00000000-0005-0000-0000-00008C670000}"/>
    <cellStyle name="Normal 3 3 2 3 12 2" xfId="26534" xr:uid="{00000000-0005-0000-0000-00008D670000}"/>
    <cellStyle name="Normal 3 3 2 3 12 2 2" xfId="26535" xr:uid="{00000000-0005-0000-0000-00008E670000}"/>
    <cellStyle name="Normal 3 3 2 3 12 2 2 2" xfId="26536" xr:uid="{00000000-0005-0000-0000-00008F670000}"/>
    <cellStyle name="Normal 3 3 2 3 12 2 3" xfId="26537" xr:uid="{00000000-0005-0000-0000-000090670000}"/>
    <cellStyle name="Normal 3 3 2 3 12 3" xfId="26538" xr:uid="{00000000-0005-0000-0000-000091670000}"/>
    <cellStyle name="Normal 3 3 2 3 12 3 2" xfId="26539" xr:uid="{00000000-0005-0000-0000-000092670000}"/>
    <cellStyle name="Normal 3 3 2 3 12 4" xfId="26540" xr:uid="{00000000-0005-0000-0000-000093670000}"/>
    <cellStyle name="Normal 3 3 2 3 13" xfId="26541" xr:uid="{00000000-0005-0000-0000-000094670000}"/>
    <cellStyle name="Normal 3 3 2 3 13 2" xfId="26542" xr:uid="{00000000-0005-0000-0000-000095670000}"/>
    <cellStyle name="Normal 3 3 2 3 13 2 2" xfId="26543" xr:uid="{00000000-0005-0000-0000-000096670000}"/>
    <cellStyle name="Normal 3 3 2 3 13 3" xfId="26544" xr:uid="{00000000-0005-0000-0000-000097670000}"/>
    <cellStyle name="Normal 3 3 2 3 14" xfId="26545" xr:uid="{00000000-0005-0000-0000-000098670000}"/>
    <cellStyle name="Normal 3 3 2 3 14 2" xfId="26546" xr:uid="{00000000-0005-0000-0000-000099670000}"/>
    <cellStyle name="Normal 3 3 2 3 15" xfId="26547" xr:uid="{00000000-0005-0000-0000-00009A670000}"/>
    <cellStyle name="Normal 3 3 2 3 15 2" xfId="26548" xr:uid="{00000000-0005-0000-0000-00009B670000}"/>
    <cellStyle name="Normal 3 3 2 3 16" xfId="26549" xr:uid="{00000000-0005-0000-0000-00009C670000}"/>
    <cellStyle name="Normal 3 3 2 3 17" xfId="26550" xr:uid="{00000000-0005-0000-0000-00009D670000}"/>
    <cellStyle name="Normal 3 3 2 3 2" xfId="26551" xr:uid="{00000000-0005-0000-0000-00009E670000}"/>
    <cellStyle name="Normal 3 3 2 3 2 10" xfId="26552" xr:uid="{00000000-0005-0000-0000-00009F670000}"/>
    <cellStyle name="Normal 3 3 2 3 2 11" xfId="26553" xr:uid="{00000000-0005-0000-0000-0000A0670000}"/>
    <cellStyle name="Normal 3 3 2 3 2 2" xfId="26554" xr:uid="{00000000-0005-0000-0000-0000A1670000}"/>
    <cellStyle name="Normal 3 3 2 3 2 2 10" xfId="26555" xr:uid="{00000000-0005-0000-0000-0000A2670000}"/>
    <cellStyle name="Normal 3 3 2 3 2 2 2" xfId="26556" xr:uid="{00000000-0005-0000-0000-0000A3670000}"/>
    <cellStyle name="Normal 3 3 2 3 2 2 2 2" xfId="26557" xr:uid="{00000000-0005-0000-0000-0000A4670000}"/>
    <cellStyle name="Normal 3 3 2 3 2 2 2 2 2" xfId="26558" xr:uid="{00000000-0005-0000-0000-0000A5670000}"/>
    <cellStyle name="Normal 3 3 2 3 2 2 2 2 2 2" xfId="26559" xr:uid="{00000000-0005-0000-0000-0000A6670000}"/>
    <cellStyle name="Normal 3 3 2 3 2 2 2 2 2 2 2" xfId="26560" xr:uid="{00000000-0005-0000-0000-0000A7670000}"/>
    <cellStyle name="Normal 3 3 2 3 2 2 2 2 2 2 2 2" xfId="26561" xr:uid="{00000000-0005-0000-0000-0000A8670000}"/>
    <cellStyle name="Normal 3 3 2 3 2 2 2 2 2 2 3" xfId="26562" xr:uid="{00000000-0005-0000-0000-0000A9670000}"/>
    <cellStyle name="Normal 3 3 2 3 2 2 2 2 2 3" xfId="26563" xr:uid="{00000000-0005-0000-0000-0000AA670000}"/>
    <cellStyle name="Normal 3 3 2 3 2 2 2 2 2 3 2" xfId="26564" xr:uid="{00000000-0005-0000-0000-0000AB670000}"/>
    <cellStyle name="Normal 3 3 2 3 2 2 2 2 2 4" xfId="26565" xr:uid="{00000000-0005-0000-0000-0000AC670000}"/>
    <cellStyle name="Normal 3 3 2 3 2 2 2 2 3" xfId="26566" xr:uid="{00000000-0005-0000-0000-0000AD670000}"/>
    <cellStyle name="Normal 3 3 2 3 2 2 2 2 3 2" xfId="26567" xr:uid="{00000000-0005-0000-0000-0000AE670000}"/>
    <cellStyle name="Normal 3 3 2 3 2 2 2 2 3 2 2" xfId="26568" xr:uid="{00000000-0005-0000-0000-0000AF670000}"/>
    <cellStyle name="Normal 3 3 2 3 2 2 2 2 3 3" xfId="26569" xr:uid="{00000000-0005-0000-0000-0000B0670000}"/>
    <cellStyle name="Normal 3 3 2 3 2 2 2 2 4" xfId="26570" xr:uid="{00000000-0005-0000-0000-0000B1670000}"/>
    <cellStyle name="Normal 3 3 2 3 2 2 2 2 4 2" xfId="26571" xr:uid="{00000000-0005-0000-0000-0000B2670000}"/>
    <cellStyle name="Normal 3 3 2 3 2 2 2 2 5" xfId="26572" xr:uid="{00000000-0005-0000-0000-0000B3670000}"/>
    <cellStyle name="Normal 3 3 2 3 2 2 2 3" xfId="26573" xr:uid="{00000000-0005-0000-0000-0000B4670000}"/>
    <cellStyle name="Normal 3 3 2 3 2 2 2 3 2" xfId="26574" xr:uid="{00000000-0005-0000-0000-0000B5670000}"/>
    <cellStyle name="Normal 3 3 2 3 2 2 2 3 2 2" xfId="26575" xr:uid="{00000000-0005-0000-0000-0000B6670000}"/>
    <cellStyle name="Normal 3 3 2 3 2 2 2 3 2 2 2" xfId="26576" xr:uid="{00000000-0005-0000-0000-0000B7670000}"/>
    <cellStyle name="Normal 3 3 2 3 2 2 2 3 2 3" xfId="26577" xr:uid="{00000000-0005-0000-0000-0000B8670000}"/>
    <cellStyle name="Normal 3 3 2 3 2 2 2 3 3" xfId="26578" xr:uid="{00000000-0005-0000-0000-0000B9670000}"/>
    <cellStyle name="Normal 3 3 2 3 2 2 2 3 3 2" xfId="26579" xr:uid="{00000000-0005-0000-0000-0000BA670000}"/>
    <cellStyle name="Normal 3 3 2 3 2 2 2 3 4" xfId="26580" xr:uid="{00000000-0005-0000-0000-0000BB670000}"/>
    <cellStyle name="Normal 3 3 2 3 2 2 2 4" xfId="26581" xr:uid="{00000000-0005-0000-0000-0000BC670000}"/>
    <cellStyle name="Normal 3 3 2 3 2 2 2 4 2" xfId="26582" xr:uid="{00000000-0005-0000-0000-0000BD670000}"/>
    <cellStyle name="Normal 3 3 2 3 2 2 2 4 2 2" xfId="26583" xr:uid="{00000000-0005-0000-0000-0000BE670000}"/>
    <cellStyle name="Normal 3 3 2 3 2 2 2 4 2 2 2" xfId="26584" xr:uid="{00000000-0005-0000-0000-0000BF670000}"/>
    <cellStyle name="Normal 3 3 2 3 2 2 2 4 2 3" xfId="26585" xr:uid="{00000000-0005-0000-0000-0000C0670000}"/>
    <cellStyle name="Normal 3 3 2 3 2 2 2 4 3" xfId="26586" xr:uid="{00000000-0005-0000-0000-0000C1670000}"/>
    <cellStyle name="Normal 3 3 2 3 2 2 2 4 3 2" xfId="26587" xr:uid="{00000000-0005-0000-0000-0000C2670000}"/>
    <cellStyle name="Normal 3 3 2 3 2 2 2 4 4" xfId="26588" xr:uid="{00000000-0005-0000-0000-0000C3670000}"/>
    <cellStyle name="Normal 3 3 2 3 2 2 2 5" xfId="26589" xr:uid="{00000000-0005-0000-0000-0000C4670000}"/>
    <cellStyle name="Normal 3 3 2 3 2 2 2 5 2" xfId="26590" xr:uid="{00000000-0005-0000-0000-0000C5670000}"/>
    <cellStyle name="Normal 3 3 2 3 2 2 2 5 2 2" xfId="26591" xr:uid="{00000000-0005-0000-0000-0000C6670000}"/>
    <cellStyle name="Normal 3 3 2 3 2 2 2 5 3" xfId="26592" xr:uid="{00000000-0005-0000-0000-0000C7670000}"/>
    <cellStyle name="Normal 3 3 2 3 2 2 2 6" xfId="26593" xr:uid="{00000000-0005-0000-0000-0000C8670000}"/>
    <cellStyle name="Normal 3 3 2 3 2 2 2 6 2" xfId="26594" xr:uid="{00000000-0005-0000-0000-0000C9670000}"/>
    <cellStyle name="Normal 3 3 2 3 2 2 2 7" xfId="26595" xr:uid="{00000000-0005-0000-0000-0000CA670000}"/>
    <cellStyle name="Normal 3 3 2 3 2 2 2 7 2" xfId="26596" xr:uid="{00000000-0005-0000-0000-0000CB670000}"/>
    <cellStyle name="Normal 3 3 2 3 2 2 2 8" xfId="26597" xr:uid="{00000000-0005-0000-0000-0000CC670000}"/>
    <cellStyle name="Normal 3 3 2 3 2 2 3" xfId="26598" xr:uid="{00000000-0005-0000-0000-0000CD670000}"/>
    <cellStyle name="Normal 3 3 2 3 2 2 3 2" xfId="26599" xr:uid="{00000000-0005-0000-0000-0000CE670000}"/>
    <cellStyle name="Normal 3 3 2 3 2 2 3 2 2" xfId="26600" xr:uid="{00000000-0005-0000-0000-0000CF670000}"/>
    <cellStyle name="Normal 3 3 2 3 2 2 3 2 2 2" xfId="26601" xr:uid="{00000000-0005-0000-0000-0000D0670000}"/>
    <cellStyle name="Normal 3 3 2 3 2 2 3 2 2 2 2" xfId="26602" xr:uid="{00000000-0005-0000-0000-0000D1670000}"/>
    <cellStyle name="Normal 3 3 2 3 2 2 3 2 2 3" xfId="26603" xr:uid="{00000000-0005-0000-0000-0000D2670000}"/>
    <cellStyle name="Normal 3 3 2 3 2 2 3 2 3" xfId="26604" xr:uid="{00000000-0005-0000-0000-0000D3670000}"/>
    <cellStyle name="Normal 3 3 2 3 2 2 3 2 3 2" xfId="26605" xr:uid="{00000000-0005-0000-0000-0000D4670000}"/>
    <cellStyle name="Normal 3 3 2 3 2 2 3 2 4" xfId="26606" xr:uid="{00000000-0005-0000-0000-0000D5670000}"/>
    <cellStyle name="Normal 3 3 2 3 2 2 3 3" xfId="26607" xr:uid="{00000000-0005-0000-0000-0000D6670000}"/>
    <cellStyle name="Normal 3 3 2 3 2 2 3 3 2" xfId="26608" xr:uid="{00000000-0005-0000-0000-0000D7670000}"/>
    <cellStyle name="Normal 3 3 2 3 2 2 3 3 2 2" xfId="26609" xr:uid="{00000000-0005-0000-0000-0000D8670000}"/>
    <cellStyle name="Normal 3 3 2 3 2 2 3 3 3" xfId="26610" xr:uid="{00000000-0005-0000-0000-0000D9670000}"/>
    <cellStyle name="Normal 3 3 2 3 2 2 3 4" xfId="26611" xr:uid="{00000000-0005-0000-0000-0000DA670000}"/>
    <cellStyle name="Normal 3 3 2 3 2 2 3 4 2" xfId="26612" xr:uid="{00000000-0005-0000-0000-0000DB670000}"/>
    <cellStyle name="Normal 3 3 2 3 2 2 3 5" xfId="26613" xr:uid="{00000000-0005-0000-0000-0000DC670000}"/>
    <cellStyle name="Normal 3 3 2 3 2 2 4" xfId="26614" xr:uid="{00000000-0005-0000-0000-0000DD670000}"/>
    <cellStyle name="Normal 3 3 2 3 2 2 4 2" xfId="26615" xr:uid="{00000000-0005-0000-0000-0000DE670000}"/>
    <cellStyle name="Normal 3 3 2 3 2 2 4 2 2" xfId="26616" xr:uid="{00000000-0005-0000-0000-0000DF670000}"/>
    <cellStyle name="Normal 3 3 2 3 2 2 4 2 2 2" xfId="26617" xr:uid="{00000000-0005-0000-0000-0000E0670000}"/>
    <cellStyle name="Normal 3 3 2 3 2 2 4 2 3" xfId="26618" xr:uid="{00000000-0005-0000-0000-0000E1670000}"/>
    <cellStyle name="Normal 3 3 2 3 2 2 4 3" xfId="26619" xr:uid="{00000000-0005-0000-0000-0000E2670000}"/>
    <cellStyle name="Normal 3 3 2 3 2 2 4 3 2" xfId="26620" xr:uid="{00000000-0005-0000-0000-0000E3670000}"/>
    <cellStyle name="Normal 3 3 2 3 2 2 4 4" xfId="26621" xr:uid="{00000000-0005-0000-0000-0000E4670000}"/>
    <cellStyle name="Normal 3 3 2 3 2 2 5" xfId="26622" xr:uid="{00000000-0005-0000-0000-0000E5670000}"/>
    <cellStyle name="Normal 3 3 2 3 2 2 5 2" xfId="26623" xr:uid="{00000000-0005-0000-0000-0000E6670000}"/>
    <cellStyle name="Normal 3 3 2 3 2 2 5 2 2" xfId="26624" xr:uid="{00000000-0005-0000-0000-0000E7670000}"/>
    <cellStyle name="Normal 3 3 2 3 2 2 5 2 2 2" xfId="26625" xr:uid="{00000000-0005-0000-0000-0000E8670000}"/>
    <cellStyle name="Normal 3 3 2 3 2 2 5 2 3" xfId="26626" xr:uid="{00000000-0005-0000-0000-0000E9670000}"/>
    <cellStyle name="Normal 3 3 2 3 2 2 5 3" xfId="26627" xr:uid="{00000000-0005-0000-0000-0000EA670000}"/>
    <cellStyle name="Normal 3 3 2 3 2 2 5 3 2" xfId="26628" xr:uid="{00000000-0005-0000-0000-0000EB670000}"/>
    <cellStyle name="Normal 3 3 2 3 2 2 5 4" xfId="26629" xr:uid="{00000000-0005-0000-0000-0000EC670000}"/>
    <cellStyle name="Normal 3 3 2 3 2 2 6" xfId="26630" xr:uid="{00000000-0005-0000-0000-0000ED670000}"/>
    <cellStyle name="Normal 3 3 2 3 2 2 6 2" xfId="26631" xr:uid="{00000000-0005-0000-0000-0000EE670000}"/>
    <cellStyle name="Normal 3 3 2 3 2 2 6 2 2" xfId="26632" xr:uid="{00000000-0005-0000-0000-0000EF670000}"/>
    <cellStyle name="Normal 3 3 2 3 2 2 6 3" xfId="26633" xr:uid="{00000000-0005-0000-0000-0000F0670000}"/>
    <cellStyle name="Normal 3 3 2 3 2 2 7" xfId="26634" xr:uid="{00000000-0005-0000-0000-0000F1670000}"/>
    <cellStyle name="Normal 3 3 2 3 2 2 7 2" xfId="26635" xr:uid="{00000000-0005-0000-0000-0000F2670000}"/>
    <cellStyle name="Normal 3 3 2 3 2 2 8" xfId="26636" xr:uid="{00000000-0005-0000-0000-0000F3670000}"/>
    <cellStyle name="Normal 3 3 2 3 2 2 8 2" xfId="26637" xr:uid="{00000000-0005-0000-0000-0000F4670000}"/>
    <cellStyle name="Normal 3 3 2 3 2 2 9" xfId="26638" xr:uid="{00000000-0005-0000-0000-0000F5670000}"/>
    <cellStyle name="Normal 3 3 2 3 2 3" xfId="26639" xr:uid="{00000000-0005-0000-0000-0000F6670000}"/>
    <cellStyle name="Normal 3 3 2 3 2 3 2" xfId="26640" xr:uid="{00000000-0005-0000-0000-0000F7670000}"/>
    <cellStyle name="Normal 3 3 2 3 2 3 2 2" xfId="26641" xr:uid="{00000000-0005-0000-0000-0000F8670000}"/>
    <cellStyle name="Normal 3 3 2 3 2 3 2 2 2" xfId="26642" xr:uid="{00000000-0005-0000-0000-0000F9670000}"/>
    <cellStyle name="Normal 3 3 2 3 2 3 2 2 2 2" xfId="26643" xr:uid="{00000000-0005-0000-0000-0000FA670000}"/>
    <cellStyle name="Normal 3 3 2 3 2 3 2 2 2 2 2" xfId="26644" xr:uid="{00000000-0005-0000-0000-0000FB670000}"/>
    <cellStyle name="Normal 3 3 2 3 2 3 2 2 2 3" xfId="26645" xr:uid="{00000000-0005-0000-0000-0000FC670000}"/>
    <cellStyle name="Normal 3 3 2 3 2 3 2 2 3" xfId="26646" xr:uid="{00000000-0005-0000-0000-0000FD670000}"/>
    <cellStyle name="Normal 3 3 2 3 2 3 2 2 3 2" xfId="26647" xr:uid="{00000000-0005-0000-0000-0000FE670000}"/>
    <cellStyle name="Normal 3 3 2 3 2 3 2 2 4" xfId="26648" xr:uid="{00000000-0005-0000-0000-0000FF670000}"/>
    <cellStyle name="Normal 3 3 2 3 2 3 2 3" xfId="26649" xr:uid="{00000000-0005-0000-0000-000000680000}"/>
    <cellStyle name="Normal 3 3 2 3 2 3 2 3 2" xfId="26650" xr:uid="{00000000-0005-0000-0000-000001680000}"/>
    <cellStyle name="Normal 3 3 2 3 2 3 2 3 2 2" xfId="26651" xr:uid="{00000000-0005-0000-0000-000002680000}"/>
    <cellStyle name="Normal 3 3 2 3 2 3 2 3 3" xfId="26652" xr:uid="{00000000-0005-0000-0000-000003680000}"/>
    <cellStyle name="Normal 3 3 2 3 2 3 2 4" xfId="26653" xr:uid="{00000000-0005-0000-0000-000004680000}"/>
    <cellStyle name="Normal 3 3 2 3 2 3 2 4 2" xfId="26654" xr:uid="{00000000-0005-0000-0000-000005680000}"/>
    <cellStyle name="Normal 3 3 2 3 2 3 2 5" xfId="26655" xr:uid="{00000000-0005-0000-0000-000006680000}"/>
    <cellStyle name="Normal 3 3 2 3 2 3 3" xfId="26656" xr:uid="{00000000-0005-0000-0000-000007680000}"/>
    <cellStyle name="Normal 3 3 2 3 2 3 3 2" xfId="26657" xr:uid="{00000000-0005-0000-0000-000008680000}"/>
    <cellStyle name="Normal 3 3 2 3 2 3 3 2 2" xfId="26658" xr:uid="{00000000-0005-0000-0000-000009680000}"/>
    <cellStyle name="Normal 3 3 2 3 2 3 3 2 2 2" xfId="26659" xr:uid="{00000000-0005-0000-0000-00000A680000}"/>
    <cellStyle name="Normal 3 3 2 3 2 3 3 2 3" xfId="26660" xr:uid="{00000000-0005-0000-0000-00000B680000}"/>
    <cellStyle name="Normal 3 3 2 3 2 3 3 3" xfId="26661" xr:uid="{00000000-0005-0000-0000-00000C680000}"/>
    <cellStyle name="Normal 3 3 2 3 2 3 3 3 2" xfId="26662" xr:uid="{00000000-0005-0000-0000-00000D680000}"/>
    <cellStyle name="Normal 3 3 2 3 2 3 3 4" xfId="26663" xr:uid="{00000000-0005-0000-0000-00000E680000}"/>
    <cellStyle name="Normal 3 3 2 3 2 3 4" xfId="26664" xr:uid="{00000000-0005-0000-0000-00000F680000}"/>
    <cellStyle name="Normal 3 3 2 3 2 3 4 2" xfId="26665" xr:uid="{00000000-0005-0000-0000-000010680000}"/>
    <cellStyle name="Normal 3 3 2 3 2 3 4 2 2" xfId="26666" xr:uid="{00000000-0005-0000-0000-000011680000}"/>
    <cellStyle name="Normal 3 3 2 3 2 3 4 2 2 2" xfId="26667" xr:uid="{00000000-0005-0000-0000-000012680000}"/>
    <cellStyle name="Normal 3 3 2 3 2 3 4 2 3" xfId="26668" xr:uid="{00000000-0005-0000-0000-000013680000}"/>
    <cellStyle name="Normal 3 3 2 3 2 3 4 3" xfId="26669" xr:uid="{00000000-0005-0000-0000-000014680000}"/>
    <cellStyle name="Normal 3 3 2 3 2 3 4 3 2" xfId="26670" xr:uid="{00000000-0005-0000-0000-000015680000}"/>
    <cellStyle name="Normal 3 3 2 3 2 3 4 4" xfId="26671" xr:uid="{00000000-0005-0000-0000-000016680000}"/>
    <cellStyle name="Normal 3 3 2 3 2 3 5" xfId="26672" xr:uid="{00000000-0005-0000-0000-000017680000}"/>
    <cellStyle name="Normal 3 3 2 3 2 3 5 2" xfId="26673" xr:uid="{00000000-0005-0000-0000-000018680000}"/>
    <cellStyle name="Normal 3 3 2 3 2 3 5 2 2" xfId="26674" xr:uid="{00000000-0005-0000-0000-000019680000}"/>
    <cellStyle name="Normal 3 3 2 3 2 3 5 3" xfId="26675" xr:uid="{00000000-0005-0000-0000-00001A680000}"/>
    <cellStyle name="Normal 3 3 2 3 2 3 6" xfId="26676" xr:uid="{00000000-0005-0000-0000-00001B680000}"/>
    <cellStyle name="Normal 3 3 2 3 2 3 6 2" xfId="26677" xr:uid="{00000000-0005-0000-0000-00001C680000}"/>
    <cellStyle name="Normal 3 3 2 3 2 3 7" xfId="26678" xr:uid="{00000000-0005-0000-0000-00001D680000}"/>
    <cellStyle name="Normal 3 3 2 3 2 3 7 2" xfId="26679" xr:uid="{00000000-0005-0000-0000-00001E680000}"/>
    <cellStyle name="Normal 3 3 2 3 2 3 8" xfId="26680" xr:uid="{00000000-0005-0000-0000-00001F680000}"/>
    <cellStyle name="Normal 3 3 2 3 2 4" xfId="26681" xr:uid="{00000000-0005-0000-0000-000020680000}"/>
    <cellStyle name="Normal 3 3 2 3 2 4 2" xfId="26682" xr:uid="{00000000-0005-0000-0000-000021680000}"/>
    <cellStyle name="Normal 3 3 2 3 2 4 2 2" xfId="26683" xr:uid="{00000000-0005-0000-0000-000022680000}"/>
    <cellStyle name="Normal 3 3 2 3 2 4 2 2 2" xfId="26684" xr:uid="{00000000-0005-0000-0000-000023680000}"/>
    <cellStyle name="Normal 3 3 2 3 2 4 2 2 2 2" xfId="26685" xr:uid="{00000000-0005-0000-0000-000024680000}"/>
    <cellStyle name="Normal 3 3 2 3 2 4 2 2 3" xfId="26686" xr:uid="{00000000-0005-0000-0000-000025680000}"/>
    <cellStyle name="Normal 3 3 2 3 2 4 2 3" xfId="26687" xr:uid="{00000000-0005-0000-0000-000026680000}"/>
    <cellStyle name="Normal 3 3 2 3 2 4 2 3 2" xfId="26688" xr:uid="{00000000-0005-0000-0000-000027680000}"/>
    <cellStyle name="Normal 3 3 2 3 2 4 2 4" xfId="26689" xr:uid="{00000000-0005-0000-0000-000028680000}"/>
    <cellStyle name="Normal 3 3 2 3 2 4 3" xfId="26690" xr:uid="{00000000-0005-0000-0000-000029680000}"/>
    <cellStyle name="Normal 3 3 2 3 2 4 3 2" xfId="26691" xr:uid="{00000000-0005-0000-0000-00002A680000}"/>
    <cellStyle name="Normal 3 3 2 3 2 4 3 2 2" xfId="26692" xr:uid="{00000000-0005-0000-0000-00002B680000}"/>
    <cellStyle name="Normal 3 3 2 3 2 4 3 3" xfId="26693" xr:uid="{00000000-0005-0000-0000-00002C680000}"/>
    <cellStyle name="Normal 3 3 2 3 2 4 4" xfId="26694" xr:uid="{00000000-0005-0000-0000-00002D680000}"/>
    <cellStyle name="Normal 3 3 2 3 2 4 4 2" xfId="26695" xr:uid="{00000000-0005-0000-0000-00002E680000}"/>
    <cellStyle name="Normal 3 3 2 3 2 4 5" xfId="26696" xr:uid="{00000000-0005-0000-0000-00002F680000}"/>
    <cellStyle name="Normal 3 3 2 3 2 5" xfId="26697" xr:uid="{00000000-0005-0000-0000-000030680000}"/>
    <cellStyle name="Normal 3 3 2 3 2 5 2" xfId="26698" xr:uid="{00000000-0005-0000-0000-000031680000}"/>
    <cellStyle name="Normal 3 3 2 3 2 5 2 2" xfId="26699" xr:uid="{00000000-0005-0000-0000-000032680000}"/>
    <cellStyle name="Normal 3 3 2 3 2 5 2 2 2" xfId="26700" xr:uid="{00000000-0005-0000-0000-000033680000}"/>
    <cellStyle name="Normal 3 3 2 3 2 5 2 3" xfId="26701" xr:uid="{00000000-0005-0000-0000-000034680000}"/>
    <cellStyle name="Normal 3 3 2 3 2 5 3" xfId="26702" xr:uid="{00000000-0005-0000-0000-000035680000}"/>
    <cellStyle name="Normal 3 3 2 3 2 5 3 2" xfId="26703" xr:uid="{00000000-0005-0000-0000-000036680000}"/>
    <cellStyle name="Normal 3 3 2 3 2 5 4" xfId="26704" xr:uid="{00000000-0005-0000-0000-000037680000}"/>
    <cellStyle name="Normal 3 3 2 3 2 6" xfId="26705" xr:uid="{00000000-0005-0000-0000-000038680000}"/>
    <cellStyle name="Normal 3 3 2 3 2 6 2" xfId="26706" xr:uid="{00000000-0005-0000-0000-000039680000}"/>
    <cellStyle name="Normal 3 3 2 3 2 6 2 2" xfId="26707" xr:uid="{00000000-0005-0000-0000-00003A680000}"/>
    <cellStyle name="Normal 3 3 2 3 2 6 2 2 2" xfId="26708" xr:uid="{00000000-0005-0000-0000-00003B680000}"/>
    <cellStyle name="Normal 3 3 2 3 2 6 2 3" xfId="26709" xr:uid="{00000000-0005-0000-0000-00003C680000}"/>
    <cellStyle name="Normal 3 3 2 3 2 6 3" xfId="26710" xr:uid="{00000000-0005-0000-0000-00003D680000}"/>
    <cellStyle name="Normal 3 3 2 3 2 6 3 2" xfId="26711" xr:uid="{00000000-0005-0000-0000-00003E680000}"/>
    <cellStyle name="Normal 3 3 2 3 2 6 4" xfId="26712" xr:uid="{00000000-0005-0000-0000-00003F680000}"/>
    <cellStyle name="Normal 3 3 2 3 2 7" xfId="26713" xr:uid="{00000000-0005-0000-0000-000040680000}"/>
    <cellStyle name="Normal 3 3 2 3 2 7 2" xfId="26714" xr:uid="{00000000-0005-0000-0000-000041680000}"/>
    <cellStyle name="Normal 3 3 2 3 2 7 2 2" xfId="26715" xr:uid="{00000000-0005-0000-0000-000042680000}"/>
    <cellStyle name="Normal 3 3 2 3 2 7 3" xfId="26716" xr:uid="{00000000-0005-0000-0000-000043680000}"/>
    <cellStyle name="Normal 3 3 2 3 2 8" xfId="26717" xr:uid="{00000000-0005-0000-0000-000044680000}"/>
    <cellStyle name="Normal 3 3 2 3 2 8 2" xfId="26718" xr:uid="{00000000-0005-0000-0000-000045680000}"/>
    <cellStyle name="Normal 3 3 2 3 2 9" xfId="26719" xr:uid="{00000000-0005-0000-0000-000046680000}"/>
    <cellStyle name="Normal 3 3 2 3 2 9 2" xfId="26720" xr:uid="{00000000-0005-0000-0000-000047680000}"/>
    <cellStyle name="Normal 3 3 2 3 3" xfId="26721" xr:uid="{00000000-0005-0000-0000-000048680000}"/>
    <cellStyle name="Normal 3 3 2 3 3 10" xfId="26722" xr:uid="{00000000-0005-0000-0000-000049680000}"/>
    <cellStyle name="Normal 3 3 2 3 3 11" xfId="26723" xr:uid="{00000000-0005-0000-0000-00004A680000}"/>
    <cellStyle name="Normal 3 3 2 3 3 2" xfId="26724" xr:uid="{00000000-0005-0000-0000-00004B680000}"/>
    <cellStyle name="Normal 3 3 2 3 3 2 10" xfId="26725" xr:uid="{00000000-0005-0000-0000-00004C680000}"/>
    <cellStyle name="Normal 3 3 2 3 3 2 2" xfId="26726" xr:uid="{00000000-0005-0000-0000-00004D680000}"/>
    <cellStyle name="Normal 3 3 2 3 3 2 2 2" xfId="26727" xr:uid="{00000000-0005-0000-0000-00004E680000}"/>
    <cellStyle name="Normal 3 3 2 3 3 2 2 2 2" xfId="26728" xr:uid="{00000000-0005-0000-0000-00004F680000}"/>
    <cellStyle name="Normal 3 3 2 3 3 2 2 2 2 2" xfId="26729" xr:uid="{00000000-0005-0000-0000-000050680000}"/>
    <cellStyle name="Normal 3 3 2 3 3 2 2 2 2 2 2" xfId="26730" xr:uid="{00000000-0005-0000-0000-000051680000}"/>
    <cellStyle name="Normal 3 3 2 3 3 2 2 2 2 2 2 2" xfId="26731" xr:uid="{00000000-0005-0000-0000-000052680000}"/>
    <cellStyle name="Normal 3 3 2 3 3 2 2 2 2 2 3" xfId="26732" xr:uid="{00000000-0005-0000-0000-000053680000}"/>
    <cellStyle name="Normal 3 3 2 3 3 2 2 2 2 3" xfId="26733" xr:uid="{00000000-0005-0000-0000-000054680000}"/>
    <cellStyle name="Normal 3 3 2 3 3 2 2 2 2 3 2" xfId="26734" xr:uid="{00000000-0005-0000-0000-000055680000}"/>
    <cellStyle name="Normal 3 3 2 3 3 2 2 2 2 4" xfId="26735" xr:uid="{00000000-0005-0000-0000-000056680000}"/>
    <cellStyle name="Normal 3 3 2 3 3 2 2 2 3" xfId="26736" xr:uid="{00000000-0005-0000-0000-000057680000}"/>
    <cellStyle name="Normal 3 3 2 3 3 2 2 2 3 2" xfId="26737" xr:uid="{00000000-0005-0000-0000-000058680000}"/>
    <cellStyle name="Normal 3 3 2 3 3 2 2 2 3 2 2" xfId="26738" xr:uid="{00000000-0005-0000-0000-000059680000}"/>
    <cellStyle name="Normal 3 3 2 3 3 2 2 2 3 3" xfId="26739" xr:uid="{00000000-0005-0000-0000-00005A680000}"/>
    <cellStyle name="Normal 3 3 2 3 3 2 2 2 4" xfId="26740" xr:uid="{00000000-0005-0000-0000-00005B680000}"/>
    <cellStyle name="Normal 3 3 2 3 3 2 2 2 4 2" xfId="26741" xr:uid="{00000000-0005-0000-0000-00005C680000}"/>
    <cellStyle name="Normal 3 3 2 3 3 2 2 2 5" xfId="26742" xr:uid="{00000000-0005-0000-0000-00005D680000}"/>
    <cellStyle name="Normal 3 3 2 3 3 2 2 3" xfId="26743" xr:uid="{00000000-0005-0000-0000-00005E680000}"/>
    <cellStyle name="Normal 3 3 2 3 3 2 2 3 2" xfId="26744" xr:uid="{00000000-0005-0000-0000-00005F680000}"/>
    <cellStyle name="Normal 3 3 2 3 3 2 2 3 2 2" xfId="26745" xr:uid="{00000000-0005-0000-0000-000060680000}"/>
    <cellStyle name="Normal 3 3 2 3 3 2 2 3 2 2 2" xfId="26746" xr:uid="{00000000-0005-0000-0000-000061680000}"/>
    <cellStyle name="Normal 3 3 2 3 3 2 2 3 2 3" xfId="26747" xr:uid="{00000000-0005-0000-0000-000062680000}"/>
    <cellStyle name="Normal 3 3 2 3 3 2 2 3 3" xfId="26748" xr:uid="{00000000-0005-0000-0000-000063680000}"/>
    <cellStyle name="Normal 3 3 2 3 3 2 2 3 3 2" xfId="26749" xr:uid="{00000000-0005-0000-0000-000064680000}"/>
    <cellStyle name="Normal 3 3 2 3 3 2 2 3 4" xfId="26750" xr:uid="{00000000-0005-0000-0000-000065680000}"/>
    <cellStyle name="Normal 3 3 2 3 3 2 2 4" xfId="26751" xr:uid="{00000000-0005-0000-0000-000066680000}"/>
    <cellStyle name="Normal 3 3 2 3 3 2 2 4 2" xfId="26752" xr:uid="{00000000-0005-0000-0000-000067680000}"/>
    <cellStyle name="Normal 3 3 2 3 3 2 2 4 2 2" xfId="26753" xr:uid="{00000000-0005-0000-0000-000068680000}"/>
    <cellStyle name="Normal 3 3 2 3 3 2 2 4 2 2 2" xfId="26754" xr:uid="{00000000-0005-0000-0000-000069680000}"/>
    <cellStyle name="Normal 3 3 2 3 3 2 2 4 2 3" xfId="26755" xr:uid="{00000000-0005-0000-0000-00006A680000}"/>
    <cellStyle name="Normal 3 3 2 3 3 2 2 4 3" xfId="26756" xr:uid="{00000000-0005-0000-0000-00006B680000}"/>
    <cellStyle name="Normal 3 3 2 3 3 2 2 4 3 2" xfId="26757" xr:uid="{00000000-0005-0000-0000-00006C680000}"/>
    <cellStyle name="Normal 3 3 2 3 3 2 2 4 4" xfId="26758" xr:uid="{00000000-0005-0000-0000-00006D680000}"/>
    <cellStyle name="Normal 3 3 2 3 3 2 2 5" xfId="26759" xr:uid="{00000000-0005-0000-0000-00006E680000}"/>
    <cellStyle name="Normal 3 3 2 3 3 2 2 5 2" xfId="26760" xr:uid="{00000000-0005-0000-0000-00006F680000}"/>
    <cellStyle name="Normal 3 3 2 3 3 2 2 5 2 2" xfId="26761" xr:uid="{00000000-0005-0000-0000-000070680000}"/>
    <cellStyle name="Normal 3 3 2 3 3 2 2 5 3" xfId="26762" xr:uid="{00000000-0005-0000-0000-000071680000}"/>
    <cellStyle name="Normal 3 3 2 3 3 2 2 6" xfId="26763" xr:uid="{00000000-0005-0000-0000-000072680000}"/>
    <cellStyle name="Normal 3 3 2 3 3 2 2 6 2" xfId="26764" xr:uid="{00000000-0005-0000-0000-000073680000}"/>
    <cellStyle name="Normal 3 3 2 3 3 2 2 7" xfId="26765" xr:uid="{00000000-0005-0000-0000-000074680000}"/>
    <cellStyle name="Normal 3 3 2 3 3 2 2 7 2" xfId="26766" xr:uid="{00000000-0005-0000-0000-000075680000}"/>
    <cellStyle name="Normal 3 3 2 3 3 2 2 8" xfId="26767" xr:uid="{00000000-0005-0000-0000-000076680000}"/>
    <cellStyle name="Normal 3 3 2 3 3 2 3" xfId="26768" xr:uid="{00000000-0005-0000-0000-000077680000}"/>
    <cellStyle name="Normal 3 3 2 3 3 2 3 2" xfId="26769" xr:uid="{00000000-0005-0000-0000-000078680000}"/>
    <cellStyle name="Normal 3 3 2 3 3 2 3 2 2" xfId="26770" xr:uid="{00000000-0005-0000-0000-000079680000}"/>
    <cellStyle name="Normal 3 3 2 3 3 2 3 2 2 2" xfId="26771" xr:uid="{00000000-0005-0000-0000-00007A680000}"/>
    <cellStyle name="Normal 3 3 2 3 3 2 3 2 2 2 2" xfId="26772" xr:uid="{00000000-0005-0000-0000-00007B680000}"/>
    <cellStyle name="Normal 3 3 2 3 3 2 3 2 2 3" xfId="26773" xr:uid="{00000000-0005-0000-0000-00007C680000}"/>
    <cellStyle name="Normal 3 3 2 3 3 2 3 2 3" xfId="26774" xr:uid="{00000000-0005-0000-0000-00007D680000}"/>
    <cellStyle name="Normal 3 3 2 3 3 2 3 2 3 2" xfId="26775" xr:uid="{00000000-0005-0000-0000-00007E680000}"/>
    <cellStyle name="Normal 3 3 2 3 3 2 3 2 4" xfId="26776" xr:uid="{00000000-0005-0000-0000-00007F680000}"/>
    <cellStyle name="Normal 3 3 2 3 3 2 3 3" xfId="26777" xr:uid="{00000000-0005-0000-0000-000080680000}"/>
    <cellStyle name="Normal 3 3 2 3 3 2 3 3 2" xfId="26778" xr:uid="{00000000-0005-0000-0000-000081680000}"/>
    <cellStyle name="Normal 3 3 2 3 3 2 3 3 2 2" xfId="26779" xr:uid="{00000000-0005-0000-0000-000082680000}"/>
    <cellStyle name="Normal 3 3 2 3 3 2 3 3 3" xfId="26780" xr:uid="{00000000-0005-0000-0000-000083680000}"/>
    <cellStyle name="Normal 3 3 2 3 3 2 3 4" xfId="26781" xr:uid="{00000000-0005-0000-0000-000084680000}"/>
    <cellStyle name="Normal 3 3 2 3 3 2 3 4 2" xfId="26782" xr:uid="{00000000-0005-0000-0000-000085680000}"/>
    <cellStyle name="Normal 3 3 2 3 3 2 3 5" xfId="26783" xr:uid="{00000000-0005-0000-0000-000086680000}"/>
    <cellStyle name="Normal 3 3 2 3 3 2 4" xfId="26784" xr:uid="{00000000-0005-0000-0000-000087680000}"/>
    <cellStyle name="Normal 3 3 2 3 3 2 4 2" xfId="26785" xr:uid="{00000000-0005-0000-0000-000088680000}"/>
    <cellStyle name="Normal 3 3 2 3 3 2 4 2 2" xfId="26786" xr:uid="{00000000-0005-0000-0000-000089680000}"/>
    <cellStyle name="Normal 3 3 2 3 3 2 4 2 2 2" xfId="26787" xr:uid="{00000000-0005-0000-0000-00008A680000}"/>
    <cellStyle name="Normal 3 3 2 3 3 2 4 2 3" xfId="26788" xr:uid="{00000000-0005-0000-0000-00008B680000}"/>
    <cellStyle name="Normal 3 3 2 3 3 2 4 3" xfId="26789" xr:uid="{00000000-0005-0000-0000-00008C680000}"/>
    <cellStyle name="Normal 3 3 2 3 3 2 4 3 2" xfId="26790" xr:uid="{00000000-0005-0000-0000-00008D680000}"/>
    <cellStyle name="Normal 3 3 2 3 3 2 4 4" xfId="26791" xr:uid="{00000000-0005-0000-0000-00008E680000}"/>
    <cellStyle name="Normal 3 3 2 3 3 2 5" xfId="26792" xr:uid="{00000000-0005-0000-0000-00008F680000}"/>
    <cellStyle name="Normal 3 3 2 3 3 2 5 2" xfId="26793" xr:uid="{00000000-0005-0000-0000-000090680000}"/>
    <cellStyle name="Normal 3 3 2 3 3 2 5 2 2" xfId="26794" xr:uid="{00000000-0005-0000-0000-000091680000}"/>
    <cellStyle name="Normal 3 3 2 3 3 2 5 2 2 2" xfId="26795" xr:uid="{00000000-0005-0000-0000-000092680000}"/>
    <cellStyle name="Normal 3 3 2 3 3 2 5 2 3" xfId="26796" xr:uid="{00000000-0005-0000-0000-000093680000}"/>
    <cellStyle name="Normal 3 3 2 3 3 2 5 3" xfId="26797" xr:uid="{00000000-0005-0000-0000-000094680000}"/>
    <cellStyle name="Normal 3 3 2 3 3 2 5 3 2" xfId="26798" xr:uid="{00000000-0005-0000-0000-000095680000}"/>
    <cellStyle name="Normal 3 3 2 3 3 2 5 4" xfId="26799" xr:uid="{00000000-0005-0000-0000-000096680000}"/>
    <cellStyle name="Normal 3 3 2 3 3 2 6" xfId="26800" xr:uid="{00000000-0005-0000-0000-000097680000}"/>
    <cellStyle name="Normal 3 3 2 3 3 2 6 2" xfId="26801" xr:uid="{00000000-0005-0000-0000-000098680000}"/>
    <cellStyle name="Normal 3 3 2 3 3 2 6 2 2" xfId="26802" xr:uid="{00000000-0005-0000-0000-000099680000}"/>
    <cellStyle name="Normal 3 3 2 3 3 2 6 3" xfId="26803" xr:uid="{00000000-0005-0000-0000-00009A680000}"/>
    <cellStyle name="Normal 3 3 2 3 3 2 7" xfId="26804" xr:uid="{00000000-0005-0000-0000-00009B680000}"/>
    <cellStyle name="Normal 3 3 2 3 3 2 7 2" xfId="26805" xr:uid="{00000000-0005-0000-0000-00009C680000}"/>
    <cellStyle name="Normal 3 3 2 3 3 2 8" xfId="26806" xr:uid="{00000000-0005-0000-0000-00009D680000}"/>
    <cellStyle name="Normal 3 3 2 3 3 2 8 2" xfId="26807" xr:uid="{00000000-0005-0000-0000-00009E680000}"/>
    <cellStyle name="Normal 3 3 2 3 3 2 9" xfId="26808" xr:uid="{00000000-0005-0000-0000-00009F680000}"/>
    <cellStyle name="Normal 3 3 2 3 3 3" xfId="26809" xr:uid="{00000000-0005-0000-0000-0000A0680000}"/>
    <cellStyle name="Normal 3 3 2 3 3 3 2" xfId="26810" xr:uid="{00000000-0005-0000-0000-0000A1680000}"/>
    <cellStyle name="Normal 3 3 2 3 3 3 2 2" xfId="26811" xr:uid="{00000000-0005-0000-0000-0000A2680000}"/>
    <cellStyle name="Normal 3 3 2 3 3 3 2 2 2" xfId="26812" xr:uid="{00000000-0005-0000-0000-0000A3680000}"/>
    <cellStyle name="Normal 3 3 2 3 3 3 2 2 2 2" xfId="26813" xr:uid="{00000000-0005-0000-0000-0000A4680000}"/>
    <cellStyle name="Normal 3 3 2 3 3 3 2 2 2 2 2" xfId="26814" xr:uid="{00000000-0005-0000-0000-0000A5680000}"/>
    <cellStyle name="Normal 3 3 2 3 3 3 2 2 2 3" xfId="26815" xr:uid="{00000000-0005-0000-0000-0000A6680000}"/>
    <cellStyle name="Normal 3 3 2 3 3 3 2 2 3" xfId="26816" xr:uid="{00000000-0005-0000-0000-0000A7680000}"/>
    <cellStyle name="Normal 3 3 2 3 3 3 2 2 3 2" xfId="26817" xr:uid="{00000000-0005-0000-0000-0000A8680000}"/>
    <cellStyle name="Normal 3 3 2 3 3 3 2 2 4" xfId="26818" xr:uid="{00000000-0005-0000-0000-0000A9680000}"/>
    <cellStyle name="Normal 3 3 2 3 3 3 2 3" xfId="26819" xr:uid="{00000000-0005-0000-0000-0000AA680000}"/>
    <cellStyle name="Normal 3 3 2 3 3 3 2 3 2" xfId="26820" xr:uid="{00000000-0005-0000-0000-0000AB680000}"/>
    <cellStyle name="Normal 3 3 2 3 3 3 2 3 2 2" xfId="26821" xr:uid="{00000000-0005-0000-0000-0000AC680000}"/>
    <cellStyle name="Normal 3 3 2 3 3 3 2 3 3" xfId="26822" xr:uid="{00000000-0005-0000-0000-0000AD680000}"/>
    <cellStyle name="Normal 3 3 2 3 3 3 2 4" xfId="26823" xr:uid="{00000000-0005-0000-0000-0000AE680000}"/>
    <cellStyle name="Normal 3 3 2 3 3 3 2 4 2" xfId="26824" xr:uid="{00000000-0005-0000-0000-0000AF680000}"/>
    <cellStyle name="Normal 3 3 2 3 3 3 2 5" xfId="26825" xr:uid="{00000000-0005-0000-0000-0000B0680000}"/>
    <cellStyle name="Normal 3 3 2 3 3 3 3" xfId="26826" xr:uid="{00000000-0005-0000-0000-0000B1680000}"/>
    <cellStyle name="Normal 3 3 2 3 3 3 3 2" xfId="26827" xr:uid="{00000000-0005-0000-0000-0000B2680000}"/>
    <cellStyle name="Normal 3 3 2 3 3 3 3 2 2" xfId="26828" xr:uid="{00000000-0005-0000-0000-0000B3680000}"/>
    <cellStyle name="Normal 3 3 2 3 3 3 3 2 2 2" xfId="26829" xr:uid="{00000000-0005-0000-0000-0000B4680000}"/>
    <cellStyle name="Normal 3 3 2 3 3 3 3 2 3" xfId="26830" xr:uid="{00000000-0005-0000-0000-0000B5680000}"/>
    <cellStyle name="Normal 3 3 2 3 3 3 3 3" xfId="26831" xr:uid="{00000000-0005-0000-0000-0000B6680000}"/>
    <cellStyle name="Normal 3 3 2 3 3 3 3 3 2" xfId="26832" xr:uid="{00000000-0005-0000-0000-0000B7680000}"/>
    <cellStyle name="Normal 3 3 2 3 3 3 3 4" xfId="26833" xr:uid="{00000000-0005-0000-0000-0000B8680000}"/>
    <cellStyle name="Normal 3 3 2 3 3 3 4" xfId="26834" xr:uid="{00000000-0005-0000-0000-0000B9680000}"/>
    <cellStyle name="Normal 3 3 2 3 3 3 4 2" xfId="26835" xr:uid="{00000000-0005-0000-0000-0000BA680000}"/>
    <cellStyle name="Normal 3 3 2 3 3 3 4 2 2" xfId="26836" xr:uid="{00000000-0005-0000-0000-0000BB680000}"/>
    <cellStyle name="Normal 3 3 2 3 3 3 4 2 2 2" xfId="26837" xr:uid="{00000000-0005-0000-0000-0000BC680000}"/>
    <cellStyle name="Normal 3 3 2 3 3 3 4 2 3" xfId="26838" xr:uid="{00000000-0005-0000-0000-0000BD680000}"/>
    <cellStyle name="Normal 3 3 2 3 3 3 4 3" xfId="26839" xr:uid="{00000000-0005-0000-0000-0000BE680000}"/>
    <cellStyle name="Normal 3 3 2 3 3 3 4 3 2" xfId="26840" xr:uid="{00000000-0005-0000-0000-0000BF680000}"/>
    <cellStyle name="Normal 3 3 2 3 3 3 4 4" xfId="26841" xr:uid="{00000000-0005-0000-0000-0000C0680000}"/>
    <cellStyle name="Normal 3 3 2 3 3 3 5" xfId="26842" xr:uid="{00000000-0005-0000-0000-0000C1680000}"/>
    <cellStyle name="Normal 3 3 2 3 3 3 5 2" xfId="26843" xr:uid="{00000000-0005-0000-0000-0000C2680000}"/>
    <cellStyle name="Normal 3 3 2 3 3 3 5 2 2" xfId="26844" xr:uid="{00000000-0005-0000-0000-0000C3680000}"/>
    <cellStyle name="Normal 3 3 2 3 3 3 5 3" xfId="26845" xr:uid="{00000000-0005-0000-0000-0000C4680000}"/>
    <cellStyle name="Normal 3 3 2 3 3 3 6" xfId="26846" xr:uid="{00000000-0005-0000-0000-0000C5680000}"/>
    <cellStyle name="Normal 3 3 2 3 3 3 6 2" xfId="26847" xr:uid="{00000000-0005-0000-0000-0000C6680000}"/>
    <cellStyle name="Normal 3 3 2 3 3 3 7" xfId="26848" xr:uid="{00000000-0005-0000-0000-0000C7680000}"/>
    <cellStyle name="Normal 3 3 2 3 3 3 7 2" xfId="26849" xr:uid="{00000000-0005-0000-0000-0000C8680000}"/>
    <cellStyle name="Normal 3 3 2 3 3 3 8" xfId="26850" xr:uid="{00000000-0005-0000-0000-0000C9680000}"/>
    <cellStyle name="Normal 3 3 2 3 3 4" xfId="26851" xr:uid="{00000000-0005-0000-0000-0000CA680000}"/>
    <cellStyle name="Normal 3 3 2 3 3 4 2" xfId="26852" xr:uid="{00000000-0005-0000-0000-0000CB680000}"/>
    <cellStyle name="Normal 3 3 2 3 3 4 2 2" xfId="26853" xr:uid="{00000000-0005-0000-0000-0000CC680000}"/>
    <cellStyle name="Normal 3 3 2 3 3 4 2 2 2" xfId="26854" xr:uid="{00000000-0005-0000-0000-0000CD680000}"/>
    <cellStyle name="Normal 3 3 2 3 3 4 2 2 2 2" xfId="26855" xr:uid="{00000000-0005-0000-0000-0000CE680000}"/>
    <cellStyle name="Normal 3 3 2 3 3 4 2 2 3" xfId="26856" xr:uid="{00000000-0005-0000-0000-0000CF680000}"/>
    <cellStyle name="Normal 3 3 2 3 3 4 2 3" xfId="26857" xr:uid="{00000000-0005-0000-0000-0000D0680000}"/>
    <cellStyle name="Normal 3 3 2 3 3 4 2 3 2" xfId="26858" xr:uid="{00000000-0005-0000-0000-0000D1680000}"/>
    <cellStyle name="Normal 3 3 2 3 3 4 2 4" xfId="26859" xr:uid="{00000000-0005-0000-0000-0000D2680000}"/>
    <cellStyle name="Normal 3 3 2 3 3 4 3" xfId="26860" xr:uid="{00000000-0005-0000-0000-0000D3680000}"/>
    <cellStyle name="Normal 3 3 2 3 3 4 3 2" xfId="26861" xr:uid="{00000000-0005-0000-0000-0000D4680000}"/>
    <cellStyle name="Normal 3 3 2 3 3 4 3 2 2" xfId="26862" xr:uid="{00000000-0005-0000-0000-0000D5680000}"/>
    <cellStyle name="Normal 3 3 2 3 3 4 3 3" xfId="26863" xr:uid="{00000000-0005-0000-0000-0000D6680000}"/>
    <cellStyle name="Normal 3 3 2 3 3 4 4" xfId="26864" xr:uid="{00000000-0005-0000-0000-0000D7680000}"/>
    <cellStyle name="Normal 3 3 2 3 3 4 4 2" xfId="26865" xr:uid="{00000000-0005-0000-0000-0000D8680000}"/>
    <cellStyle name="Normal 3 3 2 3 3 4 5" xfId="26866" xr:uid="{00000000-0005-0000-0000-0000D9680000}"/>
    <cellStyle name="Normal 3 3 2 3 3 5" xfId="26867" xr:uid="{00000000-0005-0000-0000-0000DA680000}"/>
    <cellStyle name="Normal 3 3 2 3 3 5 2" xfId="26868" xr:uid="{00000000-0005-0000-0000-0000DB680000}"/>
    <cellStyle name="Normal 3 3 2 3 3 5 2 2" xfId="26869" xr:uid="{00000000-0005-0000-0000-0000DC680000}"/>
    <cellStyle name="Normal 3 3 2 3 3 5 2 2 2" xfId="26870" xr:uid="{00000000-0005-0000-0000-0000DD680000}"/>
    <cellStyle name="Normal 3 3 2 3 3 5 2 3" xfId="26871" xr:uid="{00000000-0005-0000-0000-0000DE680000}"/>
    <cellStyle name="Normal 3 3 2 3 3 5 3" xfId="26872" xr:uid="{00000000-0005-0000-0000-0000DF680000}"/>
    <cellStyle name="Normal 3 3 2 3 3 5 3 2" xfId="26873" xr:uid="{00000000-0005-0000-0000-0000E0680000}"/>
    <cellStyle name="Normal 3 3 2 3 3 5 4" xfId="26874" xr:uid="{00000000-0005-0000-0000-0000E1680000}"/>
    <cellStyle name="Normal 3 3 2 3 3 6" xfId="26875" xr:uid="{00000000-0005-0000-0000-0000E2680000}"/>
    <cellStyle name="Normal 3 3 2 3 3 6 2" xfId="26876" xr:uid="{00000000-0005-0000-0000-0000E3680000}"/>
    <cellStyle name="Normal 3 3 2 3 3 6 2 2" xfId="26877" xr:uid="{00000000-0005-0000-0000-0000E4680000}"/>
    <cellStyle name="Normal 3 3 2 3 3 6 2 2 2" xfId="26878" xr:uid="{00000000-0005-0000-0000-0000E5680000}"/>
    <cellStyle name="Normal 3 3 2 3 3 6 2 3" xfId="26879" xr:uid="{00000000-0005-0000-0000-0000E6680000}"/>
    <cellStyle name="Normal 3 3 2 3 3 6 3" xfId="26880" xr:uid="{00000000-0005-0000-0000-0000E7680000}"/>
    <cellStyle name="Normal 3 3 2 3 3 6 3 2" xfId="26881" xr:uid="{00000000-0005-0000-0000-0000E8680000}"/>
    <cellStyle name="Normal 3 3 2 3 3 6 4" xfId="26882" xr:uid="{00000000-0005-0000-0000-0000E9680000}"/>
    <cellStyle name="Normal 3 3 2 3 3 7" xfId="26883" xr:uid="{00000000-0005-0000-0000-0000EA680000}"/>
    <cellStyle name="Normal 3 3 2 3 3 7 2" xfId="26884" xr:uid="{00000000-0005-0000-0000-0000EB680000}"/>
    <cellStyle name="Normal 3 3 2 3 3 7 2 2" xfId="26885" xr:uid="{00000000-0005-0000-0000-0000EC680000}"/>
    <cellStyle name="Normal 3 3 2 3 3 7 3" xfId="26886" xr:uid="{00000000-0005-0000-0000-0000ED680000}"/>
    <cellStyle name="Normal 3 3 2 3 3 8" xfId="26887" xr:uid="{00000000-0005-0000-0000-0000EE680000}"/>
    <cellStyle name="Normal 3 3 2 3 3 8 2" xfId="26888" xr:uid="{00000000-0005-0000-0000-0000EF680000}"/>
    <cellStyle name="Normal 3 3 2 3 3 9" xfId="26889" xr:uid="{00000000-0005-0000-0000-0000F0680000}"/>
    <cellStyle name="Normal 3 3 2 3 3 9 2" xfId="26890" xr:uid="{00000000-0005-0000-0000-0000F1680000}"/>
    <cellStyle name="Normal 3 3 2 3 4" xfId="26891" xr:uid="{00000000-0005-0000-0000-0000F2680000}"/>
    <cellStyle name="Normal 3 3 2 3 4 10" xfId="26892" xr:uid="{00000000-0005-0000-0000-0000F3680000}"/>
    <cellStyle name="Normal 3 3 2 3 4 11" xfId="26893" xr:uid="{00000000-0005-0000-0000-0000F4680000}"/>
    <cellStyle name="Normal 3 3 2 3 4 2" xfId="26894" xr:uid="{00000000-0005-0000-0000-0000F5680000}"/>
    <cellStyle name="Normal 3 3 2 3 4 2 2" xfId="26895" xr:uid="{00000000-0005-0000-0000-0000F6680000}"/>
    <cellStyle name="Normal 3 3 2 3 4 2 2 2" xfId="26896" xr:uid="{00000000-0005-0000-0000-0000F7680000}"/>
    <cellStyle name="Normal 3 3 2 3 4 2 2 2 2" xfId="26897" xr:uid="{00000000-0005-0000-0000-0000F8680000}"/>
    <cellStyle name="Normal 3 3 2 3 4 2 2 2 2 2" xfId="26898" xr:uid="{00000000-0005-0000-0000-0000F9680000}"/>
    <cellStyle name="Normal 3 3 2 3 4 2 2 2 2 2 2" xfId="26899" xr:uid="{00000000-0005-0000-0000-0000FA680000}"/>
    <cellStyle name="Normal 3 3 2 3 4 2 2 2 2 2 2 2" xfId="26900" xr:uid="{00000000-0005-0000-0000-0000FB680000}"/>
    <cellStyle name="Normal 3 3 2 3 4 2 2 2 2 2 3" xfId="26901" xr:uid="{00000000-0005-0000-0000-0000FC680000}"/>
    <cellStyle name="Normal 3 3 2 3 4 2 2 2 2 3" xfId="26902" xr:uid="{00000000-0005-0000-0000-0000FD680000}"/>
    <cellStyle name="Normal 3 3 2 3 4 2 2 2 2 3 2" xfId="26903" xr:uid="{00000000-0005-0000-0000-0000FE680000}"/>
    <cellStyle name="Normal 3 3 2 3 4 2 2 2 2 4" xfId="26904" xr:uid="{00000000-0005-0000-0000-0000FF680000}"/>
    <cellStyle name="Normal 3 3 2 3 4 2 2 2 3" xfId="26905" xr:uid="{00000000-0005-0000-0000-000000690000}"/>
    <cellStyle name="Normal 3 3 2 3 4 2 2 2 3 2" xfId="26906" xr:uid="{00000000-0005-0000-0000-000001690000}"/>
    <cellStyle name="Normal 3 3 2 3 4 2 2 2 3 2 2" xfId="26907" xr:uid="{00000000-0005-0000-0000-000002690000}"/>
    <cellStyle name="Normal 3 3 2 3 4 2 2 2 3 3" xfId="26908" xr:uid="{00000000-0005-0000-0000-000003690000}"/>
    <cellStyle name="Normal 3 3 2 3 4 2 2 2 4" xfId="26909" xr:uid="{00000000-0005-0000-0000-000004690000}"/>
    <cellStyle name="Normal 3 3 2 3 4 2 2 2 4 2" xfId="26910" xr:uid="{00000000-0005-0000-0000-000005690000}"/>
    <cellStyle name="Normal 3 3 2 3 4 2 2 2 5" xfId="26911" xr:uid="{00000000-0005-0000-0000-000006690000}"/>
    <cellStyle name="Normal 3 3 2 3 4 2 2 3" xfId="26912" xr:uid="{00000000-0005-0000-0000-000007690000}"/>
    <cellStyle name="Normal 3 3 2 3 4 2 2 3 2" xfId="26913" xr:uid="{00000000-0005-0000-0000-000008690000}"/>
    <cellStyle name="Normal 3 3 2 3 4 2 2 3 2 2" xfId="26914" xr:uid="{00000000-0005-0000-0000-000009690000}"/>
    <cellStyle name="Normal 3 3 2 3 4 2 2 3 2 2 2" xfId="26915" xr:uid="{00000000-0005-0000-0000-00000A690000}"/>
    <cellStyle name="Normal 3 3 2 3 4 2 2 3 2 3" xfId="26916" xr:uid="{00000000-0005-0000-0000-00000B690000}"/>
    <cellStyle name="Normal 3 3 2 3 4 2 2 3 3" xfId="26917" xr:uid="{00000000-0005-0000-0000-00000C690000}"/>
    <cellStyle name="Normal 3 3 2 3 4 2 2 3 3 2" xfId="26918" xr:uid="{00000000-0005-0000-0000-00000D690000}"/>
    <cellStyle name="Normal 3 3 2 3 4 2 2 3 4" xfId="26919" xr:uid="{00000000-0005-0000-0000-00000E690000}"/>
    <cellStyle name="Normal 3 3 2 3 4 2 2 4" xfId="26920" xr:uid="{00000000-0005-0000-0000-00000F690000}"/>
    <cellStyle name="Normal 3 3 2 3 4 2 2 4 2" xfId="26921" xr:uid="{00000000-0005-0000-0000-000010690000}"/>
    <cellStyle name="Normal 3 3 2 3 4 2 2 4 2 2" xfId="26922" xr:uid="{00000000-0005-0000-0000-000011690000}"/>
    <cellStyle name="Normal 3 3 2 3 4 2 2 4 2 2 2" xfId="26923" xr:uid="{00000000-0005-0000-0000-000012690000}"/>
    <cellStyle name="Normal 3 3 2 3 4 2 2 4 2 3" xfId="26924" xr:uid="{00000000-0005-0000-0000-000013690000}"/>
    <cellStyle name="Normal 3 3 2 3 4 2 2 4 3" xfId="26925" xr:uid="{00000000-0005-0000-0000-000014690000}"/>
    <cellStyle name="Normal 3 3 2 3 4 2 2 4 3 2" xfId="26926" xr:uid="{00000000-0005-0000-0000-000015690000}"/>
    <cellStyle name="Normal 3 3 2 3 4 2 2 4 4" xfId="26927" xr:uid="{00000000-0005-0000-0000-000016690000}"/>
    <cellStyle name="Normal 3 3 2 3 4 2 2 5" xfId="26928" xr:uid="{00000000-0005-0000-0000-000017690000}"/>
    <cellStyle name="Normal 3 3 2 3 4 2 2 5 2" xfId="26929" xr:uid="{00000000-0005-0000-0000-000018690000}"/>
    <cellStyle name="Normal 3 3 2 3 4 2 2 5 2 2" xfId="26930" xr:uid="{00000000-0005-0000-0000-000019690000}"/>
    <cellStyle name="Normal 3 3 2 3 4 2 2 5 3" xfId="26931" xr:uid="{00000000-0005-0000-0000-00001A690000}"/>
    <cellStyle name="Normal 3 3 2 3 4 2 2 6" xfId="26932" xr:uid="{00000000-0005-0000-0000-00001B690000}"/>
    <cellStyle name="Normal 3 3 2 3 4 2 2 6 2" xfId="26933" xr:uid="{00000000-0005-0000-0000-00001C690000}"/>
    <cellStyle name="Normal 3 3 2 3 4 2 2 7" xfId="26934" xr:uid="{00000000-0005-0000-0000-00001D690000}"/>
    <cellStyle name="Normal 3 3 2 3 4 2 2 7 2" xfId="26935" xr:uid="{00000000-0005-0000-0000-00001E690000}"/>
    <cellStyle name="Normal 3 3 2 3 4 2 2 8" xfId="26936" xr:uid="{00000000-0005-0000-0000-00001F690000}"/>
    <cellStyle name="Normal 3 3 2 3 4 2 3" xfId="26937" xr:uid="{00000000-0005-0000-0000-000020690000}"/>
    <cellStyle name="Normal 3 3 2 3 4 2 3 2" xfId="26938" xr:uid="{00000000-0005-0000-0000-000021690000}"/>
    <cellStyle name="Normal 3 3 2 3 4 2 3 2 2" xfId="26939" xr:uid="{00000000-0005-0000-0000-000022690000}"/>
    <cellStyle name="Normal 3 3 2 3 4 2 3 2 2 2" xfId="26940" xr:uid="{00000000-0005-0000-0000-000023690000}"/>
    <cellStyle name="Normal 3 3 2 3 4 2 3 2 2 2 2" xfId="26941" xr:uid="{00000000-0005-0000-0000-000024690000}"/>
    <cellStyle name="Normal 3 3 2 3 4 2 3 2 2 3" xfId="26942" xr:uid="{00000000-0005-0000-0000-000025690000}"/>
    <cellStyle name="Normal 3 3 2 3 4 2 3 2 3" xfId="26943" xr:uid="{00000000-0005-0000-0000-000026690000}"/>
    <cellStyle name="Normal 3 3 2 3 4 2 3 2 3 2" xfId="26944" xr:uid="{00000000-0005-0000-0000-000027690000}"/>
    <cellStyle name="Normal 3 3 2 3 4 2 3 2 4" xfId="26945" xr:uid="{00000000-0005-0000-0000-000028690000}"/>
    <cellStyle name="Normal 3 3 2 3 4 2 3 3" xfId="26946" xr:uid="{00000000-0005-0000-0000-000029690000}"/>
    <cellStyle name="Normal 3 3 2 3 4 2 3 3 2" xfId="26947" xr:uid="{00000000-0005-0000-0000-00002A690000}"/>
    <cellStyle name="Normal 3 3 2 3 4 2 3 3 2 2" xfId="26948" xr:uid="{00000000-0005-0000-0000-00002B690000}"/>
    <cellStyle name="Normal 3 3 2 3 4 2 3 3 3" xfId="26949" xr:uid="{00000000-0005-0000-0000-00002C690000}"/>
    <cellStyle name="Normal 3 3 2 3 4 2 3 4" xfId="26950" xr:uid="{00000000-0005-0000-0000-00002D690000}"/>
    <cellStyle name="Normal 3 3 2 3 4 2 3 4 2" xfId="26951" xr:uid="{00000000-0005-0000-0000-00002E690000}"/>
    <cellStyle name="Normal 3 3 2 3 4 2 3 5" xfId="26952" xr:uid="{00000000-0005-0000-0000-00002F690000}"/>
    <cellStyle name="Normal 3 3 2 3 4 2 4" xfId="26953" xr:uid="{00000000-0005-0000-0000-000030690000}"/>
    <cellStyle name="Normal 3 3 2 3 4 2 4 2" xfId="26954" xr:uid="{00000000-0005-0000-0000-000031690000}"/>
    <cellStyle name="Normal 3 3 2 3 4 2 4 2 2" xfId="26955" xr:uid="{00000000-0005-0000-0000-000032690000}"/>
    <cellStyle name="Normal 3 3 2 3 4 2 4 2 2 2" xfId="26956" xr:uid="{00000000-0005-0000-0000-000033690000}"/>
    <cellStyle name="Normal 3 3 2 3 4 2 4 2 3" xfId="26957" xr:uid="{00000000-0005-0000-0000-000034690000}"/>
    <cellStyle name="Normal 3 3 2 3 4 2 4 3" xfId="26958" xr:uid="{00000000-0005-0000-0000-000035690000}"/>
    <cellStyle name="Normal 3 3 2 3 4 2 4 3 2" xfId="26959" xr:uid="{00000000-0005-0000-0000-000036690000}"/>
    <cellStyle name="Normal 3 3 2 3 4 2 4 4" xfId="26960" xr:uid="{00000000-0005-0000-0000-000037690000}"/>
    <cellStyle name="Normal 3 3 2 3 4 2 5" xfId="26961" xr:uid="{00000000-0005-0000-0000-000038690000}"/>
    <cellStyle name="Normal 3 3 2 3 4 2 5 2" xfId="26962" xr:uid="{00000000-0005-0000-0000-000039690000}"/>
    <cellStyle name="Normal 3 3 2 3 4 2 5 2 2" xfId="26963" xr:uid="{00000000-0005-0000-0000-00003A690000}"/>
    <cellStyle name="Normal 3 3 2 3 4 2 5 2 2 2" xfId="26964" xr:uid="{00000000-0005-0000-0000-00003B690000}"/>
    <cellStyle name="Normal 3 3 2 3 4 2 5 2 3" xfId="26965" xr:uid="{00000000-0005-0000-0000-00003C690000}"/>
    <cellStyle name="Normal 3 3 2 3 4 2 5 3" xfId="26966" xr:uid="{00000000-0005-0000-0000-00003D690000}"/>
    <cellStyle name="Normal 3 3 2 3 4 2 5 3 2" xfId="26967" xr:uid="{00000000-0005-0000-0000-00003E690000}"/>
    <cellStyle name="Normal 3 3 2 3 4 2 5 4" xfId="26968" xr:uid="{00000000-0005-0000-0000-00003F690000}"/>
    <cellStyle name="Normal 3 3 2 3 4 2 6" xfId="26969" xr:uid="{00000000-0005-0000-0000-000040690000}"/>
    <cellStyle name="Normal 3 3 2 3 4 2 6 2" xfId="26970" xr:uid="{00000000-0005-0000-0000-000041690000}"/>
    <cellStyle name="Normal 3 3 2 3 4 2 6 2 2" xfId="26971" xr:uid="{00000000-0005-0000-0000-000042690000}"/>
    <cellStyle name="Normal 3 3 2 3 4 2 6 3" xfId="26972" xr:uid="{00000000-0005-0000-0000-000043690000}"/>
    <cellStyle name="Normal 3 3 2 3 4 2 7" xfId="26973" xr:uid="{00000000-0005-0000-0000-000044690000}"/>
    <cellStyle name="Normal 3 3 2 3 4 2 7 2" xfId="26974" xr:uid="{00000000-0005-0000-0000-000045690000}"/>
    <cellStyle name="Normal 3 3 2 3 4 2 8" xfId="26975" xr:uid="{00000000-0005-0000-0000-000046690000}"/>
    <cellStyle name="Normal 3 3 2 3 4 2 8 2" xfId="26976" xr:uid="{00000000-0005-0000-0000-000047690000}"/>
    <cellStyle name="Normal 3 3 2 3 4 2 9" xfId="26977" xr:uid="{00000000-0005-0000-0000-000048690000}"/>
    <cellStyle name="Normal 3 3 2 3 4 3" xfId="26978" xr:uid="{00000000-0005-0000-0000-000049690000}"/>
    <cellStyle name="Normal 3 3 2 3 4 3 2" xfId="26979" xr:uid="{00000000-0005-0000-0000-00004A690000}"/>
    <cellStyle name="Normal 3 3 2 3 4 3 2 2" xfId="26980" xr:uid="{00000000-0005-0000-0000-00004B690000}"/>
    <cellStyle name="Normal 3 3 2 3 4 3 2 2 2" xfId="26981" xr:uid="{00000000-0005-0000-0000-00004C690000}"/>
    <cellStyle name="Normal 3 3 2 3 4 3 2 2 2 2" xfId="26982" xr:uid="{00000000-0005-0000-0000-00004D690000}"/>
    <cellStyle name="Normal 3 3 2 3 4 3 2 2 2 2 2" xfId="26983" xr:uid="{00000000-0005-0000-0000-00004E690000}"/>
    <cellStyle name="Normal 3 3 2 3 4 3 2 2 2 3" xfId="26984" xr:uid="{00000000-0005-0000-0000-00004F690000}"/>
    <cellStyle name="Normal 3 3 2 3 4 3 2 2 3" xfId="26985" xr:uid="{00000000-0005-0000-0000-000050690000}"/>
    <cellStyle name="Normal 3 3 2 3 4 3 2 2 3 2" xfId="26986" xr:uid="{00000000-0005-0000-0000-000051690000}"/>
    <cellStyle name="Normal 3 3 2 3 4 3 2 2 4" xfId="26987" xr:uid="{00000000-0005-0000-0000-000052690000}"/>
    <cellStyle name="Normal 3 3 2 3 4 3 2 3" xfId="26988" xr:uid="{00000000-0005-0000-0000-000053690000}"/>
    <cellStyle name="Normal 3 3 2 3 4 3 2 3 2" xfId="26989" xr:uid="{00000000-0005-0000-0000-000054690000}"/>
    <cellStyle name="Normal 3 3 2 3 4 3 2 3 2 2" xfId="26990" xr:uid="{00000000-0005-0000-0000-000055690000}"/>
    <cellStyle name="Normal 3 3 2 3 4 3 2 3 3" xfId="26991" xr:uid="{00000000-0005-0000-0000-000056690000}"/>
    <cellStyle name="Normal 3 3 2 3 4 3 2 4" xfId="26992" xr:uid="{00000000-0005-0000-0000-000057690000}"/>
    <cellStyle name="Normal 3 3 2 3 4 3 2 4 2" xfId="26993" xr:uid="{00000000-0005-0000-0000-000058690000}"/>
    <cellStyle name="Normal 3 3 2 3 4 3 2 5" xfId="26994" xr:uid="{00000000-0005-0000-0000-000059690000}"/>
    <cellStyle name="Normal 3 3 2 3 4 3 3" xfId="26995" xr:uid="{00000000-0005-0000-0000-00005A690000}"/>
    <cellStyle name="Normal 3 3 2 3 4 3 3 2" xfId="26996" xr:uid="{00000000-0005-0000-0000-00005B690000}"/>
    <cellStyle name="Normal 3 3 2 3 4 3 3 2 2" xfId="26997" xr:uid="{00000000-0005-0000-0000-00005C690000}"/>
    <cellStyle name="Normal 3 3 2 3 4 3 3 2 2 2" xfId="26998" xr:uid="{00000000-0005-0000-0000-00005D690000}"/>
    <cellStyle name="Normal 3 3 2 3 4 3 3 2 3" xfId="26999" xr:uid="{00000000-0005-0000-0000-00005E690000}"/>
    <cellStyle name="Normal 3 3 2 3 4 3 3 3" xfId="27000" xr:uid="{00000000-0005-0000-0000-00005F690000}"/>
    <cellStyle name="Normal 3 3 2 3 4 3 3 3 2" xfId="27001" xr:uid="{00000000-0005-0000-0000-000060690000}"/>
    <cellStyle name="Normal 3 3 2 3 4 3 3 4" xfId="27002" xr:uid="{00000000-0005-0000-0000-000061690000}"/>
    <cellStyle name="Normal 3 3 2 3 4 3 4" xfId="27003" xr:uid="{00000000-0005-0000-0000-000062690000}"/>
    <cellStyle name="Normal 3 3 2 3 4 3 4 2" xfId="27004" xr:uid="{00000000-0005-0000-0000-000063690000}"/>
    <cellStyle name="Normal 3 3 2 3 4 3 4 2 2" xfId="27005" xr:uid="{00000000-0005-0000-0000-000064690000}"/>
    <cellStyle name="Normal 3 3 2 3 4 3 4 2 2 2" xfId="27006" xr:uid="{00000000-0005-0000-0000-000065690000}"/>
    <cellStyle name="Normal 3 3 2 3 4 3 4 2 3" xfId="27007" xr:uid="{00000000-0005-0000-0000-000066690000}"/>
    <cellStyle name="Normal 3 3 2 3 4 3 4 3" xfId="27008" xr:uid="{00000000-0005-0000-0000-000067690000}"/>
    <cellStyle name="Normal 3 3 2 3 4 3 4 3 2" xfId="27009" xr:uid="{00000000-0005-0000-0000-000068690000}"/>
    <cellStyle name="Normal 3 3 2 3 4 3 4 4" xfId="27010" xr:uid="{00000000-0005-0000-0000-000069690000}"/>
    <cellStyle name="Normal 3 3 2 3 4 3 5" xfId="27011" xr:uid="{00000000-0005-0000-0000-00006A690000}"/>
    <cellStyle name="Normal 3 3 2 3 4 3 5 2" xfId="27012" xr:uid="{00000000-0005-0000-0000-00006B690000}"/>
    <cellStyle name="Normal 3 3 2 3 4 3 5 2 2" xfId="27013" xr:uid="{00000000-0005-0000-0000-00006C690000}"/>
    <cellStyle name="Normal 3 3 2 3 4 3 5 3" xfId="27014" xr:uid="{00000000-0005-0000-0000-00006D690000}"/>
    <cellStyle name="Normal 3 3 2 3 4 3 6" xfId="27015" xr:uid="{00000000-0005-0000-0000-00006E690000}"/>
    <cellStyle name="Normal 3 3 2 3 4 3 6 2" xfId="27016" xr:uid="{00000000-0005-0000-0000-00006F690000}"/>
    <cellStyle name="Normal 3 3 2 3 4 3 7" xfId="27017" xr:uid="{00000000-0005-0000-0000-000070690000}"/>
    <cellStyle name="Normal 3 3 2 3 4 3 7 2" xfId="27018" xr:uid="{00000000-0005-0000-0000-000071690000}"/>
    <cellStyle name="Normal 3 3 2 3 4 3 8" xfId="27019" xr:uid="{00000000-0005-0000-0000-000072690000}"/>
    <cellStyle name="Normal 3 3 2 3 4 4" xfId="27020" xr:uid="{00000000-0005-0000-0000-000073690000}"/>
    <cellStyle name="Normal 3 3 2 3 4 4 2" xfId="27021" xr:uid="{00000000-0005-0000-0000-000074690000}"/>
    <cellStyle name="Normal 3 3 2 3 4 4 2 2" xfId="27022" xr:uid="{00000000-0005-0000-0000-000075690000}"/>
    <cellStyle name="Normal 3 3 2 3 4 4 2 2 2" xfId="27023" xr:uid="{00000000-0005-0000-0000-000076690000}"/>
    <cellStyle name="Normal 3 3 2 3 4 4 2 2 2 2" xfId="27024" xr:uid="{00000000-0005-0000-0000-000077690000}"/>
    <cellStyle name="Normal 3 3 2 3 4 4 2 2 3" xfId="27025" xr:uid="{00000000-0005-0000-0000-000078690000}"/>
    <cellStyle name="Normal 3 3 2 3 4 4 2 3" xfId="27026" xr:uid="{00000000-0005-0000-0000-000079690000}"/>
    <cellStyle name="Normal 3 3 2 3 4 4 2 3 2" xfId="27027" xr:uid="{00000000-0005-0000-0000-00007A690000}"/>
    <cellStyle name="Normal 3 3 2 3 4 4 2 4" xfId="27028" xr:uid="{00000000-0005-0000-0000-00007B690000}"/>
    <cellStyle name="Normal 3 3 2 3 4 4 3" xfId="27029" xr:uid="{00000000-0005-0000-0000-00007C690000}"/>
    <cellStyle name="Normal 3 3 2 3 4 4 3 2" xfId="27030" xr:uid="{00000000-0005-0000-0000-00007D690000}"/>
    <cellStyle name="Normal 3 3 2 3 4 4 3 2 2" xfId="27031" xr:uid="{00000000-0005-0000-0000-00007E690000}"/>
    <cellStyle name="Normal 3 3 2 3 4 4 3 3" xfId="27032" xr:uid="{00000000-0005-0000-0000-00007F690000}"/>
    <cellStyle name="Normal 3 3 2 3 4 4 4" xfId="27033" xr:uid="{00000000-0005-0000-0000-000080690000}"/>
    <cellStyle name="Normal 3 3 2 3 4 4 4 2" xfId="27034" xr:uid="{00000000-0005-0000-0000-000081690000}"/>
    <cellStyle name="Normal 3 3 2 3 4 4 5" xfId="27035" xr:uid="{00000000-0005-0000-0000-000082690000}"/>
    <cellStyle name="Normal 3 3 2 3 4 5" xfId="27036" xr:uid="{00000000-0005-0000-0000-000083690000}"/>
    <cellStyle name="Normal 3 3 2 3 4 5 2" xfId="27037" xr:uid="{00000000-0005-0000-0000-000084690000}"/>
    <cellStyle name="Normal 3 3 2 3 4 5 2 2" xfId="27038" xr:uid="{00000000-0005-0000-0000-000085690000}"/>
    <cellStyle name="Normal 3 3 2 3 4 5 2 2 2" xfId="27039" xr:uid="{00000000-0005-0000-0000-000086690000}"/>
    <cellStyle name="Normal 3 3 2 3 4 5 2 3" xfId="27040" xr:uid="{00000000-0005-0000-0000-000087690000}"/>
    <cellStyle name="Normal 3 3 2 3 4 5 3" xfId="27041" xr:uid="{00000000-0005-0000-0000-000088690000}"/>
    <cellStyle name="Normal 3 3 2 3 4 5 3 2" xfId="27042" xr:uid="{00000000-0005-0000-0000-000089690000}"/>
    <cellStyle name="Normal 3 3 2 3 4 5 4" xfId="27043" xr:uid="{00000000-0005-0000-0000-00008A690000}"/>
    <cellStyle name="Normal 3 3 2 3 4 6" xfId="27044" xr:uid="{00000000-0005-0000-0000-00008B690000}"/>
    <cellStyle name="Normal 3 3 2 3 4 6 2" xfId="27045" xr:uid="{00000000-0005-0000-0000-00008C690000}"/>
    <cellStyle name="Normal 3 3 2 3 4 6 2 2" xfId="27046" xr:uid="{00000000-0005-0000-0000-00008D690000}"/>
    <cellStyle name="Normal 3 3 2 3 4 6 2 2 2" xfId="27047" xr:uid="{00000000-0005-0000-0000-00008E690000}"/>
    <cellStyle name="Normal 3 3 2 3 4 6 2 3" xfId="27048" xr:uid="{00000000-0005-0000-0000-00008F690000}"/>
    <cellStyle name="Normal 3 3 2 3 4 6 3" xfId="27049" xr:uid="{00000000-0005-0000-0000-000090690000}"/>
    <cellStyle name="Normal 3 3 2 3 4 6 3 2" xfId="27050" xr:uid="{00000000-0005-0000-0000-000091690000}"/>
    <cellStyle name="Normal 3 3 2 3 4 6 4" xfId="27051" xr:uid="{00000000-0005-0000-0000-000092690000}"/>
    <cellStyle name="Normal 3 3 2 3 4 7" xfId="27052" xr:uid="{00000000-0005-0000-0000-000093690000}"/>
    <cellStyle name="Normal 3 3 2 3 4 7 2" xfId="27053" xr:uid="{00000000-0005-0000-0000-000094690000}"/>
    <cellStyle name="Normal 3 3 2 3 4 7 2 2" xfId="27054" xr:uid="{00000000-0005-0000-0000-000095690000}"/>
    <cellStyle name="Normal 3 3 2 3 4 7 3" xfId="27055" xr:uid="{00000000-0005-0000-0000-000096690000}"/>
    <cellStyle name="Normal 3 3 2 3 4 8" xfId="27056" xr:uid="{00000000-0005-0000-0000-000097690000}"/>
    <cellStyle name="Normal 3 3 2 3 4 8 2" xfId="27057" xr:uid="{00000000-0005-0000-0000-000098690000}"/>
    <cellStyle name="Normal 3 3 2 3 4 9" xfId="27058" xr:uid="{00000000-0005-0000-0000-000099690000}"/>
    <cellStyle name="Normal 3 3 2 3 4 9 2" xfId="27059" xr:uid="{00000000-0005-0000-0000-00009A690000}"/>
    <cellStyle name="Normal 3 3 2 3 5" xfId="27060" xr:uid="{00000000-0005-0000-0000-00009B690000}"/>
    <cellStyle name="Normal 3 3 2 3 5 2" xfId="27061" xr:uid="{00000000-0005-0000-0000-00009C690000}"/>
    <cellStyle name="Normal 3 3 2 3 5 2 2" xfId="27062" xr:uid="{00000000-0005-0000-0000-00009D690000}"/>
    <cellStyle name="Normal 3 3 2 3 5 2 2 2" xfId="27063" xr:uid="{00000000-0005-0000-0000-00009E690000}"/>
    <cellStyle name="Normal 3 3 2 3 5 2 2 2 2" xfId="27064" xr:uid="{00000000-0005-0000-0000-00009F690000}"/>
    <cellStyle name="Normal 3 3 2 3 5 2 2 2 2 2" xfId="27065" xr:uid="{00000000-0005-0000-0000-0000A0690000}"/>
    <cellStyle name="Normal 3 3 2 3 5 2 2 2 2 2 2" xfId="27066" xr:uid="{00000000-0005-0000-0000-0000A1690000}"/>
    <cellStyle name="Normal 3 3 2 3 5 2 2 2 2 3" xfId="27067" xr:uid="{00000000-0005-0000-0000-0000A2690000}"/>
    <cellStyle name="Normal 3 3 2 3 5 2 2 2 3" xfId="27068" xr:uid="{00000000-0005-0000-0000-0000A3690000}"/>
    <cellStyle name="Normal 3 3 2 3 5 2 2 2 3 2" xfId="27069" xr:uid="{00000000-0005-0000-0000-0000A4690000}"/>
    <cellStyle name="Normal 3 3 2 3 5 2 2 2 4" xfId="27070" xr:uid="{00000000-0005-0000-0000-0000A5690000}"/>
    <cellStyle name="Normal 3 3 2 3 5 2 2 3" xfId="27071" xr:uid="{00000000-0005-0000-0000-0000A6690000}"/>
    <cellStyle name="Normal 3 3 2 3 5 2 2 3 2" xfId="27072" xr:uid="{00000000-0005-0000-0000-0000A7690000}"/>
    <cellStyle name="Normal 3 3 2 3 5 2 2 3 2 2" xfId="27073" xr:uid="{00000000-0005-0000-0000-0000A8690000}"/>
    <cellStyle name="Normal 3 3 2 3 5 2 2 3 3" xfId="27074" xr:uid="{00000000-0005-0000-0000-0000A9690000}"/>
    <cellStyle name="Normal 3 3 2 3 5 2 2 4" xfId="27075" xr:uid="{00000000-0005-0000-0000-0000AA690000}"/>
    <cellStyle name="Normal 3 3 2 3 5 2 2 4 2" xfId="27076" xr:uid="{00000000-0005-0000-0000-0000AB690000}"/>
    <cellStyle name="Normal 3 3 2 3 5 2 2 5" xfId="27077" xr:uid="{00000000-0005-0000-0000-0000AC690000}"/>
    <cellStyle name="Normal 3 3 2 3 5 2 3" xfId="27078" xr:uid="{00000000-0005-0000-0000-0000AD690000}"/>
    <cellStyle name="Normal 3 3 2 3 5 2 3 2" xfId="27079" xr:uid="{00000000-0005-0000-0000-0000AE690000}"/>
    <cellStyle name="Normal 3 3 2 3 5 2 3 2 2" xfId="27080" xr:uid="{00000000-0005-0000-0000-0000AF690000}"/>
    <cellStyle name="Normal 3 3 2 3 5 2 3 2 2 2" xfId="27081" xr:uid="{00000000-0005-0000-0000-0000B0690000}"/>
    <cellStyle name="Normal 3 3 2 3 5 2 3 2 3" xfId="27082" xr:uid="{00000000-0005-0000-0000-0000B1690000}"/>
    <cellStyle name="Normal 3 3 2 3 5 2 3 3" xfId="27083" xr:uid="{00000000-0005-0000-0000-0000B2690000}"/>
    <cellStyle name="Normal 3 3 2 3 5 2 3 3 2" xfId="27084" xr:uid="{00000000-0005-0000-0000-0000B3690000}"/>
    <cellStyle name="Normal 3 3 2 3 5 2 3 4" xfId="27085" xr:uid="{00000000-0005-0000-0000-0000B4690000}"/>
    <cellStyle name="Normal 3 3 2 3 5 2 4" xfId="27086" xr:uid="{00000000-0005-0000-0000-0000B5690000}"/>
    <cellStyle name="Normal 3 3 2 3 5 2 4 2" xfId="27087" xr:uid="{00000000-0005-0000-0000-0000B6690000}"/>
    <cellStyle name="Normal 3 3 2 3 5 2 4 2 2" xfId="27088" xr:uid="{00000000-0005-0000-0000-0000B7690000}"/>
    <cellStyle name="Normal 3 3 2 3 5 2 4 2 2 2" xfId="27089" xr:uid="{00000000-0005-0000-0000-0000B8690000}"/>
    <cellStyle name="Normal 3 3 2 3 5 2 4 2 3" xfId="27090" xr:uid="{00000000-0005-0000-0000-0000B9690000}"/>
    <cellStyle name="Normal 3 3 2 3 5 2 4 3" xfId="27091" xr:uid="{00000000-0005-0000-0000-0000BA690000}"/>
    <cellStyle name="Normal 3 3 2 3 5 2 4 3 2" xfId="27092" xr:uid="{00000000-0005-0000-0000-0000BB690000}"/>
    <cellStyle name="Normal 3 3 2 3 5 2 4 4" xfId="27093" xr:uid="{00000000-0005-0000-0000-0000BC690000}"/>
    <cellStyle name="Normal 3 3 2 3 5 2 5" xfId="27094" xr:uid="{00000000-0005-0000-0000-0000BD690000}"/>
    <cellStyle name="Normal 3 3 2 3 5 2 5 2" xfId="27095" xr:uid="{00000000-0005-0000-0000-0000BE690000}"/>
    <cellStyle name="Normal 3 3 2 3 5 2 5 2 2" xfId="27096" xr:uid="{00000000-0005-0000-0000-0000BF690000}"/>
    <cellStyle name="Normal 3 3 2 3 5 2 5 3" xfId="27097" xr:uid="{00000000-0005-0000-0000-0000C0690000}"/>
    <cellStyle name="Normal 3 3 2 3 5 2 6" xfId="27098" xr:uid="{00000000-0005-0000-0000-0000C1690000}"/>
    <cellStyle name="Normal 3 3 2 3 5 2 6 2" xfId="27099" xr:uid="{00000000-0005-0000-0000-0000C2690000}"/>
    <cellStyle name="Normal 3 3 2 3 5 2 7" xfId="27100" xr:uid="{00000000-0005-0000-0000-0000C3690000}"/>
    <cellStyle name="Normal 3 3 2 3 5 2 7 2" xfId="27101" xr:uid="{00000000-0005-0000-0000-0000C4690000}"/>
    <cellStyle name="Normal 3 3 2 3 5 2 8" xfId="27102" xr:uid="{00000000-0005-0000-0000-0000C5690000}"/>
    <cellStyle name="Normal 3 3 2 3 5 3" xfId="27103" xr:uid="{00000000-0005-0000-0000-0000C6690000}"/>
    <cellStyle name="Normal 3 3 2 3 5 3 2" xfId="27104" xr:uid="{00000000-0005-0000-0000-0000C7690000}"/>
    <cellStyle name="Normal 3 3 2 3 5 3 2 2" xfId="27105" xr:uid="{00000000-0005-0000-0000-0000C8690000}"/>
    <cellStyle name="Normal 3 3 2 3 5 3 2 2 2" xfId="27106" xr:uid="{00000000-0005-0000-0000-0000C9690000}"/>
    <cellStyle name="Normal 3 3 2 3 5 3 2 2 2 2" xfId="27107" xr:uid="{00000000-0005-0000-0000-0000CA690000}"/>
    <cellStyle name="Normal 3 3 2 3 5 3 2 2 3" xfId="27108" xr:uid="{00000000-0005-0000-0000-0000CB690000}"/>
    <cellStyle name="Normal 3 3 2 3 5 3 2 3" xfId="27109" xr:uid="{00000000-0005-0000-0000-0000CC690000}"/>
    <cellStyle name="Normal 3 3 2 3 5 3 2 3 2" xfId="27110" xr:uid="{00000000-0005-0000-0000-0000CD690000}"/>
    <cellStyle name="Normal 3 3 2 3 5 3 2 4" xfId="27111" xr:uid="{00000000-0005-0000-0000-0000CE690000}"/>
    <cellStyle name="Normal 3 3 2 3 5 3 3" xfId="27112" xr:uid="{00000000-0005-0000-0000-0000CF690000}"/>
    <cellStyle name="Normal 3 3 2 3 5 3 3 2" xfId="27113" xr:uid="{00000000-0005-0000-0000-0000D0690000}"/>
    <cellStyle name="Normal 3 3 2 3 5 3 3 2 2" xfId="27114" xr:uid="{00000000-0005-0000-0000-0000D1690000}"/>
    <cellStyle name="Normal 3 3 2 3 5 3 3 3" xfId="27115" xr:uid="{00000000-0005-0000-0000-0000D2690000}"/>
    <cellStyle name="Normal 3 3 2 3 5 3 4" xfId="27116" xr:uid="{00000000-0005-0000-0000-0000D3690000}"/>
    <cellStyle name="Normal 3 3 2 3 5 3 4 2" xfId="27117" xr:uid="{00000000-0005-0000-0000-0000D4690000}"/>
    <cellStyle name="Normal 3 3 2 3 5 3 5" xfId="27118" xr:uid="{00000000-0005-0000-0000-0000D5690000}"/>
    <cellStyle name="Normal 3 3 2 3 5 4" xfId="27119" xr:uid="{00000000-0005-0000-0000-0000D6690000}"/>
    <cellStyle name="Normal 3 3 2 3 5 4 2" xfId="27120" xr:uid="{00000000-0005-0000-0000-0000D7690000}"/>
    <cellStyle name="Normal 3 3 2 3 5 4 2 2" xfId="27121" xr:uid="{00000000-0005-0000-0000-0000D8690000}"/>
    <cellStyle name="Normal 3 3 2 3 5 4 2 2 2" xfId="27122" xr:uid="{00000000-0005-0000-0000-0000D9690000}"/>
    <cellStyle name="Normal 3 3 2 3 5 4 2 3" xfId="27123" xr:uid="{00000000-0005-0000-0000-0000DA690000}"/>
    <cellStyle name="Normal 3 3 2 3 5 4 3" xfId="27124" xr:uid="{00000000-0005-0000-0000-0000DB690000}"/>
    <cellStyle name="Normal 3 3 2 3 5 4 3 2" xfId="27125" xr:uid="{00000000-0005-0000-0000-0000DC690000}"/>
    <cellStyle name="Normal 3 3 2 3 5 4 4" xfId="27126" xr:uid="{00000000-0005-0000-0000-0000DD690000}"/>
    <cellStyle name="Normal 3 3 2 3 5 5" xfId="27127" xr:uid="{00000000-0005-0000-0000-0000DE690000}"/>
    <cellStyle name="Normal 3 3 2 3 5 5 2" xfId="27128" xr:uid="{00000000-0005-0000-0000-0000DF690000}"/>
    <cellStyle name="Normal 3 3 2 3 5 5 2 2" xfId="27129" xr:uid="{00000000-0005-0000-0000-0000E0690000}"/>
    <cellStyle name="Normal 3 3 2 3 5 5 2 2 2" xfId="27130" xr:uid="{00000000-0005-0000-0000-0000E1690000}"/>
    <cellStyle name="Normal 3 3 2 3 5 5 2 3" xfId="27131" xr:uid="{00000000-0005-0000-0000-0000E2690000}"/>
    <cellStyle name="Normal 3 3 2 3 5 5 3" xfId="27132" xr:uid="{00000000-0005-0000-0000-0000E3690000}"/>
    <cellStyle name="Normal 3 3 2 3 5 5 3 2" xfId="27133" xr:uid="{00000000-0005-0000-0000-0000E4690000}"/>
    <cellStyle name="Normal 3 3 2 3 5 5 4" xfId="27134" xr:uid="{00000000-0005-0000-0000-0000E5690000}"/>
    <cellStyle name="Normal 3 3 2 3 5 6" xfId="27135" xr:uid="{00000000-0005-0000-0000-0000E6690000}"/>
    <cellStyle name="Normal 3 3 2 3 5 6 2" xfId="27136" xr:uid="{00000000-0005-0000-0000-0000E7690000}"/>
    <cellStyle name="Normal 3 3 2 3 5 6 2 2" xfId="27137" xr:uid="{00000000-0005-0000-0000-0000E8690000}"/>
    <cellStyle name="Normal 3 3 2 3 5 6 3" xfId="27138" xr:uid="{00000000-0005-0000-0000-0000E9690000}"/>
    <cellStyle name="Normal 3 3 2 3 5 7" xfId="27139" xr:uid="{00000000-0005-0000-0000-0000EA690000}"/>
    <cellStyle name="Normal 3 3 2 3 5 7 2" xfId="27140" xr:uid="{00000000-0005-0000-0000-0000EB690000}"/>
    <cellStyle name="Normal 3 3 2 3 5 8" xfId="27141" xr:uid="{00000000-0005-0000-0000-0000EC690000}"/>
    <cellStyle name="Normal 3 3 2 3 5 8 2" xfId="27142" xr:uid="{00000000-0005-0000-0000-0000ED690000}"/>
    <cellStyle name="Normal 3 3 2 3 5 9" xfId="27143" xr:uid="{00000000-0005-0000-0000-0000EE690000}"/>
    <cellStyle name="Normal 3 3 2 3 6" xfId="27144" xr:uid="{00000000-0005-0000-0000-0000EF690000}"/>
    <cellStyle name="Normal 3 3 2 3 6 2" xfId="27145" xr:uid="{00000000-0005-0000-0000-0000F0690000}"/>
    <cellStyle name="Normal 3 3 2 3 6 2 2" xfId="27146" xr:uid="{00000000-0005-0000-0000-0000F1690000}"/>
    <cellStyle name="Normal 3 3 2 3 6 2 2 2" xfId="27147" xr:uid="{00000000-0005-0000-0000-0000F2690000}"/>
    <cellStyle name="Normal 3 3 2 3 6 2 2 2 2" xfId="27148" xr:uid="{00000000-0005-0000-0000-0000F3690000}"/>
    <cellStyle name="Normal 3 3 2 3 6 2 2 2 2 2" xfId="27149" xr:uid="{00000000-0005-0000-0000-0000F4690000}"/>
    <cellStyle name="Normal 3 3 2 3 6 2 2 2 3" xfId="27150" xr:uid="{00000000-0005-0000-0000-0000F5690000}"/>
    <cellStyle name="Normal 3 3 2 3 6 2 2 3" xfId="27151" xr:uid="{00000000-0005-0000-0000-0000F6690000}"/>
    <cellStyle name="Normal 3 3 2 3 6 2 2 3 2" xfId="27152" xr:uid="{00000000-0005-0000-0000-0000F7690000}"/>
    <cellStyle name="Normal 3 3 2 3 6 2 2 4" xfId="27153" xr:uid="{00000000-0005-0000-0000-0000F8690000}"/>
    <cellStyle name="Normal 3 3 2 3 6 2 3" xfId="27154" xr:uid="{00000000-0005-0000-0000-0000F9690000}"/>
    <cellStyle name="Normal 3 3 2 3 6 2 3 2" xfId="27155" xr:uid="{00000000-0005-0000-0000-0000FA690000}"/>
    <cellStyle name="Normal 3 3 2 3 6 2 3 2 2" xfId="27156" xr:uid="{00000000-0005-0000-0000-0000FB690000}"/>
    <cellStyle name="Normal 3 3 2 3 6 2 3 3" xfId="27157" xr:uid="{00000000-0005-0000-0000-0000FC690000}"/>
    <cellStyle name="Normal 3 3 2 3 6 2 4" xfId="27158" xr:uid="{00000000-0005-0000-0000-0000FD690000}"/>
    <cellStyle name="Normal 3 3 2 3 6 2 4 2" xfId="27159" xr:uid="{00000000-0005-0000-0000-0000FE690000}"/>
    <cellStyle name="Normal 3 3 2 3 6 2 5" xfId="27160" xr:uid="{00000000-0005-0000-0000-0000FF690000}"/>
    <cellStyle name="Normal 3 3 2 3 6 3" xfId="27161" xr:uid="{00000000-0005-0000-0000-0000006A0000}"/>
    <cellStyle name="Normal 3 3 2 3 6 3 2" xfId="27162" xr:uid="{00000000-0005-0000-0000-0000016A0000}"/>
    <cellStyle name="Normal 3 3 2 3 6 3 2 2" xfId="27163" xr:uid="{00000000-0005-0000-0000-0000026A0000}"/>
    <cellStyle name="Normal 3 3 2 3 6 3 2 2 2" xfId="27164" xr:uid="{00000000-0005-0000-0000-0000036A0000}"/>
    <cellStyle name="Normal 3 3 2 3 6 3 2 3" xfId="27165" xr:uid="{00000000-0005-0000-0000-0000046A0000}"/>
    <cellStyle name="Normal 3 3 2 3 6 3 3" xfId="27166" xr:uid="{00000000-0005-0000-0000-0000056A0000}"/>
    <cellStyle name="Normal 3 3 2 3 6 3 3 2" xfId="27167" xr:uid="{00000000-0005-0000-0000-0000066A0000}"/>
    <cellStyle name="Normal 3 3 2 3 6 3 4" xfId="27168" xr:uid="{00000000-0005-0000-0000-0000076A0000}"/>
    <cellStyle name="Normal 3 3 2 3 6 4" xfId="27169" xr:uid="{00000000-0005-0000-0000-0000086A0000}"/>
    <cellStyle name="Normal 3 3 2 3 6 4 2" xfId="27170" xr:uid="{00000000-0005-0000-0000-0000096A0000}"/>
    <cellStyle name="Normal 3 3 2 3 6 4 2 2" xfId="27171" xr:uid="{00000000-0005-0000-0000-00000A6A0000}"/>
    <cellStyle name="Normal 3 3 2 3 6 4 2 2 2" xfId="27172" xr:uid="{00000000-0005-0000-0000-00000B6A0000}"/>
    <cellStyle name="Normal 3 3 2 3 6 4 2 3" xfId="27173" xr:uid="{00000000-0005-0000-0000-00000C6A0000}"/>
    <cellStyle name="Normal 3 3 2 3 6 4 3" xfId="27174" xr:uid="{00000000-0005-0000-0000-00000D6A0000}"/>
    <cellStyle name="Normal 3 3 2 3 6 4 3 2" xfId="27175" xr:uid="{00000000-0005-0000-0000-00000E6A0000}"/>
    <cellStyle name="Normal 3 3 2 3 6 4 4" xfId="27176" xr:uid="{00000000-0005-0000-0000-00000F6A0000}"/>
    <cellStyle name="Normal 3 3 2 3 6 5" xfId="27177" xr:uid="{00000000-0005-0000-0000-0000106A0000}"/>
    <cellStyle name="Normal 3 3 2 3 6 5 2" xfId="27178" xr:uid="{00000000-0005-0000-0000-0000116A0000}"/>
    <cellStyle name="Normal 3 3 2 3 6 5 2 2" xfId="27179" xr:uid="{00000000-0005-0000-0000-0000126A0000}"/>
    <cellStyle name="Normal 3 3 2 3 6 5 3" xfId="27180" xr:uid="{00000000-0005-0000-0000-0000136A0000}"/>
    <cellStyle name="Normal 3 3 2 3 6 6" xfId="27181" xr:uid="{00000000-0005-0000-0000-0000146A0000}"/>
    <cellStyle name="Normal 3 3 2 3 6 6 2" xfId="27182" xr:uid="{00000000-0005-0000-0000-0000156A0000}"/>
    <cellStyle name="Normal 3 3 2 3 6 7" xfId="27183" xr:uid="{00000000-0005-0000-0000-0000166A0000}"/>
    <cellStyle name="Normal 3 3 2 3 6 7 2" xfId="27184" xr:uid="{00000000-0005-0000-0000-0000176A0000}"/>
    <cellStyle name="Normal 3 3 2 3 6 8" xfId="27185" xr:uid="{00000000-0005-0000-0000-0000186A0000}"/>
    <cellStyle name="Normal 3 3 2 3 7" xfId="27186" xr:uid="{00000000-0005-0000-0000-0000196A0000}"/>
    <cellStyle name="Normal 3 3 2 3 7 2" xfId="27187" xr:uid="{00000000-0005-0000-0000-00001A6A0000}"/>
    <cellStyle name="Normal 3 3 2 3 7 2 2" xfId="27188" xr:uid="{00000000-0005-0000-0000-00001B6A0000}"/>
    <cellStyle name="Normal 3 3 2 3 7 2 2 2" xfId="27189" xr:uid="{00000000-0005-0000-0000-00001C6A0000}"/>
    <cellStyle name="Normal 3 3 2 3 7 2 2 2 2" xfId="27190" xr:uid="{00000000-0005-0000-0000-00001D6A0000}"/>
    <cellStyle name="Normal 3 3 2 3 7 2 2 2 2 2" xfId="27191" xr:uid="{00000000-0005-0000-0000-00001E6A0000}"/>
    <cellStyle name="Normal 3 3 2 3 7 2 2 2 3" xfId="27192" xr:uid="{00000000-0005-0000-0000-00001F6A0000}"/>
    <cellStyle name="Normal 3 3 2 3 7 2 2 3" xfId="27193" xr:uid="{00000000-0005-0000-0000-0000206A0000}"/>
    <cellStyle name="Normal 3 3 2 3 7 2 2 3 2" xfId="27194" xr:uid="{00000000-0005-0000-0000-0000216A0000}"/>
    <cellStyle name="Normal 3 3 2 3 7 2 2 4" xfId="27195" xr:uid="{00000000-0005-0000-0000-0000226A0000}"/>
    <cellStyle name="Normal 3 3 2 3 7 2 3" xfId="27196" xr:uid="{00000000-0005-0000-0000-0000236A0000}"/>
    <cellStyle name="Normal 3 3 2 3 7 2 3 2" xfId="27197" xr:uid="{00000000-0005-0000-0000-0000246A0000}"/>
    <cellStyle name="Normal 3 3 2 3 7 2 3 2 2" xfId="27198" xr:uid="{00000000-0005-0000-0000-0000256A0000}"/>
    <cellStyle name="Normal 3 3 2 3 7 2 3 3" xfId="27199" xr:uid="{00000000-0005-0000-0000-0000266A0000}"/>
    <cellStyle name="Normal 3 3 2 3 7 2 4" xfId="27200" xr:uid="{00000000-0005-0000-0000-0000276A0000}"/>
    <cellStyle name="Normal 3 3 2 3 7 2 4 2" xfId="27201" xr:uid="{00000000-0005-0000-0000-0000286A0000}"/>
    <cellStyle name="Normal 3 3 2 3 7 2 5" xfId="27202" xr:uid="{00000000-0005-0000-0000-0000296A0000}"/>
    <cellStyle name="Normal 3 3 2 3 7 3" xfId="27203" xr:uid="{00000000-0005-0000-0000-00002A6A0000}"/>
    <cellStyle name="Normal 3 3 2 3 7 3 2" xfId="27204" xr:uid="{00000000-0005-0000-0000-00002B6A0000}"/>
    <cellStyle name="Normal 3 3 2 3 7 3 2 2" xfId="27205" xr:uid="{00000000-0005-0000-0000-00002C6A0000}"/>
    <cellStyle name="Normal 3 3 2 3 7 3 2 2 2" xfId="27206" xr:uid="{00000000-0005-0000-0000-00002D6A0000}"/>
    <cellStyle name="Normal 3 3 2 3 7 3 2 3" xfId="27207" xr:uid="{00000000-0005-0000-0000-00002E6A0000}"/>
    <cellStyle name="Normal 3 3 2 3 7 3 3" xfId="27208" xr:uid="{00000000-0005-0000-0000-00002F6A0000}"/>
    <cellStyle name="Normal 3 3 2 3 7 3 3 2" xfId="27209" xr:uid="{00000000-0005-0000-0000-0000306A0000}"/>
    <cellStyle name="Normal 3 3 2 3 7 3 4" xfId="27210" xr:uid="{00000000-0005-0000-0000-0000316A0000}"/>
    <cellStyle name="Normal 3 3 2 3 7 4" xfId="27211" xr:uid="{00000000-0005-0000-0000-0000326A0000}"/>
    <cellStyle name="Normal 3 3 2 3 7 4 2" xfId="27212" xr:uid="{00000000-0005-0000-0000-0000336A0000}"/>
    <cellStyle name="Normal 3 3 2 3 7 4 2 2" xfId="27213" xr:uid="{00000000-0005-0000-0000-0000346A0000}"/>
    <cellStyle name="Normal 3 3 2 3 7 4 3" xfId="27214" xr:uid="{00000000-0005-0000-0000-0000356A0000}"/>
    <cellStyle name="Normal 3 3 2 3 7 5" xfId="27215" xr:uid="{00000000-0005-0000-0000-0000366A0000}"/>
    <cellStyle name="Normal 3 3 2 3 7 5 2" xfId="27216" xr:uid="{00000000-0005-0000-0000-0000376A0000}"/>
    <cellStyle name="Normal 3 3 2 3 7 6" xfId="27217" xr:uid="{00000000-0005-0000-0000-0000386A0000}"/>
    <cellStyle name="Normal 3 3 2 3 8" xfId="27218" xr:uid="{00000000-0005-0000-0000-0000396A0000}"/>
    <cellStyle name="Normal 3 3 2 3 8 2" xfId="27219" xr:uid="{00000000-0005-0000-0000-00003A6A0000}"/>
    <cellStyle name="Normal 3 3 2 3 8 2 2" xfId="27220" xr:uid="{00000000-0005-0000-0000-00003B6A0000}"/>
    <cellStyle name="Normal 3 3 2 3 8 2 2 2" xfId="27221" xr:uid="{00000000-0005-0000-0000-00003C6A0000}"/>
    <cellStyle name="Normal 3 3 2 3 8 2 2 2 2" xfId="27222" xr:uid="{00000000-0005-0000-0000-00003D6A0000}"/>
    <cellStyle name="Normal 3 3 2 3 8 2 2 2 2 2" xfId="27223" xr:uid="{00000000-0005-0000-0000-00003E6A0000}"/>
    <cellStyle name="Normal 3 3 2 3 8 2 2 2 3" xfId="27224" xr:uid="{00000000-0005-0000-0000-00003F6A0000}"/>
    <cellStyle name="Normal 3 3 2 3 8 2 2 3" xfId="27225" xr:uid="{00000000-0005-0000-0000-0000406A0000}"/>
    <cellStyle name="Normal 3 3 2 3 8 2 2 3 2" xfId="27226" xr:uid="{00000000-0005-0000-0000-0000416A0000}"/>
    <cellStyle name="Normal 3 3 2 3 8 2 2 4" xfId="27227" xr:uid="{00000000-0005-0000-0000-0000426A0000}"/>
    <cellStyle name="Normal 3 3 2 3 8 2 3" xfId="27228" xr:uid="{00000000-0005-0000-0000-0000436A0000}"/>
    <cellStyle name="Normal 3 3 2 3 8 2 3 2" xfId="27229" xr:uid="{00000000-0005-0000-0000-0000446A0000}"/>
    <cellStyle name="Normal 3 3 2 3 8 2 3 2 2" xfId="27230" xr:uid="{00000000-0005-0000-0000-0000456A0000}"/>
    <cellStyle name="Normal 3 3 2 3 8 2 3 3" xfId="27231" xr:uid="{00000000-0005-0000-0000-0000466A0000}"/>
    <cellStyle name="Normal 3 3 2 3 8 2 4" xfId="27232" xr:uid="{00000000-0005-0000-0000-0000476A0000}"/>
    <cellStyle name="Normal 3 3 2 3 8 2 4 2" xfId="27233" xr:uid="{00000000-0005-0000-0000-0000486A0000}"/>
    <cellStyle name="Normal 3 3 2 3 8 2 5" xfId="27234" xr:uid="{00000000-0005-0000-0000-0000496A0000}"/>
    <cellStyle name="Normal 3 3 2 3 8 3" xfId="27235" xr:uid="{00000000-0005-0000-0000-00004A6A0000}"/>
    <cellStyle name="Normal 3 3 2 3 8 3 2" xfId="27236" xr:uid="{00000000-0005-0000-0000-00004B6A0000}"/>
    <cellStyle name="Normal 3 3 2 3 8 3 2 2" xfId="27237" xr:uid="{00000000-0005-0000-0000-00004C6A0000}"/>
    <cellStyle name="Normal 3 3 2 3 8 3 2 2 2" xfId="27238" xr:uid="{00000000-0005-0000-0000-00004D6A0000}"/>
    <cellStyle name="Normal 3 3 2 3 8 3 2 3" xfId="27239" xr:uid="{00000000-0005-0000-0000-00004E6A0000}"/>
    <cellStyle name="Normal 3 3 2 3 8 3 3" xfId="27240" xr:uid="{00000000-0005-0000-0000-00004F6A0000}"/>
    <cellStyle name="Normal 3 3 2 3 8 3 3 2" xfId="27241" xr:uid="{00000000-0005-0000-0000-0000506A0000}"/>
    <cellStyle name="Normal 3 3 2 3 8 3 4" xfId="27242" xr:uid="{00000000-0005-0000-0000-0000516A0000}"/>
    <cellStyle name="Normal 3 3 2 3 8 4" xfId="27243" xr:uid="{00000000-0005-0000-0000-0000526A0000}"/>
    <cellStyle name="Normal 3 3 2 3 8 4 2" xfId="27244" xr:uid="{00000000-0005-0000-0000-0000536A0000}"/>
    <cellStyle name="Normal 3 3 2 3 8 4 2 2" xfId="27245" xr:uid="{00000000-0005-0000-0000-0000546A0000}"/>
    <cellStyle name="Normal 3 3 2 3 8 4 3" xfId="27246" xr:uid="{00000000-0005-0000-0000-0000556A0000}"/>
    <cellStyle name="Normal 3 3 2 3 8 5" xfId="27247" xr:uid="{00000000-0005-0000-0000-0000566A0000}"/>
    <cellStyle name="Normal 3 3 2 3 8 5 2" xfId="27248" xr:uid="{00000000-0005-0000-0000-0000576A0000}"/>
    <cellStyle name="Normal 3 3 2 3 8 6" xfId="27249" xr:uid="{00000000-0005-0000-0000-0000586A0000}"/>
    <cellStyle name="Normal 3 3 2 3 9" xfId="27250" xr:uid="{00000000-0005-0000-0000-0000596A0000}"/>
    <cellStyle name="Normal 3 3 2 3 9 2" xfId="27251" xr:uid="{00000000-0005-0000-0000-00005A6A0000}"/>
    <cellStyle name="Normal 3 3 2 3 9 2 2" xfId="27252" xr:uid="{00000000-0005-0000-0000-00005B6A0000}"/>
    <cellStyle name="Normal 3 3 2 3 9 2 2 2" xfId="27253" xr:uid="{00000000-0005-0000-0000-00005C6A0000}"/>
    <cellStyle name="Normal 3 3 2 3 9 2 2 2 2" xfId="27254" xr:uid="{00000000-0005-0000-0000-00005D6A0000}"/>
    <cellStyle name="Normal 3 3 2 3 9 2 2 3" xfId="27255" xr:uid="{00000000-0005-0000-0000-00005E6A0000}"/>
    <cellStyle name="Normal 3 3 2 3 9 2 3" xfId="27256" xr:uid="{00000000-0005-0000-0000-00005F6A0000}"/>
    <cellStyle name="Normal 3 3 2 3 9 2 3 2" xfId="27257" xr:uid="{00000000-0005-0000-0000-0000606A0000}"/>
    <cellStyle name="Normal 3 3 2 3 9 2 4" xfId="27258" xr:uid="{00000000-0005-0000-0000-0000616A0000}"/>
    <cellStyle name="Normal 3 3 2 3 9 3" xfId="27259" xr:uid="{00000000-0005-0000-0000-0000626A0000}"/>
    <cellStyle name="Normal 3 3 2 3 9 3 2" xfId="27260" xr:uid="{00000000-0005-0000-0000-0000636A0000}"/>
    <cellStyle name="Normal 3 3 2 3 9 3 2 2" xfId="27261" xr:uid="{00000000-0005-0000-0000-0000646A0000}"/>
    <cellStyle name="Normal 3 3 2 3 9 3 3" xfId="27262" xr:uid="{00000000-0005-0000-0000-0000656A0000}"/>
    <cellStyle name="Normal 3 3 2 3 9 4" xfId="27263" xr:uid="{00000000-0005-0000-0000-0000666A0000}"/>
    <cellStyle name="Normal 3 3 2 3 9 4 2" xfId="27264" xr:uid="{00000000-0005-0000-0000-0000676A0000}"/>
    <cellStyle name="Normal 3 3 2 3 9 5" xfId="27265" xr:uid="{00000000-0005-0000-0000-0000686A0000}"/>
    <cellStyle name="Normal 3 3 2 3_T-straight with PEDs adjustor" xfId="27266" xr:uid="{00000000-0005-0000-0000-0000696A0000}"/>
    <cellStyle name="Normal 3 3 2 4" xfId="27267" xr:uid="{00000000-0005-0000-0000-00006A6A0000}"/>
    <cellStyle name="Normal 3 3 2 4 10" xfId="27268" xr:uid="{00000000-0005-0000-0000-00006B6A0000}"/>
    <cellStyle name="Normal 3 3 2 4 11" xfId="27269" xr:uid="{00000000-0005-0000-0000-00006C6A0000}"/>
    <cellStyle name="Normal 3 3 2 4 2" xfId="27270" xr:uid="{00000000-0005-0000-0000-00006D6A0000}"/>
    <cellStyle name="Normal 3 3 2 4 2 10" xfId="27271" xr:uid="{00000000-0005-0000-0000-00006E6A0000}"/>
    <cellStyle name="Normal 3 3 2 4 2 2" xfId="27272" xr:uid="{00000000-0005-0000-0000-00006F6A0000}"/>
    <cellStyle name="Normal 3 3 2 4 2 2 2" xfId="27273" xr:uid="{00000000-0005-0000-0000-0000706A0000}"/>
    <cellStyle name="Normal 3 3 2 4 2 2 2 2" xfId="27274" xr:uid="{00000000-0005-0000-0000-0000716A0000}"/>
    <cellStyle name="Normal 3 3 2 4 2 2 2 2 2" xfId="27275" xr:uid="{00000000-0005-0000-0000-0000726A0000}"/>
    <cellStyle name="Normal 3 3 2 4 2 2 2 2 2 2" xfId="27276" xr:uid="{00000000-0005-0000-0000-0000736A0000}"/>
    <cellStyle name="Normal 3 3 2 4 2 2 2 2 2 2 2" xfId="27277" xr:uid="{00000000-0005-0000-0000-0000746A0000}"/>
    <cellStyle name="Normal 3 3 2 4 2 2 2 2 2 3" xfId="27278" xr:uid="{00000000-0005-0000-0000-0000756A0000}"/>
    <cellStyle name="Normal 3 3 2 4 2 2 2 2 3" xfId="27279" xr:uid="{00000000-0005-0000-0000-0000766A0000}"/>
    <cellStyle name="Normal 3 3 2 4 2 2 2 2 3 2" xfId="27280" xr:uid="{00000000-0005-0000-0000-0000776A0000}"/>
    <cellStyle name="Normal 3 3 2 4 2 2 2 2 4" xfId="27281" xr:uid="{00000000-0005-0000-0000-0000786A0000}"/>
    <cellStyle name="Normal 3 3 2 4 2 2 2 3" xfId="27282" xr:uid="{00000000-0005-0000-0000-0000796A0000}"/>
    <cellStyle name="Normal 3 3 2 4 2 2 2 3 2" xfId="27283" xr:uid="{00000000-0005-0000-0000-00007A6A0000}"/>
    <cellStyle name="Normal 3 3 2 4 2 2 2 3 2 2" xfId="27284" xr:uid="{00000000-0005-0000-0000-00007B6A0000}"/>
    <cellStyle name="Normal 3 3 2 4 2 2 2 3 3" xfId="27285" xr:uid="{00000000-0005-0000-0000-00007C6A0000}"/>
    <cellStyle name="Normal 3 3 2 4 2 2 2 4" xfId="27286" xr:uid="{00000000-0005-0000-0000-00007D6A0000}"/>
    <cellStyle name="Normal 3 3 2 4 2 2 2 4 2" xfId="27287" xr:uid="{00000000-0005-0000-0000-00007E6A0000}"/>
    <cellStyle name="Normal 3 3 2 4 2 2 2 5" xfId="27288" xr:uid="{00000000-0005-0000-0000-00007F6A0000}"/>
    <cellStyle name="Normal 3 3 2 4 2 2 3" xfId="27289" xr:uid="{00000000-0005-0000-0000-0000806A0000}"/>
    <cellStyle name="Normal 3 3 2 4 2 2 3 2" xfId="27290" xr:uid="{00000000-0005-0000-0000-0000816A0000}"/>
    <cellStyle name="Normal 3 3 2 4 2 2 3 2 2" xfId="27291" xr:uid="{00000000-0005-0000-0000-0000826A0000}"/>
    <cellStyle name="Normal 3 3 2 4 2 2 3 2 2 2" xfId="27292" xr:uid="{00000000-0005-0000-0000-0000836A0000}"/>
    <cellStyle name="Normal 3 3 2 4 2 2 3 2 3" xfId="27293" xr:uid="{00000000-0005-0000-0000-0000846A0000}"/>
    <cellStyle name="Normal 3 3 2 4 2 2 3 3" xfId="27294" xr:uid="{00000000-0005-0000-0000-0000856A0000}"/>
    <cellStyle name="Normal 3 3 2 4 2 2 3 3 2" xfId="27295" xr:uid="{00000000-0005-0000-0000-0000866A0000}"/>
    <cellStyle name="Normal 3 3 2 4 2 2 3 4" xfId="27296" xr:uid="{00000000-0005-0000-0000-0000876A0000}"/>
    <cellStyle name="Normal 3 3 2 4 2 2 4" xfId="27297" xr:uid="{00000000-0005-0000-0000-0000886A0000}"/>
    <cellStyle name="Normal 3 3 2 4 2 2 4 2" xfId="27298" xr:uid="{00000000-0005-0000-0000-0000896A0000}"/>
    <cellStyle name="Normal 3 3 2 4 2 2 4 2 2" xfId="27299" xr:uid="{00000000-0005-0000-0000-00008A6A0000}"/>
    <cellStyle name="Normal 3 3 2 4 2 2 4 2 2 2" xfId="27300" xr:uid="{00000000-0005-0000-0000-00008B6A0000}"/>
    <cellStyle name="Normal 3 3 2 4 2 2 4 2 3" xfId="27301" xr:uid="{00000000-0005-0000-0000-00008C6A0000}"/>
    <cellStyle name="Normal 3 3 2 4 2 2 4 3" xfId="27302" xr:uid="{00000000-0005-0000-0000-00008D6A0000}"/>
    <cellStyle name="Normal 3 3 2 4 2 2 4 3 2" xfId="27303" xr:uid="{00000000-0005-0000-0000-00008E6A0000}"/>
    <cellStyle name="Normal 3 3 2 4 2 2 4 4" xfId="27304" xr:uid="{00000000-0005-0000-0000-00008F6A0000}"/>
    <cellStyle name="Normal 3 3 2 4 2 2 5" xfId="27305" xr:uid="{00000000-0005-0000-0000-0000906A0000}"/>
    <cellStyle name="Normal 3 3 2 4 2 2 5 2" xfId="27306" xr:uid="{00000000-0005-0000-0000-0000916A0000}"/>
    <cellStyle name="Normal 3 3 2 4 2 2 5 2 2" xfId="27307" xr:uid="{00000000-0005-0000-0000-0000926A0000}"/>
    <cellStyle name="Normal 3 3 2 4 2 2 5 3" xfId="27308" xr:uid="{00000000-0005-0000-0000-0000936A0000}"/>
    <cellStyle name="Normal 3 3 2 4 2 2 6" xfId="27309" xr:uid="{00000000-0005-0000-0000-0000946A0000}"/>
    <cellStyle name="Normal 3 3 2 4 2 2 6 2" xfId="27310" xr:uid="{00000000-0005-0000-0000-0000956A0000}"/>
    <cellStyle name="Normal 3 3 2 4 2 2 7" xfId="27311" xr:uid="{00000000-0005-0000-0000-0000966A0000}"/>
    <cellStyle name="Normal 3 3 2 4 2 2 7 2" xfId="27312" xr:uid="{00000000-0005-0000-0000-0000976A0000}"/>
    <cellStyle name="Normal 3 3 2 4 2 2 8" xfId="27313" xr:uid="{00000000-0005-0000-0000-0000986A0000}"/>
    <cellStyle name="Normal 3 3 2 4 2 3" xfId="27314" xr:uid="{00000000-0005-0000-0000-0000996A0000}"/>
    <cellStyle name="Normal 3 3 2 4 2 3 2" xfId="27315" xr:uid="{00000000-0005-0000-0000-00009A6A0000}"/>
    <cellStyle name="Normal 3 3 2 4 2 3 2 2" xfId="27316" xr:uid="{00000000-0005-0000-0000-00009B6A0000}"/>
    <cellStyle name="Normal 3 3 2 4 2 3 2 2 2" xfId="27317" xr:uid="{00000000-0005-0000-0000-00009C6A0000}"/>
    <cellStyle name="Normal 3 3 2 4 2 3 2 2 2 2" xfId="27318" xr:uid="{00000000-0005-0000-0000-00009D6A0000}"/>
    <cellStyle name="Normal 3 3 2 4 2 3 2 2 3" xfId="27319" xr:uid="{00000000-0005-0000-0000-00009E6A0000}"/>
    <cellStyle name="Normal 3 3 2 4 2 3 2 3" xfId="27320" xr:uid="{00000000-0005-0000-0000-00009F6A0000}"/>
    <cellStyle name="Normal 3 3 2 4 2 3 2 3 2" xfId="27321" xr:uid="{00000000-0005-0000-0000-0000A06A0000}"/>
    <cellStyle name="Normal 3 3 2 4 2 3 2 4" xfId="27322" xr:uid="{00000000-0005-0000-0000-0000A16A0000}"/>
    <cellStyle name="Normal 3 3 2 4 2 3 3" xfId="27323" xr:uid="{00000000-0005-0000-0000-0000A26A0000}"/>
    <cellStyle name="Normal 3 3 2 4 2 3 3 2" xfId="27324" xr:uid="{00000000-0005-0000-0000-0000A36A0000}"/>
    <cellStyle name="Normal 3 3 2 4 2 3 3 2 2" xfId="27325" xr:uid="{00000000-0005-0000-0000-0000A46A0000}"/>
    <cellStyle name="Normal 3 3 2 4 2 3 3 3" xfId="27326" xr:uid="{00000000-0005-0000-0000-0000A56A0000}"/>
    <cellStyle name="Normal 3 3 2 4 2 3 4" xfId="27327" xr:uid="{00000000-0005-0000-0000-0000A66A0000}"/>
    <cellStyle name="Normal 3 3 2 4 2 3 4 2" xfId="27328" xr:uid="{00000000-0005-0000-0000-0000A76A0000}"/>
    <cellStyle name="Normal 3 3 2 4 2 3 5" xfId="27329" xr:uid="{00000000-0005-0000-0000-0000A86A0000}"/>
    <cellStyle name="Normal 3 3 2 4 2 4" xfId="27330" xr:uid="{00000000-0005-0000-0000-0000A96A0000}"/>
    <cellStyle name="Normal 3 3 2 4 2 4 2" xfId="27331" xr:uid="{00000000-0005-0000-0000-0000AA6A0000}"/>
    <cellStyle name="Normal 3 3 2 4 2 4 2 2" xfId="27332" xr:uid="{00000000-0005-0000-0000-0000AB6A0000}"/>
    <cellStyle name="Normal 3 3 2 4 2 4 2 2 2" xfId="27333" xr:uid="{00000000-0005-0000-0000-0000AC6A0000}"/>
    <cellStyle name="Normal 3 3 2 4 2 4 2 3" xfId="27334" xr:uid="{00000000-0005-0000-0000-0000AD6A0000}"/>
    <cellStyle name="Normal 3 3 2 4 2 4 3" xfId="27335" xr:uid="{00000000-0005-0000-0000-0000AE6A0000}"/>
    <cellStyle name="Normal 3 3 2 4 2 4 3 2" xfId="27336" xr:uid="{00000000-0005-0000-0000-0000AF6A0000}"/>
    <cellStyle name="Normal 3 3 2 4 2 4 4" xfId="27337" xr:uid="{00000000-0005-0000-0000-0000B06A0000}"/>
    <cellStyle name="Normal 3 3 2 4 2 5" xfId="27338" xr:uid="{00000000-0005-0000-0000-0000B16A0000}"/>
    <cellStyle name="Normal 3 3 2 4 2 5 2" xfId="27339" xr:uid="{00000000-0005-0000-0000-0000B26A0000}"/>
    <cellStyle name="Normal 3 3 2 4 2 5 2 2" xfId="27340" xr:uid="{00000000-0005-0000-0000-0000B36A0000}"/>
    <cellStyle name="Normal 3 3 2 4 2 5 2 2 2" xfId="27341" xr:uid="{00000000-0005-0000-0000-0000B46A0000}"/>
    <cellStyle name="Normal 3 3 2 4 2 5 2 3" xfId="27342" xr:uid="{00000000-0005-0000-0000-0000B56A0000}"/>
    <cellStyle name="Normal 3 3 2 4 2 5 3" xfId="27343" xr:uid="{00000000-0005-0000-0000-0000B66A0000}"/>
    <cellStyle name="Normal 3 3 2 4 2 5 3 2" xfId="27344" xr:uid="{00000000-0005-0000-0000-0000B76A0000}"/>
    <cellStyle name="Normal 3 3 2 4 2 5 4" xfId="27345" xr:uid="{00000000-0005-0000-0000-0000B86A0000}"/>
    <cellStyle name="Normal 3 3 2 4 2 6" xfId="27346" xr:uid="{00000000-0005-0000-0000-0000B96A0000}"/>
    <cellStyle name="Normal 3 3 2 4 2 6 2" xfId="27347" xr:uid="{00000000-0005-0000-0000-0000BA6A0000}"/>
    <cellStyle name="Normal 3 3 2 4 2 6 2 2" xfId="27348" xr:uid="{00000000-0005-0000-0000-0000BB6A0000}"/>
    <cellStyle name="Normal 3 3 2 4 2 6 3" xfId="27349" xr:uid="{00000000-0005-0000-0000-0000BC6A0000}"/>
    <cellStyle name="Normal 3 3 2 4 2 7" xfId="27350" xr:uid="{00000000-0005-0000-0000-0000BD6A0000}"/>
    <cellStyle name="Normal 3 3 2 4 2 7 2" xfId="27351" xr:uid="{00000000-0005-0000-0000-0000BE6A0000}"/>
    <cellStyle name="Normal 3 3 2 4 2 8" xfId="27352" xr:uid="{00000000-0005-0000-0000-0000BF6A0000}"/>
    <cellStyle name="Normal 3 3 2 4 2 8 2" xfId="27353" xr:uid="{00000000-0005-0000-0000-0000C06A0000}"/>
    <cellStyle name="Normal 3 3 2 4 2 9" xfId="27354" xr:uid="{00000000-0005-0000-0000-0000C16A0000}"/>
    <cellStyle name="Normal 3 3 2 4 3" xfId="27355" xr:uid="{00000000-0005-0000-0000-0000C26A0000}"/>
    <cellStyle name="Normal 3 3 2 4 3 2" xfId="27356" xr:uid="{00000000-0005-0000-0000-0000C36A0000}"/>
    <cellStyle name="Normal 3 3 2 4 3 2 2" xfId="27357" xr:uid="{00000000-0005-0000-0000-0000C46A0000}"/>
    <cellStyle name="Normal 3 3 2 4 3 2 2 2" xfId="27358" xr:uid="{00000000-0005-0000-0000-0000C56A0000}"/>
    <cellStyle name="Normal 3 3 2 4 3 2 2 2 2" xfId="27359" xr:uid="{00000000-0005-0000-0000-0000C66A0000}"/>
    <cellStyle name="Normal 3 3 2 4 3 2 2 2 2 2" xfId="27360" xr:uid="{00000000-0005-0000-0000-0000C76A0000}"/>
    <cellStyle name="Normal 3 3 2 4 3 2 2 2 3" xfId="27361" xr:uid="{00000000-0005-0000-0000-0000C86A0000}"/>
    <cellStyle name="Normal 3 3 2 4 3 2 2 3" xfId="27362" xr:uid="{00000000-0005-0000-0000-0000C96A0000}"/>
    <cellStyle name="Normal 3 3 2 4 3 2 2 3 2" xfId="27363" xr:uid="{00000000-0005-0000-0000-0000CA6A0000}"/>
    <cellStyle name="Normal 3 3 2 4 3 2 2 4" xfId="27364" xr:uid="{00000000-0005-0000-0000-0000CB6A0000}"/>
    <cellStyle name="Normal 3 3 2 4 3 2 3" xfId="27365" xr:uid="{00000000-0005-0000-0000-0000CC6A0000}"/>
    <cellStyle name="Normal 3 3 2 4 3 2 3 2" xfId="27366" xr:uid="{00000000-0005-0000-0000-0000CD6A0000}"/>
    <cellStyle name="Normal 3 3 2 4 3 2 3 2 2" xfId="27367" xr:uid="{00000000-0005-0000-0000-0000CE6A0000}"/>
    <cellStyle name="Normal 3 3 2 4 3 2 3 3" xfId="27368" xr:uid="{00000000-0005-0000-0000-0000CF6A0000}"/>
    <cellStyle name="Normal 3 3 2 4 3 2 4" xfId="27369" xr:uid="{00000000-0005-0000-0000-0000D06A0000}"/>
    <cellStyle name="Normal 3 3 2 4 3 2 4 2" xfId="27370" xr:uid="{00000000-0005-0000-0000-0000D16A0000}"/>
    <cellStyle name="Normal 3 3 2 4 3 2 5" xfId="27371" xr:uid="{00000000-0005-0000-0000-0000D26A0000}"/>
    <cellStyle name="Normal 3 3 2 4 3 3" xfId="27372" xr:uid="{00000000-0005-0000-0000-0000D36A0000}"/>
    <cellStyle name="Normal 3 3 2 4 3 3 2" xfId="27373" xr:uid="{00000000-0005-0000-0000-0000D46A0000}"/>
    <cellStyle name="Normal 3 3 2 4 3 3 2 2" xfId="27374" xr:uid="{00000000-0005-0000-0000-0000D56A0000}"/>
    <cellStyle name="Normal 3 3 2 4 3 3 2 2 2" xfId="27375" xr:uid="{00000000-0005-0000-0000-0000D66A0000}"/>
    <cellStyle name="Normal 3 3 2 4 3 3 2 3" xfId="27376" xr:uid="{00000000-0005-0000-0000-0000D76A0000}"/>
    <cellStyle name="Normal 3 3 2 4 3 3 3" xfId="27377" xr:uid="{00000000-0005-0000-0000-0000D86A0000}"/>
    <cellStyle name="Normal 3 3 2 4 3 3 3 2" xfId="27378" xr:uid="{00000000-0005-0000-0000-0000D96A0000}"/>
    <cellStyle name="Normal 3 3 2 4 3 3 4" xfId="27379" xr:uid="{00000000-0005-0000-0000-0000DA6A0000}"/>
    <cellStyle name="Normal 3 3 2 4 3 4" xfId="27380" xr:uid="{00000000-0005-0000-0000-0000DB6A0000}"/>
    <cellStyle name="Normal 3 3 2 4 3 4 2" xfId="27381" xr:uid="{00000000-0005-0000-0000-0000DC6A0000}"/>
    <cellStyle name="Normal 3 3 2 4 3 4 2 2" xfId="27382" xr:uid="{00000000-0005-0000-0000-0000DD6A0000}"/>
    <cellStyle name="Normal 3 3 2 4 3 4 2 2 2" xfId="27383" xr:uid="{00000000-0005-0000-0000-0000DE6A0000}"/>
    <cellStyle name="Normal 3 3 2 4 3 4 2 3" xfId="27384" xr:uid="{00000000-0005-0000-0000-0000DF6A0000}"/>
    <cellStyle name="Normal 3 3 2 4 3 4 3" xfId="27385" xr:uid="{00000000-0005-0000-0000-0000E06A0000}"/>
    <cellStyle name="Normal 3 3 2 4 3 4 3 2" xfId="27386" xr:uid="{00000000-0005-0000-0000-0000E16A0000}"/>
    <cellStyle name="Normal 3 3 2 4 3 4 4" xfId="27387" xr:uid="{00000000-0005-0000-0000-0000E26A0000}"/>
    <cellStyle name="Normal 3 3 2 4 3 5" xfId="27388" xr:uid="{00000000-0005-0000-0000-0000E36A0000}"/>
    <cellStyle name="Normal 3 3 2 4 3 5 2" xfId="27389" xr:uid="{00000000-0005-0000-0000-0000E46A0000}"/>
    <cellStyle name="Normal 3 3 2 4 3 5 2 2" xfId="27390" xr:uid="{00000000-0005-0000-0000-0000E56A0000}"/>
    <cellStyle name="Normal 3 3 2 4 3 5 3" xfId="27391" xr:uid="{00000000-0005-0000-0000-0000E66A0000}"/>
    <cellStyle name="Normal 3 3 2 4 3 6" xfId="27392" xr:uid="{00000000-0005-0000-0000-0000E76A0000}"/>
    <cellStyle name="Normal 3 3 2 4 3 6 2" xfId="27393" xr:uid="{00000000-0005-0000-0000-0000E86A0000}"/>
    <cellStyle name="Normal 3 3 2 4 3 7" xfId="27394" xr:uid="{00000000-0005-0000-0000-0000E96A0000}"/>
    <cellStyle name="Normal 3 3 2 4 3 7 2" xfId="27395" xr:uid="{00000000-0005-0000-0000-0000EA6A0000}"/>
    <cellStyle name="Normal 3 3 2 4 3 8" xfId="27396" xr:uid="{00000000-0005-0000-0000-0000EB6A0000}"/>
    <cellStyle name="Normal 3 3 2 4 4" xfId="27397" xr:uid="{00000000-0005-0000-0000-0000EC6A0000}"/>
    <cellStyle name="Normal 3 3 2 4 4 2" xfId="27398" xr:uid="{00000000-0005-0000-0000-0000ED6A0000}"/>
    <cellStyle name="Normal 3 3 2 4 4 2 2" xfId="27399" xr:uid="{00000000-0005-0000-0000-0000EE6A0000}"/>
    <cellStyle name="Normal 3 3 2 4 4 2 2 2" xfId="27400" xr:uid="{00000000-0005-0000-0000-0000EF6A0000}"/>
    <cellStyle name="Normal 3 3 2 4 4 2 2 2 2" xfId="27401" xr:uid="{00000000-0005-0000-0000-0000F06A0000}"/>
    <cellStyle name="Normal 3 3 2 4 4 2 2 3" xfId="27402" xr:uid="{00000000-0005-0000-0000-0000F16A0000}"/>
    <cellStyle name="Normal 3 3 2 4 4 2 3" xfId="27403" xr:uid="{00000000-0005-0000-0000-0000F26A0000}"/>
    <cellStyle name="Normal 3 3 2 4 4 2 3 2" xfId="27404" xr:uid="{00000000-0005-0000-0000-0000F36A0000}"/>
    <cellStyle name="Normal 3 3 2 4 4 2 4" xfId="27405" xr:uid="{00000000-0005-0000-0000-0000F46A0000}"/>
    <cellStyle name="Normal 3 3 2 4 4 3" xfId="27406" xr:uid="{00000000-0005-0000-0000-0000F56A0000}"/>
    <cellStyle name="Normal 3 3 2 4 4 3 2" xfId="27407" xr:uid="{00000000-0005-0000-0000-0000F66A0000}"/>
    <cellStyle name="Normal 3 3 2 4 4 3 2 2" xfId="27408" xr:uid="{00000000-0005-0000-0000-0000F76A0000}"/>
    <cellStyle name="Normal 3 3 2 4 4 3 3" xfId="27409" xr:uid="{00000000-0005-0000-0000-0000F86A0000}"/>
    <cellStyle name="Normal 3 3 2 4 4 4" xfId="27410" xr:uid="{00000000-0005-0000-0000-0000F96A0000}"/>
    <cellStyle name="Normal 3 3 2 4 4 4 2" xfId="27411" xr:uid="{00000000-0005-0000-0000-0000FA6A0000}"/>
    <cellStyle name="Normal 3 3 2 4 4 5" xfId="27412" xr:uid="{00000000-0005-0000-0000-0000FB6A0000}"/>
    <cellStyle name="Normal 3 3 2 4 5" xfId="27413" xr:uid="{00000000-0005-0000-0000-0000FC6A0000}"/>
    <cellStyle name="Normal 3 3 2 4 5 2" xfId="27414" xr:uid="{00000000-0005-0000-0000-0000FD6A0000}"/>
    <cellStyle name="Normal 3 3 2 4 5 2 2" xfId="27415" xr:uid="{00000000-0005-0000-0000-0000FE6A0000}"/>
    <cellStyle name="Normal 3 3 2 4 5 2 2 2" xfId="27416" xr:uid="{00000000-0005-0000-0000-0000FF6A0000}"/>
    <cellStyle name="Normal 3 3 2 4 5 2 3" xfId="27417" xr:uid="{00000000-0005-0000-0000-0000006B0000}"/>
    <cellStyle name="Normal 3 3 2 4 5 3" xfId="27418" xr:uid="{00000000-0005-0000-0000-0000016B0000}"/>
    <cellStyle name="Normal 3 3 2 4 5 3 2" xfId="27419" xr:uid="{00000000-0005-0000-0000-0000026B0000}"/>
    <cellStyle name="Normal 3 3 2 4 5 4" xfId="27420" xr:uid="{00000000-0005-0000-0000-0000036B0000}"/>
    <cellStyle name="Normal 3 3 2 4 6" xfId="27421" xr:uid="{00000000-0005-0000-0000-0000046B0000}"/>
    <cellStyle name="Normal 3 3 2 4 6 2" xfId="27422" xr:uid="{00000000-0005-0000-0000-0000056B0000}"/>
    <cellStyle name="Normal 3 3 2 4 6 2 2" xfId="27423" xr:uid="{00000000-0005-0000-0000-0000066B0000}"/>
    <cellStyle name="Normal 3 3 2 4 6 2 2 2" xfId="27424" xr:uid="{00000000-0005-0000-0000-0000076B0000}"/>
    <cellStyle name="Normal 3 3 2 4 6 2 3" xfId="27425" xr:uid="{00000000-0005-0000-0000-0000086B0000}"/>
    <cellStyle name="Normal 3 3 2 4 6 3" xfId="27426" xr:uid="{00000000-0005-0000-0000-0000096B0000}"/>
    <cellStyle name="Normal 3 3 2 4 6 3 2" xfId="27427" xr:uid="{00000000-0005-0000-0000-00000A6B0000}"/>
    <cellStyle name="Normal 3 3 2 4 6 4" xfId="27428" xr:uid="{00000000-0005-0000-0000-00000B6B0000}"/>
    <cellStyle name="Normal 3 3 2 4 7" xfId="27429" xr:uid="{00000000-0005-0000-0000-00000C6B0000}"/>
    <cellStyle name="Normal 3 3 2 4 7 2" xfId="27430" xr:uid="{00000000-0005-0000-0000-00000D6B0000}"/>
    <cellStyle name="Normal 3 3 2 4 7 2 2" xfId="27431" xr:uid="{00000000-0005-0000-0000-00000E6B0000}"/>
    <cellStyle name="Normal 3 3 2 4 7 3" xfId="27432" xr:uid="{00000000-0005-0000-0000-00000F6B0000}"/>
    <cellStyle name="Normal 3 3 2 4 8" xfId="27433" xr:uid="{00000000-0005-0000-0000-0000106B0000}"/>
    <cellStyle name="Normal 3 3 2 4 8 2" xfId="27434" xr:uid="{00000000-0005-0000-0000-0000116B0000}"/>
    <cellStyle name="Normal 3 3 2 4 9" xfId="27435" xr:uid="{00000000-0005-0000-0000-0000126B0000}"/>
    <cellStyle name="Normal 3 3 2 4 9 2" xfId="27436" xr:uid="{00000000-0005-0000-0000-0000136B0000}"/>
    <cellStyle name="Normal 3 3 2 5" xfId="27437" xr:uid="{00000000-0005-0000-0000-0000146B0000}"/>
    <cellStyle name="Normal 3 3 2 5 10" xfId="27438" xr:uid="{00000000-0005-0000-0000-0000156B0000}"/>
    <cellStyle name="Normal 3 3 2 5 11" xfId="27439" xr:uid="{00000000-0005-0000-0000-0000166B0000}"/>
    <cellStyle name="Normal 3 3 2 5 2" xfId="27440" xr:uid="{00000000-0005-0000-0000-0000176B0000}"/>
    <cellStyle name="Normal 3 3 2 5 2 10" xfId="27441" xr:uid="{00000000-0005-0000-0000-0000186B0000}"/>
    <cellStyle name="Normal 3 3 2 5 2 2" xfId="27442" xr:uid="{00000000-0005-0000-0000-0000196B0000}"/>
    <cellStyle name="Normal 3 3 2 5 2 2 2" xfId="27443" xr:uid="{00000000-0005-0000-0000-00001A6B0000}"/>
    <cellStyle name="Normal 3 3 2 5 2 2 2 2" xfId="27444" xr:uid="{00000000-0005-0000-0000-00001B6B0000}"/>
    <cellStyle name="Normal 3 3 2 5 2 2 2 2 2" xfId="27445" xr:uid="{00000000-0005-0000-0000-00001C6B0000}"/>
    <cellStyle name="Normal 3 3 2 5 2 2 2 2 2 2" xfId="27446" xr:uid="{00000000-0005-0000-0000-00001D6B0000}"/>
    <cellStyle name="Normal 3 3 2 5 2 2 2 2 2 2 2" xfId="27447" xr:uid="{00000000-0005-0000-0000-00001E6B0000}"/>
    <cellStyle name="Normal 3 3 2 5 2 2 2 2 2 3" xfId="27448" xr:uid="{00000000-0005-0000-0000-00001F6B0000}"/>
    <cellStyle name="Normal 3 3 2 5 2 2 2 2 3" xfId="27449" xr:uid="{00000000-0005-0000-0000-0000206B0000}"/>
    <cellStyle name="Normal 3 3 2 5 2 2 2 2 3 2" xfId="27450" xr:uid="{00000000-0005-0000-0000-0000216B0000}"/>
    <cellStyle name="Normal 3 3 2 5 2 2 2 2 4" xfId="27451" xr:uid="{00000000-0005-0000-0000-0000226B0000}"/>
    <cellStyle name="Normal 3 3 2 5 2 2 2 3" xfId="27452" xr:uid="{00000000-0005-0000-0000-0000236B0000}"/>
    <cellStyle name="Normal 3 3 2 5 2 2 2 3 2" xfId="27453" xr:uid="{00000000-0005-0000-0000-0000246B0000}"/>
    <cellStyle name="Normal 3 3 2 5 2 2 2 3 2 2" xfId="27454" xr:uid="{00000000-0005-0000-0000-0000256B0000}"/>
    <cellStyle name="Normal 3 3 2 5 2 2 2 3 3" xfId="27455" xr:uid="{00000000-0005-0000-0000-0000266B0000}"/>
    <cellStyle name="Normal 3 3 2 5 2 2 2 4" xfId="27456" xr:uid="{00000000-0005-0000-0000-0000276B0000}"/>
    <cellStyle name="Normal 3 3 2 5 2 2 2 4 2" xfId="27457" xr:uid="{00000000-0005-0000-0000-0000286B0000}"/>
    <cellStyle name="Normal 3 3 2 5 2 2 2 5" xfId="27458" xr:uid="{00000000-0005-0000-0000-0000296B0000}"/>
    <cellStyle name="Normal 3 3 2 5 2 2 3" xfId="27459" xr:uid="{00000000-0005-0000-0000-00002A6B0000}"/>
    <cellStyle name="Normal 3 3 2 5 2 2 3 2" xfId="27460" xr:uid="{00000000-0005-0000-0000-00002B6B0000}"/>
    <cellStyle name="Normal 3 3 2 5 2 2 3 2 2" xfId="27461" xr:uid="{00000000-0005-0000-0000-00002C6B0000}"/>
    <cellStyle name="Normal 3 3 2 5 2 2 3 2 2 2" xfId="27462" xr:uid="{00000000-0005-0000-0000-00002D6B0000}"/>
    <cellStyle name="Normal 3 3 2 5 2 2 3 2 3" xfId="27463" xr:uid="{00000000-0005-0000-0000-00002E6B0000}"/>
    <cellStyle name="Normal 3 3 2 5 2 2 3 3" xfId="27464" xr:uid="{00000000-0005-0000-0000-00002F6B0000}"/>
    <cellStyle name="Normal 3 3 2 5 2 2 3 3 2" xfId="27465" xr:uid="{00000000-0005-0000-0000-0000306B0000}"/>
    <cellStyle name="Normal 3 3 2 5 2 2 3 4" xfId="27466" xr:uid="{00000000-0005-0000-0000-0000316B0000}"/>
    <cellStyle name="Normal 3 3 2 5 2 2 4" xfId="27467" xr:uid="{00000000-0005-0000-0000-0000326B0000}"/>
    <cellStyle name="Normal 3 3 2 5 2 2 4 2" xfId="27468" xr:uid="{00000000-0005-0000-0000-0000336B0000}"/>
    <cellStyle name="Normal 3 3 2 5 2 2 4 2 2" xfId="27469" xr:uid="{00000000-0005-0000-0000-0000346B0000}"/>
    <cellStyle name="Normal 3 3 2 5 2 2 4 2 2 2" xfId="27470" xr:uid="{00000000-0005-0000-0000-0000356B0000}"/>
    <cellStyle name="Normal 3 3 2 5 2 2 4 2 3" xfId="27471" xr:uid="{00000000-0005-0000-0000-0000366B0000}"/>
    <cellStyle name="Normal 3 3 2 5 2 2 4 3" xfId="27472" xr:uid="{00000000-0005-0000-0000-0000376B0000}"/>
    <cellStyle name="Normal 3 3 2 5 2 2 4 3 2" xfId="27473" xr:uid="{00000000-0005-0000-0000-0000386B0000}"/>
    <cellStyle name="Normal 3 3 2 5 2 2 4 4" xfId="27474" xr:uid="{00000000-0005-0000-0000-0000396B0000}"/>
    <cellStyle name="Normal 3 3 2 5 2 2 5" xfId="27475" xr:uid="{00000000-0005-0000-0000-00003A6B0000}"/>
    <cellStyle name="Normal 3 3 2 5 2 2 5 2" xfId="27476" xr:uid="{00000000-0005-0000-0000-00003B6B0000}"/>
    <cellStyle name="Normal 3 3 2 5 2 2 5 2 2" xfId="27477" xr:uid="{00000000-0005-0000-0000-00003C6B0000}"/>
    <cellStyle name="Normal 3 3 2 5 2 2 5 3" xfId="27478" xr:uid="{00000000-0005-0000-0000-00003D6B0000}"/>
    <cellStyle name="Normal 3 3 2 5 2 2 6" xfId="27479" xr:uid="{00000000-0005-0000-0000-00003E6B0000}"/>
    <cellStyle name="Normal 3 3 2 5 2 2 6 2" xfId="27480" xr:uid="{00000000-0005-0000-0000-00003F6B0000}"/>
    <cellStyle name="Normal 3 3 2 5 2 2 7" xfId="27481" xr:uid="{00000000-0005-0000-0000-0000406B0000}"/>
    <cellStyle name="Normal 3 3 2 5 2 2 7 2" xfId="27482" xr:uid="{00000000-0005-0000-0000-0000416B0000}"/>
    <cellStyle name="Normal 3 3 2 5 2 2 8" xfId="27483" xr:uid="{00000000-0005-0000-0000-0000426B0000}"/>
    <cellStyle name="Normal 3 3 2 5 2 3" xfId="27484" xr:uid="{00000000-0005-0000-0000-0000436B0000}"/>
    <cellStyle name="Normal 3 3 2 5 2 3 2" xfId="27485" xr:uid="{00000000-0005-0000-0000-0000446B0000}"/>
    <cellStyle name="Normal 3 3 2 5 2 3 2 2" xfId="27486" xr:uid="{00000000-0005-0000-0000-0000456B0000}"/>
    <cellStyle name="Normal 3 3 2 5 2 3 2 2 2" xfId="27487" xr:uid="{00000000-0005-0000-0000-0000466B0000}"/>
    <cellStyle name="Normal 3 3 2 5 2 3 2 2 2 2" xfId="27488" xr:uid="{00000000-0005-0000-0000-0000476B0000}"/>
    <cellStyle name="Normal 3 3 2 5 2 3 2 2 3" xfId="27489" xr:uid="{00000000-0005-0000-0000-0000486B0000}"/>
    <cellStyle name="Normal 3 3 2 5 2 3 2 3" xfId="27490" xr:uid="{00000000-0005-0000-0000-0000496B0000}"/>
    <cellStyle name="Normal 3 3 2 5 2 3 2 3 2" xfId="27491" xr:uid="{00000000-0005-0000-0000-00004A6B0000}"/>
    <cellStyle name="Normal 3 3 2 5 2 3 2 4" xfId="27492" xr:uid="{00000000-0005-0000-0000-00004B6B0000}"/>
    <cellStyle name="Normal 3 3 2 5 2 3 3" xfId="27493" xr:uid="{00000000-0005-0000-0000-00004C6B0000}"/>
    <cellStyle name="Normal 3 3 2 5 2 3 3 2" xfId="27494" xr:uid="{00000000-0005-0000-0000-00004D6B0000}"/>
    <cellStyle name="Normal 3 3 2 5 2 3 3 2 2" xfId="27495" xr:uid="{00000000-0005-0000-0000-00004E6B0000}"/>
    <cellStyle name="Normal 3 3 2 5 2 3 3 3" xfId="27496" xr:uid="{00000000-0005-0000-0000-00004F6B0000}"/>
    <cellStyle name="Normal 3 3 2 5 2 3 4" xfId="27497" xr:uid="{00000000-0005-0000-0000-0000506B0000}"/>
    <cellStyle name="Normal 3 3 2 5 2 3 4 2" xfId="27498" xr:uid="{00000000-0005-0000-0000-0000516B0000}"/>
    <cellStyle name="Normal 3 3 2 5 2 3 5" xfId="27499" xr:uid="{00000000-0005-0000-0000-0000526B0000}"/>
    <cellStyle name="Normal 3 3 2 5 2 4" xfId="27500" xr:uid="{00000000-0005-0000-0000-0000536B0000}"/>
    <cellStyle name="Normal 3 3 2 5 2 4 2" xfId="27501" xr:uid="{00000000-0005-0000-0000-0000546B0000}"/>
    <cellStyle name="Normal 3 3 2 5 2 4 2 2" xfId="27502" xr:uid="{00000000-0005-0000-0000-0000556B0000}"/>
    <cellStyle name="Normal 3 3 2 5 2 4 2 2 2" xfId="27503" xr:uid="{00000000-0005-0000-0000-0000566B0000}"/>
    <cellStyle name="Normal 3 3 2 5 2 4 2 3" xfId="27504" xr:uid="{00000000-0005-0000-0000-0000576B0000}"/>
    <cellStyle name="Normal 3 3 2 5 2 4 3" xfId="27505" xr:uid="{00000000-0005-0000-0000-0000586B0000}"/>
    <cellStyle name="Normal 3 3 2 5 2 4 3 2" xfId="27506" xr:uid="{00000000-0005-0000-0000-0000596B0000}"/>
    <cellStyle name="Normal 3 3 2 5 2 4 4" xfId="27507" xr:uid="{00000000-0005-0000-0000-00005A6B0000}"/>
    <cellStyle name="Normal 3 3 2 5 2 5" xfId="27508" xr:uid="{00000000-0005-0000-0000-00005B6B0000}"/>
    <cellStyle name="Normal 3 3 2 5 2 5 2" xfId="27509" xr:uid="{00000000-0005-0000-0000-00005C6B0000}"/>
    <cellStyle name="Normal 3 3 2 5 2 5 2 2" xfId="27510" xr:uid="{00000000-0005-0000-0000-00005D6B0000}"/>
    <cellStyle name="Normal 3 3 2 5 2 5 2 2 2" xfId="27511" xr:uid="{00000000-0005-0000-0000-00005E6B0000}"/>
    <cellStyle name="Normal 3 3 2 5 2 5 2 3" xfId="27512" xr:uid="{00000000-0005-0000-0000-00005F6B0000}"/>
    <cellStyle name="Normal 3 3 2 5 2 5 3" xfId="27513" xr:uid="{00000000-0005-0000-0000-0000606B0000}"/>
    <cellStyle name="Normal 3 3 2 5 2 5 3 2" xfId="27514" xr:uid="{00000000-0005-0000-0000-0000616B0000}"/>
    <cellStyle name="Normal 3 3 2 5 2 5 4" xfId="27515" xr:uid="{00000000-0005-0000-0000-0000626B0000}"/>
    <cellStyle name="Normal 3 3 2 5 2 6" xfId="27516" xr:uid="{00000000-0005-0000-0000-0000636B0000}"/>
    <cellStyle name="Normal 3 3 2 5 2 6 2" xfId="27517" xr:uid="{00000000-0005-0000-0000-0000646B0000}"/>
    <cellStyle name="Normal 3 3 2 5 2 6 2 2" xfId="27518" xr:uid="{00000000-0005-0000-0000-0000656B0000}"/>
    <cellStyle name="Normal 3 3 2 5 2 6 3" xfId="27519" xr:uid="{00000000-0005-0000-0000-0000666B0000}"/>
    <cellStyle name="Normal 3 3 2 5 2 7" xfId="27520" xr:uid="{00000000-0005-0000-0000-0000676B0000}"/>
    <cellStyle name="Normal 3 3 2 5 2 7 2" xfId="27521" xr:uid="{00000000-0005-0000-0000-0000686B0000}"/>
    <cellStyle name="Normal 3 3 2 5 2 8" xfId="27522" xr:uid="{00000000-0005-0000-0000-0000696B0000}"/>
    <cellStyle name="Normal 3 3 2 5 2 8 2" xfId="27523" xr:uid="{00000000-0005-0000-0000-00006A6B0000}"/>
    <cellStyle name="Normal 3 3 2 5 2 9" xfId="27524" xr:uid="{00000000-0005-0000-0000-00006B6B0000}"/>
    <cellStyle name="Normal 3 3 2 5 3" xfId="27525" xr:uid="{00000000-0005-0000-0000-00006C6B0000}"/>
    <cellStyle name="Normal 3 3 2 5 3 2" xfId="27526" xr:uid="{00000000-0005-0000-0000-00006D6B0000}"/>
    <cellStyle name="Normal 3 3 2 5 3 2 2" xfId="27527" xr:uid="{00000000-0005-0000-0000-00006E6B0000}"/>
    <cellStyle name="Normal 3 3 2 5 3 2 2 2" xfId="27528" xr:uid="{00000000-0005-0000-0000-00006F6B0000}"/>
    <cellStyle name="Normal 3 3 2 5 3 2 2 2 2" xfId="27529" xr:uid="{00000000-0005-0000-0000-0000706B0000}"/>
    <cellStyle name="Normal 3 3 2 5 3 2 2 2 2 2" xfId="27530" xr:uid="{00000000-0005-0000-0000-0000716B0000}"/>
    <cellStyle name="Normal 3 3 2 5 3 2 2 2 3" xfId="27531" xr:uid="{00000000-0005-0000-0000-0000726B0000}"/>
    <cellStyle name="Normal 3 3 2 5 3 2 2 3" xfId="27532" xr:uid="{00000000-0005-0000-0000-0000736B0000}"/>
    <cellStyle name="Normal 3 3 2 5 3 2 2 3 2" xfId="27533" xr:uid="{00000000-0005-0000-0000-0000746B0000}"/>
    <cellStyle name="Normal 3 3 2 5 3 2 2 4" xfId="27534" xr:uid="{00000000-0005-0000-0000-0000756B0000}"/>
    <cellStyle name="Normal 3 3 2 5 3 2 3" xfId="27535" xr:uid="{00000000-0005-0000-0000-0000766B0000}"/>
    <cellStyle name="Normal 3 3 2 5 3 2 3 2" xfId="27536" xr:uid="{00000000-0005-0000-0000-0000776B0000}"/>
    <cellStyle name="Normal 3 3 2 5 3 2 3 2 2" xfId="27537" xr:uid="{00000000-0005-0000-0000-0000786B0000}"/>
    <cellStyle name="Normal 3 3 2 5 3 2 3 3" xfId="27538" xr:uid="{00000000-0005-0000-0000-0000796B0000}"/>
    <cellStyle name="Normal 3 3 2 5 3 2 4" xfId="27539" xr:uid="{00000000-0005-0000-0000-00007A6B0000}"/>
    <cellStyle name="Normal 3 3 2 5 3 2 4 2" xfId="27540" xr:uid="{00000000-0005-0000-0000-00007B6B0000}"/>
    <cellStyle name="Normal 3 3 2 5 3 2 5" xfId="27541" xr:uid="{00000000-0005-0000-0000-00007C6B0000}"/>
    <cellStyle name="Normal 3 3 2 5 3 3" xfId="27542" xr:uid="{00000000-0005-0000-0000-00007D6B0000}"/>
    <cellStyle name="Normal 3 3 2 5 3 3 2" xfId="27543" xr:uid="{00000000-0005-0000-0000-00007E6B0000}"/>
    <cellStyle name="Normal 3 3 2 5 3 3 2 2" xfId="27544" xr:uid="{00000000-0005-0000-0000-00007F6B0000}"/>
    <cellStyle name="Normal 3 3 2 5 3 3 2 2 2" xfId="27545" xr:uid="{00000000-0005-0000-0000-0000806B0000}"/>
    <cellStyle name="Normal 3 3 2 5 3 3 2 3" xfId="27546" xr:uid="{00000000-0005-0000-0000-0000816B0000}"/>
    <cellStyle name="Normal 3 3 2 5 3 3 3" xfId="27547" xr:uid="{00000000-0005-0000-0000-0000826B0000}"/>
    <cellStyle name="Normal 3 3 2 5 3 3 3 2" xfId="27548" xr:uid="{00000000-0005-0000-0000-0000836B0000}"/>
    <cellStyle name="Normal 3 3 2 5 3 3 4" xfId="27549" xr:uid="{00000000-0005-0000-0000-0000846B0000}"/>
    <cellStyle name="Normal 3 3 2 5 3 4" xfId="27550" xr:uid="{00000000-0005-0000-0000-0000856B0000}"/>
    <cellStyle name="Normal 3 3 2 5 3 4 2" xfId="27551" xr:uid="{00000000-0005-0000-0000-0000866B0000}"/>
    <cellStyle name="Normal 3 3 2 5 3 4 2 2" xfId="27552" xr:uid="{00000000-0005-0000-0000-0000876B0000}"/>
    <cellStyle name="Normal 3 3 2 5 3 4 2 2 2" xfId="27553" xr:uid="{00000000-0005-0000-0000-0000886B0000}"/>
    <cellStyle name="Normal 3 3 2 5 3 4 2 3" xfId="27554" xr:uid="{00000000-0005-0000-0000-0000896B0000}"/>
    <cellStyle name="Normal 3 3 2 5 3 4 3" xfId="27555" xr:uid="{00000000-0005-0000-0000-00008A6B0000}"/>
    <cellStyle name="Normal 3 3 2 5 3 4 3 2" xfId="27556" xr:uid="{00000000-0005-0000-0000-00008B6B0000}"/>
    <cellStyle name="Normal 3 3 2 5 3 4 4" xfId="27557" xr:uid="{00000000-0005-0000-0000-00008C6B0000}"/>
    <cellStyle name="Normal 3 3 2 5 3 5" xfId="27558" xr:uid="{00000000-0005-0000-0000-00008D6B0000}"/>
    <cellStyle name="Normal 3 3 2 5 3 5 2" xfId="27559" xr:uid="{00000000-0005-0000-0000-00008E6B0000}"/>
    <cellStyle name="Normal 3 3 2 5 3 5 2 2" xfId="27560" xr:uid="{00000000-0005-0000-0000-00008F6B0000}"/>
    <cellStyle name="Normal 3 3 2 5 3 5 3" xfId="27561" xr:uid="{00000000-0005-0000-0000-0000906B0000}"/>
    <cellStyle name="Normal 3 3 2 5 3 6" xfId="27562" xr:uid="{00000000-0005-0000-0000-0000916B0000}"/>
    <cellStyle name="Normal 3 3 2 5 3 6 2" xfId="27563" xr:uid="{00000000-0005-0000-0000-0000926B0000}"/>
    <cellStyle name="Normal 3 3 2 5 3 7" xfId="27564" xr:uid="{00000000-0005-0000-0000-0000936B0000}"/>
    <cellStyle name="Normal 3 3 2 5 3 7 2" xfId="27565" xr:uid="{00000000-0005-0000-0000-0000946B0000}"/>
    <cellStyle name="Normal 3 3 2 5 3 8" xfId="27566" xr:uid="{00000000-0005-0000-0000-0000956B0000}"/>
    <cellStyle name="Normal 3 3 2 5 4" xfId="27567" xr:uid="{00000000-0005-0000-0000-0000966B0000}"/>
    <cellStyle name="Normal 3 3 2 5 4 2" xfId="27568" xr:uid="{00000000-0005-0000-0000-0000976B0000}"/>
    <cellStyle name="Normal 3 3 2 5 4 2 2" xfId="27569" xr:uid="{00000000-0005-0000-0000-0000986B0000}"/>
    <cellStyle name="Normal 3 3 2 5 4 2 2 2" xfId="27570" xr:uid="{00000000-0005-0000-0000-0000996B0000}"/>
    <cellStyle name="Normal 3 3 2 5 4 2 2 2 2" xfId="27571" xr:uid="{00000000-0005-0000-0000-00009A6B0000}"/>
    <cellStyle name="Normal 3 3 2 5 4 2 2 3" xfId="27572" xr:uid="{00000000-0005-0000-0000-00009B6B0000}"/>
    <cellStyle name="Normal 3 3 2 5 4 2 3" xfId="27573" xr:uid="{00000000-0005-0000-0000-00009C6B0000}"/>
    <cellStyle name="Normal 3 3 2 5 4 2 3 2" xfId="27574" xr:uid="{00000000-0005-0000-0000-00009D6B0000}"/>
    <cellStyle name="Normal 3 3 2 5 4 2 4" xfId="27575" xr:uid="{00000000-0005-0000-0000-00009E6B0000}"/>
    <cellStyle name="Normal 3 3 2 5 4 3" xfId="27576" xr:uid="{00000000-0005-0000-0000-00009F6B0000}"/>
    <cellStyle name="Normal 3 3 2 5 4 3 2" xfId="27577" xr:uid="{00000000-0005-0000-0000-0000A06B0000}"/>
    <cellStyle name="Normal 3 3 2 5 4 3 2 2" xfId="27578" xr:uid="{00000000-0005-0000-0000-0000A16B0000}"/>
    <cellStyle name="Normal 3 3 2 5 4 3 3" xfId="27579" xr:uid="{00000000-0005-0000-0000-0000A26B0000}"/>
    <cellStyle name="Normal 3 3 2 5 4 4" xfId="27580" xr:uid="{00000000-0005-0000-0000-0000A36B0000}"/>
    <cellStyle name="Normal 3 3 2 5 4 4 2" xfId="27581" xr:uid="{00000000-0005-0000-0000-0000A46B0000}"/>
    <cellStyle name="Normal 3 3 2 5 4 5" xfId="27582" xr:uid="{00000000-0005-0000-0000-0000A56B0000}"/>
    <cellStyle name="Normal 3 3 2 5 5" xfId="27583" xr:uid="{00000000-0005-0000-0000-0000A66B0000}"/>
    <cellStyle name="Normal 3 3 2 5 5 2" xfId="27584" xr:uid="{00000000-0005-0000-0000-0000A76B0000}"/>
    <cellStyle name="Normal 3 3 2 5 5 2 2" xfId="27585" xr:uid="{00000000-0005-0000-0000-0000A86B0000}"/>
    <cellStyle name="Normal 3 3 2 5 5 2 2 2" xfId="27586" xr:uid="{00000000-0005-0000-0000-0000A96B0000}"/>
    <cellStyle name="Normal 3 3 2 5 5 2 3" xfId="27587" xr:uid="{00000000-0005-0000-0000-0000AA6B0000}"/>
    <cellStyle name="Normal 3 3 2 5 5 3" xfId="27588" xr:uid="{00000000-0005-0000-0000-0000AB6B0000}"/>
    <cellStyle name="Normal 3 3 2 5 5 3 2" xfId="27589" xr:uid="{00000000-0005-0000-0000-0000AC6B0000}"/>
    <cellStyle name="Normal 3 3 2 5 5 4" xfId="27590" xr:uid="{00000000-0005-0000-0000-0000AD6B0000}"/>
    <cellStyle name="Normal 3 3 2 5 6" xfId="27591" xr:uid="{00000000-0005-0000-0000-0000AE6B0000}"/>
    <cellStyle name="Normal 3 3 2 5 6 2" xfId="27592" xr:uid="{00000000-0005-0000-0000-0000AF6B0000}"/>
    <cellStyle name="Normal 3 3 2 5 6 2 2" xfId="27593" xr:uid="{00000000-0005-0000-0000-0000B06B0000}"/>
    <cellStyle name="Normal 3 3 2 5 6 2 2 2" xfId="27594" xr:uid="{00000000-0005-0000-0000-0000B16B0000}"/>
    <cellStyle name="Normal 3 3 2 5 6 2 3" xfId="27595" xr:uid="{00000000-0005-0000-0000-0000B26B0000}"/>
    <cellStyle name="Normal 3 3 2 5 6 3" xfId="27596" xr:uid="{00000000-0005-0000-0000-0000B36B0000}"/>
    <cellStyle name="Normal 3 3 2 5 6 3 2" xfId="27597" xr:uid="{00000000-0005-0000-0000-0000B46B0000}"/>
    <cellStyle name="Normal 3 3 2 5 6 4" xfId="27598" xr:uid="{00000000-0005-0000-0000-0000B56B0000}"/>
    <cellStyle name="Normal 3 3 2 5 7" xfId="27599" xr:uid="{00000000-0005-0000-0000-0000B66B0000}"/>
    <cellStyle name="Normal 3 3 2 5 7 2" xfId="27600" xr:uid="{00000000-0005-0000-0000-0000B76B0000}"/>
    <cellStyle name="Normal 3 3 2 5 7 2 2" xfId="27601" xr:uid="{00000000-0005-0000-0000-0000B86B0000}"/>
    <cellStyle name="Normal 3 3 2 5 7 3" xfId="27602" xr:uid="{00000000-0005-0000-0000-0000B96B0000}"/>
    <cellStyle name="Normal 3 3 2 5 8" xfId="27603" xr:uid="{00000000-0005-0000-0000-0000BA6B0000}"/>
    <cellStyle name="Normal 3 3 2 5 8 2" xfId="27604" xr:uid="{00000000-0005-0000-0000-0000BB6B0000}"/>
    <cellStyle name="Normal 3 3 2 5 9" xfId="27605" xr:uid="{00000000-0005-0000-0000-0000BC6B0000}"/>
    <cellStyle name="Normal 3 3 2 5 9 2" xfId="27606" xr:uid="{00000000-0005-0000-0000-0000BD6B0000}"/>
    <cellStyle name="Normal 3 3 2 6" xfId="27607" xr:uid="{00000000-0005-0000-0000-0000BE6B0000}"/>
    <cellStyle name="Normal 3 3 2 6 10" xfId="27608" xr:uid="{00000000-0005-0000-0000-0000BF6B0000}"/>
    <cellStyle name="Normal 3 3 2 6 11" xfId="27609" xr:uid="{00000000-0005-0000-0000-0000C06B0000}"/>
    <cellStyle name="Normal 3 3 2 6 2" xfId="27610" xr:uid="{00000000-0005-0000-0000-0000C16B0000}"/>
    <cellStyle name="Normal 3 3 2 6 2 2" xfId="27611" xr:uid="{00000000-0005-0000-0000-0000C26B0000}"/>
    <cellStyle name="Normal 3 3 2 6 2 2 2" xfId="27612" xr:uid="{00000000-0005-0000-0000-0000C36B0000}"/>
    <cellStyle name="Normal 3 3 2 6 2 2 2 2" xfId="27613" xr:uid="{00000000-0005-0000-0000-0000C46B0000}"/>
    <cellStyle name="Normal 3 3 2 6 2 2 2 2 2" xfId="27614" xr:uid="{00000000-0005-0000-0000-0000C56B0000}"/>
    <cellStyle name="Normal 3 3 2 6 2 2 2 2 2 2" xfId="27615" xr:uid="{00000000-0005-0000-0000-0000C66B0000}"/>
    <cellStyle name="Normal 3 3 2 6 2 2 2 2 2 2 2" xfId="27616" xr:uid="{00000000-0005-0000-0000-0000C76B0000}"/>
    <cellStyle name="Normal 3 3 2 6 2 2 2 2 2 3" xfId="27617" xr:uid="{00000000-0005-0000-0000-0000C86B0000}"/>
    <cellStyle name="Normal 3 3 2 6 2 2 2 2 3" xfId="27618" xr:uid="{00000000-0005-0000-0000-0000C96B0000}"/>
    <cellStyle name="Normal 3 3 2 6 2 2 2 2 3 2" xfId="27619" xr:uid="{00000000-0005-0000-0000-0000CA6B0000}"/>
    <cellStyle name="Normal 3 3 2 6 2 2 2 2 4" xfId="27620" xr:uid="{00000000-0005-0000-0000-0000CB6B0000}"/>
    <cellStyle name="Normal 3 3 2 6 2 2 2 3" xfId="27621" xr:uid="{00000000-0005-0000-0000-0000CC6B0000}"/>
    <cellStyle name="Normal 3 3 2 6 2 2 2 3 2" xfId="27622" xr:uid="{00000000-0005-0000-0000-0000CD6B0000}"/>
    <cellStyle name="Normal 3 3 2 6 2 2 2 3 2 2" xfId="27623" xr:uid="{00000000-0005-0000-0000-0000CE6B0000}"/>
    <cellStyle name="Normal 3 3 2 6 2 2 2 3 3" xfId="27624" xr:uid="{00000000-0005-0000-0000-0000CF6B0000}"/>
    <cellStyle name="Normal 3 3 2 6 2 2 2 4" xfId="27625" xr:uid="{00000000-0005-0000-0000-0000D06B0000}"/>
    <cellStyle name="Normal 3 3 2 6 2 2 2 4 2" xfId="27626" xr:uid="{00000000-0005-0000-0000-0000D16B0000}"/>
    <cellStyle name="Normal 3 3 2 6 2 2 2 5" xfId="27627" xr:uid="{00000000-0005-0000-0000-0000D26B0000}"/>
    <cellStyle name="Normal 3 3 2 6 2 2 3" xfId="27628" xr:uid="{00000000-0005-0000-0000-0000D36B0000}"/>
    <cellStyle name="Normal 3 3 2 6 2 2 3 2" xfId="27629" xr:uid="{00000000-0005-0000-0000-0000D46B0000}"/>
    <cellStyle name="Normal 3 3 2 6 2 2 3 2 2" xfId="27630" xr:uid="{00000000-0005-0000-0000-0000D56B0000}"/>
    <cellStyle name="Normal 3 3 2 6 2 2 3 2 2 2" xfId="27631" xr:uid="{00000000-0005-0000-0000-0000D66B0000}"/>
    <cellStyle name="Normal 3 3 2 6 2 2 3 2 3" xfId="27632" xr:uid="{00000000-0005-0000-0000-0000D76B0000}"/>
    <cellStyle name="Normal 3 3 2 6 2 2 3 3" xfId="27633" xr:uid="{00000000-0005-0000-0000-0000D86B0000}"/>
    <cellStyle name="Normal 3 3 2 6 2 2 3 3 2" xfId="27634" xr:uid="{00000000-0005-0000-0000-0000D96B0000}"/>
    <cellStyle name="Normal 3 3 2 6 2 2 3 4" xfId="27635" xr:uid="{00000000-0005-0000-0000-0000DA6B0000}"/>
    <cellStyle name="Normal 3 3 2 6 2 2 4" xfId="27636" xr:uid="{00000000-0005-0000-0000-0000DB6B0000}"/>
    <cellStyle name="Normal 3 3 2 6 2 2 4 2" xfId="27637" xr:uid="{00000000-0005-0000-0000-0000DC6B0000}"/>
    <cellStyle name="Normal 3 3 2 6 2 2 4 2 2" xfId="27638" xr:uid="{00000000-0005-0000-0000-0000DD6B0000}"/>
    <cellStyle name="Normal 3 3 2 6 2 2 4 2 2 2" xfId="27639" xr:uid="{00000000-0005-0000-0000-0000DE6B0000}"/>
    <cellStyle name="Normal 3 3 2 6 2 2 4 2 3" xfId="27640" xr:uid="{00000000-0005-0000-0000-0000DF6B0000}"/>
    <cellStyle name="Normal 3 3 2 6 2 2 4 3" xfId="27641" xr:uid="{00000000-0005-0000-0000-0000E06B0000}"/>
    <cellStyle name="Normal 3 3 2 6 2 2 4 3 2" xfId="27642" xr:uid="{00000000-0005-0000-0000-0000E16B0000}"/>
    <cellStyle name="Normal 3 3 2 6 2 2 4 4" xfId="27643" xr:uid="{00000000-0005-0000-0000-0000E26B0000}"/>
    <cellStyle name="Normal 3 3 2 6 2 2 5" xfId="27644" xr:uid="{00000000-0005-0000-0000-0000E36B0000}"/>
    <cellStyle name="Normal 3 3 2 6 2 2 5 2" xfId="27645" xr:uid="{00000000-0005-0000-0000-0000E46B0000}"/>
    <cellStyle name="Normal 3 3 2 6 2 2 5 2 2" xfId="27646" xr:uid="{00000000-0005-0000-0000-0000E56B0000}"/>
    <cellStyle name="Normal 3 3 2 6 2 2 5 3" xfId="27647" xr:uid="{00000000-0005-0000-0000-0000E66B0000}"/>
    <cellStyle name="Normal 3 3 2 6 2 2 6" xfId="27648" xr:uid="{00000000-0005-0000-0000-0000E76B0000}"/>
    <cellStyle name="Normal 3 3 2 6 2 2 6 2" xfId="27649" xr:uid="{00000000-0005-0000-0000-0000E86B0000}"/>
    <cellStyle name="Normal 3 3 2 6 2 2 7" xfId="27650" xr:uid="{00000000-0005-0000-0000-0000E96B0000}"/>
    <cellStyle name="Normal 3 3 2 6 2 2 7 2" xfId="27651" xr:uid="{00000000-0005-0000-0000-0000EA6B0000}"/>
    <cellStyle name="Normal 3 3 2 6 2 2 8" xfId="27652" xr:uid="{00000000-0005-0000-0000-0000EB6B0000}"/>
    <cellStyle name="Normal 3 3 2 6 2 3" xfId="27653" xr:uid="{00000000-0005-0000-0000-0000EC6B0000}"/>
    <cellStyle name="Normal 3 3 2 6 2 3 2" xfId="27654" xr:uid="{00000000-0005-0000-0000-0000ED6B0000}"/>
    <cellStyle name="Normal 3 3 2 6 2 3 2 2" xfId="27655" xr:uid="{00000000-0005-0000-0000-0000EE6B0000}"/>
    <cellStyle name="Normal 3 3 2 6 2 3 2 2 2" xfId="27656" xr:uid="{00000000-0005-0000-0000-0000EF6B0000}"/>
    <cellStyle name="Normal 3 3 2 6 2 3 2 2 2 2" xfId="27657" xr:uid="{00000000-0005-0000-0000-0000F06B0000}"/>
    <cellStyle name="Normal 3 3 2 6 2 3 2 2 3" xfId="27658" xr:uid="{00000000-0005-0000-0000-0000F16B0000}"/>
    <cellStyle name="Normal 3 3 2 6 2 3 2 3" xfId="27659" xr:uid="{00000000-0005-0000-0000-0000F26B0000}"/>
    <cellStyle name="Normal 3 3 2 6 2 3 2 3 2" xfId="27660" xr:uid="{00000000-0005-0000-0000-0000F36B0000}"/>
    <cellStyle name="Normal 3 3 2 6 2 3 2 4" xfId="27661" xr:uid="{00000000-0005-0000-0000-0000F46B0000}"/>
    <cellStyle name="Normal 3 3 2 6 2 3 3" xfId="27662" xr:uid="{00000000-0005-0000-0000-0000F56B0000}"/>
    <cellStyle name="Normal 3 3 2 6 2 3 3 2" xfId="27663" xr:uid="{00000000-0005-0000-0000-0000F66B0000}"/>
    <cellStyle name="Normal 3 3 2 6 2 3 3 2 2" xfId="27664" xr:uid="{00000000-0005-0000-0000-0000F76B0000}"/>
    <cellStyle name="Normal 3 3 2 6 2 3 3 3" xfId="27665" xr:uid="{00000000-0005-0000-0000-0000F86B0000}"/>
    <cellStyle name="Normal 3 3 2 6 2 3 4" xfId="27666" xr:uid="{00000000-0005-0000-0000-0000F96B0000}"/>
    <cellStyle name="Normal 3 3 2 6 2 3 4 2" xfId="27667" xr:uid="{00000000-0005-0000-0000-0000FA6B0000}"/>
    <cellStyle name="Normal 3 3 2 6 2 3 5" xfId="27668" xr:uid="{00000000-0005-0000-0000-0000FB6B0000}"/>
    <cellStyle name="Normal 3 3 2 6 2 4" xfId="27669" xr:uid="{00000000-0005-0000-0000-0000FC6B0000}"/>
    <cellStyle name="Normal 3 3 2 6 2 4 2" xfId="27670" xr:uid="{00000000-0005-0000-0000-0000FD6B0000}"/>
    <cellStyle name="Normal 3 3 2 6 2 4 2 2" xfId="27671" xr:uid="{00000000-0005-0000-0000-0000FE6B0000}"/>
    <cellStyle name="Normal 3 3 2 6 2 4 2 2 2" xfId="27672" xr:uid="{00000000-0005-0000-0000-0000FF6B0000}"/>
    <cellStyle name="Normal 3 3 2 6 2 4 2 3" xfId="27673" xr:uid="{00000000-0005-0000-0000-0000006C0000}"/>
    <cellStyle name="Normal 3 3 2 6 2 4 3" xfId="27674" xr:uid="{00000000-0005-0000-0000-0000016C0000}"/>
    <cellStyle name="Normal 3 3 2 6 2 4 3 2" xfId="27675" xr:uid="{00000000-0005-0000-0000-0000026C0000}"/>
    <cellStyle name="Normal 3 3 2 6 2 4 4" xfId="27676" xr:uid="{00000000-0005-0000-0000-0000036C0000}"/>
    <cellStyle name="Normal 3 3 2 6 2 5" xfId="27677" xr:uid="{00000000-0005-0000-0000-0000046C0000}"/>
    <cellStyle name="Normal 3 3 2 6 2 5 2" xfId="27678" xr:uid="{00000000-0005-0000-0000-0000056C0000}"/>
    <cellStyle name="Normal 3 3 2 6 2 5 2 2" xfId="27679" xr:uid="{00000000-0005-0000-0000-0000066C0000}"/>
    <cellStyle name="Normal 3 3 2 6 2 5 2 2 2" xfId="27680" xr:uid="{00000000-0005-0000-0000-0000076C0000}"/>
    <cellStyle name="Normal 3 3 2 6 2 5 2 3" xfId="27681" xr:uid="{00000000-0005-0000-0000-0000086C0000}"/>
    <cellStyle name="Normal 3 3 2 6 2 5 3" xfId="27682" xr:uid="{00000000-0005-0000-0000-0000096C0000}"/>
    <cellStyle name="Normal 3 3 2 6 2 5 3 2" xfId="27683" xr:uid="{00000000-0005-0000-0000-00000A6C0000}"/>
    <cellStyle name="Normal 3 3 2 6 2 5 4" xfId="27684" xr:uid="{00000000-0005-0000-0000-00000B6C0000}"/>
    <cellStyle name="Normal 3 3 2 6 2 6" xfId="27685" xr:uid="{00000000-0005-0000-0000-00000C6C0000}"/>
    <cellStyle name="Normal 3 3 2 6 2 6 2" xfId="27686" xr:uid="{00000000-0005-0000-0000-00000D6C0000}"/>
    <cellStyle name="Normal 3 3 2 6 2 6 2 2" xfId="27687" xr:uid="{00000000-0005-0000-0000-00000E6C0000}"/>
    <cellStyle name="Normal 3 3 2 6 2 6 3" xfId="27688" xr:uid="{00000000-0005-0000-0000-00000F6C0000}"/>
    <cellStyle name="Normal 3 3 2 6 2 7" xfId="27689" xr:uid="{00000000-0005-0000-0000-0000106C0000}"/>
    <cellStyle name="Normal 3 3 2 6 2 7 2" xfId="27690" xr:uid="{00000000-0005-0000-0000-0000116C0000}"/>
    <cellStyle name="Normal 3 3 2 6 2 8" xfId="27691" xr:uid="{00000000-0005-0000-0000-0000126C0000}"/>
    <cellStyle name="Normal 3 3 2 6 2 8 2" xfId="27692" xr:uid="{00000000-0005-0000-0000-0000136C0000}"/>
    <cellStyle name="Normal 3 3 2 6 2 9" xfId="27693" xr:uid="{00000000-0005-0000-0000-0000146C0000}"/>
    <cellStyle name="Normal 3 3 2 6 3" xfId="27694" xr:uid="{00000000-0005-0000-0000-0000156C0000}"/>
    <cellStyle name="Normal 3 3 2 6 3 2" xfId="27695" xr:uid="{00000000-0005-0000-0000-0000166C0000}"/>
    <cellStyle name="Normal 3 3 2 6 3 2 2" xfId="27696" xr:uid="{00000000-0005-0000-0000-0000176C0000}"/>
    <cellStyle name="Normal 3 3 2 6 3 2 2 2" xfId="27697" xr:uid="{00000000-0005-0000-0000-0000186C0000}"/>
    <cellStyle name="Normal 3 3 2 6 3 2 2 2 2" xfId="27698" xr:uid="{00000000-0005-0000-0000-0000196C0000}"/>
    <cellStyle name="Normal 3 3 2 6 3 2 2 2 2 2" xfId="27699" xr:uid="{00000000-0005-0000-0000-00001A6C0000}"/>
    <cellStyle name="Normal 3 3 2 6 3 2 2 2 3" xfId="27700" xr:uid="{00000000-0005-0000-0000-00001B6C0000}"/>
    <cellStyle name="Normal 3 3 2 6 3 2 2 3" xfId="27701" xr:uid="{00000000-0005-0000-0000-00001C6C0000}"/>
    <cellStyle name="Normal 3 3 2 6 3 2 2 3 2" xfId="27702" xr:uid="{00000000-0005-0000-0000-00001D6C0000}"/>
    <cellStyle name="Normal 3 3 2 6 3 2 2 4" xfId="27703" xr:uid="{00000000-0005-0000-0000-00001E6C0000}"/>
    <cellStyle name="Normal 3 3 2 6 3 2 3" xfId="27704" xr:uid="{00000000-0005-0000-0000-00001F6C0000}"/>
    <cellStyle name="Normal 3 3 2 6 3 2 3 2" xfId="27705" xr:uid="{00000000-0005-0000-0000-0000206C0000}"/>
    <cellStyle name="Normal 3 3 2 6 3 2 3 2 2" xfId="27706" xr:uid="{00000000-0005-0000-0000-0000216C0000}"/>
    <cellStyle name="Normal 3 3 2 6 3 2 3 3" xfId="27707" xr:uid="{00000000-0005-0000-0000-0000226C0000}"/>
    <cellStyle name="Normal 3 3 2 6 3 2 4" xfId="27708" xr:uid="{00000000-0005-0000-0000-0000236C0000}"/>
    <cellStyle name="Normal 3 3 2 6 3 2 4 2" xfId="27709" xr:uid="{00000000-0005-0000-0000-0000246C0000}"/>
    <cellStyle name="Normal 3 3 2 6 3 2 5" xfId="27710" xr:uid="{00000000-0005-0000-0000-0000256C0000}"/>
    <cellStyle name="Normal 3 3 2 6 3 3" xfId="27711" xr:uid="{00000000-0005-0000-0000-0000266C0000}"/>
    <cellStyle name="Normal 3 3 2 6 3 3 2" xfId="27712" xr:uid="{00000000-0005-0000-0000-0000276C0000}"/>
    <cellStyle name="Normal 3 3 2 6 3 3 2 2" xfId="27713" xr:uid="{00000000-0005-0000-0000-0000286C0000}"/>
    <cellStyle name="Normal 3 3 2 6 3 3 2 2 2" xfId="27714" xr:uid="{00000000-0005-0000-0000-0000296C0000}"/>
    <cellStyle name="Normal 3 3 2 6 3 3 2 3" xfId="27715" xr:uid="{00000000-0005-0000-0000-00002A6C0000}"/>
    <cellStyle name="Normal 3 3 2 6 3 3 3" xfId="27716" xr:uid="{00000000-0005-0000-0000-00002B6C0000}"/>
    <cellStyle name="Normal 3 3 2 6 3 3 3 2" xfId="27717" xr:uid="{00000000-0005-0000-0000-00002C6C0000}"/>
    <cellStyle name="Normal 3 3 2 6 3 3 4" xfId="27718" xr:uid="{00000000-0005-0000-0000-00002D6C0000}"/>
    <cellStyle name="Normal 3 3 2 6 3 4" xfId="27719" xr:uid="{00000000-0005-0000-0000-00002E6C0000}"/>
    <cellStyle name="Normal 3 3 2 6 3 4 2" xfId="27720" xr:uid="{00000000-0005-0000-0000-00002F6C0000}"/>
    <cellStyle name="Normal 3 3 2 6 3 4 2 2" xfId="27721" xr:uid="{00000000-0005-0000-0000-0000306C0000}"/>
    <cellStyle name="Normal 3 3 2 6 3 4 2 2 2" xfId="27722" xr:uid="{00000000-0005-0000-0000-0000316C0000}"/>
    <cellStyle name="Normal 3 3 2 6 3 4 2 3" xfId="27723" xr:uid="{00000000-0005-0000-0000-0000326C0000}"/>
    <cellStyle name="Normal 3 3 2 6 3 4 3" xfId="27724" xr:uid="{00000000-0005-0000-0000-0000336C0000}"/>
    <cellStyle name="Normal 3 3 2 6 3 4 3 2" xfId="27725" xr:uid="{00000000-0005-0000-0000-0000346C0000}"/>
    <cellStyle name="Normal 3 3 2 6 3 4 4" xfId="27726" xr:uid="{00000000-0005-0000-0000-0000356C0000}"/>
    <cellStyle name="Normal 3 3 2 6 3 5" xfId="27727" xr:uid="{00000000-0005-0000-0000-0000366C0000}"/>
    <cellStyle name="Normal 3 3 2 6 3 5 2" xfId="27728" xr:uid="{00000000-0005-0000-0000-0000376C0000}"/>
    <cellStyle name="Normal 3 3 2 6 3 5 2 2" xfId="27729" xr:uid="{00000000-0005-0000-0000-0000386C0000}"/>
    <cellStyle name="Normal 3 3 2 6 3 5 3" xfId="27730" xr:uid="{00000000-0005-0000-0000-0000396C0000}"/>
    <cellStyle name="Normal 3 3 2 6 3 6" xfId="27731" xr:uid="{00000000-0005-0000-0000-00003A6C0000}"/>
    <cellStyle name="Normal 3 3 2 6 3 6 2" xfId="27732" xr:uid="{00000000-0005-0000-0000-00003B6C0000}"/>
    <cellStyle name="Normal 3 3 2 6 3 7" xfId="27733" xr:uid="{00000000-0005-0000-0000-00003C6C0000}"/>
    <cellStyle name="Normal 3 3 2 6 3 7 2" xfId="27734" xr:uid="{00000000-0005-0000-0000-00003D6C0000}"/>
    <cellStyle name="Normal 3 3 2 6 3 8" xfId="27735" xr:uid="{00000000-0005-0000-0000-00003E6C0000}"/>
    <cellStyle name="Normal 3 3 2 6 4" xfId="27736" xr:uid="{00000000-0005-0000-0000-00003F6C0000}"/>
    <cellStyle name="Normal 3 3 2 6 4 2" xfId="27737" xr:uid="{00000000-0005-0000-0000-0000406C0000}"/>
    <cellStyle name="Normal 3 3 2 6 4 2 2" xfId="27738" xr:uid="{00000000-0005-0000-0000-0000416C0000}"/>
    <cellStyle name="Normal 3 3 2 6 4 2 2 2" xfId="27739" xr:uid="{00000000-0005-0000-0000-0000426C0000}"/>
    <cellStyle name="Normal 3 3 2 6 4 2 2 2 2" xfId="27740" xr:uid="{00000000-0005-0000-0000-0000436C0000}"/>
    <cellStyle name="Normal 3 3 2 6 4 2 2 3" xfId="27741" xr:uid="{00000000-0005-0000-0000-0000446C0000}"/>
    <cellStyle name="Normal 3 3 2 6 4 2 3" xfId="27742" xr:uid="{00000000-0005-0000-0000-0000456C0000}"/>
    <cellStyle name="Normal 3 3 2 6 4 2 3 2" xfId="27743" xr:uid="{00000000-0005-0000-0000-0000466C0000}"/>
    <cellStyle name="Normal 3 3 2 6 4 2 4" xfId="27744" xr:uid="{00000000-0005-0000-0000-0000476C0000}"/>
    <cellStyle name="Normal 3 3 2 6 4 3" xfId="27745" xr:uid="{00000000-0005-0000-0000-0000486C0000}"/>
    <cellStyle name="Normal 3 3 2 6 4 3 2" xfId="27746" xr:uid="{00000000-0005-0000-0000-0000496C0000}"/>
    <cellStyle name="Normal 3 3 2 6 4 3 2 2" xfId="27747" xr:uid="{00000000-0005-0000-0000-00004A6C0000}"/>
    <cellStyle name="Normal 3 3 2 6 4 3 3" xfId="27748" xr:uid="{00000000-0005-0000-0000-00004B6C0000}"/>
    <cellStyle name="Normal 3 3 2 6 4 4" xfId="27749" xr:uid="{00000000-0005-0000-0000-00004C6C0000}"/>
    <cellStyle name="Normal 3 3 2 6 4 4 2" xfId="27750" xr:uid="{00000000-0005-0000-0000-00004D6C0000}"/>
    <cellStyle name="Normal 3 3 2 6 4 5" xfId="27751" xr:uid="{00000000-0005-0000-0000-00004E6C0000}"/>
    <cellStyle name="Normal 3 3 2 6 5" xfId="27752" xr:uid="{00000000-0005-0000-0000-00004F6C0000}"/>
    <cellStyle name="Normal 3 3 2 6 5 2" xfId="27753" xr:uid="{00000000-0005-0000-0000-0000506C0000}"/>
    <cellStyle name="Normal 3 3 2 6 5 2 2" xfId="27754" xr:uid="{00000000-0005-0000-0000-0000516C0000}"/>
    <cellStyle name="Normal 3 3 2 6 5 2 2 2" xfId="27755" xr:uid="{00000000-0005-0000-0000-0000526C0000}"/>
    <cellStyle name="Normal 3 3 2 6 5 2 3" xfId="27756" xr:uid="{00000000-0005-0000-0000-0000536C0000}"/>
    <cellStyle name="Normal 3 3 2 6 5 3" xfId="27757" xr:uid="{00000000-0005-0000-0000-0000546C0000}"/>
    <cellStyle name="Normal 3 3 2 6 5 3 2" xfId="27758" xr:uid="{00000000-0005-0000-0000-0000556C0000}"/>
    <cellStyle name="Normal 3 3 2 6 5 4" xfId="27759" xr:uid="{00000000-0005-0000-0000-0000566C0000}"/>
    <cellStyle name="Normal 3 3 2 6 6" xfId="27760" xr:uid="{00000000-0005-0000-0000-0000576C0000}"/>
    <cellStyle name="Normal 3 3 2 6 6 2" xfId="27761" xr:uid="{00000000-0005-0000-0000-0000586C0000}"/>
    <cellStyle name="Normal 3 3 2 6 6 2 2" xfId="27762" xr:uid="{00000000-0005-0000-0000-0000596C0000}"/>
    <cellStyle name="Normal 3 3 2 6 6 2 2 2" xfId="27763" xr:uid="{00000000-0005-0000-0000-00005A6C0000}"/>
    <cellStyle name="Normal 3 3 2 6 6 2 3" xfId="27764" xr:uid="{00000000-0005-0000-0000-00005B6C0000}"/>
    <cellStyle name="Normal 3 3 2 6 6 3" xfId="27765" xr:uid="{00000000-0005-0000-0000-00005C6C0000}"/>
    <cellStyle name="Normal 3 3 2 6 6 3 2" xfId="27766" xr:uid="{00000000-0005-0000-0000-00005D6C0000}"/>
    <cellStyle name="Normal 3 3 2 6 6 4" xfId="27767" xr:uid="{00000000-0005-0000-0000-00005E6C0000}"/>
    <cellStyle name="Normal 3 3 2 6 7" xfId="27768" xr:uid="{00000000-0005-0000-0000-00005F6C0000}"/>
    <cellStyle name="Normal 3 3 2 6 7 2" xfId="27769" xr:uid="{00000000-0005-0000-0000-0000606C0000}"/>
    <cellStyle name="Normal 3 3 2 6 7 2 2" xfId="27770" xr:uid="{00000000-0005-0000-0000-0000616C0000}"/>
    <cellStyle name="Normal 3 3 2 6 7 3" xfId="27771" xr:uid="{00000000-0005-0000-0000-0000626C0000}"/>
    <cellStyle name="Normal 3 3 2 6 8" xfId="27772" xr:uid="{00000000-0005-0000-0000-0000636C0000}"/>
    <cellStyle name="Normal 3 3 2 6 8 2" xfId="27773" xr:uid="{00000000-0005-0000-0000-0000646C0000}"/>
    <cellStyle name="Normal 3 3 2 6 9" xfId="27774" xr:uid="{00000000-0005-0000-0000-0000656C0000}"/>
    <cellStyle name="Normal 3 3 2 6 9 2" xfId="27775" xr:uid="{00000000-0005-0000-0000-0000666C0000}"/>
    <cellStyle name="Normal 3 3 2 7" xfId="27776" xr:uid="{00000000-0005-0000-0000-0000676C0000}"/>
    <cellStyle name="Normal 3 3 2 7 2" xfId="27777" xr:uid="{00000000-0005-0000-0000-0000686C0000}"/>
    <cellStyle name="Normal 3 3 2 7 2 2" xfId="27778" xr:uid="{00000000-0005-0000-0000-0000696C0000}"/>
    <cellStyle name="Normal 3 3 2 7 2 2 2" xfId="27779" xr:uid="{00000000-0005-0000-0000-00006A6C0000}"/>
    <cellStyle name="Normal 3 3 2 7 2 2 2 2" xfId="27780" xr:uid="{00000000-0005-0000-0000-00006B6C0000}"/>
    <cellStyle name="Normal 3 3 2 7 2 2 2 2 2" xfId="27781" xr:uid="{00000000-0005-0000-0000-00006C6C0000}"/>
    <cellStyle name="Normal 3 3 2 7 2 2 2 2 2 2" xfId="27782" xr:uid="{00000000-0005-0000-0000-00006D6C0000}"/>
    <cellStyle name="Normal 3 3 2 7 2 2 2 2 3" xfId="27783" xr:uid="{00000000-0005-0000-0000-00006E6C0000}"/>
    <cellStyle name="Normal 3 3 2 7 2 2 2 3" xfId="27784" xr:uid="{00000000-0005-0000-0000-00006F6C0000}"/>
    <cellStyle name="Normal 3 3 2 7 2 2 2 3 2" xfId="27785" xr:uid="{00000000-0005-0000-0000-0000706C0000}"/>
    <cellStyle name="Normal 3 3 2 7 2 2 2 4" xfId="27786" xr:uid="{00000000-0005-0000-0000-0000716C0000}"/>
    <cellStyle name="Normal 3 3 2 7 2 2 3" xfId="27787" xr:uid="{00000000-0005-0000-0000-0000726C0000}"/>
    <cellStyle name="Normal 3 3 2 7 2 2 3 2" xfId="27788" xr:uid="{00000000-0005-0000-0000-0000736C0000}"/>
    <cellStyle name="Normal 3 3 2 7 2 2 3 2 2" xfId="27789" xr:uid="{00000000-0005-0000-0000-0000746C0000}"/>
    <cellStyle name="Normal 3 3 2 7 2 2 3 3" xfId="27790" xr:uid="{00000000-0005-0000-0000-0000756C0000}"/>
    <cellStyle name="Normal 3 3 2 7 2 2 4" xfId="27791" xr:uid="{00000000-0005-0000-0000-0000766C0000}"/>
    <cellStyle name="Normal 3 3 2 7 2 2 4 2" xfId="27792" xr:uid="{00000000-0005-0000-0000-0000776C0000}"/>
    <cellStyle name="Normal 3 3 2 7 2 2 5" xfId="27793" xr:uid="{00000000-0005-0000-0000-0000786C0000}"/>
    <cellStyle name="Normal 3 3 2 7 2 3" xfId="27794" xr:uid="{00000000-0005-0000-0000-0000796C0000}"/>
    <cellStyle name="Normal 3 3 2 7 2 3 2" xfId="27795" xr:uid="{00000000-0005-0000-0000-00007A6C0000}"/>
    <cellStyle name="Normal 3 3 2 7 2 3 2 2" xfId="27796" xr:uid="{00000000-0005-0000-0000-00007B6C0000}"/>
    <cellStyle name="Normal 3 3 2 7 2 3 2 2 2" xfId="27797" xr:uid="{00000000-0005-0000-0000-00007C6C0000}"/>
    <cellStyle name="Normal 3 3 2 7 2 3 2 3" xfId="27798" xr:uid="{00000000-0005-0000-0000-00007D6C0000}"/>
    <cellStyle name="Normal 3 3 2 7 2 3 3" xfId="27799" xr:uid="{00000000-0005-0000-0000-00007E6C0000}"/>
    <cellStyle name="Normal 3 3 2 7 2 3 3 2" xfId="27800" xr:uid="{00000000-0005-0000-0000-00007F6C0000}"/>
    <cellStyle name="Normal 3 3 2 7 2 3 4" xfId="27801" xr:uid="{00000000-0005-0000-0000-0000806C0000}"/>
    <cellStyle name="Normal 3 3 2 7 2 4" xfId="27802" xr:uid="{00000000-0005-0000-0000-0000816C0000}"/>
    <cellStyle name="Normal 3 3 2 7 2 4 2" xfId="27803" xr:uid="{00000000-0005-0000-0000-0000826C0000}"/>
    <cellStyle name="Normal 3 3 2 7 2 4 2 2" xfId="27804" xr:uid="{00000000-0005-0000-0000-0000836C0000}"/>
    <cellStyle name="Normal 3 3 2 7 2 4 2 2 2" xfId="27805" xr:uid="{00000000-0005-0000-0000-0000846C0000}"/>
    <cellStyle name="Normal 3 3 2 7 2 4 2 3" xfId="27806" xr:uid="{00000000-0005-0000-0000-0000856C0000}"/>
    <cellStyle name="Normal 3 3 2 7 2 4 3" xfId="27807" xr:uid="{00000000-0005-0000-0000-0000866C0000}"/>
    <cellStyle name="Normal 3 3 2 7 2 4 3 2" xfId="27808" xr:uid="{00000000-0005-0000-0000-0000876C0000}"/>
    <cellStyle name="Normal 3 3 2 7 2 4 4" xfId="27809" xr:uid="{00000000-0005-0000-0000-0000886C0000}"/>
    <cellStyle name="Normal 3 3 2 7 2 5" xfId="27810" xr:uid="{00000000-0005-0000-0000-0000896C0000}"/>
    <cellStyle name="Normal 3 3 2 7 2 5 2" xfId="27811" xr:uid="{00000000-0005-0000-0000-00008A6C0000}"/>
    <cellStyle name="Normal 3 3 2 7 2 5 2 2" xfId="27812" xr:uid="{00000000-0005-0000-0000-00008B6C0000}"/>
    <cellStyle name="Normal 3 3 2 7 2 5 3" xfId="27813" xr:uid="{00000000-0005-0000-0000-00008C6C0000}"/>
    <cellStyle name="Normal 3 3 2 7 2 6" xfId="27814" xr:uid="{00000000-0005-0000-0000-00008D6C0000}"/>
    <cellStyle name="Normal 3 3 2 7 2 6 2" xfId="27815" xr:uid="{00000000-0005-0000-0000-00008E6C0000}"/>
    <cellStyle name="Normal 3 3 2 7 2 7" xfId="27816" xr:uid="{00000000-0005-0000-0000-00008F6C0000}"/>
    <cellStyle name="Normal 3 3 2 7 2 7 2" xfId="27817" xr:uid="{00000000-0005-0000-0000-0000906C0000}"/>
    <cellStyle name="Normal 3 3 2 7 2 8" xfId="27818" xr:uid="{00000000-0005-0000-0000-0000916C0000}"/>
    <cellStyle name="Normal 3 3 2 7 3" xfId="27819" xr:uid="{00000000-0005-0000-0000-0000926C0000}"/>
    <cellStyle name="Normal 3 3 2 7 3 2" xfId="27820" xr:uid="{00000000-0005-0000-0000-0000936C0000}"/>
    <cellStyle name="Normal 3 3 2 7 3 2 2" xfId="27821" xr:uid="{00000000-0005-0000-0000-0000946C0000}"/>
    <cellStyle name="Normal 3 3 2 7 3 2 2 2" xfId="27822" xr:uid="{00000000-0005-0000-0000-0000956C0000}"/>
    <cellStyle name="Normal 3 3 2 7 3 2 2 2 2" xfId="27823" xr:uid="{00000000-0005-0000-0000-0000966C0000}"/>
    <cellStyle name="Normal 3 3 2 7 3 2 2 3" xfId="27824" xr:uid="{00000000-0005-0000-0000-0000976C0000}"/>
    <cellStyle name="Normal 3 3 2 7 3 2 3" xfId="27825" xr:uid="{00000000-0005-0000-0000-0000986C0000}"/>
    <cellStyle name="Normal 3 3 2 7 3 2 3 2" xfId="27826" xr:uid="{00000000-0005-0000-0000-0000996C0000}"/>
    <cellStyle name="Normal 3 3 2 7 3 2 4" xfId="27827" xr:uid="{00000000-0005-0000-0000-00009A6C0000}"/>
    <cellStyle name="Normal 3 3 2 7 3 3" xfId="27828" xr:uid="{00000000-0005-0000-0000-00009B6C0000}"/>
    <cellStyle name="Normal 3 3 2 7 3 3 2" xfId="27829" xr:uid="{00000000-0005-0000-0000-00009C6C0000}"/>
    <cellStyle name="Normal 3 3 2 7 3 3 2 2" xfId="27830" xr:uid="{00000000-0005-0000-0000-00009D6C0000}"/>
    <cellStyle name="Normal 3 3 2 7 3 3 3" xfId="27831" xr:uid="{00000000-0005-0000-0000-00009E6C0000}"/>
    <cellStyle name="Normal 3 3 2 7 3 4" xfId="27832" xr:uid="{00000000-0005-0000-0000-00009F6C0000}"/>
    <cellStyle name="Normal 3 3 2 7 3 4 2" xfId="27833" xr:uid="{00000000-0005-0000-0000-0000A06C0000}"/>
    <cellStyle name="Normal 3 3 2 7 3 5" xfId="27834" xr:uid="{00000000-0005-0000-0000-0000A16C0000}"/>
    <cellStyle name="Normal 3 3 2 7 4" xfId="27835" xr:uid="{00000000-0005-0000-0000-0000A26C0000}"/>
    <cellStyle name="Normal 3 3 2 7 4 2" xfId="27836" xr:uid="{00000000-0005-0000-0000-0000A36C0000}"/>
    <cellStyle name="Normal 3 3 2 7 4 2 2" xfId="27837" xr:uid="{00000000-0005-0000-0000-0000A46C0000}"/>
    <cellStyle name="Normal 3 3 2 7 4 2 2 2" xfId="27838" xr:uid="{00000000-0005-0000-0000-0000A56C0000}"/>
    <cellStyle name="Normal 3 3 2 7 4 2 3" xfId="27839" xr:uid="{00000000-0005-0000-0000-0000A66C0000}"/>
    <cellStyle name="Normal 3 3 2 7 4 3" xfId="27840" xr:uid="{00000000-0005-0000-0000-0000A76C0000}"/>
    <cellStyle name="Normal 3 3 2 7 4 3 2" xfId="27841" xr:uid="{00000000-0005-0000-0000-0000A86C0000}"/>
    <cellStyle name="Normal 3 3 2 7 4 4" xfId="27842" xr:uid="{00000000-0005-0000-0000-0000A96C0000}"/>
    <cellStyle name="Normal 3 3 2 7 5" xfId="27843" xr:uid="{00000000-0005-0000-0000-0000AA6C0000}"/>
    <cellStyle name="Normal 3 3 2 7 5 2" xfId="27844" xr:uid="{00000000-0005-0000-0000-0000AB6C0000}"/>
    <cellStyle name="Normal 3 3 2 7 5 2 2" xfId="27845" xr:uid="{00000000-0005-0000-0000-0000AC6C0000}"/>
    <cellStyle name="Normal 3 3 2 7 5 2 2 2" xfId="27846" xr:uid="{00000000-0005-0000-0000-0000AD6C0000}"/>
    <cellStyle name="Normal 3 3 2 7 5 2 3" xfId="27847" xr:uid="{00000000-0005-0000-0000-0000AE6C0000}"/>
    <cellStyle name="Normal 3 3 2 7 5 3" xfId="27848" xr:uid="{00000000-0005-0000-0000-0000AF6C0000}"/>
    <cellStyle name="Normal 3 3 2 7 5 3 2" xfId="27849" xr:uid="{00000000-0005-0000-0000-0000B06C0000}"/>
    <cellStyle name="Normal 3 3 2 7 5 4" xfId="27850" xr:uid="{00000000-0005-0000-0000-0000B16C0000}"/>
    <cellStyle name="Normal 3 3 2 7 6" xfId="27851" xr:uid="{00000000-0005-0000-0000-0000B26C0000}"/>
    <cellStyle name="Normal 3 3 2 7 6 2" xfId="27852" xr:uid="{00000000-0005-0000-0000-0000B36C0000}"/>
    <cellStyle name="Normal 3 3 2 7 6 2 2" xfId="27853" xr:uid="{00000000-0005-0000-0000-0000B46C0000}"/>
    <cellStyle name="Normal 3 3 2 7 6 3" xfId="27854" xr:uid="{00000000-0005-0000-0000-0000B56C0000}"/>
    <cellStyle name="Normal 3 3 2 7 7" xfId="27855" xr:uid="{00000000-0005-0000-0000-0000B66C0000}"/>
    <cellStyle name="Normal 3 3 2 7 7 2" xfId="27856" xr:uid="{00000000-0005-0000-0000-0000B76C0000}"/>
    <cellStyle name="Normal 3 3 2 7 8" xfId="27857" xr:uid="{00000000-0005-0000-0000-0000B86C0000}"/>
    <cellStyle name="Normal 3 3 2 7 8 2" xfId="27858" xr:uid="{00000000-0005-0000-0000-0000B96C0000}"/>
    <cellStyle name="Normal 3 3 2 7 9" xfId="27859" xr:uid="{00000000-0005-0000-0000-0000BA6C0000}"/>
    <cellStyle name="Normal 3 3 2 8" xfId="27860" xr:uid="{00000000-0005-0000-0000-0000BB6C0000}"/>
    <cellStyle name="Normal 3 3 2 8 2" xfId="27861" xr:uid="{00000000-0005-0000-0000-0000BC6C0000}"/>
    <cellStyle name="Normal 3 3 2 8 2 2" xfId="27862" xr:uid="{00000000-0005-0000-0000-0000BD6C0000}"/>
    <cellStyle name="Normal 3 3 2 8 2 2 2" xfId="27863" xr:uid="{00000000-0005-0000-0000-0000BE6C0000}"/>
    <cellStyle name="Normal 3 3 2 8 2 2 2 2" xfId="27864" xr:uid="{00000000-0005-0000-0000-0000BF6C0000}"/>
    <cellStyle name="Normal 3 3 2 8 2 2 2 2 2" xfId="27865" xr:uid="{00000000-0005-0000-0000-0000C06C0000}"/>
    <cellStyle name="Normal 3 3 2 8 2 2 2 3" xfId="27866" xr:uid="{00000000-0005-0000-0000-0000C16C0000}"/>
    <cellStyle name="Normal 3 3 2 8 2 2 3" xfId="27867" xr:uid="{00000000-0005-0000-0000-0000C26C0000}"/>
    <cellStyle name="Normal 3 3 2 8 2 2 3 2" xfId="27868" xr:uid="{00000000-0005-0000-0000-0000C36C0000}"/>
    <cellStyle name="Normal 3 3 2 8 2 2 4" xfId="27869" xr:uid="{00000000-0005-0000-0000-0000C46C0000}"/>
    <cellStyle name="Normal 3 3 2 8 2 3" xfId="27870" xr:uid="{00000000-0005-0000-0000-0000C56C0000}"/>
    <cellStyle name="Normal 3 3 2 8 2 3 2" xfId="27871" xr:uid="{00000000-0005-0000-0000-0000C66C0000}"/>
    <cellStyle name="Normal 3 3 2 8 2 3 2 2" xfId="27872" xr:uid="{00000000-0005-0000-0000-0000C76C0000}"/>
    <cellStyle name="Normal 3 3 2 8 2 3 3" xfId="27873" xr:uid="{00000000-0005-0000-0000-0000C86C0000}"/>
    <cellStyle name="Normal 3 3 2 8 2 4" xfId="27874" xr:uid="{00000000-0005-0000-0000-0000C96C0000}"/>
    <cellStyle name="Normal 3 3 2 8 2 4 2" xfId="27875" xr:uid="{00000000-0005-0000-0000-0000CA6C0000}"/>
    <cellStyle name="Normal 3 3 2 8 2 5" xfId="27876" xr:uid="{00000000-0005-0000-0000-0000CB6C0000}"/>
    <cellStyle name="Normal 3 3 2 8 3" xfId="27877" xr:uid="{00000000-0005-0000-0000-0000CC6C0000}"/>
    <cellStyle name="Normal 3 3 2 8 3 2" xfId="27878" xr:uid="{00000000-0005-0000-0000-0000CD6C0000}"/>
    <cellStyle name="Normal 3 3 2 8 3 2 2" xfId="27879" xr:uid="{00000000-0005-0000-0000-0000CE6C0000}"/>
    <cellStyle name="Normal 3 3 2 8 3 2 2 2" xfId="27880" xr:uid="{00000000-0005-0000-0000-0000CF6C0000}"/>
    <cellStyle name="Normal 3 3 2 8 3 2 3" xfId="27881" xr:uid="{00000000-0005-0000-0000-0000D06C0000}"/>
    <cellStyle name="Normal 3 3 2 8 3 3" xfId="27882" xr:uid="{00000000-0005-0000-0000-0000D16C0000}"/>
    <cellStyle name="Normal 3 3 2 8 3 3 2" xfId="27883" xr:uid="{00000000-0005-0000-0000-0000D26C0000}"/>
    <cellStyle name="Normal 3 3 2 8 3 4" xfId="27884" xr:uid="{00000000-0005-0000-0000-0000D36C0000}"/>
    <cellStyle name="Normal 3 3 2 8 4" xfId="27885" xr:uid="{00000000-0005-0000-0000-0000D46C0000}"/>
    <cellStyle name="Normal 3 3 2 8 4 2" xfId="27886" xr:uid="{00000000-0005-0000-0000-0000D56C0000}"/>
    <cellStyle name="Normal 3 3 2 8 4 2 2" xfId="27887" xr:uid="{00000000-0005-0000-0000-0000D66C0000}"/>
    <cellStyle name="Normal 3 3 2 8 4 2 2 2" xfId="27888" xr:uid="{00000000-0005-0000-0000-0000D76C0000}"/>
    <cellStyle name="Normal 3 3 2 8 4 2 3" xfId="27889" xr:uid="{00000000-0005-0000-0000-0000D86C0000}"/>
    <cellStyle name="Normal 3 3 2 8 4 3" xfId="27890" xr:uid="{00000000-0005-0000-0000-0000D96C0000}"/>
    <cellStyle name="Normal 3 3 2 8 4 3 2" xfId="27891" xr:uid="{00000000-0005-0000-0000-0000DA6C0000}"/>
    <cellStyle name="Normal 3 3 2 8 4 4" xfId="27892" xr:uid="{00000000-0005-0000-0000-0000DB6C0000}"/>
    <cellStyle name="Normal 3 3 2 8 5" xfId="27893" xr:uid="{00000000-0005-0000-0000-0000DC6C0000}"/>
    <cellStyle name="Normal 3 3 2 8 5 2" xfId="27894" xr:uid="{00000000-0005-0000-0000-0000DD6C0000}"/>
    <cellStyle name="Normal 3 3 2 8 5 2 2" xfId="27895" xr:uid="{00000000-0005-0000-0000-0000DE6C0000}"/>
    <cellStyle name="Normal 3 3 2 8 5 3" xfId="27896" xr:uid="{00000000-0005-0000-0000-0000DF6C0000}"/>
    <cellStyle name="Normal 3 3 2 8 6" xfId="27897" xr:uid="{00000000-0005-0000-0000-0000E06C0000}"/>
    <cellStyle name="Normal 3 3 2 8 6 2" xfId="27898" xr:uid="{00000000-0005-0000-0000-0000E16C0000}"/>
    <cellStyle name="Normal 3 3 2 8 7" xfId="27899" xr:uid="{00000000-0005-0000-0000-0000E26C0000}"/>
    <cellStyle name="Normal 3 3 2 8 7 2" xfId="27900" xr:uid="{00000000-0005-0000-0000-0000E36C0000}"/>
    <cellStyle name="Normal 3 3 2 8 8" xfId="27901" xr:uid="{00000000-0005-0000-0000-0000E46C0000}"/>
    <cellStyle name="Normal 3 3 2 9" xfId="27902" xr:uid="{00000000-0005-0000-0000-0000E56C0000}"/>
    <cellStyle name="Normal 3 3 2 9 2" xfId="27903" xr:uid="{00000000-0005-0000-0000-0000E66C0000}"/>
    <cellStyle name="Normal 3 3 2 9 2 2" xfId="27904" xr:uid="{00000000-0005-0000-0000-0000E76C0000}"/>
    <cellStyle name="Normal 3 3 2 9 2 2 2" xfId="27905" xr:uid="{00000000-0005-0000-0000-0000E86C0000}"/>
    <cellStyle name="Normal 3 3 2 9 2 2 2 2" xfId="27906" xr:uid="{00000000-0005-0000-0000-0000E96C0000}"/>
    <cellStyle name="Normal 3 3 2 9 2 2 2 2 2" xfId="27907" xr:uid="{00000000-0005-0000-0000-0000EA6C0000}"/>
    <cellStyle name="Normal 3 3 2 9 2 2 2 3" xfId="27908" xr:uid="{00000000-0005-0000-0000-0000EB6C0000}"/>
    <cellStyle name="Normal 3 3 2 9 2 2 3" xfId="27909" xr:uid="{00000000-0005-0000-0000-0000EC6C0000}"/>
    <cellStyle name="Normal 3 3 2 9 2 2 3 2" xfId="27910" xr:uid="{00000000-0005-0000-0000-0000ED6C0000}"/>
    <cellStyle name="Normal 3 3 2 9 2 2 4" xfId="27911" xr:uid="{00000000-0005-0000-0000-0000EE6C0000}"/>
    <cellStyle name="Normal 3 3 2 9 2 3" xfId="27912" xr:uid="{00000000-0005-0000-0000-0000EF6C0000}"/>
    <cellStyle name="Normal 3 3 2 9 2 3 2" xfId="27913" xr:uid="{00000000-0005-0000-0000-0000F06C0000}"/>
    <cellStyle name="Normal 3 3 2 9 2 3 2 2" xfId="27914" xr:uid="{00000000-0005-0000-0000-0000F16C0000}"/>
    <cellStyle name="Normal 3 3 2 9 2 3 3" xfId="27915" xr:uid="{00000000-0005-0000-0000-0000F26C0000}"/>
    <cellStyle name="Normal 3 3 2 9 2 4" xfId="27916" xr:uid="{00000000-0005-0000-0000-0000F36C0000}"/>
    <cellStyle name="Normal 3 3 2 9 2 4 2" xfId="27917" xr:uid="{00000000-0005-0000-0000-0000F46C0000}"/>
    <cellStyle name="Normal 3 3 2 9 2 5" xfId="27918" xr:uid="{00000000-0005-0000-0000-0000F56C0000}"/>
    <cellStyle name="Normal 3 3 2 9 3" xfId="27919" xr:uid="{00000000-0005-0000-0000-0000F66C0000}"/>
    <cellStyle name="Normal 3 3 2 9 3 2" xfId="27920" xr:uid="{00000000-0005-0000-0000-0000F76C0000}"/>
    <cellStyle name="Normal 3 3 2 9 3 2 2" xfId="27921" xr:uid="{00000000-0005-0000-0000-0000F86C0000}"/>
    <cellStyle name="Normal 3 3 2 9 3 2 2 2" xfId="27922" xr:uid="{00000000-0005-0000-0000-0000F96C0000}"/>
    <cellStyle name="Normal 3 3 2 9 3 2 3" xfId="27923" xr:uid="{00000000-0005-0000-0000-0000FA6C0000}"/>
    <cellStyle name="Normal 3 3 2 9 3 3" xfId="27924" xr:uid="{00000000-0005-0000-0000-0000FB6C0000}"/>
    <cellStyle name="Normal 3 3 2 9 3 3 2" xfId="27925" xr:uid="{00000000-0005-0000-0000-0000FC6C0000}"/>
    <cellStyle name="Normal 3 3 2 9 3 4" xfId="27926" xr:uid="{00000000-0005-0000-0000-0000FD6C0000}"/>
    <cellStyle name="Normal 3 3 2 9 4" xfId="27927" xr:uid="{00000000-0005-0000-0000-0000FE6C0000}"/>
    <cellStyle name="Normal 3 3 2 9 4 2" xfId="27928" xr:uid="{00000000-0005-0000-0000-0000FF6C0000}"/>
    <cellStyle name="Normal 3 3 2 9 4 2 2" xfId="27929" xr:uid="{00000000-0005-0000-0000-0000006D0000}"/>
    <cellStyle name="Normal 3 3 2 9 4 2 2 2" xfId="27930" xr:uid="{00000000-0005-0000-0000-0000016D0000}"/>
    <cellStyle name="Normal 3 3 2 9 4 2 3" xfId="27931" xr:uid="{00000000-0005-0000-0000-0000026D0000}"/>
    <cellStyle name="Normal 3 3 2 9 4 3" xfId="27932" xr:uid="{00000000-0005-0000-0000-0000036D0000}"/>
    <cellStyle name="Normal 3 3 2 9 4 3 2" xfId="27933" xr:uid="{00000000-0005-0000-0000-0000046D0000}"/>
    <cellStyle name="Normal 3 3 2 9 4 4" xfId="27934" xr:uid="{00000000-0005-0000-0000-0000056D0000}"/>
    <cellStyle name="Normal 3 3 2 9 5" xfId="27935" xr:uid="{00000000-0005-0000-0000-0000066D0000}"/>
    <cellStyle name="Normal 3 3 2 9 5 2" xfId="27936" xr:uid="{00000000-0005-0000-0000-0000076D0000}"/>
    <cellStyle name="Normal 3 3 2 9 5 2 2" xfId="27937" xr:uid="{00000000-0005-0000-0000-0000086D0000}"/>
    <cellStyle name="Normal 3 3 2 9 5 3" xfId="27938" xr:uid="{00000000-0005-0000-0000-0000096D0000}"/>
    <cellStyle name="Normal 3 3 2 9 6" xfId="27939" xr:uid="{00000000-0005-0000-0000-00000A6D0000}"/>
    <cellStyle name="Normal 3 3 2 9 6 2" xfId="27940" xr:uid="{00000000-0005-0000-0000-00000B6D0000}"/>
    <cellStyle name="Normal 3 3 2 9 7" xfId="27941" xr:uid="{00000000-0005-0000-0000-00000C6D0000}"/>
    <cellStyle name="Normal 3 3 2 9 7 2" xfId="27942" xr:uid="{00000000-0005-0000-0000-00000D6D0000}"/>
    <cellStyle name="Normal 3 3 2 9 8" xfId="27943" xr:uid="{00000000-0005-0000-0000-00000E6D0000}"/>
    <cellStyle name="Normal 3 3 2_Sheet1" xfId="27944" xr:uid="{00000000-0005-0000-0000-00000F6D0000}"/>
    <cellStyle name="Normal 3 3 20" xfId="27945" xr:uid="{00000000-0005-0000-0000-0000106D0000}"/>
    <cellStyle name="Normal 3 3 20 2" xfId="27946" xr:uid="{00000000-0005-0000-0000-0000116D0000}"/>
    <cellStyle name="Normal 3 3 20 3" xfId="27947" xr:uid="{00000000-0005-0000-0000-0000126D0000}"/>
    <cellStyle name="Normal 3 3 21" xfId="27948" xr:uid="{00000000-0005-0000-0000-0000136D0000}"/>
    <cellStyle name="Normal 3 3 3" xfId="27949" xr:uid="{00000000-0005-0000-0000-0000146D0000}"/>
    <cellStyle name="Normal 3 3 3 10" xfId="27950" xr:uid="{00000000-0005-0000-0000-0000156D0000}"/>
    <cellStyle name="Normal 3 3 3 10 2" xfId="27951" xr:uid="{00000000-0005-0000-0000-0000166D0000}"/>
    <cellStyle name="Normal 3 3 3 10 2 2" xfId="27952" xr:uid="{00000000-0005-0000-0000-0000176D0000}"/>
    <cellStyle name="Normal 3 3 3 10 2 2 2" xfId="27953" xr:uid="{00000000-0005-0000-0000-0000186D0000}"/>
    <cellStyle name="Normal 3 3 3 10 2 2 2 2" xfId="27954" xr:uid="{00000000-0005-0000-0000-0000196D0000}"/>
    <cellStyle name="Normal 3 3 3 10 2 2 2 2 2" xfId="27955" xr:uid="{00000000-0005-0000-0000-00001A6D0000}"/>
    <cellStyle name="Normal 3 3 3 10 2 2 2 3" xfId="27956" xr:uid="{00000000-0005-0000-0000-00001B6D0000}"/>
    <cellStyle name="Normal 3 3 3 10 2 2 3" xfId="27957" xr:uid="{00000000-0005-0000-0000-00001C6D0000}"/>
    <cellStyle name="Normal 3 3 3 10 2 2 3 2" xfId="27958" xr:uid="{00000000-0005-0000-0000-00001D6D0000}"/>
    <cellStyle name="Normal 3 3 3 10 2 2 4" xfId="27959" xr:uid="{00000000-0005-0000-0000-00001E6D0000}"/>
    <cellStyle name="Normal 3 3 3 10 2 3" xfId="27960" xr:uid="{00000000-0005-0000-0000-00001F6D0000}"/>
    <cellStyle name="Normal 3 3 3 10 2 3 2" xfId="27961" xr:uid="{00000000-0005-0000-0000-0000206D0000}"/>
    <cellStyle name="Normal 3 3 3 10 2 3 2 2" xfId="27962" xr:uid="{00000000-0005-0000-0000-0000216D0000}"/>
    <cellStyle name="Normal 3 3 3 10 2 3 3" xfId="27963" xr:uid="{00000000-0005-0000-0000-0000226D0000}"/>
    <cellStyle name="Normal 3 3 3 10 2 4" xfId="27964" xr:uid="{00000000-0005-0000-0000-0000236D0000}"/>
    <cellStyle name="Normal 3 3 3 10 2 4 2" xfId="27965" xr:uid="{00000000-0005-0000-0000-0000246D0000}"/>
    <cellStyle name="Normal 3 3 3 10 2 5" xfId="27966" xr:uid="{00000000-0005-0000-0000-0000256D0000}"/>
    <cellStyle name="Normal 3 3 3 10 3" xfId="27967" xr:uid="{00000000-0005-0000-0000-0000266D0000}"/>
    <cellStyle name="Normal 3 3 3 10 3 2" xfId="27968" xr:uid="{00000000-0005-0000-0000-0000276D0000}"/>
    <cellStyle name="Normal 3 3 3 10 3 2 2" xfId="27969" xr:uid="{00000000-0005-0000-0000-0000286D0000}"/>
    <cellStyle name="Normal 3 3 3 10 3 2 2 2" xfId="27970" xr:uid="{00000000-0005-0000-0000-0000296D0000}"/>
    <cellStyle name="Normal 3 3 3 10 3 2 3" xfId="27971" xr:uid="{00000000-0005-0000-0000-00002A6D0000}"/>
    <cellStyle name="Normal 3 3 3 10 3 3" xfId="27972" xr:uid="{00000000-0005-0000-0000-00002B6D0000}"/>
    <cellStyle name="Normal 3 3 3 10 3 3 2" xfId="27973" xr:uid="{00000000-0005-0000-0000-00002C6D0000}"/>
    <cellStyle name="Normal 3 3 3 10 3 4" xfId="27974" xr:uid="{00000000-0005-0000-0000-00002D6D0000}"/>
    <cellStyle name="Normal 3 3 3 10 4" xfId="27975" xr:uid="{00000000-0005-0000-0000-00002E6D0000}"/>
    <cellStyle name="Normal 3 3 3 10 4 2" xfId="27976" xr:uid="{00000000-0005-0000-0000-00002F6D0000}"/>
    <cellStyle name="Normal 3 3 3 10 4 2 2" xfId="27977" xr:uid="{00000000-0005-0000-0000-0000306D0000}"/>
    <cellStyle name="Normal 3 3 3 10 4 3" xfId="27978" xr:uid="{00000000-0005-0000-0000-0000316D0000}"/>
    <cellStyle name="Normal 3 3 3 10 5" xfId="27979" xr:uid="{00000000-0005-0000-0000-0000326D0000}"/>
    <cellStyle name="Normal 3 3 3 10 5 2" xfId="27980" xr:uid="{00000000-0005-0000-0000-0000336D0000}"/>
    <cellStyle name="Normal 3 3 3 10 6" xfId="27981" xr:uid="{00000000-0005-0000-0000-0000346D0000}"/>
    <cellStyle name="Normal 3 3 3 11" xfId="27982" xr:uid="{00000000-0005-0000-0000-0000356D0000}"/>
    <cellStyle name="Normal 3 3 3 11 2" xfId="27983" xr:uid="{00000000-0005-0000-0000-0000366D0000}"/>
    <cellStyle name="Normal 3 3 3 11 2 2" xfId="27984" xr:uid="{00000000-0005-0000-0000-0000376D0000}"/>
    <cellStyle name="Normal 3 3 3 11 2 2 2" xfId="27985" xr:uid="{00000000-0005-0000-0000-0000386D0000}"/>
    <cellStyle name="Normal 3 3 3 11 2 2 2 2" xfId="27986" xr:uid="{00000000-0005-0000-0000-0000396D0000}"/>
    <cellStyle name="Normal 3 3 3 11 2 2 3" xfId="27987" xr:uid="{00000000-0005-0000-0000-00003A6D0000}"/>
    <cellStyle name="Normal 3 3 3 11 2 3" xfId="27988" xr:uid="{00000000-0005-0000-0000-00003B6D0000}"/>
    <cellStyle name="Normal 3 3 3 11 2 3 2" xfId="27989" xr:uid="{00000000-0005-0000-0000-00003C6D0000}"/>
    <cellStyle name="Normal 3 3 3 11 2 4" xfId="27990" xr:uid="{00000000-0005-0000-0000-00003D6D0000}"/>
    <cellStyle name="Normal 3 3 3 11 3" xfId="27991" xr:uid="{00000000-0005-0000-0000-00003E6D0000}"/>
    <cellStyle name="Normal 3 3 3 11 3 2" xfId="27992" xr:uid="{00000000-0005-0000-0000-00003F6D0000}"/>
    <cellStyle name="Normal 3 3 3 11 3 2 2" xfId="27993" xr:uid="{00000000-0005-0000-0000-0000406D0000}"/>
    <cellStyle name="Normal 3 3 3 11 3 3" xfId="27994" xr:uid="{00000000-0005-0000-0000-0000416D0000}"/>
    <cellStyle name="Normal 3 3 3 11 4" xfId="27995" xr:uid="{00000000-0005-0000-0000-0000426D0000}"/>
    <cellStyle name="Normal 3 3 3 11 4 2" xfId="27996" xr:uid="{00000000-0005-0000-0000-0000436D0000}"/>
    <cellStyle name="Normal 3 3 3 11 5" xfId="27997" xr:uid="{00000000-0005-0000-0000-0000446D0000}"/>
    <cellStyle name="Normal 3 3 3 12" xfId="27998" xr:uid="{00000000-0005-0000-0000-0000456D0000}"/>
    <cellStyle name="Normal 3 3 3 12 2" xfId="27999" xr:uid="{00000000-0005-0000-0000-0000466D0000}"/>
    <cellStyle name="Normal 3 3 3 12 2 2" xfId="28000" xr:uid="{00000000-0005-0000-0000-0000476D0000}"/>
    <cellStyle name="Normal 3 3 3 12 2 2 2" xfId="28001" xr:uid="{00000000-0005-0000-0000-0000486D0000}"/>
    <cellStyle name="Normal 3 3 3 12 2 3" xfId="28002" xr:uid="{00000000-0005-0000-0000-0000496D0000}"/>
    <cellStyle name="Normal 3 3 3 12 3" xfId="28003" xr:uid="{00000000-0005-0000-0000-00004A6D0000}"/>
    <cellStyle name="Normal 3 3 3 12 3 2" xfId="28004" xr:uid="{00000000-0005-0000-0000-00004B6D0000}"/>
    <cellStyle name="Normal 3 3 3 12 4" xfId="28005" xr:uid="{00000000-0005-0000-0000-00004C6D0000}"/>
    <cellStyle name="Normal 3 3 3 13" xfId="28006" xr:uid="{00000000-0005-0000-0000-00004D6D0000}"/>
    <cellStyle name="Normal 3 3 3 13 2" xfId="28007" xr:uid="{00000000-0005-0000-0000-00004E6D0000}"/>
    <cellStyle name="Normal 3 3 3 13 2 2" xfId="28008" xr:uid="{00000000-0005-0000-0000-00004F6D0000}"/>
    <cellStyle name="Normal 3 3 3 13 2 2 2" xfId="28009" xr:uid="{00000000-0005-0000-0000-0000506D0000}"/>
    <cellStyle name="Normal 3 3 3 13 2 3" xfId="28010" xr:uid="{00000000-0005-0000-0000-0000516D0000}"/>
    <cellStyle name="Normal 3 3 3 13 3" xfId="28011" xr:uid="{00000000-0005-0000-0000-0000526D0000}"/>
    <cellStyle name="Normal 3 3 3 13 3 2" xfId="28012" xr:uid="{00000000-0005-0000-0000-0000536D0000}"/>
    <cellStyle name="Normal 3 3 3 13 4" xfId="28013" xr:uid="{00000000-0005-0000-0000-0000546D0000}"/>
    <cellStyle name="Normal 3 3 3 14" xfId="28014" xr:uid="{00000000-0005-0000-0000-0000556D0000}"/>
    <cellStyle name="Normal 3 3 3 14 2" xfId="28015" xr:uid="{00000000-0005-0000-0000-0000566D0000}"/>
    <cellStyle name="Normal 3 3 3 14 2 2" xfId="28016" xr:uid="{00000000-0005-0000-0000-0000576D0000}"/>
    <cellStyle name="Normal 3 3 3 14 2 2 2" xfId="28017" xr:uid="{00000000-0005-0000-0000-0000586D0000}"/>
    <cellStyle name="Normal 3 3 3 14 2 3" xfId="28018" xr:uid="{00000000-0005-0000-0000-0000596D0000}"/>
    <cellStyle name="Normal 3 3 3 14 3" xfId="28019" xr:uid="{00000000-0005-0000-0000-00005A6D0000}"/>
    <cellStyle name="Normal 3 3 3 14 3 2" xfId="28020" xr:uid="{00000000-0005-0000-0000-00005B6D0000}"/>
    <cellStyle name="Normal 3 3 3 14 4" xfId="28021" xr:uid="{00000000-0005-0000-0000-00005C6D0000}"/>
    <cellStyle name="Normal 3 3 3 15" xfId="28022" xr:uid="{00000000-0005-0000-0000-00005D6D0000}"/>
    <cellStyle name="Normal 3 3 3 15 2" xfId="28023" xr:uid="{00000000-0005-0000-0000-00005E6D0000}"/>
    <cellStyle name="Normal 3 3 3 15 2 2" xfId="28024" xr:uid="{00000000-0005-0000-0000-00005F6D0000}"/>
    <cellStyle name="Normal 3 3 3 15 3" xfId="28025" xr:uid="{00000000-0005-0000-0000-0000606D0000}"/>
    <cellStyle name="Normal 3 3 3 16" xfId="28026" xr:uid="{00000000-0005-0000-0000-0000616D0000}"/>
    <cellStyle name="Normal 3 3 3 16 2" xfId="28027" xr:uid="{00000000-0005-0000-0000-0000626D0000}"/>
    <cellStyle name="Normal 3 3 3 17" xfId="28028" xr:uid="{00000000-0005-0000-0000-0000636D0000}"/>
    <cellStyle name="Normal 3 3 3 17 2" xfId="28029" xr:uid="{00000000-0005-0000-0000-0000646D0000}"/>
    <cellStyle name="Normal 3 3 3 18" xfId="28030" xr:uid="{00000000-0005-0000-0000-0000656D0000}"/>
    <cellStyle name="Normal 3 3 3 19" xfId="28031" xr:uid="{00000000-0005-0000-0000-0000666D0000}"/>
    <cellStyle name="Normal 3 3 3 2" xfId="28032" xr:uid="{00000000-0005-0000-0000-0000676D0000}"/>
    <cellStyle name="Normal 3 3 3 2 10" xfId="28033" xr:uid="{00000000-0005-0000-0000-0000686D0000}"/>
    <cellStyle name="Normal 3 3 3 2 10 2" xfId="28034" xr:uid="{00000000-0005-0000-0000-0000696D0000}"/>
    <cellStyle name="Normal 3 3 3 2 10 2 2" xfId="28035" xr:uid="{00000000-0005-0000-0000-00006A6D0000}"/>
    <cellStyle name="Normal 3 3 3 2 10 2 2 2" xfId="28036" xr:uid="{00000000-0005-0000-0000-00006B6D0000}"/>
    <cellStyle name="Normal 3 3 3 2 10 2 3" xfId="28037" xr:uid="{00000000-0005-0000-0000-00006C6D0000}"/>
    <cellStyle name="Normal 3 3 3 2 10 3" xfId="28038" xr:uid="{00000000-0005-0000-0000-00006D6D0000}"/>
    <cellStyle name="Normal 3 3 3 2 10 3 2" xfId="28039" xr:uid="{00000000-0005-0000-0000-00006E6D0000}"/>
    <cellStyle name="Normal 3 3 3 2 10 4" xfId="28040" xr:uid="{00000000-0005-0000-0000-00006F6D0000}"/>
    <cellStyle name="Normal 3 3 3 2 11" xfId="28041" xr:uid="{00000000-0005-0000-0000-0000706D0000}"/>
    <cellStyle name="Normal 3 3 3 2 11 2" xfId="28042" xr:uid="{00000000-0005-0000-0000-0000716D0000}"/>
    <cellStyle name="Normal 3 3 3 2 11 2 2" xfId="28043" xr:uid="{00000000-0005-0000-0000-0000726D0000}"/>
    <cellStyle name="Normal 3 3 3 2 11 2 2 2" xfId="28044" xr:uid="{00000000-0005-0000-0000-0000736D0000}"/>
    <cellStyle name="Normal 3 3 3 2 11 2 3" xfId="28045" xr:uid="{00000000-0005-0000-0000-0000746D0000}"/>
    <cellStyle name="Normal 3 3 3 2 11 3" xfId="28046" xr:uid="{00000000-0005-0000-0000-0000756D0000}"/>
    <cellStyle name="Normal 3 3 3 2 11 3 2" xfId="28047" xr:uid="{00000000-0005-0000-0000-0000766D0000}"/>
    <cellStyle name="Normal 3 3 3 2 11 4" xfId="28048" xr:uid="{00000000-0005-0000-0000-0000776D0000}"/>
    <cellStyle name="Normal 3 3 3 2 12" xfId="28049" xr:uid="{00000000-0005-0000-0000-0000786D0000}"/>
    <cellStyle name="Normal 3 3 3 2 12 2" xfId="28050" xr:uid="{00000000-0005-0000-0000-0000796D0000}"/>
    <cellStyle name="Normal 3 3 3 2 12 2 2" xfId="28051" xr:uid="{00000000-0005-0000-0000-00007A6D0000}"/>
    <cellStyle name="Normal 3 3 3 2 12 2 2 2" xfId="28052" xr:uid="{00000000-0005-0000-0000-00007B6D0000}"/>
    <cellStyle name="Normal 3 3 3 2 12 2 3" xfId="28053" xr:uid="{00000000-0005-0000-0000-00007C6D0000}"/>
    <cellStyle name="Normal 3 3 3 2 12 3" xfId="28054" xr:uid="{00000000-0005-0000-0000-00007D6D0000}"/>
    <cellStyle name="Normal 3 3 3 2 12 3 2" xfId="28055" xr:uid="{00000000-0005-0000-0000-00007E6D0000}"/>
    <cellStyle name="Normal 3 3 3 2 12 4" xfId="28056" xr:uid="{00000000-0005-0000-0000-00007F6D0000}"/>
    <cellStyle name="Normal 3 3 3 2 13" xfId="28057" xr:uid="{00000000-0005-0000-0000-0000806D0000}"/>
    <cellStyle name="Normal 3 3 3 2 13 2" xfId="28058" xr:uid="{00000000-0005-0000-0000-0000816D0000}"/>
    <cellStyle name="Normal 3 3 3 2 13 2 2" xfId="28059" xr:uid="{00000000-0005-0000-0000-0000826D0000}"/>
    <cellStyle name="Normal 3 3 3 2 13 3" xfId="28060" xr:uid="{00000000-0005-0000-0000-0000836D0000}"/>
    <cellStyle name="Normal 3 3 3 2 14" xfId="28061" xr:uid="{00000000-0005-0000-0000-0000846D0000}"/>
    <cellStyle name="Normal 3 3 3 2 14 2" xfId="28062" xr:uid="{00000000-0005-0000-0000-0000856D0000}"/>
    <cellStyle name="Normal 3 3 3 2 15" xfId="28063" xr:uid="{00000000-0005-0000-0000-0000866D0000}"/>
    <cellStyle name="Normal 3 3 3 2 15 2" xfId="28064" xr:uid="{00000000-0005-0000-0000-0000876D0000}"/>
    <cellStyle name="Normal 3 3 3 2 16" xfId="28065" xr:uid="{00000000-0005-0000-0000-0000886D0000}"/>
    <cellStyle name="Normal 3 3 3 2 17" xfId="28066" xr:uid="{00000000-0005-0000-0000-0000896D0000}"/>
    <cellStyle name="Normal 3 3 3 2 2" xfId="28067" xr:uid="{00000000-0005-0000-0000-00008A6D0000}"/>
    <cellStyle name="Normal 3 3 3 2 2 10" xfId="28068" xr:uid="{00000000-0005-0000-0000-00008B6D0000}"/>
    <cellStyle name="Normal 3 3 3 2 2 11" xfId="28069" xr:uid="{00000000-0005-0000-0000-00008C6D0000}"/>
    <cellStyle name="Normal 3 3 3 2 2 2" xfId="28070" xr:uid="{00000000-0005-0000-0000-00008D6D0000}"/>
    <cellStyle name="Normal 3 3 3 2 2 2 10" xfId="28071" xr:uid="{00000000-0005-0000-0000-00008E6D0000}"/>
    <cellStyle name="Normal 3 3 3 2 2 2 2" xfId="28072" xr:uid="{00000000-0005-0000-0000-00008F6D0000}"/>
    <cellStyle name="Normal 3 3 3 2 2 2 2 2" xfId="28073" xr:uid="{00000000-0005-0000-0000-0000906D0000}"/>
    <cellStyle name="Normal 3 3 3 2 2 2 2 2 2" xfId="28074" xr:uid="{00000000-0005-0000-0000-0000916D0000}"/>
    <cellStyle name="Normal 3 3 3 2 2 2 2 2 2 2" xfId="28075" xr:uid="{00000000-0005-0000-0000-0000926D0000}"/>
    <cellStyle name="Normal 3 3 3 2 2 2 2 2 2 2 2" xfId="28076" xr:uid="{00000000-0005-0000-0000-0000936D0000}"/>
    <cellStyle name="Normal 3 3 3 2 2 2 2 2 2 2 2 2" xfId="28077" xr:uid="{00000000-0005-0000-0000-0000946D0000}"/>
    <cellStyle name="Normal 3 3 3 2 2 2 2 2 2 2 3" xfId="28078" xr:uid="{00000000-0005-0000-0000-0000956D0000}"/>
    <cellStyle name="Normal 3 3 3 2 2 2 2 2 2 3" xfId="28079" xr:uid="{00000000-0005-0000-0000-0000966D0000}"/>
    <cellStyle name="Normal 3 3 3 2 2 2 2 2 2 3 2" xfId="28080" xr:uid="{00000000-0005-0000-0000-0000976D0000}"/>
    <cellStyle name="Normal 3 3 3 2 2 2 2 2 2 4" xfId="28081" xr:uid="{00000000-0005-0000-0000-0000986D0000}"/>
    <cellStyle name="Normal 3 3 3 2 2 2 2 2 3" xfId="28082" xr:uid="{00000000-0005-0000-0000-0000996D0000}"/>
    <cellStyle name="Normal 3 3 3 2 2 2 2 2 3 2" xfId="28083" xr:uid="{00000000-0005-0000-0000-00009A6D0000}"/>
    <cellStyle name="Normal 3 3 3 2 2 2 2 2 3 2 2" xfId="28084" xr:uid="{00000000-0005-0000-0000-00009B6D0000}"/>
    <cellStyle name="Normal 3 3 3 2 2 2 2 2 3 3" xfId="28085" xr:uid="{00000000-0005-0000-0000-00009C6D0000}"/>
    <cellStyle name="Normal 3 3 3 2 2 2 2 2 4" xfId="28086" xr:uid="{00000000-0005-0000-0000-00009D6D0000}"/>
    <cellStyle name="Normal 3 3 3 2 2 2 2 2 4 2" xfId="28087" xr:uid="{00000000-0005-0000-0000-00009E6D0000}"/>
    <cellStyle name="Normal 3 3 3 2 2 2 2 2 5" xfId="28088" xr:uid="{00000000-0005-0000-0000-00009F6D0000}"/>
    <cellStyle name="Normal 3 3 3 2 2 2 2 3" xfId="28089" xr:uid="{00000000-0005-0000-0000-0000A06D0000}"/>
    <cellStyle name="Normal 3 3 3 2 2 2 2 3 2" xfId="28090" xr:uid="{00000000-0005-0000-0000-0000A16D0000}"/>
    <cellStyle name="Normal 3 3 3 2 2 2 2 3 2 2" xfId="28091" xr:uid="{00000000-0005-0000-0000-0000A26D0000}"/>
    <cellStyle name="Normal 3 3 3 2 2 2 2 3 2 2 2" xfId="28092" xr:uid="{00000000-0005-0000-0000-0000A36D0000}"/>
    <cellStyle name="Normal 3 3 3 2 2 2 2 3 2 3" xfId="28093" xr:uid="{00000000-0005-0000-0000-0000A46D0000}"/>
    <cellStyle name="Normal 3 3 3 2 2 2 2 3 3" xfId="28094" xr:uid="{00000000-0005-0000-0000-0000A56D0000}"/>
    <cellStyle name="Normal 3 3 3 2 2 2 2 3 3 2" xfId="28095" xr:uid="{00000000-0005-0000-0000-0000A66D0000}"/>
    <cellStyle name="Normal 3 3 3 2 2 2 2 3 4" xfId="28096" xr:uid="{00000000-0005-0000-0000-0000A76D0000}"/>
    <cellStyle name="Normal 3 3 3 2 2 2 2 4" xfId="28097" xr:uid="{00000000-0005-0000-0000-0000A86D0000}"/>
    <cellStyle name="Normal 3 3 3 2 2 2 2 4 2" xfId="28098" xr:uid="{00000000-0005-0000-0000-0000A96D0000}"/>
    <cellStyle name="Normal 3 3 3 2 2 2 2 4 2 2" xfId="28099" xr:uid="{00000000-0005-0000-0000-0000AA6D0000}"/>
    <cellStyle name="Normal 3 3 3 2 2 2 2 4 2 2 2" xfId="28100" xr:uid="{00000000-0005-0000-0000-0000AB6D0000}"/>
    <cellStyle name="Normal 3 3 3 2 2 2 2 4 2 3" xfId="28101" xr:uid="{00000000-0005-0000-0000-0000AC6D0000}"/>
    <cellStyle name="Normal 3 3 3 2 2 2 2 4 3" xfId="28102" xr:uid="{00000000-0005-0000-0000-0000AD6D0000}"/>
    <cellStyle name="Normal 3 3 3 2 2 2 2 4 3 2" xfId="28103" xr:uid="{00000000-0005-0000-0000-0000AE6D0000}"/>
    <cellStyle name="Normal 3 3 3 2 2 2 2 4 4" xfId="28104" xr:uid="{00000000-0005-0000-0000-0000AF6D0000}"/>
    <cellStyle name="Normal 3 3 3 2 2 2 2 5" xfId="28105" xr:uid="{00000000-0005-0000-0000-0000B06D0000}"/>
    <cellStyle name="Normal 3 3 3 2 2 2 2 5 2" xfId="28106" xr:uid="{00000000-0005-0000-0000-0000B16D0000}"/>
    <cellStyle name="Normal 3 3 3 2 2 2 2 5 2 2" xfId="28107" xr:uid="{00000000-0005-0000-0000-0000B26D0000}"/>
    <cellStyle name="Normal 3 3 3 2 2 2 2 5 3" xfId="28108" xr:uid="{00000000-0005-0000-0000-0000B36D0000}"/>
    <cellStyle name="Normal 3 3 3 2 2 2 2 6" xfId="28109" xr:uid="{00000000-0005-0000-0000-0000B46D0000}"/>
    <cellStyle name="Normal 3 3 3 2 2 2 2 6 2" xfId="28110" xr:uid="{00000000-0005-0000-0000-0000B56D0000}"/>
    <cellStyle name="Normal 3 3 3 2 2 2 2 7" xfId="28111" xr:uid="{00000000-0005-0000-0000-0000B66D0000}"/>
    <cellStyle name="Normal 3 3 3 2 2 2 2 7 2" xfId="28112" xr:uid="{00000000-0005-0000-0000-0000B76D0000}"/>
    <cellStyle name="Normal 3 3 3 2 2 2 2 8" xfId="28113" xr:uid="{00000000-0005-0000-0000-0000B86D0000}"/>
    <cellStyle name="Normal 3 3 3 2 2 2 3" xfId="28114" xr:uid="{00000000-0005-0000-0000-0000B96D0000}"/>
    <cellStyle name="Normal 3 3 3 2 2 2 3 2" xfId="28115" xr:uid="{00000000-0005-0000-0000-0000BA6D0000}"/>
    <cellStyle name="Normal 3 3 3 2 2 2 3 2 2" xfId="28116" xr:uid="{00000000-0005-0000-0000-0000BB6D0000}"/>
    <cellStyle name="Normal 3 3 3 2 2 2 3 2 2 2" xfId="28117" xr:uid="{00000000-0005-0000-0000-0000BC6D0000}"/>
    <cellStyle name="Normal 3 3 3 2 2 2 3 2 2 2 2" xfId="28118" xr:uid="{00000000-0005-0000-0000-0000BD6D0000}"/>
    <cellStyle name="Normal 3 3 3 2 2 2 3 2 2 3" xfId="28119" xr:uid="{00000000-0005-0000-0000-0000BE6D0000}"/>
    <cellStyle name="Normal 3 3 3 2 2 2 3 2 3" xfId="28120" xr:uid="{00000000-0005-0000-0000-0000BF6D0000}"/>
    <cellStyle name="Normal 3 3 3 2 2 2 3 2 3 2" xfId="28121" xr:uid="{00000000-0005-0000-0000-0000C06D0000}"/>
    <cellStyle name="Normal 3 3 3 2 2 2 3 2 4" xfId="28122" xr:uid="{00000000-0005-0000-0000-0000C16D0000}"/>
    <cellStyle name="Normal 3 3 3 2 2 2 3 3" xfId="28123" xr:uid="{00000000-0005-0000-0000-0000C26D0000}"/>
    <cellStyle name="Normal 3 3 3 2 2 2 3 3 2" xfId="28124" xr:uid="{00000000-0005-0000-0000-0000C36D0000}"/>
    <cellStyle name="Normal 3 3 3 2 2 2 3 3 2 2" xfId="28125" xr:uid="{00000000-0005-0000-0000-0000C46D0000}"/>
    <cellStyle name="Normal 3 3 3 2 2 2 3 3 3" xfId="28126" xr:uid="{00000000-0005-0000-0000-0000C56D0000}"/>
    <cellStyle name="Normal 3 3 3 2 2 2 3 4" xfId="28127" xr:uid="{00000000-0005-0000-0000-0000C66D0000}"/>
    <cellStyle name="Normal 3 3 3 2 2 2 3 4 2" xfId="28128" xr:uid="{00000000-0005-0000-0000-0000C76D0000}"/>
    <cellStyle name="Normal 3 3 3 2 2 2 3 5" xfId="28129" xr:uid="{00000000-0005-0000-0000-0000C86D0000}"/>
    <cellStyle name="Normal 3 3 3 2 2 2 4" xfId="28130" xr:uid="{00000000-0005-0000-0000-0000C96D0000}"/>
    <cellStyle name="Normal 3 3 3 2 2 2 4 2" xfId="28131" xr:uid="{00000000-0005-0000-0000-0000CA6D0000}"/>
    <cellStyle name="Normal 3 3 3 2 2 2 4 2 2" xfId="28132" xr:uid="{00000000-0005-0000-0000-0000CB6D0000}"/>
    <cellStyle name="Normal 3 3 3 2 2 2 4 2 2 2" xfId="28133" xr:uid="{00000000-0005-0000-0000-0000CC6D0000}"/>
    <cellStyle name="Normal 3 3 3 2 2 2 4 2 3" xfId="28134" xr:uid="{00000000-0005-0000-0000-0000CD6D0000}"/>
    <cellStyle name="Normal 3 3 3 2 2 2 4 3" xfId="28135" xr:uid="{00000000-0005-0000-0000-0000CE6D0000}"/>
    <cellStyle name="Normal 3 3 3 2 2 2 4 3 2" xfId="28136" xr:uid="{00000000-0005-0000-0000-0000CF6D0000}"/>
    <cellStyle name="Normal 3 3 3 2 2 2 4 4" xfId="28137" xr:uid="{00000000-0005-0000-0000-0000D06D0000}"/>
    <cellStyle name="Normal 3 3 3 2 2 2 5" xfId="28138" xr:uid="{00000000-0005-0000-0000-0000D16D0000}"/>
    <cellStyle name="Normal 3 3 3 2 2 2 5 2" xfId="28139" xr:uid="{00000000-0005-0000-0000-0000D26D0000}"/>
    <cellStyle name="Normal 3 3 3 2 2 2 5 2 2" xfId="28140" xr:uid="{00000000-0005-0000-0000-0000D36D0000}"/>
    <cellStyle name="Normal 3 3 3 2 2 2 5 2 2 2" xfId="28141" xr:uid="{00000000-0005-0000-0000-0000D46D0000}"/>
    <cellStyle name="Normal 3 3 3 2 2 2 5 2 3" xfId="28142" xr:uid="{00000000-0005-0000-0000-0000D56D0000}"/>
    <cellStyle name="Normal 3 3 3 2 2 2 5 3" xfId="28143" xr:uid="{00000000-0005-0000-0000-0000D66D0000}"/>
    <cellStyle name="Normal 3 3 3 2 2 2 5 3 2" xfId="28144" xr:uid="{00000000-0005-0000-0000-0000D76D0000}"/>
    <cellStyle name="Normal 3 3 3 2 2 2 5 4" xfId="28145" xr:uid="{00000000-0005-0000-0000-0000D86D0000}"/>
    <cellStyle name="Normal 3 3 3 2 2 2 6" xfId="28146" xr:uid="{00000000-0005-0000-0000-0000D96D0000}"/>
    <cellStyle name="Normal 3 3 3 2 2 2 6 2" xfId="28147" xr:uid="{00000000-0005-0000-0000-0000DA6D0000}"/>
    <cellStyle name="Normal 3 3 3 2 2 2 6 2 2" xfId="28148" xr:uid="{00000000-0005-0000-0000-0000DB6D0000}"/>
    <cellStyle name="Normal 3 3 3 2 2 2 6 3" xfId="28149" xr:uid="{00000000-0005-0000-0000-0000DC6D0000}"/>
    <cellStyle name="Normal 3 3 3 2 2 2 7" xfId="28150" xr:uid="{00000000-0005-0000-0000-0000DD6D0000}"/>
    <cellStyle name="Normal 3 3 3 2 2 2 7 2" xfId="28151" xr:uid="{00000000-0005-0000-0000-0000DE6D0000}"/>
    <cellStyle name="Normal 3 3 3 2 2 2 8" xfId="28152" xr:uid="{00000000-0005-0000-0000-0000DF6D0000}"/>
    <cellStyle name="Normal 3 3 3 2 2 2 8 2" xfId="28153" xr:uid="{00000000-0005-0000-0000-0000E06D0000}"/>
    <cellStyle name="Normal 3 3 3 2 2 2 9" xfId="28154" xr:uid="{00000000-0005-0000-0000-0000E16D0000}"/>
    <cellStyle name="Normal 3 3 3 2 2 3" xfId="28155" xr:uid="{00000000-0005-0000-0000-0000E26D0000}"/>
    <cellStyle name="Normal 3 3 3 2 2 3 2" xfId="28156" xr:uid="{00000000-0005-0000-0000-0000E36D0000}"/>
    <cellStyle name="Normal 3 3 3 2 2 3 2 2" xfId="28157" xr:uid="{00000000-0005-0000-0000-0000E46D0000}"/>
    <cellStyle name="Normal 3 3 3 2 2 3 2 2 2" xfId="28158" xr:uid="{00000000-0005-0000-0000-0000E56D0000}"/>
    <cellStyle name="Normal 3 3 3 2 2 3 2 2 2 2" xfId="28159" xr:uid="{00000000-0005-0000-0000-0000E66D0000}"/>
    <cellStyle name="Normal 3 3 3 2 2 3 2 2 2 2 2" xfId="28160" xr:uid="{00000000-0005-0000-0000-0000E76D0000}"/>
    <cellStyle name="Normal 3 3 3 2 2 3 2 2 2 3" xfId="28161" xr:uid="{00000000-0005-0000-0000-0000E86D0000}"/>
    <cellStyle name="Normal 3 3 3 2 2 3 2 2 3" xfId="28162" xr:uid="{00000000-0005-0000-0000-0000E96D0000}"/>
    <cellStyle name="Normal 3 3 3 2 2 3 2 2 3 2" xfId="28163" xr:uid="{00000000-0005-0000-0000-0000EA6D0000}"/>
    <cellStyle name="Normal 3 3 3 2 2 3 2 2 4" xfId="28164" xr:uid="{00000000-0005-0000-0000-0000EB6D0000}"/>
    <cellStyle name="Normal 3 3 3 2 2 3 2 3" xfId="28165" xr:uid="{00000000-0005-0000-0000-0000EC6D0000}"/>
    <cellStyle name="Normal 3 3 3 2 2 3 2 3 2" xfId="28166" xr:uid="{00000000-0005-0000-0000-0000ED6D0000}"/>
    <cellStyle name="Normal 3 3 3 2 2 3 2 3 2 2" xfId="28167" xr:uid="{00000000-0005-0000-0000-0000EE6D0000}"/>
    <cellStyle name="Normal 3 3 3 2 2 3 2 3 3" xfId="28168" xr:uid="{00000000-0005-0000-0000-0000EF6D0000}"/>
    <cellStyle name="Normal 3 3 3 2 2 3 2 4" xfId="28169" xr:uid="{00000000-0005-0000-0000-0000F06D0000}"/>
    <cellStyle name="Normal 3 3 3 2 2 3 2 4 2" xfId="28170" xr:uid="{00000000-0005-0000-0000-0000F16D0000}"/>
    <cellStyle name="Normal 3 3 3 2 2 3 2 5" xfId="28171" xr:uid="{00000000-0005-0000-0000-0000F26D0000}"/>
    <cellStyle name="Normal 3 3 3 2 2 3 3" xfId="28172" xr:uid="{00000000-0005-0000-0000-0000F36D0000}"/>
    <cellStyle name="Normal 3 3 3 2 2 3 3 2" xfId="28173" xr:uid="{00000000-0005-0000-0000-0000F46D0000}"/>
    <cellStyle name="Normal 3 3 3 2 2 3 3 2 2" xfId="28174" xr:uid="{00000000-0005-0000-0000-0000F56D0000}"/>
    <cellStyle name="Normal 3 3 3 2 2 3 3 2 2 2" xfId="28175" xr:uid="{00000000-0005-0000-0000-0000F66D0000}"/>
    <cellStyle name="Normal 3 3 3 2 2 3 3 2 3" xfId="28176" xr:uid="{00000000-0005-0000-0000-0000F76D0000}"/>
    <cellStyle name="Normal 3 3 3 2 2 3 3 3" xfId="28177" xr:uid="{00000000-0005-0000-0000-0000F86D0000}"/>
    <cellStyle name="Normal 3 3 3 2 2 3 3 3 2" xfId="28178" xr:uid="{00000000-0005-0000-0000-0000F96D0000}"/>
    <cellStyle name="Normal 3 3 3 2 2 3 3 4" xfId="28179" xr:uid="{00000000-0005-0000-0000-0000FA6D0000}"/>
    <cellStyle name="Normal 3 3 3 2 2 3 4" xfId="28180" xr:uid="{00000000-0005-0000-0000-0000FB6D0000}"/>
    <cellStyle name="Normal 3 3 3 2 2 3 4 2" xfId="28181" xr:uid="{00000000-0005-0000-0000-0000FC6D0000}"/>
    <cellStyle name="Normal 3 3 3 2 2 3 4 2 2" xfId="28182" xr:uid="{00000000-0005-0000-0000-0000FD6D0000}"/>
    <cellStyle name="Normal 3 3 3 2 2 3 4 2 2 2" xfId="28183" xr:uid="{00000000-0005-0000-0000-0000FE6D0000}"/>
    <cellStyle name="Normal 3 3 3 2 2 3 4 2 3" xfId="28184" xr:uid="{00000000-0005-0000-0000-0000FF6D0000}"/>
    <cellStyle name="Normal 3 3 3 2 2 3 4 3" xfId="28185" xr:uid="{00000000-0005-0000-0000-0000006E0000}"/>
    <cellStyle name="Normal 3 3 3 2 2 3 4 3 2" xfId="28186" xr:uid="{00000000-0005-0000-0000-0000016E0000}"/>
    <cellStyle name="Normal 3 3 3 2 2 3 4 4" xfId="28187" xr:uid="{00000000-0005-0000-0000-0000026E0000}"/>
    <cellStyle name="Normal 3 3 3 2 2 3 5" xfId="28188" xr:uid="{00000000-0005-0000-0000-0000036E0000}"/>
    <cellStyle name="Normal 3 3 3 2 2 3 5 2" xfId="28189" xr:uid="{00000000-0005-0000-0000-0000046E0000}"/>
    <cellStyle name="Normal 3 3 3 2 2 3 5 2 2" xfId="28190" xr:uid="{00000000-0005-0000-0000-0000056E0000}"/>
    <cellStyle name="Normal 3 3 3 2 2 3 5 3" xfId="28191" xr:uid="{00000000-0005-0000-0000-0000066E0000}"/>
    <cellStyle name="Normal 3 3 3 2 2 3 6" xfId="28192" xr:uid="{00000000-0005-0000-0000-0000076E0000}"/>
    <cellStyle name="Normal 3 3 3 2 2 3 6 2" xfId="28193" xr:uid="{00000000-0005-0000-0000-0000086E0000}"/>
    <cellStyle name="Normal 3 3 3 2 2 3 7" xfId="28194" xr:uid="{00000000-0005-0000-0000-0000096E0000}"/>
    <cellStyle name="Normal 3 3 3 2 2 3 7 2" xfId="28195" xr:uid="{00000000-0005-0000-0000-00000A6E0000}"/>
    <cellStyle name="Normal 3 3 3 2 2 3 8" xfId="28196" xr:uid="{00000000-0005-0000-0000-00000B6E0000}"/>
    <cellStyle name="Normal 3 3 3 2 2 4" xfId="28197" xr:uid="{00000000-0005-0000-0000-00000C6E0000}"/>
    <cellStyle name="Normal 3 3 3 2 2 4 2" xfId="28198" xr:uid="{00000000-0005-0000-0000-00000D6E0000}"/>
    <cellStyle name="Normal 3 3 3 2 2 4 2 2" xfId="28199" xr:uid="{00000000-0005-0000-0000-00000E6E0000}"/>
    <cellStyle name="Normal 3 3 3 2 2 4 2 2 2" xfId="28200" xr:uid="{00000000-0005-0000-0000-00000F6E0000}"/>
    <cellStyle name="Normal 3 3 3 2 2 4 2 2 2 2" xfId="28201" xr:uid="{00000000-0005-0000-0000-0000106E0000}"/>
    <cellStyle name="Normal 3 3 3 2 2 4 2 2 3" xfId="28202" xr:uid="{00000000-0005-0000-0000-0000116E0000}"/>
    <cellStyle name="Normal 3 3 3 2 2 4 2 3" xfId="28203" xr:uid="{00000000-0005-0000-0000-0000126E0000}"/>
    <cellStyle name="Normal 3 3 3 2 2 4 2 3 2" xfId="28204" xr:uid="{00000000-0005-0000-0000-0000136E0000}"/>
    <cellStyle name="Normal 3 3 3 2 2 4 2 4" xfId="28205" xr:uid="{00000000-0005-0000-0000-0000146E0000}"/>
    <cellStyle name="Normal 3 3 3 2 2 4 3" xfId="28206" xr:uid="{00000000-0005-0000-0000-0000156E0000}"/>
    <cellStyle name="Normal 3 3 3 2 2 4 3 2" xfId="28207" xr:uid="{00000000-0005-0000-0000-0000166E0000}"/>
    <cellStyle name="Normal 3 3 3 2 2 4 3 2 2" xfId="28208" xr:uid="{00000000-0005-0000-0000-0000176E0000}"/>
    <cellStyle name="Normal 3 3 3 2 2 4 3 3" xfId="28209" xr:uid="{00000000-0005-0000-0000-0000186E0000}"/>
    <cellStyle name="Normal 3 3 3 2 2 4 4" xfId="28210" xr:uid="{00000000-0005-0000-0000-0000196E0000}"/>
    <cellStyle name="Normal 3 3 3 2 2 4 4 2" xfId="28211" xr:uid="{00000000-0005-0000-0000-00001A6E0000}"/>
    <cellStyle name="Normal 3 3 3 2 2 4 5" xfId="28212" xr:uid="{00000000-0005-0000-0000-00001B6E0000}"/>
    <cellStyle name="Normal 3 3 3 2 2 5" xfId="28213" xr:uid="{00000000-0005-0000-0000-00001C6E0000}"/>
    <cellStyle name="Normal 3 3 3 2 2 5 2" xfId="28214" xr:uid="{00000000-0005-0000-0000-00001D6E0000}"/>
    <cellStyle name="Normal 3 3 3 2 2 5 2 2" xfId="28215" xr:uid="{00000000-0005-0000-0000-00001E6E0000}"/>
    <cellStyle name="Normal 3 3 3 2 2 5 2 2 2" xfId="28216" xr:uid="{00000000-0005-0000-0000-00001F6E0000}"/>
    <cellStyle name="Normal 3 3 3 2 2 5 2 3" xfId="28217" xr:uid="{00000000-0005-0000-0000-0000206E0000}"/>
    <cellStyle name="Normal 3 3 3 2 2 5 3" xfId="28218" xr:uid="{00000000-0005-0000-0000-0000216E0000}"/>
    <cellStyle name="Normal 3 3 3 2 2 5 3 2" xfId="28219" xr:uid="{00000000-0005-0000-0000-0000226E0000}"/>
    <cellStyle name="Normal 3 3 3 2 2 5 4" xfId="28220" xr:uid="{00000000-0005-0000-0000-0000236E0000}"/>
    <cellStyle name="Normal 3 3 3 2 2 6" xfId="28221" xr:uid="{00000000-0005-0000-0000-0000246E0000}"/>
    <cellStyle name="Normal 3 3 3 2 2 6 2" xfId="28222" xr:uid="{00000000-0005-0000-0000-0000256E0000}"/>
    <cellStyle name="Normal 3 3 3 2 2 6 2 2" xfId="28223" xr:uid="{00000000-0005-0000-0000-0000266E0000}"/>
    <cellStyle name="Normal 3 3 3 2 2 6 2 2 2" xfId="28224" xr:uid="{00000000-0005-0000-0000-0000276E0000}"/>
    <cellStyle name="Normal 3 3 3 2 2 6 2 3" xfId="28225" xr:uid="{00000000-0005-0000-0000-0000286E0000}"/>
    <cellStyle name="Normal 3 3 3 2 2 6 3" xfId="28226" xr:uid="{00000000-0005-0000-0000-0000296E0000}"/>
    <cellStyle name="Normal 3 3 3 2 2 6 3 2" xfId="28227" xr:uid="{00000000-0005-0000-0000-00002A6E0000}"/>
    <cellStyle name="Normal 3 3 3 2 2 6 4" xfId="28228" xr:uid="{00000000-0005-0000-0000-00002B6E0000}"/>
    <cellStyle name="Normal 3 3 3 2 2 7" xfId="28229" xr:uid="{00000000-0005-0000-0000-00002C6E0000}"/>
    <cellStyle name="Normal 3 3 3 2 2 7 2" xfId="28230" xr:uid="{00000000-0005-0000-0000-00002D6E0000}"/>
    <cellStyle name="Normal 3 3 3 2 2 7 2 2" xfId="28231" xr:uid="{00000000-0005-0000-0000-00002E6E0000}"/>
    <cellStyle name="Normal 3 3 3 2 2 7 3" xfId="28232" xr:uid="{00000000-0005-0000-0000-00002F6E0000}"/>
    <cellStyle name="Normal 3 3 3 2 2 8" xfId="28233" xr:uid="{00000000-0005-0000-0000-0000306E0000}"/>
    <cellStyle name="Normal 3 3 3 2 2 8 2" xfId="28234" xr:uid="{00000000-0005-0000-0000-0000316E0000}"/>
    <cellStyle name="Normal 3 3 3 2 2 9" xfId="28235" xr:uid="{00000000-0005-0000-0000-0000326E0000}"/>
    <cellStyle name="Normal 3 3 3 2 2 9 2" xfId="28236" xr:uid="{00000000-0005-0000-0000-0000336E0000}"/>
    <cellStyle name="Normal 3 3 3 2 3" xfId="28237" xr:uid="{00000000-0005-0000-0000-0000346E0000}"/>
    <cellStyle name="Normal 3 3 3 2 3 10" xfId="28238" xr:uid="{00000000-0005-0000-0000-0000356E0000}"/>
    <cellStyle name="Normal 3 3 3 2 3 11" xfId="28239" xr:uid="{00000000-0005-0000-0000-0000366E0000}"/>
    <cellStyle name="Normal 3 3 3 2 3 2" xfId="28240" xr:uid="{00000000-0005-0000-0000-0000376E0000}"/>
    <cellStyle name="Normal 3 3 3 2 3 2 10" xfId="28241" xr:uid="{00000000-0005-0000-0000-0000386E0000}"/>
    <cellStyle name="Normal 3 3 3 2 3 2 2" xfId="28242" xr:uid="{00000000-0005-0000-0000-0000396E0000}"/>
    <cellStyle name="Normal 3 3 3 2 3 2 2 2" xfId="28243" xr:uid="{00000000-0005-0000-0000-00003A6E0000}"/>
    <cellStyle name="Normal 3 3 3 2 3 2 2 2 2" xfId="28244" xr:uid="{00000000-0005-0000-0000-00003B6E0000}"/>
    <cellStyle name="Normal 3 3 3 2 3 2 2 2 2 2" xfId="28245" xr:uid="{00000000-0005-0000-0000-00003C6E0000}"/>
    <cellStyle name="Normal 3 3 3 2 3 2 2 2 2 2 2" xfId="28246" xr:uid="{00000000-0005-0000-0000-00003D6E0000}"/>
    <cellStyle name="Normal 3 3 3 2 3 2 2 2 2 2 2 2" xfId="28247" xr:uid="{00000000-0005-0000-0000-00003E6E0000}"/>
    <cellStyle name="Normal 3 3 3 2 3 2 2 2 2 2 3" xfId="28248" xr:uid="{00000000-0005-0000-0000-00003F6E0000}"/>
    <cellStyle name="Normal 3 3 3 2 3 2 2 2 2 3" xfId="28249" xr:uid="{00000000-0005-0000-0000-0000406E0000}"/>
    <cellStyle name="Normal 3 3 3 2 3 2 2 2 2 3 2" xfId="28250" xr:uid="{00000000-0005-0000-0000-0000416E0000}"/>
    <cellStyle name="Normal 3 3 3 2 3 2 2 2 2 4" xfId="28251" xr:uid="{00000000-0005-0000-0000-0000426E0000}"/>
    <cellStyle name="Normal 3 3 3 2 3 2 2 2 3" xfId="28252" xr:uid="{00000000-0005-0000-0000-0000436E0000}"/>
    <cellStyle name="Normal 3 3 3 2 3 2 2 2 3 2" xfId="28253" xr:uid="{00000000-0005-0000-0000-0000446E0000}"/>
    <cellStyle name="Normal 3 3 3 2 3 2 2 2 3 2 2" xfId="28254" xr:uid="{00000000-0005-0000-0000-0000456E0000}"/>
    <cellStyle name="Normal 3 3 3 2 3 2 2 2 3 3" xfId="28255" xr:uid="{00000000-0005-0000-0000-0000466E0000}"/>
    <cellStyle name="Normal 3 3 3 2 3 2 2 2 4" xfId="28256" xr:uid="{00000000-0005-0000-0000-0000476E0000}"/>
    <cellStyle name="Normal 3 3 3 2 3 2 2 2 4 2" xfId="28257" xr:uid="{00000000-0005-0000-0000-0000486E0000}"/>
    <cellStyle name="Normal 3 3 3 2 3 2 2 2 5" xfId="28258" xr:uid="{00000000-0005-0000-0000-0000496E0000}"/>
    <cellStyle name="Normal 3 3 3 2 3 2 2 3" xfId="28259" xr:uid="{00000000-0005-0000-0000-00004A6E0000}"/>
    <cellStyle name="Normal 3 3 3 2 3 2 2 3 2" xfId="28260" xr:uid="{00000000-0005-0000-0000-00004B6E0000}"/>
    <cellStyle name="Normal 3 3 3 2 3 2 2 3 2 2" xfId="28261" xr:uid="{00000000-0005-0000-0000-00004C6E0000}"/>
    <cellStyle name="Normal 3 3 3 2 3 2 2 3 2 2 2" xfId="28262" xr:uid="{00000000-0005-0000-0000-00004D6E0000}"/>
    <cellStyle name="Normal 3 3 3 2 3 2 2 3 2 3" xfId="28263" xr:uid="{00000000-0005-0000-0000-00004E6E0000}"/>
    <cellStyle name="Normal 3 3 3 2 3 2 2 3 3" xfId="28264" xr:uid="{00000000-0005-0000-0000-00004F6E0000}"/>
    <cellStyle name="Normal 3 3 3 2 3 2 2 3 3 2" xfId="28265" xr:uid="{00000000-0005-0000-0000-0000506E0000}"/>
    <cellStyle name="Normal 3 3 3 2 3 2 2 3 4" xfId="28266" xr:uid="{00000000-0005-0000-0000-0000516E0000}"/>
    <cellStyle name="Normal 3 3 3 2 3 2 2 4" xfId="28267" xr:uid="{00000000-0005-0000-0000-0000526E0000}"/>
    <cellStyle name="Normal 3 3 3 2 3 2 2 4 2" xfId="28268" xr:uid="{00000000-0005-0000-0000-0000536E0000}"/>
    <cellStyle name="Normal 3 3 3 2 3 2 2 4 2 2" xfId="28269" xr:uid="{00000000-0005-0000-0000-0000546E0000}"/>
    <cellStyle name="Normal 3 3 3 2 3 2 2 4 2 2 2" xfId="28270" xr:uid="{00000000-0005-0000-0000-0000556E0000}"/>
    <cellStyle name="Normal 3 3 3 2 3 2 2 4 2 3" xfId="28271" xr:uid="{00000000-0005-0000-0000-0000566E0000}"/>
    <cellStyle name="Normal 3 3 3 2 3 2 2 4 3" xfId="28272" xr:uid="{00000000-0005-0000-0000-0000576E0000}"/>
    <cellStyle name="Normal 3 3 3 2 3 2 2 4 3 2" xfId="28273" xr:uid="{00000000-0005-0000-0000-0000586E0000}"/>
    <cellStyle name="Normal 3 3 3 2 3 2 2 4 4" xfId="28274" xr:uid="{00000000-0005-0000-0000-0000596E0000}"/>
    <cellStyle name="Normal 3 3 3 2 3 2 2 5" xfId="28275" xr:uid="{00000000-0005-0000-0000-00005A6E0000}"/>
    <cellStyle name="Normal 3 3 3 2 3 2 2 5 2" xfId="28276" xr:uid="{00000000-0005-0000-0000-00005B6E0000}"/>
    <cellStyle name="Normal 3 3 3 2 3 2 2 5 2 2" xfId="28277" xr:uid="{00000000-0005-0000-0000-00005C6E0000}"/>
    <cellStyle name="Normal 3 3 3 2 3 2 2 5 3" xfId="28278" xr:uid="{00000000-0005-0000-0000-00005D6E0000}"/>
    <cellStyle name="Normal 3 3 3 2 3 2 2 6" xfId="28279" xr:uid="{00000000-0005-0000-0000-00005E6E0000}"/>
    <cellStyle name="Normal 3 3 3 2 3 2 2 6 2" xfId="28280" xr:uid="{00000000-0005-0000-0000-00005F6E0000}"/>
    <cellStyle name="Normal 3 3 3 2 3 2 2 7" xfId="28281" xr:uid="{00000000-0005-0000-0000-0000606E0000}"/>
    <cellStyle name="Normal 3 3 3 2 3 2 2 7 2" xfId="28282" xr:uid="{00000000-0005-0000-0000-0000616E0000}"/>
    <cellStyle name="Normal 3 3 3 2 3 2 2 8" xfId="28283" xr:uid="{00000000-0005-0000-0000-0000626E0000}"/>
    <cellStyle name="Normal 3 3 3 2 3 2 3" xfId="28284" xr:uid="{00000000-0005-0000-0000-0000636E0000}"/>
    <cellStyle name="Normal 3 3 3 2 3 2 3 2" xfId="28285" xr:uid="{00000000-0005-0000-0000-0000646E0000}"/>
    <cellStyle name="Normal 3 3 3 2 3 2 3 2 2" xfId="28286" xr:uid="{00000000-0005-0000-0000-0000656E0000}"/>
    <cellStyle name="Normal 3 3 3 2 3 2 3 2 2 2" xfId="28287" xr:uid="{00000000-0005-0000-0000-0000666E0000}"/>
    <cellStyle name="Normal 3 3 3 2 3 2 3 2 2 2 2" xfId="28288" xr:uid="{00000000-0005-0000-0000-0000676E0000}"/>
    <cellStyle name="Normal 3 3 3 2 3 2 3 2 2 3" xfId="28289" xr:uid="{00000000-0005-0000-0000-0000686E0000}"/>
    <cellStyle name="Normal 3 3 3 2 3 2 3 2 3" xfId="28290" xr:uid="{00000000-0005-0000-0000-0000696E0000}"/>
    <cellStyle name="Normal 3 3 3 2 3 2 3 2 3 2" xfId="28291" xr:uid="{00000000-0005-0000-0000-00006A6E0000}"/>
    <cellStyle name="Normal 3 3 3 2 3 2 3 2 4" xfId="28292" xr:uid="{00000000-0005-0000-0000-00006B6E0000}"/>
    <cellStyle name="Normal 3 3 3 2 3 2 3 3" xfId="28293" xr:uid="{00000000-0005-0000-0000-00006C6E0000}"/>
    <cellStyle name="Normal 3 3 3 2 3 2 3 3 2" xfId="28294" xr:uid="{00000000-0005-0000-0000-00006D6E0000}"/>
    <cellStyle name="Normal 3 3 3 2 3 2 3 3 2 2" xfId="28295" xr:uid="{00000000-0005-0000-0000-00006E6E0000}"/>
    <cellStyle name="Normal 3 3 3 2 3 2 3 3 3" xfId="28296" xr:uid="{00000000-0005-0000-0000-00006F6E0000}"/>
    <cellStyle name="Normal 3 3 3 2 3 2 3 4" xfId="28297" xr:uid="{00000000-0005-0000-0000-0000706E0000}"/>
    <cellStyle name="Normal 3 3 3 2 3 2 3 4 2" xfId="28298" xr:uid="{00000000-0005-0000-0000-0000716E0000}"/>
    <cellStyle name="Normal 3 3 3 2 3 2 3 5" xfId="28299" xr:uid="{00000000-0005-0000-0000-0000726E0000}"/>
    <cellStyle name="Normal 3 3 3 2 3 2 4" xfId="28300" xr:uid="{00000000-0005-0000-0000-0000736E0000}"/>
    <cellStyle name="Normal 3 3 3 2 3 2 4 2" xfId="28301" xr:uid="{00000000-0005-0000-0000-0000746E0000}"/>
    <cellStyle name="Normal 3 3 3 2 3 2 4 2 2" xfId="28302" xr:uid="{00000000-0005-0000-0000-0000756E0000}"/>
    <cellStyle name="Normal 3 3 3 2 3 2 4 2 2 2" xfId="28303" xr:uid="{00000000-0005-0000-0000-0000766E0000}"/>
    <cellStyle name="Normal 3 3 3 2 3 2 4 2 3" xfId="28304" xr:uid="{00000000-0005-0000-0000-0000776E0000}"/>
    <cellStyle name="Normal 3 3 3 2 3 2 4 3" xfId="28305" xr:uid="{00000000-0005-0000-0000-0000786E0000}"/>
    <cellStyle name="Normal 3 3 3 2 3 2 4 3 2" xfId="28306" xr:uid="{00000000-0005-0000-0000-0000796E0000}"/>
    <cellStyle name="Normal 3 3 3 2 3 2 4 4" xfId="28307" xr:uid="{00000000-0005-0000-0000-00007A6E0000}"/>
    <cellStyle name="Normal 3 3 3 2 3 2 5" xfId="28308" xr:uid="{00000000-0005-0000-0000-00007B6E0000}"/>
    <cellStyle name="Normal 3 3 3 2 3 2 5 2" xfId="28309" xr:uid="{00000000-0005-0000-0000-00007C6E0000}"/>
    <cellStyle name="Normal 3 3 3 2 3 2 5 2 2" xfId="28310" xr:uid="{00000000-0005-0000-0000-00007D6E0000}"/>
    <cellStyle name="Normal 3 3 3 2 3 2 5 2 2 2" xfId="28311" xr:uid="{00000000-0005-0000-0000-00007E6E0000}"/>
    <cellStyle name="Normal 3 3 3 2 3 2 5 2 3" xfId="28312" xr:uid="{00000000-0005-0000-0000-00007F6E0000}"/>
    <cellStyle name="Normal 3 3 3 2 3 2 5 3" xfId="28313" xr:uid="{00000000-0005-0000-0000-0000806E0000}"/>
    <cellStyle name="Normal 3 3 3 2 3 2 5 3 2" xfId="28314" xr:uid="{00000000-0005-0000-0000-0000816E0000}"/>
    <cellStyle name="Normal 3 3 3 2 3 2 5 4" xfId="28315" xr:uid="{00000000-0005-0000-0000-0000826E0000}"/>
    <cellStyle name="Normal 3 3 3 2 3 2 6" xfId="28316" xr:uid="{00000000-0005-0000-0000-0000836E0000}"/>
    <cellStyle name="Normal 3 3 3 2 3 2 6 2" xfId="28317" xr:uid="{00000000-0005-0000-0000-0000846E0000}"/>
    <cellStyle name="Normal 3 3 3 2 3 2 6 2 2" xfId="28318" xr:uid="{00000000-0005-0000-0000-0000856E0000}"/>
    <cellStyle name="Normal 3 3 3 2 3 2 6 3" xfId="28319" xr:uid="{00000000-0005-0000-0000-0000866E0000}"/>
    <cellStyle name="Normal 3 3 3 2 3 2 7" xfId="28320" xr:uid="{00000000-0005-0000-0000-0000876E0000}"/>
    <cellStyle name="Normal 3 3 3 2 3 2 7 2" xfId="28321" xr:uid="{00000000-0005-0000-0000-0000886E0000}"/>
    <cellStyle name="Normal 3 3 3 2 3 2 8" xfId="28322" xr:uid="{00000000-0005-0000-0000-0000896E0000}"/>
    <cellStyle name="Normal 3 3 3 2 3 2 8 2" xfId="28323" xr:uid="{00000000-0005-0000-0000-00008A6E0000}"/>
    <cellStyle name="Normal 3 3 3 2 3 2 9" xfId="28324" xr:uid="{00000000-0005-0000-0000-00008B6E0000}"/>
    <cellStyle name="Normal 3 3 3 2 3 3" xfId="28325" xr:uid="{00000000-0005-0000-0000-00008C6E0000}"/>
    <cellStyle name="Normal 3 3 3 2 3 3 2" xfId="28326" xr:uid="{00000000-0005-0000-0000-00008D6E0000}"/>
    <cellStyle name="Normal 3 3 3 2 3 3 2 2" xfId="28327" xr:uid="{00000000-0005-0000-0000-00008E6E0000}"/>
    <cellStyle name="Normal 3 3 3 2 3 3 2 2 2" xfId="28328" xr:uid="{00000000-0005-0000-0000-00008F6E0000}"/>
    <cellStyle name="Normal 3 3 3 2 3 3 2 2 2 2" xfId="28329" xr:uid="{00000000-0005-0000-0000-0000906E0000}"/>
    <cellStyle name="Normal 3 3 3 2 3 3 2 2 2 2 2" xfId="28330" xr:uid="{00000000-0005-0000-0000-0000916E0000}"/>
    <cellStyle name="Normal 3 3 3 2 3 3 2 2 2 3" xfId="28331" xr:uid="{00000000-0005-0000-0000-0000926E0000}"/>
    <cellStyle name="Normal 3 3 3 2 3 3 2 2 3" xfId="28332" xr:uid="{00000000-0005-0000-0000-0000936E0000}"/>
    <cellStyle name="Normal 3 3 3 2 3 3 2 2 3 2" xfId="28333" xr:uid="{00000000-0005-0000-0000-0000946E0000}"/>
    <cellStyle name="Normal 3 3 3 2 3 3 2 2 4" xfId="28334" xr:uid="{00000000-0005-0000-0000-0000956E0000}"/>
    <cellStyle name="Normal 3 3 3 2 3 3 2 3" xfId="28335" xr:uid="{00000000-0005-0000-0000-0000966E0000}"/>
    <cellStyle name="Normal 3 3 3 2 3 3 2 3 2" xfId="28336" xr:uid="{00000000-0005-0000-0000-0000976E0000}"/>
    <cellStyle name="Normal 3 3 3 2 3 3 2 3 2 2" xfId="28337" xr:uid="{00000000-0005-0000-0000-0000986E0000}"/>
    <cellStyle name="Normal 3 3 3 2 3 3 2 3 3" xfId="28338" xr:uid="{00000000-0005-0000-0000-0000996E0000}"/>
    <cellStyle name="Normal 3 3 3 2 3 3 2 4" xfId="28339" xr:uid="{00000000-0005-0000-0000-00009A6E0000}"/>
    <cellStyle name="Normal 3 3 3 2 3 3 2 4 2" xfId="28340" xr:uid="{00000000-0005-0000-0000-00009B6E0000}"/>
    <cellStyle name="Normal 3 3 3 2 3 3 2 5" xfId="28341" xr:uid="{00000000-0005-0000-0000-00009C6E0000}"/>
    <cellStyle name="Normal 3 3 3 2 3 3 3" xfId="28342" xr:uid="{00000000-0005-0000-0000-00009D6E0000}"/>
    <cellStyle name="Normal 3 3 3 2 3 3 3 2" xfId="28343" xr:uid="{00000000-0005-0000-0000-00009E6E0000}"/>
    <cellStyle name="Normal 3 3 3 2 3 3 3 2 2" xfId="28344" xr:uid="{00000000-0005-0000-0000-00009F6E0000}"/>
    <cellStyle name="Normal 3 3 3 2 3 3 3 2 2 2" xfId="28345" xr:uid="{00000000-0005-0000-0000-0000A06E0000}"/>
    <cellStyle name="Normal 3 3 3 2 3 3 3 2 3" xfId="28346" xr:uid="{00000000-0005-0000-0000-0000A16E0000}"/>
    <cellStyle name="Normal 3 3 3 2 3 3 3 3" xfId="28347" xr:uid="{00000000-0005-0000-0000-0000A26E0000}"/>
    <cellStyle name="Normal 3 3 3 2 3 3 3 3 2" xfId="28348" xr:uid="{00000000-0005-0000-0000-0000A36E0000}"/>
    <cellStyle name="Normal 3 3 3 2 3 3 3 4" xfId="28349" xr:uid="{00000000-0005-0000-0000-0000A46E0000}"/>
    <cellStyle name="Normal 3 3 3 2 3 3 4" xfId="28350" xr:uid="{00000000-0005-0000-0000-0000A56E0000}"/>
    <cellStyle name="Normal 3 3 3 2 3 3 4 2" xfId="28351" xr:uid="{00000000-0005-0000-0000-0000A66E0000}"/>
    <cellStyle name="Normal 3 3 3 2 3 3 4 2 2" xfId="28352" xr:uid="{00000000-0005-0000-0000-0000A76E0000}"/>
    <cellStyle name="Normal 3 3 3 2 3 3 4 2 2 2" xfId="28353" xr:uid="{00000000-0005-0000-0000-0000A86E0000}"/>
    <cellStyle name="Normal 3 3 3 2 3 3 4 2 3" xfId="28354" xr:uid="{00000000-0005-0000-0000-0000A96E0000}"/>
    <cellStyle name="Normal 3 3 3 2 3 3 4 3" xfId="28355" xr:uid="{00000000-0005-0000-0000-0000AA6E0000}"/>
    <cellStyle name="Normal 3 3 3 2 3 3 4 3 2" xfId="28356" xr:uid="{00000000-0005-0000-0000-0000AB6E0000}"/>
    <cellStyle name="Normal 3 3 3 2 3 3 4 4" xfId="28357" xr:uid="{00000000-0005-0000-0000-0000AC6E0000}"/>
    <cellStyle name="Normal 3 3 3 2 3 3 5" xfId="28358" xr:uid="{00000000-0005-0000-0000-0000AD6E0000}"/>
    <cellStyle name="Normal 3 3 3 2 3 3 5 2" xfId="28359" xr:uid="{00000000-0005-0000-0000-0000AE6E0000}"/>
    <cellStyle name="Normal 3 3 3 2 3 3 5 2 2" xfId="28360" xr:uid="{00000000-0005-0000-0000-0000AF6E0000}"/>
    <cellStyle name="Normal 3 3 3 2 3 3 5 3" xfId="28361" xr:uid="{00000000-0005-0000-0000-0000B06E0000}"/>
    <cellStyle name="Normal 3 3 3 2 3 3 6" xfId="28362" xr:uid="{00000000-0005-0000-0000-0000B16E0000}"/>
    <cellStyle name="Normal 3 3 3 2 3 3 6 2" xfId="28363" xr:uid="{00000000-0005-0000-0000-0000B26E0000}"/>
    <cellStyle name="Normal 3 3 3 2 3 3 7" xfId="28364" xr:uid="{00000000-0005-0000-0000-0000B36E0000}"/>
    <cellStyle name="Normal 3 3 3 2 3 3 7 2" xfId="28365" xr:uid="{00000000-0005-0000-0000-0000B46E0000}"/>
    <cellStyle name="Normal 3 3 3 2 3 3 8" xfId="28366" xr:uid="{00000000-0005-0000-0000-0000B56E0000}"/>
    <cellStyle name="Normal 3 3 3 2 3 4" xfId="28367" xr:uid="{00000000-0005-0000-0000-0000B66E0000}"/>
    <cellStyle name="Normal 3 3 3 2 3 4 2" xfId="28368" xr:uid="{00000000-0005-0000-0000-0000B76E0000}"/>
    <cellStyle name="Normal 3 3 3 2 3 4 2 2" xfId="28369" xr:uid="{00000000-0005-0000-0000-0000B86E0000}"/>
    <cellStyle name="Normal 3 3 3 2 3 4 2 2 2" xfId="28370" xr:uid="{00000000-0005-0000-0000-0000B96E0000}"/>
    <cellStyle name="Normal 3 3 3 2 3 4 2 2 2 2" xfId="28371" xr:uid="{00000000-0005-0000-0000-0000BA6E0000}"/>
    <cellStyle name="Normal 3 3 3 2 3 4 2 2 3" xfId="28372" xr:uid="{00000000-0005-0000-0000-0000BB6E0000}"/>
    <cellStyle name="Normal 3 3 3 2 3 4 2 3" xfId="28373" xr:uid="{00000000-0005-0000-0000-0000BC6E0000}"/>
    <cellStyle name="Normal 3 3 3 2 3 4 2 3 2" xfId="28374" xr:uid="{00000000-0005-0000-0000-0000BD6E0000}"/>
    <cellStyle name="Normal 3 3 3 2 3 4 2 4" xfId="28375" xr:uid="{00000000-0005-0000-0000-0000BE6E0000}"/>
    <cellStyle name="Normal 3 3 3 2 3 4 3" xfId="28376" xr:uid="{00000000-0005-0000-0000-0000BF6E0000}"/>
    <cellStyle name="Normal 3 3 3 2 3 4 3 2" xfId="28377" xr:uid="{00000000-0005-0000-0000-0000C06E0000}"/>
    <cellStyle name="Normal 3 3 3 2 3 4 3 2 2" xfId="28378" xr:uid="{00000000-0005-0000-0000-0000C16E0000}"/>
    <cellStyle name="Normal 3 3 3 2 3 4 3 3" xfId="28379" xr:uid="{00000000-0005-0000-0000-0000C26E0000}"/>
    <cellStyle name="Normal 3 3 3 2 3 4 4" xfId="28380" xr:uid="{00000000-0005-0000-0000-0000C36E0000}"/>
    <cellStyle name="Normal 3 3 3 2 3 4 4 2" xfId="28381" xr:uid="{00000000-0005-0000-0000-0000C46E0000}"/>
    <cellStyle name="Normal 3 3 3 2 3 4 5" xfId="28382" xr:uid="{00000000-0005-0000-0000-0000C56E0000}"/>
    <cellStyle name="Normal 3 3 3 2 3 5" xfId="28383" xr:uid="{00000000-0005-0000-0000-0000C66E0000}"/>
    <cellStyle name="Normal 3 3 3 2 3 5 2" xfId="28384" xr:uid="{00000000-0005-0000-0000-0000C76E0000}"/>
    <cellStyle name="Normal 3 3 3 2 3 5 2 2" xfId="28385" xr:uid="{00000000-0005-0000-0000-0000C86E0000}"/>
    <cellStyle name="Normal 3 3 3 2 3 5 2 2 2" xfId="28386" xr:uid="{00000000-0005-0000-0000-0000C96E0000}"/>
    <cellStyle name="Normal 3 3 3 2 3 5 2 3" xfId="28387" xr:uid="{00000000-0005-0000-0000-0000CA6E0000}"/>
    <cellStyle name="Normal 3 3 3 2 3 5 3" xfId="28388" xr:uid="{00000000-0005-0000-0000-0000CB6E0000}"/>
    <cellStyle name="Normal 3 3 3 2 3 5 3 2" xfId="28389" xr:uid="{00000000-0005-0000-0000-0000CC6E0000}"/>
    <cellStyle name="Normal 3 3 3 2 3 5 4" xfId="28390" xr:uid="{00000000-0005-0000-0000-0000CD6E0000}"/>
    <cellStyle name="Normal 3 3 3 2 3 6" xfId="28391" xr:uid="{00000000-0005-0000-0000-0000CE6E0000}"/>
    <cellStyle name="Normal 3 3 3 2 3 6 2" xfId="28392" xr:uid="{00000000-0005-0000-0000-0000CF6E0000}"/>
    <cellStyle name="Normal 3 3 3 2 3 6 2 2" xfId="28393" xr:uid="{00000000-0005-0000-0000-0000D06E0000}"/>
    <cellStyle name="Normal 3 3 3 2 3 6 2 2 2" xfId="28394" xr:uid="{00000000-0005-0000-0000-0000D16E0000}"/>
    <cellStyle name="Normal 3 3 3 2 3 6 2 3" xfId="28395" xr:uid="{00000000-0005-0000-0000-0000D26E0000}"/>
    <cellStyle name="Normal 3 3 3 2 3 6 3" xfId="28396" xr:uid="{00000000-0005-0000-0000-0000D36E0000}"/>
    <cellStyle name="Normal 3 3 3 2 3 6 3 2" xfId="28397" xr:uid="{00000000-0005-0000-0000-0000D46E0000}"/>
    <cellStyle name="Normal 3 3 3 2 3 6 4" xfId="28398" xr:uid="{00000000-0005-0000-0000-0000D56E0000}"/>
    <cellStyle name="Normal 3 3 3 2 3 7" xfId="28399" xr:uid="{00000000-0005-0000-0000-0000D66E0000}"/>
    <cellStyle name="Normal 3 3 3 2 3 7 2" xfId="28400" xr:uid="{00000000-0005-0000-0000-0000D76E0000}"/>
    <cellStyle name="Normal 3 3 3 2 3 7 2 2" xfId="28401" xr:uid="{00000000-0005-0000-0000-0000D86E0000}"/>
    <cellStyle name="Normal 3 3 3 2 3 7 3" xfId="28402" xr:uid="{00000000-0005-0000-0000-0000D96E0000}"/>
    <cellStyle name="Normal 3 3 3 2 3 8" xfId="28403" xr:uid="{00000000-0005-0000-0000-0000DA6E0000}"/>
    <cellStyle name="Normal 3 3 3 2 3 8 2" xfId="28404" xr:uid="{00000000-0005-0000-0000-0000DB6E0000}"/>
    <cellStyle name="Normal 3 3 3 2 3 9" xfId="28405" xr:uid="{00000000-0005-0000-0000-0000DC6E0000}"/>
    <cellStyle name="Normal 3 3 3 2 3 9 2" xfId="28406" xr:uid="{00000000-0005-0000-0000-0000DD6E0000}"/>
    <cellStyle name="Normal 3 3 3 2 4" xfId="28407" xr:uid="{00000000-0005-0000-0000-0000DE6E0000}"/>
    <cellStyle name="Normal 3 3 3 2 4 10" xfId="28408" xr:uid="{00000000-0005-0000-0000-0000DF6E0000}"/>
    <cellStyle name="Normal 3 3 3 2 4 11" xfId="28409" xr:uid="{00000000-0005-0000-0000-0000E06E0000}"/>
    <cellStyle name="Normal 3 3 3 2 4 2" xfId="28410" xr:uid="{00000000-0005-0000-0000-0000E16E0000}"/>
    <cellStyle name="Normal 3 3 3 2 4 2 2" xfId="28411" xr:uid="{00000000-0005-0000-0000-0000E26E0000}"/>
    <cellStyle name="Normal 3 3 3 2 4 2 2 2" xfId="28412" xr:uid="{00000000-0005-0000-0000-0000E36E0000}"/>
    <cellStyle name="Normal 3 3 3 2 4 2 2 2 2" xfId="28413" xr:uid="{00000000-0005-0000-0000-0000E46E0000}"/>
    <cellStyle name="Normal 3 3 3 2 4 2 2 2 2 2" xfId="28414" xr:uid="{00000000-0005-0000-0000-0000E56E0000}"/>
    <cellStyle name="Normal 3 3 3 2 4 2 2 2 2 2 2" xfId="28415" xr:uid="{00000000-0005-0000-0000-0000E66E0000}"/>
    <cellStyle name="Normal 3 3 3 2 4 2 2 2 2 2 2 2" xfId="28416" xr:uid="{00000000-0005-0000-0000-0000E76E0000}"/>
    <cellStyle name="Normal 3 3 3 2 4 2 2 2 2 2 3" xfId="28417" xr:uid="{00000000-0005-0000-0000-0000E86E0000}"/>
    <cellStyle name="Normal 3 3 3 2 4 2 2 2 2 3" xfId="28418" xr:uid="{00000000-0005-0000-0000-0000E96E0000}"/>
    <cellStyle name="Normal 3 3 3 2 4 2 2 2 2 3 2" xfId="28419" xr:uid="{00000000-0005-0000-0000-0000EA6E0000}"/>
    <cellStyle name="Normal 3 3 3 2 4 2 2 2 2 4" xfId="28420" xr:uid="{00000000-0005-0000-0000-0000EB6E0000}"/>
    <cellStyle name="Normal 3 3 3 2 4 2 2 2 3" xfId="28421" xr:uid="{00000000-0005-0000-0000-0000EC6E0000}"/>
    <cellStyle name="Normal 3 3 3 2 4 2 2 2 3 2" xfId="28422" xr:uid="{00000000-0005-0000-0000-0000ED6E0000}"/>
    <cellStyle name="Normal 3 3 3 2 4 2 2 2 3 2 2" xfId="28423" xr:uid="{00000000-0005-0000-0000-0000EE6E0000}"/>
    <cellStyle name="Normal 3 3 3 2 4 2 2 2 3 3" xfId="28424" xr:uid="{00000000-0005-0000-0000-0000EF6E0000}"/>
    <cellStyle name="Normal 3 3 3 2 4 2 2 2 4" xfId="28425" xr:uid="{00000000-0005-0000-0000-0000F06E0000}"/>
    <cellStyle name="Normal 3 3 3 2 4 2 2 2 4 2" xfId="28426" xr:uid="{00000000-0005-0000-0000-0000F16E0000}"/>
    <cellStyle name="Normal 3 3 3 2 4 2 2 2 5" xfId="28427" xr:uid="{00000000-0005-0000-0000-0000F26E0000}"/>
    <cellStyle name="Normal 3 3 3 2 4 2 2 3" xfId="28428" xr:uid="{00000000-0005-0000-0000-0000F36E0000}"/>
    <cellStyle name="Normal 3 3 3 2 4 2 2 3 2" xfId="28429" xr:uid="{00000000-0005-0000-0000-0000F46E0000}"/>
    <cellStyle name="Normal 3 3 3 2 4 2 2 3 2 2" xfId="28430" xr:uid="{00000000-0005-0000-0000-0000F56E0000}"/>
    <cellStyle name="Normal 3 3 3 2 4 2 2 3 2 2 2" xfId="28431" xr:uid="{00000000-0005-0000-0000-0000F66E0000}"/>
    <cellStyle name="Normal 3 3 3 2 4 2 2 3 2 3" xfId="28432" xr:uid="{00000000-0005-0000-0000-0000F76E0000}"/>
    <cellStyle name="Normal 3 3 3 2 4 2 2 3 3" xfId="28433" xr:uid="{00000000-0005-0000-0000-0000F86E0000}"/>
    <cellStyle name="Normal 3 3 3 2 4 2 2 3 3 2" xfId="28434" xr:uid="{00000000-0005-0000-0000-0000F96E0000}"/>
    <cellStyle name="Normal 3 3 3 2 4 2 2 3 4" xfId="28435" xr:uid="{00000000-0005-0000-0000-0000FA6E0000}"/>
    <cellStyle name="Normal 3 3 3 2 4 2 2 4" xfId="28436" xr:uid="{00000000-0005-0000-0000-0000FB6E0000}"/>
    <cellStyle name="Normal 3 3 3 2 4 2 2 4 2" xfId="28437" xr:uid="{00000000-0005-0000-0000-0000FC6E0000}"/>
    <cellStyle name="Normal 3 3 3 2 4 2 2 4 2 2" xfId="28438" xr:uid="{00000000-0005-0000-0000-0000FD6E0000}"/>
    <cellStyle name="Normal 3 3 3 2 4 2 2 4 2 2 2" xfId="28439" xr:uid="{00000000-0005-0000-0000-0000FE6E0000}"/>
    <cellStyle name="Normal 3 3 3 2 4 2 2 4 2 3" xfId="28440" xr:uid="{00000000-0005-0000-0000-0000FF6E0000}"/>
    <cellStyle name="Normal 3 3 3 2 4 2 2 4 3" xfId="28441" xr:uid="{00000000-0005-0000-0000-0000006F0000}"/>
    <cellStyle name="Normal 3 3 3 2 4 2 2 4 3 2" xfId="28442" xr:uid="{00000000-0005-0000-0000-0000016F0000}"/>
    <cellStyle name="Normal 3 3 3 2 4 2 2 4 4" xfId="28443" xr:uid="{00000000-0005-0000-0000-0000026F0000}"/>
    <cellStyle name="Normal 3 3 3 2 4 2 2 5" xfId="28444" xr:uid="{00000000-0005-0000-0000-0000036F0000}"/>
    <cellStyle name="Normal 3 3 3 2 4 2 2 5 2" xfId="28445" xr:uid="{00000000-0005-0000-0000-0000046F0000}"/>
    <cellStyle name="Normal 3 3 3 2 4 2 2 5 2 2" xfId="28446" xr:uid="{00000000-0005-0000-0000-0000056F0000}"/>
    <cellStyle name="Normal 3 3 3 2 4 2 2 5 3" xfId="28447" xr:uid="{00000000-0005-0000-0000-0000066F0000}"/>
    <cellStyle name="Normal 3 3 3 2 4 2 2 6" xfId="28448" xr:uid="{00000000-0005-0000-0000-0000076F0000}"/>
    <cellStyle name="Normal 3 3 3 2 4 2 2 6 2" xfId="28449" xr:uid="{00000000-0005-0000-0000-0000086F0000}"/>
    <cellStyle name="Normal 3 3 3 2 4 2 2 7" xfId="28450" xr:uid="{00000000-0005-0000-0000-0000096F0000}"/>
    <cellStyle name="Normal 3 3 3 2 4 2 2 7 2" xfId="28451" xr:uid="{00000000-0005-0000-0000-00000A6F0000}"/>
    <cellStyle name="Normal 3 3 3 2 4 2 2 8" xfId="28452" xr:uid="{00000000-0005-0000-0000-00000B6F0000}"/>
    <cellStyle name="Normal 3 3 3 2 4 2 3" xfId="28453" xr:uid="{00000000-0005-0000-0000-00000C6F0000}"/>
    <cellStyle name="Normal 3 3 3 2 4 2 3 2" xfId="28454" xr:uid="{00000000-0005-0000-0000-00000D6F0000}"/>
    <cellStyle name="Normal 3 3 3 2 4 2 3 2 2" xfId="28455" xr:uid="{00000000-0005-0000-0000-00000E6F0000}"/>
    <cellStyle name="Normal 3 3 3 2 4 2 3 2 2 2" xfId="28456" xr:uid="{00000000-0005-0000-0000-00000F6F0000}"/>
    <cellStyle name="Normal 3 3 3 2 4 2 3 2 2 2 2" xfId="28457" xr:uid="{00000000-0005-0000-0000-0000106F0000}"/>
    <cellStyle name="Normal 3 3 3 2 4 2 3 2 2 3" xfId="28458" xr:uid="{00000000-0005-0000-0000-0000116F0000}"/>
    <cellStyle name="Normal 3 3 3 2 4 2 3 2 3" xfId="28459" xr:uid="{00000000-0005-0000-0000-0000126F0000}"/>
    <cellStyle name="Normal 3 3 3 2 4 2 3 2 3 2" xfId="28460" xr:uid="{00000000-0005-0000-0000-0000136F0000}"/>
    <cellStyle name="Normal 3 3 3 2 4 2 3 2 4" xfId="28461" xr:uid="{00000000-0005-0000-0000-0000146F0000}"/>
    <cellStyle name="Normal 3 3 3 2 4 2 3 3" xfId="28462" xr:uid="{00000000-0005-0000-0000-0000156F0000}"/>
    <cellStyle name="Normal 3 3 3 2 4 2 3 3 2" xfId="28463" xr:uid="{00000000-0005-0000-0000-0000166F0000}"/>
    <cellStyle name="Normal 3 3 3 2 4 2 3 3 2 2" xfId="28464" xr:uid="{00000000-0005-0000-0000-0000176F0000}"/>
    <cellStyle name="Normal 3 3 3 2 4 2 3 3 3" xfId="28465" xr:uid="{00000000-0005-0000-0000-0000186F0000}"/>
    <cellStyle name="Normal 3 3 3 2 4 2 3 4" xfId="28466" xr:uid="{00000000-0005-0000-0000-0000196F0000}"/>
    <cellStyle name="Normal 3 3 3 2 4 2 3 4 2" xfId="28467" xr:uid="{00000000-0005-0000-0000-00001A6F0000}"/>
    <cellStyle name="Normal 3 3 3 2 4 2 3 5" xfId="28468" xr:uid="{00000000-0005-0000-0000-00001B6F0000}"/>
    <cellStyle name="Normal 3 3 3 2 4 2 4" xfId="28469" xr:uid="{00000000-0005-0000-0000-00001C6F0000}"/>
    <cellStyle name="Normal 3 3 3 2 4 2 4 2" xfId="28470" xr:uid="{00000000-0005-0000-0000-00001D6F0000}"/>
    <cellStyle name="Normal 3 3 3 2 4 2 4 2 2" xfId="28471" xr:uid="{00000000-0005-0000-0000-00001E6F0000}"/>
    <cellStyle name="Normal 3 3 3 2 4 2 4 2 2 2" xfId="28472" xr:uid="{00000000-0005-0000-0000-00001F6F0000}"/>
    <cellStyle name="Normal 3 3 3 2 4 2 4 2 3" xfId="28473" xr:uid="{00000000-0005-0000-0000-0000206F0000}"/>
    <cellStyle name="Normal 3 3 3 2 4 2 4 3" xfId="28474" xr:uid="{00000000-0005-0000-0000-0000216F0000}"/>
    <cellStyle name="Normal 3 3 3 2 4 2 4 3 2" xfId="28475" xr:uid="{00000000-0005-0000-0000-0000226F0000}"/>
    <cellStyle name="Normal 3 3 3 2 4 2 4 4" xfId="28476" xr:uid="{00000000-0005-0000-0000-0000236F0000}"/>
    <cellStyle name="Normal 3 3 3 2 4 2 5" xfId="28477" xr:uid="{00000000-0005-0000-0000-0000246F0000}"/>
    <cellStyle name="Normal 3 3 3 2 4 2 5 2" xfId="28478" xr:uid="{00000000-0005-0000-0000-0000256F0000}"/>
    <cellStyle name="Normal 3 3 3 2 4 2 5 2 2" xfId="28479" xr:uid="{00000000-0005-0000-0000-0000266F0000}"/>
    <cellStyle name="Normal 3 3 3 2 4 2 5 2 2 2" xfId="28480" xr:uid="{00000000-0005-0000-0000-0000276F0000}"/>
    <cellStyle name="Normal 3 3 3 2 4 2 5 2 3" xfId="28481" xr:uid="{00000000-0005-0000-0000-0000286F0000}"/>
    <cellStyle name="Normal 3 3 3 2 4 2 5 3" xfId="28482" xr:uid="{00000000-0005-0000-0000-0000296F0000}"/>
    <cellStyle name="Normal 3 3 3 2 4 2 5 3 2" xfId="28483" xr:uid="{00000000-0005-0000-0000-00002A6F0000}"/>
    <cellStyle name="Normal 3 3 3 2 4 2 5 4" xfId="28484" xr:uid="{00000000-0005-0000-0000-00002B6F0000}"/>
    <cellStyle name="Normal 3 3 3 2 4 2 6" xfId="28485" xr:uid="{00000000-0005-0000-0000-00002C6F0000}"/>
    <cellStyle name="Normal 3 3 3 2 4 2 6 2" xfId="28486" xr:uid="{00000000-0005-0000-0000-00002D6F0000}"/>
    <cellStyle name="Normal 3 3 3 2 4 2 6 2 2" xfId="28487" xr:uid="{00000000-0005-0000-0000-00002E6F0000}"/>
    <cellStyle name="Normal 3 3 3 2 4 2 6 3" xfId="28488" xr:uid="{00000000-0005-0000-0000-00002F6F0000}"/>
    <cellStyle name="Normal 3 3 3 2 4 2 7" xfId="28489" xr:uid="{00000000-0005-0000-0000-0000306F0000}"/>
    <cellStyle name="Normal 3 3 3 2 4 2 7 2" xfId="28490" xr:uid="{00000000-0005-0000-0000-0000316F0000}"/>
    <cellStyle name="Normal 3 3 3 2 4 2 8" xfId="28491" xr:uid="{00000000-0005-0000-0000-0000326F0000}"/>
    <cellStyle name="Normal 3 3 3 2 4 2 8 2" xfId="28492" xr:uid="{00000000-0005-0000-0000-0000336F0000}"/>
    <cellStyle name="Normal 3 3 3 2 4 2 9" xfId="28493" xr:uid="{00000000-0005-0000-0000-0000346F0000}"/>
    <cellStyle name="Normal 3 3 3 2 4 3" xfId="28494" xr:uid="{00000000-0005-0000-0000-0000356F0000}"/>
    <cellStyle name="Normal 3 3 3 2 4 3 2" xfId="28495" xr:uid="{00000000-0005-0000-0000-0000366F0000}"/>
    <cellStyle name="Normal 3 3 3 2 4 3 2 2" xfId="28496" xr:uid="{00000000-0005-0000-0000-0000376F0000}"/>
    <cellStyle name="Normal 3 3 3 2 4 3 2 2 2" xfId="28497" xr:uid="{00000000-0005-0000-0000-0000386F0000}"/>
    <cellStyle name="Normal 3 3 3 2 4 3 2 2 2 2" xfId="28498" xr:uid="{00000000-0005-0000-0000-0000396F0000}"/>
    <cellStyle name="Normal 3 3 3 2 4 3 2 2 2 2 2" xfId="28499" xr:uid="{00000000-0005-0000-0000-00003A6F0000}"/>
    <cellStyle name="Normal 3 3 3 2 4 3 2 2 2 3" xfId="28500" xr:uid="{00000000-0005-0000-0000-00003B6F0000}"/>
    <cellStyle name="Normal 3 3 3 2 4 3 2 2 3" xfId="28501" xr:uid="{00000000-0005-0000-0000-00003C6F0000}"/>
    <cellStyle name="Normal 3 3 3 2 4 3 2 2 3 2" xfId="28502" xr:uid="{00000000-0005-0000-0000-00003D6F0000}"/>
    <cellStyle name="Normal 3 3 3 2 4 3 2 2 4" xfId="28503" xr:uid="{00000000-0005-0000-0000-00003E6F0000}"/>
    <cellStyle name="Normal 3 3 3 2 4 3 2 3" xfId="28504" xr:uid="{00000000-0005-0000-0000-00003F6F0000}"/>
    <cellStyle name="Normal 3 3 3 2 4 3 2 3 2" xfId="28505" xr:uid="{00000000-0005-0000-0000-0000406F0000}"/>
    <cellStyle name="Normal 3 3 3 2 4 3 2 3 2 2" xfId="28506" xr:uid="{00000000-0005-0000-0000-0000416F0000}"/>
    <cellStyle name="Normal 3 3 3 2 4 3 2 3 3" xfId="28507" xr:uid="{00000000-0005-0000-0000-0000426F0000}"/>
    <cellStyle name="Normal 3 3 3 2 4 3 2 4" xfId="28508" xr:uid="{00000000-0005-0000-0000-0000436F0000}"/>
    <cellStyle name="Normal 3 3 3 2 4 3 2 4 2" xfId="28509" xr:uid="{00000000-0005-0000-0000-0000446F0000}"/>
    <cellStyle name="Normal 3 3 3 2 4 3 2 5" xfId="28510" xr:uid="{00000000-0005-0000-0000-0000456F0000}"/>
    <cellStyle name="Normal 3 3 3 2 4 3 3" xfId="28511" xr:uid="{00000000-0005-0000-0000-0000466F0000}"/>
    <cellStyle name="Normal 3 3 3 2 4 3 3 2" xfId="28512" xr:uid="{00000000-0005-0000-0000-0000476F0000}"/>
    <cellStyle name="Normal 3 3 3 2 4 3 3 2 2" xfId="28513" xr:uid="{00000000-0005-0000-0000-0000486F0000}"/>
    <cellStyle name="Normal 3 3 3 2 4 3 3 2 2 2" xfId="28514" xr:uid="{00000000-0005-0000-0000-0000496F0000}"/>
    <cellStyle name="Normal 3 3 3 2 4 3 3 2 3" xfId="28515" xr:uid="{00000000-0005-0000-0000-00004A6F0000}"/>
    <cellStyle name="Normal 3 3 3 2 4 3 3 3" xfId="28516" xr:uid="{00000000-0005-0000-0000-00004B6F0000}"/>
    <cellStyle name="Normal 3 3 3 2 4 3 3 3 2" xfId="28517" xr:uid="{00000000-0005-0000-0000-00004C6F0000}"/>
    <cellStyle name="Normal 3 3 3 2 4 3 3 4" xfId="28518" xr:uid="{00000000-0005-0000-0000-00004D6F0000}"/>
    <cellStyle name="Normal 3 3 3 2 4 3 4" xfId="28519" xr:uid="{00000000-0005-0000-0000-00004E6F0000}"/>
    <cellStyle name="Normal 3 3 3 2 4 3 4 2" xfId="28520" xr:uid="{00000000-0005-0000-0000-00004F6F0000}"/>
    <cellStyle name="Normal 3 3 3 2 4 3 4 2 2" xfId="28521" xr:uid="{00000000-0005-0000-0000-0000506F0000}"/>
    <cellStyle name="Normal 3 3 3 2 4 3 4 2 2 2" xfId="28522" xr:uid="{00000000-0005-0000-0000-0000516F0000}"/>
    <cellStyle name="Normal 3 3 3 2 4 3 4 2 3" xfId="28523" xr:uid="{00000000-0005-0000-0000-0000526F0000}"/>
    <cellStyle name="Normal 3 3 3 2 4 3 4 3" xfId="28524" xr:uid="{00000000-0005-0000-0000-0000536F0000}"/>
    <cellStyle name="Normal 3 3 3 2 4 3 4 3 2" xfId="28525" xr:uid="{00000000-0005-0000-0000-0000546F0000}"/>
    <cellStyle name="Normal 3 3 3 2 4 3 4 4" xfId="28526" xr:uid="{00000000-0005-0000-0000-0000556F0000}"/>
    <cellStyle name="Normal 3 3 3 2 4 3 5" xfId="28527" xr:uid="{00000000-0005-0000-0000-0000566F0000}"/>
    <cellStyle name="Normal 3 3 3 2 4 3 5 2" xfId="28528" xr:uid="{00000000-0005-0000-0000-0000576F0000}"/>
    <cellStyle name="Normal 3 3 3 2 4 3 5 2 2" xfId="28529" xr:uid="{00000000-0005-0000-0000-0000586F0000}"/>
    <cellStyle name="Normal 3 3 3 2 4 3 5 3" xfId="28530" xr:uid="{00000000-0005-0000-0000-0000596F0000}"/>
    <cellStyle name="Normal 3 3 3 2 4 3 6" xfId="28531" xr:uid="{00000000-0005-0000-0000-00005A6F0000}"/>
    <cellStyle name="Normal 3 3 3 2 4 3 6 2" xfId="28532" xr:uid="{00000000-0005-0000-0000-00005B6F0000}"/>
    <cellStyle name="Normal 3 3 3 2 4 3 7" xfId="28533" xr:uid="{00000000-0005-0000-0000-00005C6F0000}"/>
    <cellStyle name="Normal 3 3 3 2 4 3 7 2" xfId="28534" xr:uid="{00000000-0005-0000-0000-00005D6F0000}"/>
    <cellStyle name="Normal 3 3 3 2 4 3 8" xfId="28535" xr:uid="{00000000-0005-0000-0000-00005E6F0000}"/>
    <cellStyle name="Normal 3 3 3 2 4 4" xfId="28536" xr:uid="{00000000-0005-0000-0000-00005F6F0000}"/>
    <cellStyle name="Normal 3 3 3 2 4 4 2" xfId="28537" xr:uid="{00000000-0005-0000-0000-0000606F0000}"/>
    <cellStyle name="Normal 3 3 3 2 4 4 2 2" xfId="28538" xr:uid="{00000000-0005-0000-0000-0000616F0000}"/>
    <cellStyle name="Normal 3 3 3 2 4 4 2 2 2" xfId="28539" xr:uid="{00000000-0005-0000-0000-0000626F0000}"/>
    <cellStyle name="Normal 3 3 3 2 4 4 2 2 2 2" xfId="28540" xr:uid="{00000000-0005-0000-0000-0000636F0000}"/>
    <cellStyle name="Normal 3 3 3 2 4 4 2 2 3" xfId="28541" xr:uid="{00000000-0005-0000-0000-0000646F0000}"/>
    <cellStyle name="Normal 3 3 3 2 4 4 2 3" xfId="28542" xr:uid="{00000000-0005-0000-0000-0000656F0000}"/>
    <cellStyle name="Normal 3 3 3 2 4 4 2 3 2" xfId="28543" xr:uid="{00000000-0005-0000-0000-0000666F0000}"/>
    <cellStyle name="Normal 3 3 3 2 4 4 2 4" xfId="28544" xr:uid="{00000000-0005-0000-0000-0000676F0000}"/>
    <cellStyle name="Normal 3 3 3 2 4 4 3" xfId="28545" xr:uid="{00000000-0005-0000-0000-0000686F0000}"/>
    <cellStyle name="Normal 3 3 3 2 4 4 3 2" xfId="28546" xr:uid="{00000000-0005-0000-0000-0000696F0000}"/>
    <cellStyle name="Normal 3 3 3 2 4 4 3 2 2" xfId="28547" xr:uid="{00000000-0005-0000-0000-00006A6F0000}"/>
    <cellStyle name="Normal 3 3 3 2 4 4 3 3" xfId="28548" xr:uid="{00000000-0005-0000-0000-00006B6F0000}"/>
    <cellStyle name="Normal 3 3 3 2 4 4 4" xfId="28549" xr:uid="{00000000-0005-0000-0000-00006C6F0000}"/>
    <cellStyle name="Normal 3 3 3 2 4 4 4 2" xfId="28550" xr:uid="{00000000-0005-0000-0000-00006D6F0000}"/>
    <cellStyle name="Normal 3 3 3 2 4 4 5" xfId="28551" xr:uid="{00000000-0005-0000-0000-00006E6F0000}"/>
    <cellStyle name="Normal 3 3 3 2 4 5" xfId="28552" xr:uid="{00000000-0005-0000-0000-00006F6F0000}"/>
    <cellStyle name="Normal 3 3 3 2 4 5 2" xfId="28553" xr:uid="{00000000-0005-0000-0000-0000706F0000}"/>
    <cellStyle name="Normal 3 3 3 2 4 5 2 2" xfId="28554" xr:uid="{00000000-0005-0000-0000-0000716F0000}"/>
    <cellStyle name="Normal 3 3 3 2 4 5 2 2 2" xfId="28555" xr:uid="{00000000-0005-0000-0000-0000726F0000}"/>
    <cellStyle name="Normal 3 3 3 2 4 5 2 3" xfId="28556" xr:uid="{00000000-0005-0000-0000-0000736F0000}"/>
    <cellStyle name="Normal 3 3 3 2 4 5 3" xfId="28557" xr:uid="{00000000-0005-0000-0000-0000746F0000}"/>
    <cellStyle name="Normal 3 3 3 2 4 5 3 2" xfId="28558" xr:uid="{00000000-0005-0000-0000-0000756F0000}"/>
    <cellStyle name="Normal 3 3 3 2 4 5 4" xfId="28559" xr:uid="{00000000-0005-0000-0000-0000766F0000}"/>
    <cellStyle name="Normal 3 3 3 2 4 6" xfId="28560" xr:uid="{00000000-0005-0000-0000-0000776F0000}"/>
    <cellStyle name="Normal 3 3 3 2 4 6 2" xfId="28561" xr:uid="{00000000-0005-0000-0000-0000786F0000}"/>
    <cellStyle name="Normal 3 3 3 2 4 6 2 2" xfId="28562" xr:uid="{00000000-0005-0000-0000-0000796F0000}"/>
    <cellStyle name="Normal 3 3 3 2 4 6 2 2 2" xfId="28563" xr:uid="{00000000-0005-0000-0000-00007A6F0000}"/>
    <cellStyle name="Normal 3 3 3 2 4 6 2 3" xfId="28564" xr:uid="{00000000-0005-0000-0000-00007B6F0000}"/>
    <cellStyle name="Normal 3 3 3 2 4 6 3" xfId="28565" xr:uid="{00000000-0005-0000-0000-00007C6F0000}"/>
    <cellStyle name="Normal 3 3 3 2 4 6 3 2" xfId="28566" xr:uid="{00000000-0005-0000-0000-00007D6F0000}"/>
    <cellStyle name="Normal 3 3 3 2 4 6 4" xfId="28567" xr:uid="{00000000-0005-0000-0000-00007E6F0000}"/>
    <cellStyle name="Normal 3 3 3 2 4 7" xfId="28568" xr:uid="{00000000-0005-0000-0000-00007F6F0000}"/>
    <cellStyle name="Normal 3 3 3 2 4 7 2" xfId="28569" xr:uid="{00000000-0005-0000-0000-0000806F0000}"/>
    <cellStyle name="Normal 3 3 3 2 4 7 2 2" xfId="28570" xr:uid="{00000000-0005-0000-0000-0000816F0000}"/>
    <cellStyle name="Normal 3 3 3 2 4 7 3" xfId="28571" xr:uid="{00000000-0005-0000-0000-0000826F0000}"/>
    <cellStyle name="Normal 3 3 3 2 4 8" xfId="28572" xr:uid="{00000000-0005-0000-0000-0000836F0000}"/>
    <cellStyle name="Normal 3 3 3 2 4 8 2" xfId="28573" xr:uid="{00000000-0005-0000-0000-0000846F0000}"/>
    <cellStyle name="Normal 3 3 3 2 4 9" xfId="28574" xr:uid="{00000000-0005-0000-0000-0000856F0000}"/>
    <cellStyle name="Normal 3 3 3 2 4 9 2" xfId="28575" xr:uid="{00000000-0005-0000-0000-0000866F0000}"/>
    <cellStyle name="Normal 3 3 3 2 5" xfId="28576" xr:uid="{00000000-0005-0000-0000-0000876F0000}"/>
    <cellStyle name="Normal 3 3 3 2 5 2" xfId="28577" xr:uid="{00000000-0005-0000-0000-0000886F0000}"/>
    <cellStyle name="Normal 3 3 3 2 5 2 2" xfId="28578" xr:uid="{00000000-0005-0000-0000-0000896F0000}"/>
    <cellStyle name="Normal 3 3 3 2 5 2 2 2" xfId="28579" xr:uid="{00000000-0005-0000-0000-00008A6F0000}"/>
    <cellStyle name="Normal 3 3 3 2 5 2 2 2 2" xfId="28580" xr:uid="{00000000-0005-0000-0000-00008B6F0000}"/>
    <cellStyle name="Normal 3 3 3 2 5 2 2 2 2 2" xfId="28581" xr:uid="{00000000-0005-0000-0000-00008C6F0000}"/>
    <cellStyle name="Normal 3 3 3 2 5 2 2 2 2 2 2" xfId="28582" xr:uid="{00000000-0005-0000-0000-00008D6F0000}"/>
    <cellStyle name="Normal 3 3 3 2 5 2 2 2 2 3" xfId="28583" xr:uid="{00000000-0005-0000-0000-00008E6F0000}"/>
    <cellStyle name="Normal 3 3 3 2 5 2 2 2 3" xfId="28584" xr:uid="{00000000-0005-0000-0000-00008F6F0000}"/>
    <cellStyle name="Normal 3 3 3 2 5 2 2 2 3 2" xfId="28585" xr:uid="{00000000-0005-0000-0000-0000906F0000}"/>
    <cellStyle name="Normal 3 3 3 2 5 2 2 2 4" xfId="28586" xr:uid="{00000000-0005-0000-0000-0000916F0000}"/>
    <cellStyle name="Normal 3 3 3 2 5 2 2 3" xfId="28587" xr:uid="{00000000-0005-0000-0000-0000926F0000}"/>
    <cellStyle name="Normal 3 3 3 2 5 2 2 3 2" xfId="28588" xr:uid="{00000000-0005-0000-0000-0000936F0000}"/>
    <cellStyle name="Normal 3 3 3 2 5 2 2 3 2 2" xfId="28589" xr:uid="{00000000-0005-0000-0000-0000946F0000}"/>
    <cellStyle name="Normal 3 3 3 2 5 2 2 3 3" xfId="28590" xr:uid="{00000000-0005-0000-0000-0000956F0000}"/>
    <cellStyle name="Normal 3 3 3 2 5 2 2 4" xfId="28591" xr:uid="{00000000-0005-0000-0000-0000966F0000}"/>
    <cellStyle name="Normal 3 3 3 2 5 2 2 4 2" xfId="28592" xr:uid="{00000000-0005-0000-0000-0000976F0000}"/>
    <cellStyle name="Normal 3 3 3 2 5 2 2 5" xfId="28593" xr:uid="{00000000-0005-0000-0000-0000986F0000}"/>
    <cellStyle name="Normal 3 3 3 2 5 2 3" xfId="28594" xr:uid="{00000000-0005-0000-0000-0000996F0000}"/>
    <cellStyle name="Normal 3 3 3 2 5 2 3 2" xfId="28595" xr:uid="{00000000-0005-0000-0000-00009A6F0000}"/>
    <cellStyle name="Normal 3 3 3 2 5 2 3 2 2" xfId="28596" xr:uid="{00000000-0005-0000-0000-00009B6F0000}"/>
    <cellStyle name="Normal 3 3 3 2 5 2 3 2 2 2" xfId="28597" xr:uid="{00000000-0005-0000-0000-00009C6F0000}"/>
    <cellStyle name="Normal 3 3 3 2 5 2 3 2 3" xfId="28598" xr:uid="{00000000-0005-0000-0000-00009D6F0000}"/>
    <cellStyle name="Normal 3 3 3 2 5 2 3 3" xfId="28599" xr:uid="{00000000-0005-0000-0000-00009E6F0000}"/>
    <cellStyle name="Normal 3 3 3 2 5 2 3 3 2" xfId="28600" xr:uid="{00000000-0005-0000-0000-00009F6F0000}"/>
    <cellStyle name="Normal 3 3 3 2 5 2 3 4" xfId="28601" xr:uid="{00000000-0005-0000-0000-0000A06F0000}"/>
    <cellStyle name="Normal 3 3 3 2 5 2 4" xfId="28602" xr:uid="{00000000-0005-0000-0000-0000A16F0000}"/>
    <cellStyle name="Normal 3 3 3 2 5 2 4 2" xfId="28603" xr:uid="{00000000-0005-0000-0000-0000A26F0000}"/>
    <cellStyle name="Normal 3 3 3 2 5 2 4 2 2" xfId="28604" xr:uid="{00000000-0005-0000-0000-0000A36F0000}"/>
    <cellStyle name="Normal 3 3 3 2 5 2 4 2 2 2" xfId="28605" xr:uid="{00000000-0005-0000-0000-0000A46F0000}"/>
    <cellStyle name="Normal 3 3 3 2 5 2 4 2 3" xfId="28606" xr:uid="{00000000-0005-0000-0000-0000A56F0000}"/>
    <cellStyle name="Normal 3 3 3 2 5 2 4 3" xfId="28607" xr:uid="{00000000-0005-0000-0000-0000A66F0000}"/>
    <cellStyle name="Normal 3 3 3 2 5 2 4 3 2" xfId="28608" xr:uid="{00000000-0005-0000-0000-0000A76F0000}"/>
    <cellStyle name="Normal 3 3 3 2 5 2 4 4" xfId="28609" xr:uid="{00000000-0005-0000-0000-0000A86F0000}"/>
    <cellStyle name="Normal 3 3 3 2 5 2 5" xfId="28610" xr:uid="{00000000-0005-0000-0000-0000A96F0000}"/>
    <cellStyle name="Normal 3 3 3 2 5 2 5 2" xfId="28611" xr:uid="{00000000-0005-0000-0000-0000AA6F0000}"/>
    <cellStyle name="Normal 3 3 3 2 5 2 5 2 2" xfId="28612" xr:uid="{00000000-0005-0000-0000-0000AB6F0000}"/>
    <cellStyle name="Normal 3 3 3 2 5 2 5 3" xfId="28613" xr:uid="{00000000-0005-0000-0000-0000AC6F0000}"/>
    <cellStyle name="Normal 3 3 3 2 5 2 6" xfId="28614" xr:uid="{00000000-0005-0000-0000-0000AD6F0000}"/>
    <cellStyle name="Normal 3 3 3 2 5 2 6 2" xfId="28615" xr:uid="{00000000-0005-0000-0000-0000AE6F0000}"/>
    <cellStyle name="Normal 3 3 3 2 5 2 7" xfId="28616" xr:uid="{00000000-0005-0000-0000-0000AF6F0000}"/>
    <cellStyle name="Normal 3 3 3 2 5 2 7 2" xfId="28617" xr:uid="{00000000-0005-0000-0000-0000B06F0000}"/>
    <cellStyle name="Normal 3 3 3 2 5 2 8" xfId="28618" xr:uid="{00000000-0005-0000-0000-0000B16F0000}"/>
    <cellStyle name="Normal 3 3 3 2 5 3" xfId="28619" xr:uid="{00000000-0005-0000-0000-0000B26F0000}"/>
    <cellStyle name="Normal 3 3 3 2 5 3 2" xfId="28620" xr:uid="{00000000-0005-0000-0000-0000B36F0000}"/>
    <cellStyle name="Normal 3 3 3 2 5 3 2 2" xfId="28621" xr:uid="{00000000-0005-0000-0000-0000B46F0000}"/>
    <cellStyle name="Normal 3 3 3 2 5 3 2 2 2" xfId="28622" xr:uid="{00000000-0005-0000-0000-0000B56F0000}"/>
    <cellStyle name="Normal 3 3 3 2 5 3 2 2 2 2" xfId="28623" xr:uid="{00000000-0005-0000-0000-0000B66F0000}"/>
    <cellStyle name="Normal 3 3 3 2 5 3 2 2 3" xfId="28624" xr:uid="{00000000-0005-0000-0000-0000B76F0000}"/>
    <cellStyle name="Normal 3 3 3 2 5 3 2 3" xfId="28625" xr:uid="{00000000-0005-0000-0000-0000B86F0000}"/>
    <cellStyle name="Normal 3 3 3 2 5 3 2 3 2" xfId="28626" xr:uid="{00000000-0005-0000-0000-0000B96F0000}"/>
    <cellStyle name="Normal 3 3 3 2 5 3 2 4" xfId="28627" xr:uid="{00000000-0005-0000-0000-0000BA6F0000}"/>
    <cellStyle name="Normal 3 3 3 2 5 3 3" xfId="28628" xr:uid="{00000000-0005-0000-0000-0000BB6F0000}"/>
    <cellStyle name="Normal 3 3 3 2 5 3 3 2" xfId="28629" xr:uid="{00000000-0005-0000-0000-0000BC6F0000}"/>
    <cellStyle name="Normal 3 3 3 2 5 3 3 2 2" xfId="28630" xr:uid="{00000000-0005-0000-0000-0000BD6F0000}"/>
    <cellStyle name="Normal 3 3 3 2 5 3 3 3" xfId="28631" xr:uid="{00000000-0005-0000-0000-0000BE6F0000}"/>
    <cellStyle name="Normal 3 3 3 2 5 3 4" xfId="28632" xr:uid="{00000000-0005-0000-0000-0000BF6F0000}"/>
    <cellStyle name="Normal 3 3 3 2 5 3 4 2" xfId="28633" xr:uid="{00000000-0005-0000-0000-0000C06F0000}"/>
    <cellStyle name="Normal 3 3 3 2 5 3 5" xfId="28634" xr:uid="{00000000-0005-0000-0000-0000C16F0000}"/>
    <cellStyle name="Normal 3 3 3 2 5 4" xfId="28635" xr:uid="{00000000-0005-0000-0000-0000C26F0000}"/>
    <cellStyle name="Normal 3 3 3 2 5 4 2" xfId="28636" xr:uid="{00000000-0005-0000-0000-0000C36F0000}"/>
    <cellStyle name="Normal 3 3 3 2 5 4 2 2" xfId="28637" xr:uid="{00000000-0005-0000-0000-0000C46F0000}"/>
    <cellStyle name="Normal 3 3 3 2 5 4 2 2 2" xfId="28638" xr:uid="{00000000-0005-0000-0000-0000C56F0000}"/>
    <cellStyle name="Normal 3 3 3 2 5 4 2 3" xfId="28639" xr:uid="{00000000-0005-0000-0000-0000C66F0000}"/>
    <cellStyle name="Normal 3 3 3 2 5 4 3" xfId="28640" xr:uid="{00000000-0005-0000-0000-0000C76F0000}"/>
    <cellStyle name="Normal 3 3 3 2 5 4 3 2" xfId="28641" xr:uid="{00000000-0005-0000-0000-0000C86F0000}"/>
    <cellStyle name="Normal 3 3 3 2 5 4 4" xfId="28642" xr:uid="{00000000-0005-0000-0000-0000C96F0000}"/>
    <cellStyle name="Normal 3 3 3 2 5 5" xfId="28643" xr:uid="{00000000-0005-0000-0000-0000CA6F0000}"/>
    <cellStyle name="Normal 3 3 3 2 5 5 2" xfId="28644" xr:uid="{00000000-0005-0000-0000-0000CB6F0000}"/>
    <cellStyle name="Normal 3 3 3 2 5 5 2 2" xfId="28645" xr:uid="{00000000-0005-0000-0000-0000CC6F0000}"/>
    <cellStyle name="Normal 3 3 3 2 5 5 2 2 2" xfId="28646" xr:uid="{00000000-0005-0000-0000-0000CD6F0000}"/>
    <cellStyle name="Normal 3 3 3 2 5 5 2 3" xfId="28647" xr:uid="{00000000-0005-0000-0000-0000CE6F0000}"/>
    <cellStyle name="Normal 3 3 3 2 5 5 3" xfId="28648" xr:uid="{00000000-0005-0000-0000-0000CF6F0000}"/>
    <cellStyle name="Normal 3 3 3 2 5 5 3 2" xfId="28649" xr:uid="{00000000-0005-0000-0000-0000D06F0000}"/>
    <cellStyle name="Normal 3 3 3 2 5 5 4" xfId="28650" xr:uid="{00000000-0005-0000-0000-0000D16F0000}"/>
    <cellStyle name="Normal 3 3 3 2 5 6" xfId="28651" xr:uid="{00000000-0005-0000-0000-0000D26F0000}"/>
    <cellStyle name="Normal 3 3 3 2 5 6 2" xfId="28652" xr:uid="{00000000-0005-0000-0000-0000D36F0000}"/>
    <cellStyle name="Normal 3 3 3 2 5 6 2 2" xfId="28653" xr:uid="{00000000-0005-0000-0000-0000D46F0000}"/>
    <cellStyle name="Normal 3 3 3 2 5 6 3" xfId="28654" xr:uid="{00000000-0005-0000-0000-0000D56F0000}"/>
    <cellStyle name="Normal 3 3 3 2 5 7" xfId="28655" xr:uid="{00000000-0005-0000-0000-0000D66F0000}"/>
    <cellStyle name="Normal 3 3 3 2 5 7 2" xfId="28656" xr:uid="{00000000-0005-0000-0000-0000D76F0000}"/>
    <cellStyle name="Normal 3 3 3 2 5 8" xfId="28657" xr:uid="{00000000-0005-0000-0000-0000D86F0000}"/>
    <cellStyle name="Normal 3 3 3 2 5 8 2" xfId="28658" xr:uid="{00000000-0005-0000-0000-0000D96F0000}"/>
    <cellStyle name="Normal 3 3 3 2 5 9" xfId="28659" xr:uid="{00000000-0005-0000-0000-0000DA6F0000}"/>
    <cellStyle name="Normal 3 3 3 2 6" xfId="28660" xr:uid="{00000000-0005-0000-0000-0000DB6F0000}"/>
    <cellStyle name="Normal 3 3 3 2 6 2" xfId="28661" xr:uid="{00000000-0005-0000-0000-0000DC6F0000}"/>
    <cellStyle name="Normal 3 3 3 2 6 2 2" xfId="28662" xr:uid="{00000000-0005-0000-0000-0000DD6F0000}"/>
    <cellStyle name="Normal 3 3 3 2 6 2 2 2" xfId="28663" xr:uid="{00000000-0005-0000-0000-0000DE6F0000}"/>
    <cellStyle name="Normal 3 3 3 2 6 2 2 2 2" xfId="28664" xr:uid="{00000000-0005-0000-0000-0000DF6F0000}"/>
    <cellStyle name="Normal 3 3 3 2 6 2 2 2 2 2" xfId="28665" xr:uid="{00000000-0005-0000-0000-0000E06F0000}"/>
    <cellStyle name="Normal 3 3 3 2 6 2 2 2 3" xfId="28666" xr:uid="{00000000-0005-0000-0000-0000E16F0000}"/>
    <cellStyle name="Normal 3 3 3 2 6 2 2 3" xfId="28667" xr:uid="{00000000-0005-0000-0000-0000E26F0000}"/>
    <cellStyle name="Normal 3 3 3 2 6 2 2 3 2" xfId="28668" xr:uid="{00000000-0005-0000-0000-0000E36F0000}"/>
    <cellStyle name="Normal 3 3 3 2 6 2 2 4" xfId="28669" xr:uid="{00000000-0005-0000-0000-0000E46F0000}"/>
    <cellStyle name="Normal 3 3 3 2 6 2 3" xfId="28670" xr:uid="{00000000-0005-0000-0000-0000E56F0000}"/>
    <cellStyle name="Normal 3 3 3 2 6 2 3 2" xfId="28671" xr:uid="{00000000-0005-0000-0000-0000E66F0000}"/>
    <cellStyle name="Normal 3 3 3 2 6 2 3 2 2" xfId="28672" xr:uid="{00000000-0005-0000-0000-0000E76F0000}"/>
    <cellStyle name="Normal 3 3 3 2 6 2 3 3" xfId="28673" xr:uid="{00000000-0005-0000-0000-0000E86F0000}"/>
    <cellStyle name="Normal 3 3 3 2 6 2 4" xfId="28674" xr:uid="{00000000-0005-0000-0000-0000E96F0000}"/>
    <cellStyle name="Normal 3 3 3 2 6 2 4 2" xfId="28675" xr:uid="{00000000-0005-0000-0000-0000EA6F0000}"/>
    <cellStyle name="Normal 3 3 3 2 6 2 5" xfId="28676" xr:uid="{00000000-0005-0000-0000-0000EB6F0000}"/>
    <cellStyle name="Normal 3 3 3 2 6 3" xfId="28677" xr:uid="{00000000-0005-0000-0000-0000EC6F0000}"/>
    <cellStyle name="Normal 3 3 3 2 6 3 2" xfId="28678" xr:uid="{00000000-0005-0000-0000-0000ED6F0000}"/>
    <cellStyle name="Normal 3 3 3 2 6 3 2 2" xfId="28679" xr:uid="{00000000-0005-0000-0000-0000EE6F0000}"/>
    <cellStyle name="Normal 3 3 3 2 6 3 2 2 2" xfId="28680" xr:uid="{00000000-0005-0000-0000-0000EF6F0000}"/>
    <cellStyle name="Normal 3 3 3 2 6 3 2 3" xfId="28681" xr:uid="{00000000-0005-0000-0000-0000F06F0000}"/>
    <cellStyle name="Normal 3 3 3 2 6 3 3" xfId="28682" xr:uid="{00000000-0005-0000-0000-0000F16F0000}"/>
    <cellStyle name="Normal 3 3 3 2 6 3 3 2" xfId="28683" xr:uid="{00000000-0005-0000-0000-0000F26F0000}"/>
    <cellStyle name="Normal 3 3 3 2 6 3 4" xfId="28684" xr:uid="{00000000-0005-0000-0000-0000F36F0000}"/>
    <cellStyle name="Normal 3 3 3 2 6 4" xfId="28685" xr:uid="{00000000-0005-0000-0000-0000F46F0000}"/>
    <cellStyle name="Normal 3 3 3 2 6 4 2" xfId="28686" xr:uid="{00000000-0005-0000-0000-0000F56F0000}"/>
    <cellStyle name="Normal 3 3 3 2 6 4 2 2" xfId="28687" xr:uid="{00000000-0005-0000-0000-0000F66F0000}"/>
    <cellStyle name="Normal 3 3 3 2 6 4 2 2 2" xfId="28688" xr:uid="{00000000-0005-0000-0000-0000F76F0000}"/>
    <cellStyle name="Normal 3 3 3 2 6 4 2 3" xfId="28689" xr:uid="{00000000-0005-0000-0000-0000F86F0000}"/>
    <cellStyle name="Normal 3 3 3 2 6 4 3" xfId="28690" xr:uid="{00000000-0005-0000-0000-0000F96F0000}"/>
    <cellStyle name="Normal 3 3 3 2 6 4 3 2" xfId="28691" xr:uid="{00000000-0005-0000-0000-0000FA6F0000}"/>
    <cellStyle name="Normal 3 3 3 2 6 4 4" xfId="28692" xr:uid="{00000000-0005-0000-0000-0000FB6F0000}"/>
    <cellStyle name="Normal 3 3 3 2 6 5" xfId="28693" xr:uid="{00000000-0005-0000-0000-0000FC6F0000}"/>
    <cellStyle name="Normal 3 3 3 2 6 5 2" xfId="28694" xr:uid="{00000000-0005-0000-0000-0000FD6F0000}"/>
    <cellStyle name="Normal 3 3 3 2 6 5 2 2" xfId="28695" xr:uid="{00000000-0005-0000-0000-0000FE6F0000}"/>
    <cellStyle name="Normal 3 3 3 2 6 5 3" xfId="28696" xr:uid="{00000000-0005-0000-0000-0000FF6F0000}"/>
    <cellStyle name="Normal 3 3 3 2 6 6" xfId="28697" xr:uid="{00000000-0005-0000-0000-000000700000}"/>
    <cellStyle name="Normal 3 3 3 2 6 6 2" xfId="28698" xr:uid="{00000000-0005-0000-0000-000001700000}"/>
    <cellStyle name="Normal 3 3 3 2 6 7" xfId="28699" xr:uid="{00000000-0005-0000-0000-000002700000}"/>
    <cellStyle name="Normal 3 3 3 2 6 7 2" xfId="28700" xr:uid="{00000000-0005-0000-0000-000003700000}"/>
    <cellStyle name="Normal 3 3 3 2 6 8" xfId="28701" xr:uid="{00000000-0005-0000-0000-000004700000}"/>
    <cellStyle name="Normal 3 3 3 2 7" xfId="28702" xr:uid="{00000000-0005-0000-0000-000005700000}"/>
    <cellStyle name="Normal 3 3 3 2 7 2" xfId="28703" xr:uid="{00000000-0005-0000-0000-000006700000}"/>
    <cellStyle name="Normal 3 3 3 2 7 2 2" xfId="28704" xr:uid="{00000000-0005-0000-0000-000007700000}"/>
    <cellStyle name="Normal 3 3 3 2 7 2 2 2" xfId="28705" xr:uid="{00000000-0005-0000-0000-000008700000}"/>
    <cellStyle name="Normal 3 3 3 2 7 2 2 2 2" xfId="28706" xr:uid="{00000000-0005-0000-0000-000009700000}"/>
    <cellStyle name="Normal 3 3 3 2 7 2 2 2 2 2" xfId="28707" xr:uid="{00000000-0005-0000-0000-00000A700000}"/>
    <cellStyle name="Normal 3 3 3 2 7 2 2 2 3" xfId="28708" xr:uid="{00000000-0005-0000-0000-00000B700000}"/>
    <cellStyle name="Normal 3 3 3 2 7 2 2 3" xfId="28709" xr:uid="{00000000-0005-0000-0000-00000C700000}"/>
    <cellStyle name="Normal 3 3 3 2 7 2 2 3 2" xfId="28710" xr:uid="{00000000-0005-0000-0000-00000D700000}"/>
    <cellStyle name="Normal 3 3 3 2 7 2 2 4" xfId="28711" xr:uid="{00000000-0005-0000-0000-00000E700000}"/>
    <cellStyle name="Normal 3 3 3 2 7 2 3" xfId="28712" xr:uid="{00000000-0005-0000-0000-00000F700000}"/>
    <cellStyle name="Normal 3 3 3 2 7 2 3 2" xfId="28713" xr:uid="{00000000-0005-0000-0000-000010700000}"/>
    <cellStyle name="Normal 3 3 3 2 7 2 3 2 2" xfId="28714" xr:uid="{00000000-0005-0000-0000-000011700000}"/>
    <cellStyle name="Normal 3 3 3 2 7 2 3 3" xfId="28715" xr:uid="{00000000-0005-0000-0000-000012700000}"/>
    <cellStyle name="Normal 3 3 3 2 7 2 4" xfId="28716" xr:uid="{00000000-0005-0000-0000-000013700000}"/>
    <cellStyle name="Normal 3 3 3 2 7 2 4 2" xfId="28717" xr:uid="{00000000-0005-0000-0000-000014700000}"/>
    <cellStyle name="Normal 3 3 3 2 7 2 5" xfId="28718" xr:uid="{00000000-0005-0000-0000-000015700000}"/>
    <cellStyle name="Normal 3 3 3 2 7 3" xfId="28719" xr:uid="{00000000-0005-0000-0000-000016700000}"/>
    <cellStyle name="Normal 3 3 3 2 7 3 2" xfId="28720" xr:uid="{00000000-0005-0000-0000-000017700000}"/>
    <cellStyle name="Normal 3 3 3 2 7 3 2 2" xfId="28721" xr:uid="{00000000-0005-0000-0000-000018700000}"/>
    <cellStyle name="Normal 3 3 3 2 7 3 2 2 2" xfId="28722" xr:uid="{00000000-0005-0000-0000-000019700000}"/>
    <cellStyle name="Normal 3 3 3 2 7 3 2 3" xfId="28723" xr:uid="{00000000-0005-0000-0000-00001A700000}"/>
    <cellStyle name="Normal 3 3 3 2 7 3 3" xfId="28724" xr:uid="{00000000-0005-0000-0000-00001B700000}"/>
    <cellStyle name="Normal 3 3 3 2 7 3 3 2" xfId="28725" xr:uid="{00000000-0005-0000-0000-00001C700000}"/>
    <cellStyle name="Normal 3 3 3 2 7 3 4" xfId="28726" xr:uid="{00000000-0005-0000-0000-00001D700000}"/>
    <cellStyle name="Normal 3 3 3 2 7 4" xfId="28727" xr:uid="{00000000-0005-0000-0000-00001E700000}"/>
    <cellStyle name="Normal 3 3 3 2 7 4 2" xfId="28728" xr:uid="{00000000-0005-0000-0000-00001F700000}"/>
    <cellStyle name="Normal 3 3 3 2 7 4 2 2" xfId="28729" xr:uid="{00000000-0005-0000-0000-000020700000}"/>
    <cellStyle name="Normal 3 3 3 2 7 4 3" xfId="28730" xr:uid="{00000000-0005-0000-0000-000021700000}"/>
    <cellStyle name="Normal 3 3 3 2 7 5" xfId="28731" xr:uid="{00000000-0005-0000-0000-000022700000}"/>
    <cellStyle name="Normal 3 3 3 2 7 5 2" xfId="28732" xr:uid="{00000000-0005-0000-0000-000023700000}"/>
    <cellStyle name="Normal 3 3 3 2 7 6" xfId="28733" xr:uid="{00000000-0005-0000-0000-000024700000}"/>
    <cellStyle name="Normal 3 3 3 2 8" xfId="28734" xr:uid="{00000000-0005-0000-0000-000025700000}"/>
    <cellStyle name="Normal 3 3 3 2 8 2" xfId="28735" xr:uid="{00000000-0005-0000-0000-000026700000}"/>
    <cellStyle name="Normal 3 3 3 2 8 2 2" xfId="28736" xr:uid="{00000000-0005-0000-0000-000027700000}"/>
    <cellStyle name="Normal 3 3 3 2 8 2 2 2" xfId="28737" xr:uid="{00000000-0005-0000-0000-000028700000}"/>
    <cellStyle name="Normal 3 3 3 2 8 2 2 2 2" xfId="28738" xr:uid="{00000000-0005-0000-0000-000029700000}"/>
    <cellStyle name="Normal 3 3 3 2 8 2 2 2 2 2" xfId="28739" xr:uid="{00000000-0005-0000-0000-00002A700000}"/>
    <cellStyle name="Normal 3 3 3 2 8 2 2 2 3" xfId="28740" xr:uid="{00000000-0005-0000-0000-00002B700000}"/>
    <cellStyle name="Normal 3 3 3 2 8 2 2 3" xfId="28741" xr:uid="{00000000-0005-0000-0000-00002C700000}"/>
    <cellStyle name="Normal 3 3 3 2 8 2 2 3 2" xfId="28742" xr:uid="{00000000-0005-0000-0000-00002D700000}"/>
    <cellStyle name="Normal 3 3 3 2 8 2 2 4" xfId="28743" xr:uid="{00000000-0005-0000-0000-00002E700000}"/>
    <cellStyle name="Normal 3 3 3 2 8 2 3" xfId="28744" xr:uid="{00000000-0005-0000-0000-00002F700000}"/>
    <cellStyle name="Normal 3 3 3 2 8 2 3 2" xfId="28745" xr:uid="{00000000-0005-0000-0000-000030700000}"/>
    <cellStyle name="Normal 3 3 3 2 8 2 3 2 2" xfId="28746" xr:uid="{00000000-0005-0000-0000-000031700000}"/>
    <cellStyle name="Normal 3 3 3 2 8 2 3 3" xfId="28747" xr:uid="{00000000-0005-0000-0000-000032700000}"/>
    <cellStyle name="Normal 3 3 3 2 8 2 4" xfId="28748" xr:uid="{00000000-0005-0000-0000-000033700000}"/>
    <cellStyle name="Normal 3 3 3 2 8 2 4 2" xfId="28749" xr:uid="{00000000-0005-0000-0000-000034700000}"/>
    <cellStyle name="Normal 3 3 3 2 8 2 5" xfId="28750" xr:uid="{00000000-0005-0000-0000-000035700000}"/>
    <cellStyle name="Normal 3 3 3 2 8 3" xfId="28751" xr:uid="{00000000-0005-0000-0000-000036700000}"/>
    <cellStyle name="Normal 3 3 3 2 8 3 2" xfId="28752" xr:uid="{00000000-0005-0000-0000-000037700000}"/>
    <cellStyle name="Normal 3 3 3 2 8 3 2 2" xfId="28753" xr:uid="{00000000-0005-0000-0000-000038700000}"/>
    <cellStyle name="Normal 3 3 3 2 8 3 2 2 2" xfId="28754" xr:uid="{00000000-0005-0000-0000-000039700000}"/>
    <cellStyle name="Normal 3 3 3 2 8 3 2 3" xfId="28755" xr:uid="{00000000-0005-0000-0000-00003A700000}"/>
    <cellStyle name="Normal 3 3 3 2 8 3 3" xfId="28756" xr:uid="{00000000-0005-0000-0000-00003B700000}"/>
    <cellStyle name="Normal 3 3 3 2 8 3 3 2" xfId="28757" xr:uid="{00000000-0005-0000-0000-00003C700000}"/>
    <cellStyle name="Normal 3 3 3 2 8 3 4" xfId="28758" xr:uid="{00000000-0005-0000-0000-00003D700000}"/>
    <cellStyle name="Normal 3 3 3 2 8 4" xfId="28759" xr:uid="{00000000-0005-0000-0000-00003E700000}"/>
    <cellStyle name="Normal 3 3 3 2 8 4 2" xfId="28760" xr:uid="{00000000-0005-0000-0000-00003F700000}"/>
    <cellStyle name="Normal 3 3 3 2 8 4 2 2" xfId="28761" xr:uid="{00000000-0005-0000-0000-000040700000}"/>
    <cellStyle name="Normal 3 3 3 2 8 4 3" xfId="28762" xr:uid="{00000000-0005-0000-0000-000041700000}"/>
    <cellStyle name="Normal 3 3 3 2 8 5" xfId="28763" xr:uid="{00000000-0005-0000-0000-000042700000}"/>
    <cellStyle name="Normal 3 3 3 2 8 5 2" xfId="28764" xr:uid="{00000000-0005-0000-0000-000043700000}"/>
    <cellStyle name="Normal 3 3 3 2 8 6" xfId="28765" xr:uid="{00000000-0005-0000-0000-000044700000}"/>
    <cellStyle name="Normal 3 3 3 2 9" xfId="28766" xr:uid="{00000000-0005-0000-0000-000045700000}"/>
    <cellStyle name="Normal 3 3 3 2 9 2" xfId="28767" xr:uid="{00000000-0005-0000-0000-000046700000}"/>
    <cellStyle name="Normal 3 3 3 2 9 2 2" xfId="28768" xr:uid="{00000000-0005-0000-0000-000047700000}"/>
    <cellStyle name="Normal 3 3 3 2 9 2 2 2" xfId="28769" xr:uid="{00000000-0005-0000-0000-000048700000}"/>
    <cellStyle name="Normal 3 3 3 2 9 2 2 2 2" xfId="28770" xr:uid="{00000000-0005-0000-0000-000049700000}"/>
    <cellStyle name="Normal 3 3 3 2 9 2 2 3" xfId="28771" xr:uid="{00000000-0005-0000-0000-00004A700000}"/>
    <cellStyle name="Normal 3 3 3 2 9 2 3" xfId="28772" xr:uid="{00000000-0005-0000-0000-00004B700000}"/>
    <cellStyle name="Normal 3 3 3 2 9 2 3 2" xfId="28773" xr:uid="{00000000-0005-0000-0000-00004C700000}"/>
    <cellStyle name="Normal 3 3 3 2 9 2 4" xfId="28774" xr:uid="{00000000-0005-0000-0000-00004D700000}"/>
    <cellStyle name="Normal 3 3 3 2 9 3" xfId="28775" xr:uid="{00000000-0005-0000-0000-00004E700000}"/>
    <cellStyle name="Normal 3 3 3 2 9 3 2" xfId="28776" xr:uid="{00000000-0005-0000-0000-00004F700000}"/>
    <cellStyle name="Normal 3 3 3 2 9 3 2 2" xfId="28777" xr:uid="{00000000-0005-0000-0000-000050700000}"/>
    <cellStyle name="Normal 3 3 3 2 9 3 3" xfId="28778" xr:uid="{00000000-0005-0000-0000-000051700000}"/>
    <cellStyle name="Normal 3 3 3 2 9 4" xfId="28779" xr:uid="{00000000-0005-0000-0000-000052700000}"/>
    <cellStyle name="Normal 3 3 3 2 9 4 2" xfId="28780" xr:uid="{00000000-0005-0000-0000-000053700000}"/>
    <cellStyle name="Normal 3 3 3 2 9 5" xfId="28781" xr:uid="{00000000-0005-0000-0000-000054700000}"/>
    <cellStyle name="Normal 3 3 3 2_T-straight with PEDs adjustor" xfId="28782" xr:uid="{00000000-0005-0000-0000-000055700000}"/>
    <cellStyle name="Normal 3 3 3 3" xfId="28783" xr:uid="{00000000-0005-0000-0000-000056700000}"/>
    <cellStyle name="Normal 3 3 3 3 10" xfId="28784" xr:uid="{00000000-0005-0000-0000-000057700000}"/>
    <cellStyle name="Normal 3 3 3 3 11" xfId="28785" xr:uid="{00000000-0005-0000-0000-000058700000}"/>
    <cellStyle name="Normal 3 3 3 3 2" xfId="28786" xr:uid="{00000000-0005-0000-0000-000059700000}"/>
    <cellStyle name="Normal 3 3 3 3 2 10" xfId="28787" xr:uid="{00000000-0005-0000-0000-00005A700000}"/>
    <cellStyle name="Normal 3 3 3 3 2 2" xfId="28788" xr:uid="{00000000-0005-0000-0000-00005B700000}"/>
    <cellStyle name="Normal 3 3 3 3 2 2 2" xfId="28789" xr:uid="{00000000-0005-0000-0000-00005C700000}"/>
    <cellStyle name="Normal 3 3 3 3 2 2 2 2" xfId="28790" xr:uid="{00000000-0005-0000-0000-00005D700000}"/>
    <cellStyle name="Normal 3 3 3 3 2 2 2 2 2" xfId="28791" xr:uid="{00000000-0005-0000-0000-00005E700000}"/>
    <cellStyle name="Normal 3 3 3 3 2 2 2 2 2 2" xfId="28792" xr:uid="{00000000-0005-0000-0000-00005F700000}"/>
    <cellStyle name="Normal 3 3 3 3 2 2 2 2 2 2 2" xfId="28793" xr:uid="{00000000-0005-0000-0000-000060700000}"/>
    <cellStyle name="Normal 3 3 3 3 2 2 2 2 2 3" xfId="28794" xr:uid="{00000000-0005-0000-0000-000061700000}"/>
    <cellStyle name="Normal 3 3 3 3 2 2 2 2 3" xfId="28795" xr:uid="{00000000-0005-0000-0000-000062700000}"/>
    <cellStyle name="Normal 3 3 3 3 2 2 2 2 3 2" xfId="28796" xr:uid="{00000000-0005-0000-0000-000063700000}"/>
    <cellStyle name="Normal 3 3 3 3 2 2 2 2 4" xfId="28797" xr:uid="{00000000-0005-0000-0000-000064700000}"/>
    <cellStyle name="Normal 3 3 3 3 2 2 2 3" xfId="28798" xr:uid="{00000000-0005-0000-0000-000065700000}"/>
    <cellStyle name="Normal 3 3 3 3 2 2 2 3 2" xfId="28799" xr:uid="{00000000-0005-0000-0000-000066700000}"/>
    <cellStyle name="Normal 3 3 3 3 2 2 2 3 2 2" xfId="28800" xr:uid="{00000000-0005-0000-0000-000067700000}"/>
    <cellStyle name="Normal 3 3 3 3 2 2 2 3 3" xfId="28801" xr:uid="{00000000-0005-0000-0000-000068700000}"/>
    <cellStyle name="Normal 3 3 3 3 2 2 2 4" xfId="28802" xr:uid="{00000000-0005-0000-0000-000069700000}"/>
    <cellStyle name="Normal 3 3 3 3 2 2 2 4 2" xfId="28803" xr:uid="{00000000-0005-0000-0000-00006A700000}"/>
    <cellStyle name="Normal 3 3 3 3 2 2 2 5" xfId="28804" xr:uid="{00000000-0005-0000-0000-00006B700000}"/>
    <cellStyle name="Normal 3 3 3 3 2 2 3" xfId="28805" xr:uid="{00000000-0005-0000-0000-00006C700000}"/>
    <cellStyle name="Normal 3 3 3 3 2 2 3 2" xfId="28806" xr:uid="{00000000-0005-0000-0000-00006D700000}"/>
    <cellStyle name="Normal 3 3 3 3 2 2 3 2 2" xfId="28807" xr:uid="{00000000-0005-0000-0000-00006E700000}"/>
    <cellStyle name="Normal 3 3 3 3 2 2 3 2 2 2" xfId="28808" xr:uid="{00000000-0005-0000-0000-00006F700000}"/>
    <cellStyle name="Normal 3 3 3 3 2 2 3 2 3" xfId="28809" xr:uid="{00000000-0005-0000-0000-000070700000}"/>
    <cellStyle name="Normal 3 3 3 3 2 2 3 3" xfId="28810" xr:uid="{00000000-0005-0000-0000-000071700000}"/>
    <cellStyle name="Normal 3 3 3 3 2 2 3 3 2" xfId="28811" xr:uid="{00000000-0005-0000-0000-000072700000}"/>
    <cellStyle name="Normal 3 3 3 3 2 2 3 4" xfId="28812" xr:uid="{00000000-0005-0000-0000-000073700000}"/>
    <cellStyle name="Normal 3 3 3 3 2 2 4" xfId="28813" xr:uid="{00000000-0005-0000-0000-000074700000}"/>
    <cellStyle name="Normal 3 3 3 3 2 2 4 2" xfId="28814" xr:uid="{00000000-0005-0000-0000-000075700000}"/>
    <cellStyle name="Normal 3 3 3 3 2 2 4 2 2" xfId="28815" xr:uid="{00000000-0005-0000-0000-000076700000}"/>
    <cellStyle name="Normal 3 3 3 3 2 2 4 2 2 2" xfId="28816" xr:uid="{00000000-0005-0000-0000-000077700000}"/>
    <cellStyle name="Normal 3 3 3 3 2 2 4 2 3" xfId="28817" xr:uid="{00000000-0005-0000-0000-000078700000}"/>
    <cellStyle name="Normal 3 3 3 3 2 2 4 3" xfId="28818" xr:uid="{00000000-0005-0000-0000-000079700000}"/>
    <cellStyle name="Normal 3 3 3 3 2 2 4 3 2" xfId="28819" xr:uid="{00000000-0005-0000-0000-00007A700000}"/>
    <cellStyle name="Normal 3 3 3 3 2 2 4 4" xfId="28820" xr:uid="{00000000-0005-0000-0000-00007B700000}"/>
    <cellStyle name="Normal 3 3 3 3 2 2 5" xfId="28821" xr:uid="{00000000-0005-0000-0000-00007C700000}"/>
    <cellStyle name="Normal 3 3 3 3 2 2 5 2" xfId="28822" xr:uid="{00000000-0005-0000-0000-00007D700000}"/>
    <cellStyle name="Normal 3 3 3 3 2 2 5 2 2" xfId="28823" xr:uid="{00000000-0005-0000-0000-00007E700000}"/>
    <cellStyle name="Normal 3 3 3 3 2 2 5 3" xfId="28824" xr:uid="{00000000-0005-0000-0000-00007F700000}"/>
    <cellStyle name="Normal 3 3 3 3 2 2 6" xfId="28825" xr:uid="{00000000-0005-0000-0000-000080700000}"/>
    <cellStyle name="Normal 3 3 3 3 2 2 6 2" xfId="28826" xr:uid="{00000000-0005-0000-0000-000081700000}"/>
    <cellStyle name="Normal 3 3 3 3 2 2 7" xfId="28827" xr:uid="{00000000-0005-0000-0000-000082700000}"/>
    <cellStyle name="Normal 3 3 3 3 2 2 7 2" xfId="28828" xr:uid="{00000000-0005-0000-0000-000083700000}"/>
    <cellStyle name="Normal 3 3 3 3 2 2 8" xfId="28829" xr:uid="{00000000-0005-0000-0000-000084700000}"/>
    <cellStyle name="Normal 3 3 3 3 2 3" xfId="28830" xr:uid="{00000000-0005-0000-0000-000085700000}"/>
    <cellStyle name="Normal 3 3 3 3 2 3 2" xfId="28831" xr:uid="{00000000-0005-0000-0000-000086700000}"/>
    <cellStyle name="Normal 3 3 3 3 2 3 2 2" xfId="28832" xr:uid="{00000000-0005-0000-0000-000087700000}"/>
    <cellStyle name="Normal 3 3 3 3 2 3 2 2 2" xfId="28833" xr:uid="{00000000-0005-0000-0000-000088700000}"/>
    <cellStyle name="Normal 3 3 3 3 2 3 2 2 2 2" xfId="28834" xr:uid="{00000000-0005-0000-0000-000089700000}"/>
    <cellStyle name="Normal 3 3 3 3 2 3 2 2 3" xfId="28835" xr:uid="{00000000-0005-0000-0000-00008A700000}"/>
    <cellStyle name="Normal 3 3 3 3 2 3 2 3" xfId="28836" xr:uid="{00000000-0005-0000-0000-00008B700000}"/>
    <cellStyle name="Normal 3 3 3 3 2 3 2 3 2" xfId="28837" xr:uid="{00000000-0005-0000-0000-00008C700000}"/>
    <cellStyle name="Normal 3 3 3 3 2 3 2 4" xfId="28838" xr:uid="{00000000-0005-0000-0000-00008D700000}"/>
    <cellStyle name="Normal 3 3 3 3 2 3 3" xfId="28839" xr:uid="{00000000-0005-0000-0000-00008E700000}"/>
    <cellStyle name="Normal 3 3 3 3 2 3 3 2" xfId="28840" xr:uid="{00000000-0005-0000-0000-00008F700000}"/>
    <cellStyle name="Normal 3 3 3 3 2 3 3 2 2" xfId="28841" xr:uid="{00000000-0005-0000-0000-000090700000}"/>
    <cellStyle name="Normal 3 3 3 3 2 3 3 3" xfId="28842" xr:uid="{00000000-0005-0000-0000-000091700000}"/>
    <cellStyle name="Normal 3 3 3 3 2 3 4" xfId="28843" xr:uid="{00000000-0005-0000-0000-000092700000}"/>
    <cellStyle name="Normal 3 3 3 3 2 3 4 2" xfId="28844" xr:uid="{00000000-0005-0000-0000-000093700000}"/>
    <cellStyle name="Normal 3 3 3 3 2 3 5" xfId="28845" xr:uid="{00000000-0005-0000-0000-000094700000}"/>
    <cellStyle name="Normal 3 3 3 3 2 4" xfId="28846" xr:uid="{00000000-0005-0000-0000-000095700000}"/>
    <cellStyle name="Normal 3 3 3 3 2 4 2" xfId="28847" xr:uid="{00000000-0005-0000-0000-000096700000}"/>
    <cellStyle name="Normal 3 3 3 3 2 4 2 2" xfId="28848" xr:uid="{00000000-0005-0000-0000-000097700000}"/>
    <cellStyle name="Normal 3 3 3 3 2 4 2 2 2" xfId="28849" xr:uid="{00000000-0005-0000-0000-000098700000}"/>
    <cellStyle name="Normal 3 3 3 3 2 4 2 3" xfId="28850" xr:uid="{00000000-0005-0000-0000-000099700000}"/>
    <cellStyle name="Normal 3 3 3 3 2 4 3" xfId="28851" xr:uid="{00000000-0005-0000-0000-00009A700000}"/>
    <cellStyle name="Normal 3 3 3 3 2 4 3 2" xfId="28852" xr:uid="{00000000-0005-0000-0000-00009B700000}"/>
    <cellStyle name="Normal 3 3 3 3 2 4 4" xfId="28853" xr:uid="{00000000-0005-0000-0000-00009C700000}"/>
    <cellStyle name="Normal 3 3 3 3 2 5" xfId="28854" xr:uid="{00000000-0005-0000-0000-00009D700000}"/>
    <cellStyle name="Normal 3 3 3 3 2 5 2" xfId="28855" xr:uid="{00000000-0005-0000-0000-00009E700000}"/>
    <cellStyle name="Normal 3 3 3 3 2 5 2 2" xfId="28856" xr:uid="{00000000-0005-0000-0000-00009F700000}"/>
    <cellStyle name="Normal 3 3 3 3 2 5 2 2 2" xfId="28857" xr:uid="{00000000-0005-0000-0000-0000A0700000}"/>
    <cellStyle name="Normal 3 3 3 3 2 5 2 3" xfId="28858" xr:uid="{00000000-0005-0000-0000-0000A1700000}"/>
    <cellStyle name="Normal 3 3 3 3 2 5 3" xfId="28859" xr:uid="{00000000-0005-0000-0000-0000A2700000}"/>
    <cellStyle name="Normal 3 3 3 3 2 5 3 2" xfId="28860" xr:uid="{00000000-0005-0000-0000-0000A3700000}"/>
    <cellStyle name="Normal 3 3 3 3 2 5 4" xfId="28861" xr:uid="{00000000-0005-0000-0000-0000A4700000}"/>
    <cellStyle name="Normal 3 3 3 3 2 6" xfId="28862" xr:uid="{00000000-0005-0000-0000-0000A5700000}"/>
    <cellStyle name="Normal 3 3 3 3 2 6 2" xfId="28863" xr:uid="{00000000-0005-0000-0000-0000A6700000}"/>
    <cellStyle name="Normal 3 3 3 3 2 6 2 2" xfId="28864" xr:uid="{00000000-0005-0000-0000-0000A7700000}"/>
    <cellStyle name="Normal 3 3 3 3 2 6 3" xfId="28865" xr:uid="{00000000-0005-0000-0000-0000A8700000}"/>
    <cellStyle name="Normal 3 3 3 3 2 7" xfId="28866" xr:uid="{00000000-0005-0000-0000-0000A9700000}"/>
    <cellStyle name="Normal 3 3 3 3 2 7 2" xfId="28867" xr:uid="{00000000-0005-0000-0000-0000AA700000}"/>
    <cellStyle name="Normal 3 3 3 3 2 8" xfId="28868" xr:uid="{00000000-0005-0000-0000-0000AB700000}"/>
    <cellStyle name="Normal 3 3 3 3 2 8 2" xfId="28869" xr:uid="{00000000-0005-0000-0000-0000AC700000}"/>
    <cellStyle name="Normal 3 3 3 3 2 9" xfId="28870" xr:uid="{00000000-0005-0000-0000-0000AD700000}"/>
    <cellStyle name="Normal 3 3 3 3 3" xfId="28871" xr:uid="{00000000-0005-0000-0000-0000AE700000}"/>
    <cellStyle name="Normal 3 3 3 3 3 2" xfId="28872" xr:uid="{00000000-0005-0000-0000-0000AF700000}"/>
    <cellStyle name="Normal 3 3 3 3 3 2 2" xfId="28873" xr:uid="{00000000-0005-0000-0000-0000B0700000}"/>
    <cellStyle name="Normal 3 3 3 3 3 2 2 2" xfId="28874" xr:uid="{00000000-0005-0000-0000-0000B1700000}"/>
    <cellStyle name="Normal 3 3 3 3 3 2 2 2 2" xfId="28875" xr:uid="{00000000-0005-0000-0000-0000B2700000}"/>
    <cellStyle name="Normal 3 3 3 3 3 2 2 2 2 2" xfId="28876" xr:uid="{00000000-0005-0000-0000-0000B3700000}"/>
    <cellStyle name="Normal 3 3 3 3 3 2 2 2 3" xfId="28877" xr:uid="{00000000-0005-0000-0000-0000B4700000}"/>
    <cellStyle name="Normal 3 3 3 3 3 2 2 3" xfId="28878" xr:uid="{00000000-0005-0000-0000-0000B5700000}"/>
    <cellStyle name="Normal 3 3 3 3 3 2 2 3 2" xfId="28879" xr:uid="{00000000-0005-0000-0000-0000B6700000}"/>
    <cellStyle name="Normal 3 3 3 3 3 2 2 4" xfId="28880" xr:uid="{00000000-0005-0000-0000-0000B7700000}"/>
    <cellStyle name="Normal 3 3 3 3 3 2 3" xfId="28881" xr:uid="{00000000-0005-0000-0000-0000B8700000}"/>
    <cellStyle name="Normal 3 3 3 3 3 2 3 2" xfId="28882" xr:uid="{00000000-0005-0000-0000-0000B9700000}"/>
    <cellStyle name="Normal 3 3 3 3 3 2 3 2 2" xfId="28883" xr:uid="{00000000-0005-0000-0000-0000BA700000}"/>
    <cellStyle name="Normal 3 3 3 3 3 2 3 3" xfId="28884" xr:uid="{00000000-0005-0000-0000-0000BB700000}"/>
    <cellStyle name="Normal 3 3 3 3 3 2 4" xfId="28885" xr:uid="{00000000-0005-0000-0000-0000BC700000}"/>
    <cellStyle name="Normal 3 3 3 3 3 2 4 2" xfId="28886" xr:uid="{00000000-0005-0000-0000-0000BD700000}"/>
    <cellStyle name="Normal 3 3 3 3 3 2 5" xfId="28887" xr:uid="{00000000-0005-0000-0000-0000BE700000}"/>
    <cellStyle name="Normal 3 3 3 3 3 3" xfId="28888" xr:uid="{00000000-0005-0000-0000-0000BF700000}"/>
    <cellStyle name="Normal 3 3 3 3 3 3 2" xfId="28889" xr:uid="{00000000-0005-0000-0000-0000C0700000}"/>
    <cellStyle name="Normal 3 3 3 3 3 3 2 2" xfId="28890" xr:uid="{00000000-0005-0000-0000-0000C1700000}"/>
    <cellStyle name="Normal 3 3 3 3 3 3 2 2 2" xfId="28891" xr:uid="{00000000-0005-0000-0000-0000C2700000}"/>
    <cellStyle name="Normal 3 3 3 3 3 3 2 3" xfId="28892" xr:uid="{00000000-0005-0000-0000-0000C3700000}"/>
    <cellStyle name="Normal 3 3 3 3 3 3 3" xfId="28893" xr:uid="{00000000-0005-0000-0000-0000C4700000}"/>
    <cellStyle name="Normal 3 3 3 3 3 3 3 2" xfId="28894" xr:uid="{00000000-0005-0000-0000-0000C5700000}"/>
    <cellStyle name="Normal 3 3 3 3 3 3 4" xfId="28895" xr:uid="{00000000-0005-0000-0000-0000C6700000}"/>
    <cellStyle name="Normal 3 3 3 3 3 4" xfId="28896" xr:uid="{00000000-0005-0000-0000-0000C7700000}"/>
    <cellStyle name="Normal 3 3 3 3 3 4 2" xfId="28897" xr:uid="{00000000-0005-0000-0000-0000C8700000}"/>
    <cellStyle name="Normal 3 3 3 3 3 4 2 2" xfId="28898" xr:uid="{00000000-0005-0000-0000-0000C9700000}"/>
    <cellStyle name="Normal 3 3 3 3 3 4 2 2 2" xfId="28899" xr:uid="{00000000-0005-0000-0000-0000CA700000}"/>
    <cellStyle name="Normal 3 3 3 3 3 4 2 3" xfId="28900" xr:uid="{00000000-0005-0000-0000-0000CB700000}"/>
    <cellStyle name="Normal 3 3 3 3 3 4 3" xfId="28901" xr:uid="{00000000-0005-0000-0000-0000CC700000}"/>
    <cellStyle name="Normal 3 3 3 3 3 4 3 2" xfId="28902" xr:uid="{00000000-0005-0000-0000-0000CD700000}"/>
    <cellStyle name="Normal 3 3 3 3 3 4 4" xfId="28903" xr:uid="{00000000-0005-0000-0000-0000CE700000}"/>
    <cellStyle name="Normal 3 3 3 3 3 5" xfId="28904" xr:uid="{00000000-0005-0000-0000-0000CF700000}"/>
    <cellStyle name="Normal 3 3 3 3 3 5 2" xfId="28905" xr:uid="{00000000-0005-0000-0000-0000D0700000}"/>
    <cellStyle name="Normal 3 3 3 3 3 5 2 2" xfId="28906" xr:uid="{00000000-0005-0000-0000-0000D1700000}"/>
    <cellStyle name="Normal 3 3 3 3 3 5 3" xfId="28907" xr:uid="{00000000-0005-0000-0000-0000D2700000}"/>
    <cellStyle name="Normal 3 3 3 3 3 6" xfId="28908" xr:uid="{00000000-0005-0000-0000-0000D3700000}"/>
    <cellStyle name="Normal 3 3 3 3 3 6 2" xfId="28909" xr:uid="{00000000-0005-0000-0000-0000D4700000}"/>
    <cellStyle name="Normal 3 3 3 3 3 7" xfId="28910" xr:uid="{00000000-0005-0000-0000-0000D5700000}"/>
    <cellStyle name="Normal 3 3 3 3 3 7 2" xfId="28911" xr:uid="{00000000-0005-0000-0000-0000D6700000}"/>
    <cellStyle name="Normal 3 3 3 3 3 8" xfId="28912" xr:uid="{00000000-0005-0000-0000-0000D7700000}"/>
    <cellStyle name="Normal 3 3 3 3 4" xfId="28913" xr:uid="{00000000-0005-0000-0000-0000D8700000}"/>
    <cellStyle name="Normal 3 3 3 3 4 2" xfId="28914" xr:uid="{00000000-0005-0000-0000-0000D9700000}"/>
    <cellStyle name="Normal 3 3 3 3 4 2 2" xfId="28915" xr:uid="{00000000-0005-0000-0000-0000DA700000}"/>
    <cellStyle name="Normal 3 3 3 3 4 2 2 2" xfId="28916" xr:uid="{00000000-0005-0000-0000-0000DB700000}"/>
    <cellStyle name="Normal 3 3 3 3 4 2 2 2 2" xfId="28917" xr:uid="{00000000-0005-0000-0000-0000DC700000}"/>
    <cellStyle name="Normal 3 3 3 3 4 2 2 3" xfId="28918" xr:uid="{00000000-0005-0000-0000-0000DD700000}"/>
    <cellStyle name="Normal 3 3 3 3 4 2 3" xfId="28919" xr:uid="{00000000-0005-0000-0000-0000DE700000}"/>
    <cellStyle name="Normal 3 3 3 3 4 2 3 2" xfId="28920" xr:uid="{00000000-0005-0000-0000-0000DF700000}"/>
    <cellStyle name="Normal 3 3 3 3 4 2 4" xfId="28921" xr:uid="{00000000-0005-0000-0000-0000E0700000}"/>
    <cellStyle name="Normal 3 3 3 3 4 3" xfId="28922" xr:uid="{00000000-0005-0000-0000-0000E1700000}"/>
    <cellStyle name="Normal 3 3 3 3 4 3 2" xfId="28923" xr:uid="{00000000-0005-0000-0000-0000E2700000}"/>
    <cellStyle name="Normal 3 3 3 3 4 3 2 2" xfId="28924" xr:uid="{00000000-0005-0000-0000-0000E3700000}"/>
    <cellStyle name="Normal 3 3 3 3 4 3 3" xfId="28925" xr:uid="{00000000-0005-0000-0000-0000E4700000}"/>
    <cellStyle name="Normal 3 3 3 3 4 4" xfId="28926" xr:uid="{00000000-0005-0000-0000-0000E5700000}"/>
    <cellStyle name="Normal 3 3 3 3 4 4 2" xfId="28927" xr:uid="{00000000-0005-0000-0000-0000E6700000}"/>
    <cellStyle name="Normal 3 3 3 3 4 5" xfId="28928" xr:uid="{00000000-0005-0000-0000-0000E7700000}"/>
    <cellStyle name="Normal 3 3 3 3 5" xfId="28929" xr:uid="{00000000-0005-0000-0000-0000E8700000}"/>
    <cellStyle name="Normal 3 3 3 3 5 2" xfId="28930" xr:uid="{00000000-0005-0000-0000-0000E9700000}"/>
    <cellStyle name="Normal 3 3 3 3 5 2 2" xfId="28931" xr:uid="{00000000-0005-0000-0000-0000EA700000}"/>
    <cellStyle name="Normal 3 3 3 3 5 2 2 2" xfId="28932" xr:uid="{00000000-0005-0000-0000-0000EB700000}"/>
    <cellStyle name="Normal 3 3 3 3 5 2 3" xfId="28933" xr:uid="{00000000-0005-0000-0000-0000EC700000}"/>
    <cellStyle name="Normal 3 3 3 3 5 3" xfId="28934" xr:uid="{00000000-0005-0000-0000-0000ED700000}"/>
    <cellStyle name="Normal 3 3 3 3 5 3 2" xfId="28935" xr:uid="{00000000-0005-0000-0000-0000EE700000}"/>
    <cellStyle name="Normal 3 3 3 3 5 4" xfId="28936" xr:uid="{00000000-0005-0000-0000-0000EF700000}"/>
    <cellStyle name="Normal 3 3 3 3 6" xfId="28937" xr:uid="{00000000-0005-0000-0000-0000F0700000}"/>
    <cellStyle name="Normal 3 3 3 3 6 2" xfId="28938" xr:uid="{00000000-0005-0000-0000-0000F1700000}"/>
    <cellStyle name="Normal 3 3 3 3 6 2 2" xfId="28939" xr:uid="{00000000-0005-0000-0000-0000F2700000}"/>
    <cellStyle name="Normal 3 3 3 3 6 2 2 2" xfId="28940" xr:uid="{00000000-0005-0000-0000-0000F3700000}"/>
    <cellStyle name="Normal 3 3 3 3 6 2 3" xfId="28941" xr:uid="{00000000-0005-0000-0000-0000F4700000}"/>
    <cellStyle name="Normal 3 3 3 3 6 3" xfId="28942" xr:uid="{00000000-0005-0000-0000-0000F5700000}"/>
    <cellStyle name="Normal 3 3 3 3 6 3 2" xfId="28943" xr:uid="{00000000-0005-0000-0000-0000F6700000}"/>
    <cellStyle name="Normal 3 3 3 3 6 4" xfId="28944" xr:uid="{00000000-0005-0000-0000-0000F7700000}"/>
    <cellStyle name="Normal 3 3 3 3 7" xfId="28945" xr:uid="{00000000-0005-0000-0000-0000F8700000}"/>
    <cellStyle name="Normal 3 3 3 3 7 2" xfId="28946" xr:uid="{00000000-0005-0000-0000-0000F9700000}"/>
    <cellStyle name="Normal 3 3 3 3 7 2 2" xfId="28947" xr:uid="{00000000-0005-0000-0000-0000FA700000}"/>
    <cellStyle name="Normal 3 3 3 3 7 3" xfId="28948" xr:uid="{00000000-0005-0000-0000-0000FB700000}"/>
    <cellStyle name="Normal 3 3 3 3 8" xfId="28949" xr:uid="{00000000-0005-0000-0000-0000FC700000}"/>
    <cellStyle name="Normal 3 3 3 3 8 2" xfId="28950" xr:uid="{00000000-0005-0000-0000-0000FD700000}"/>
    <cellStyle name="Normal 3 3 3 3 9" xfId="28951" xr:uid="{00000000-0005-0000-0000-0000FE700000}"/>
    <cellStyle name="Normal 3 3 3 3 9 2" xfId="28952" xr:uid="{00000000-0005-0000-0000-0000FF700000}"/>
    <cellStyle name="Normal 3 3 3 4" xfId="28953" xr:uid="{00000000-0005-0000-0000-000000710000}"/>
    <cellStyle name="Normal 3 3 3 4 10" xfId="28954" xr:uid="{00000000-0005-0000-0000-000001710000}"/>
    <cellStyle name="Normal 3 3 3 4 11" xfId="28955" xr:uid="{00000000-0005-0000-0000-000002710000}"/>
    <cellStyle name="Normal 3 3 3 4 2" xfId="28956" xr:uid="{00000000-0005-0000-0000-000003710000}"/>
    <cellStyle name="Normal 3 3 3 4 2 10" xfId="28957" xr:uid="{00000000-0005-0000-0000-000004710000}"/>
    <cellStyle name="Normal 3 3 3 4 2 2" xfId="28958" xr:uid="{00000000-0005-0000-0000-000005710000}"/>
    <cellStyle name="Normal 3 3 3 4 2 2 2" xfId="28959" xr:uid="{00000000-0005-0000-0000-000006710000}"/>
    <cellStyle name="Normal 3 3 3 4 2 2 2 2" xfId="28960" xr:uid="{00000000-0005-0000-0000-000007710000}"/>
    <cellStyle name="Normal 3 3 3 4 2 2 2 2 2" xfId="28961" xr:uid="{00000000-0005-0000-0000-000008710000}"/>
    <cellStyle name="Normal 3 3 3 4 2 2 2 2 2 2" xfId="28962" xr:uid="{00000000-0005-0000-0000-000009710000}"/>
    <cellStyle name="Normal 3 3 3 4 2 2 2 2 2 2 2" xfId="28963" xr:uid="{00000000-0005-0000-0000-00000A710000}"/>
    <cellStyle name="Normal 3 3 3 4 2 2 2 2 2 3" xfId="28964" xr:uid="{00000000-0005-0000-0000-00000B710000}"/>
    <cellStyle name="Normal 3 3 3 4 2 2 2 2 3" xfId="28965" xr:uid="{00000000-0005-0000-0000-00000C710000}"/>
    <cellStyle name="Normal 3 3 3 4 2 2 2 2 3 2" xfId="28966" xr:uid="{00000000-0005-0000-0000-00000D710000}"/>
    <cellStyle name="Normal 3 3 3 4 2 2 2 2 4" xfId="28967" xr:uid="{00000000-0005-0000-0000-00000E710000}"/>
    <cellStyle name="Normal 3 3 3 4 2 2 2 3" xfId="28968" xr:uid="{00000000-0005-0000-0000-00000F710000}"/>
    <cellStyle name="Normal 3 3 3 4 2 2 2 3 2" xfId="28969" xr:uid="{00000000-0005-0000-0000-000010710000}"/>
    <cellStyle name="Normal 3 3 3 4 2 2 2 3 2 2" xfId="28970" xr:uid="{00000000-0005-0000-0000-000011710000}"/>
    <cellStyle name="Normal 3 3 3 4 2 2 2 3 3" xfId="28971" xr:uid="{00000000-0005-0000-0000-000012710000}"/>
    <cellStyle name="Normal 3 3 3 4 2 2 2 4" xfId="28972" xr:uid="{00000000-0005-0000-0000-000013710000}"/>
    <cellStyle name="Normal 3 3 3 4 2 2 2 4 2" xfId="28973" xr:uid="{00000000-0005-0000-0000-000014710000}"/>
    <cellStyle name="Normal 3 3 3 4 2 2 2 5" xfId="28974" xr:uid="{00000000-0005-0000-0000-000015710000}"/>
    <cellStyle name="Normal 3 3 3 4 2 2 3" xfId="28975" xr:uid="{00000000-0005-0000-0000-000016710000}"/>
    <cellStyle name="Normal 3 3 3 4 2 2 3 2" xfId="28976" xr:uid="{00000000-0005-0000-0000-000017710000}"/>
    <cellStyle name="Normal 3 3 3 4 2 2 3 2 2" xfId="28977" xr:uid="{00000000-0005-0000-0000-000018710000}"/>
    <cellStyle name="Normal 3 3 3 4 2 2 3 2 2 2" xfId="28978" xr:uid="{00000000-0005-0000-0000-000019710000}"/>
    <cellStyle name="Normal 3 3 3 4 2 2 3 2 3" xfId="28979" xr:uid="{00000000-0005-0000-0000-00001A710000}"/>
    <cellStyle name="Normal 3 3 3 4 2 2 3 3" xfId="28980" xr:uid="{00000000-0005-0000-0000-00001B710000}"/>
    <cellStyle name="Normal 3 3 3 4 2 2 3 3 2" xfId="28981" xr:uid="{00000000-0005-0000-0000-00001C710000}"/>
    <cellStyle name="Normal 3 3 3 4 2 2 3 4" xfId="28982" xr:uid="{00000000-0005-0000-0000-00001D710000}"/>
    <cellStyle name="Normal 3 3 3 4 2 2 4" xfId="28983" xr:uid="{00000000-0005-0000-0000-00001E710000}"/>
    <cellStyle name="Normal 3 3 3 4 2 2 4 2" xfId="28984" xr:uid="{00000000-0005-0000-0000-00001F710000}"/>
    <cellStyle name="Normal 3 3 3 4 2 2 4 2 2" xfId="28985" xr:uid="{00000000-0005-0000-0000-000020710000}"/>
    <cellStyle name="Normal 3 3 3 4 2 2 4 2 2 2" xfId="28986" xr:uid="{00000000-0005-0000-0000-000021710000}"/>
    <cellStyle name="Normal 3 3 3 4 2 2 4 2 3" xfId="28987" xr:uid="{00000000-0005-0000-0000-000022710000}"/>
    <cellStyle name="Normal 3 3 3 4 2 2 4 3" xfId="28988" xr:uid="{00000000-0005-0000-0000-000023710000}"/>
    <cellStyle name="Normal 3 3 3 4 2 2 4 3 2" xfId="28989" xr:uid="{00000000-0005-0000-0000-000024710000}"/>
    <cellStyle name="Normal 3 3 3 4 2 2 4 4" xfId="28990" xr:uid="{00000000-0005-0000-0000-000025710000}"/>
    <cellStyle name="Normal 3 3 3 4 2 2 5" xfId="28991" xr:uid="{00000000-0005-0000-0000-000026710000}"/>
    <cellStyle name="Normal 3 3 3 4 2 2 5 2" xfId="28992" xr:uid="{00000000-0005-0000-0000-000027710000}"/>
    <cellStyle name="Normal 3 3 3 4 2 2 5 2 2" xfId="28993" xr:uid="{00000000-0005-0000-0000-000028710000}"/>
    <cellStyle name="Normal 3 3 3 4 2 2 5 3" xfId="28994" xr:uid="{00000000-0005-0000-0000-000029710000}"/>
    <cellStyle name="Normal 3 3 3 4 2 2 6" xfId="28995" xr:uid="{00000000-0005-0000-0000-00002A710000}"/>
    <cellStyle name="Normal 3 3 3 4 2 2 6 2" xfId="28996" xr:uid="{00000000-0005-0000-0000-00002B710000}"/>
    <cellStyle name="Normal 3 3 3 4 2 2 7" xfId="28997" xr:uid="{00000000-0005-0000-0000-00002C710000}"/>
    <cellStyle name="Normal 3 3 3 4 2 2 7 2" xfId="28998" xr:uid="{00000000-0005-0000-0000-00002D710000}"/>
    <cellStyle name="Normal 3 3 3 4 2 2 8" xfId="28999" xr:uid="{00000000-0005-0000-0000-00002E710000}"/>
    <cellStyle name="Normal 3 3 3 4 2 3" xfId="29000" xr:uid="{00000000-0005-0000-0000-00002F710000}"/>
    <cellStyle name="Normal 3 3 3 4 2 3 2" xfId="29001" xr:uid="{00000000-0005-0000-0000-000030710000}"/>
    <cellStyle name="Normal 3 3 3 4 2 3 2 2" xfId="29002" xr:uid="{00000000-0005-0000-0000-000031710000}"/>
    <cellStyle name="Normal 3 3 3 4 2 3 2 2 2" xfId="29003" xr:uid="{00000000-0005-0000-0000-000032710000}"/>
    <cellStyle name="Normal 3 3 3 4 2 3 2 2 2 2" xfId="29004" xr:uid="{00000000-0005-0000-0000-000033710000}"/>
    <cellStyle name="Normal 3 3 3 4 2 3 2 2 3" xfId="29005" xr:uid="{00000000-0005-0000-0000-000034710000}"/>
    <cellStyle name="Normal 3 3 3 4 2 3 2 3" xfId="29006" xr:uid="{00000000-0005-0000-0000-000035710000}"/>
    <cellStyle name="Normal 3 3 3 4 2 3 2 3 2" xfId="29007" xr:uid="{00000000-0005-0000-0000-000036710000}"/>
    <cellStyle name="Normal 3 3 3 4 2 3 2 4" xfId="29008" xr:uid="{00000000-0005-0000-0000-000037710000}"/>
    <cellStyle name="Normal 3 3 3 4 2 3 3" xfId="29009" xr:uid="{00000000-0005-0000-0000-000038710000}"/>
    <cellStyle name="Normal 3 3 3 4 2 3 3 2" xfId="29010" xr:uid="{00000000-0005-0000-0000-000039710000}"/>
    <cellStyle name="Normal 3 3 3 4 2 3 3 2 2" xfId="29011" xr:uid="{00000000-0005-0000-0000-00003A710000}"/>
    <cellStyle name="Normal 3 3 3 4 2 3 3 3" xfId="29012" xr:uid="{00000000-0005-0000-0000-00003B710000}"/>
    <cellStyle name="Normal 3 3 3 4 2 3 4" xfId="29013" xr:uid="{00000000-0005-0000-0000-00003C710000}"/>
    <cellStyle name="Normal 3 3 3 4 2 3 4 2" xfId="29014" xr:uid="{00000000-0005-0000-0000-00003D710000}"/>
    <cellStyle name="Normal 3 3 3 4 2 3 5" xfId="29015" xr:uid="{00000000-0005-0000-0000-00003E710000}"/>
    <cellStyle name="Normal 3 3 3 4 2 4" xfId="29016" xr:uid="{00000000-0005-0000-0000-00003F710000}"/>
    <cellStyle name="Normal 3 3 3 4 2 4 2" xfId="29017" xr:uid="{00000000-0005-0000-0000-000040710000}"/>
    <cellStyle name="Normal 3 3 3 4 2 4 2 2" xfId="29018" xr:uid="{00000000-0005-0000-0000-000041710000}"/>
    <cellStyle name="Normal 3 3 3 4 2 4 2 2 2" xfId="29019" xr:uid="{00000000-0005-0000-0000-000042710000}"/>
    <cellStyle name="Normal 3 3 3 4 2 4 2 3" xfId="29020" xr:uid="{00000000-0005-0000-0000-000043710000}"/>
    <cellStyle name="Normal 3 3 3 4 2 4 3" xfId="29021" xr:uid="{00000000-0005-0000-0000-000044710000}"/>
    <cellStyle name="Normal 3 3 3 4 2 4 3 2" xfId="29022" xr:uid="{00000000-0005-0000-0000-000045710000}"/>
    <cellStyle name="Normal 3 3 3 4 2 4 4" xfId="29023" xr:uid="{00000000-0005-0000-0000-000046710000}"/>
    <cellStyle name="Normal 3 3 3 4 2 5" xfId="29024" xr:uid="{00000000-0005-0000-0000-000047710000}"/>
    <cellStyle name="Normal 3 3 3 4 2 5 2" xfId="29025" xr:uid="{00000000-0005-0000-0000-000048710000}"/>
    <cellStyle name="Normal 3 3 3 4 2 5 2 2" xfId="29026" xr:uid="{00000000-0005-0000-0000-000049710000}"/>
    <cellStyle name="Normal 3 3 3 4 2 5 2 2 2" xfId="29027" xr:uid="{00000000-0005-0000-0000-00004A710000}"/>
    <cellStyle name="Normal 3 3 3 4 2 5 2 3" xfId="29028" xr:uid="{00000000-0005-0000-0000-00004B710000}"/>
    <cellStyle name="Normal 3 3 3 4 2 5 3" xfId="29029" xr:uid="{00000000-0005-0000-0000-00004C710000}"/>
    <cellStyle name="Normal 3 3 3 4 2 5 3 2" xfId="29030" xr:uid="{00000000-0005-0000-0000-00004D710000}"/>
    <cellStyle name="Normal 3 3 3 4 2 5 4" xfId="29031" xr:uid="{00000000-0005-0000-0000-00004E710000}"/>
    <cellStyle name="Normal 3 3 3 4 2 6" xfId="29032" xr:uid="{00000000-0005-0000-0000-00004F710000}"/>
    <cellStyle name="Normal 3 3 3 4 2 6 2" xfId="29033" xr:uid="{00000000-0005-0000-0000-000050710000}"/>
    <cellStyle name="Normal 3 3 3 4 2 6 2 2" xfId="29034" xr:uid="{00000000-0005-0000-0000-000051710000}"/>
    <cellStyle name="Normal 3 3 3 4 2 6 3" xfId="29035" xr:uid="{00000000-0005-0000-0000-000052710000}"/>
    <cellStyle name="Normal 3 3 3 4 2 7" xfId="29036" xr:uid="{00000000-0005-0000-0000-000053710000}"/>
    <cellStyle name="Normal 3 3 3 4 2 7 2" xfId="29037" xr:uid="{00000000-0005-0000-0000-000054710000}"/>
    <cellStyle name="Normal 3 3 3 4 2 8" xfId="29038" xr:uid="{00000000-0005-0000-0000-000055710000}"/>
    <cellStyle name="Normal 3 3 3 4 2 8 2" xfId="29039" xr:uid="{00000000-0005-0000-0000-000056710000}"/>
    <cellStyle name="Normal 3 3 3 4 2 9" xfId="29040" xr:uid="{00000000-0005-0000-0000-000057710000}"/>
    <cellStyle name="Normal 3 3 3 4 3" xfId="29041" xr:uid="{00000000-0005-0000-0000-000058710000}"/>
    <cellStyle name="Normal 3 3 3 4 3 2" xfId="29042" xr:uid="{00000000-0005-0000-0000-000059710000}"/>
    <cellStyle name="Normal 3 3 3 4 3 2 2" xfId="29043" xr:uid="{00000000-0005-0000-0000-00005A710000}"/>
    <cellStyle name="Normal 3 3 3 4 3 2 2 2" xfId="29044" xr:uid="{00000000-0005-0000-0000-00005B710000}"/>
    <cellStyle name="Normal 3 3 3 4 3 2 2 2 2" xfId="29045" xr:uid="{00000000-0005-0000-0000-00005C710000}"/>
    <cellStyle name="Normal 3 3 3 4 3 2 2 2 2 2" xfId="29046" xr:uid="{00000000-0005-0000-0000-00005D710000}"/>
    <cellStyle name="Normal 3 3 3 4 3 2 2 2 3" xfId="29047" xr:uid="{00000000-0005-0000-0000-00005E710000}"/>
    <cellStyle name="Normal 3 3 3 4 3 2 2 3" xfId="29048" xr:uid="{00000000-0005-0000-0000-00005F710000}"/>
    <cellStyle name="Normal 3 3 3 4 3 2 2 3 2" xfId="29049" xr:uid="{00000000-0005-0000-0000-000060710000}"/>
    <cellStyle name="Normal 3 3 3 4 3 2 2 4" xfId="29050" xr:uid="{00000000-0005-0000-0000-000061710000}"/>
    <cellStyle name="Normal 3 3 3 4 3 2 3" xfId="29051" xr:uid="{00000000-0005-0000-0000-000062710000}"/>
    <cellStyle name="Normal 3 3 3 4 3 2 3 2" xfId="29052" xr:uid="{00000000-0005-0000-0000-000063710000}"/>
    <cellStyle name="Normal 3 3 3 4 3 2 3 2 2" xfId="29053" xr:uid="{00000000-0005-0000-0000-000064710000}"/>
    <cellStyle name="Normal 3 3 3 4 3 2 3 3" xfId="29054" xr:uid="{00000000-0005-0000-0000-000065710000}"/>
    <cellStyle name="Normal 3 3 3 4 3 2 4" xfId="29055" xr:uid="{00000000-0005-0000-0000-000066710000}"/>
    <cellStyle name="Normal 3 3 3 4 3 2 4 2" xfId="29056" xr:uid="{00000000-0005-0000-0000-000067710000}"/>
    <cellStyle name="Normal 3 3 3 4 3 2 5" xfId="29057" xr:uid="{00000000-0005-0000-0000-000068710000}"/>
    <cellStyle name="Normal 3 3 3 4 3 3" xfId="29058" xr:uid="{00000000-0005-0000-0000-000069710000}"/>
    <cellStyle name="Normal 3 3 3 4 3 3 2" xfId="29059" xr:uid="{00000000-0005-0000-0000-00006A710000}"/>
    <cellStyle name="Normal 3 3 3 4 3 3 2 2" xfId="29060" xr:uid="{00000000-0005-0000-0000-00006B710000}"/>
    <cellStyle name="Normal 3 3 3 4 3 3 2 2 2" xfId="29061" xr:uid="{00000000-0005-0000-0000-00006C710000}"/>
    <cellStyle name="Normal 3 3 3 4 3 3 2 3" xfId="29062" xr:uid="{00000000-0005-0000-0000-00006D710000}"/>
    <cellStyle name="Normal 3 3 3 4 3 3 3" xfId="29063" xr:uid="{00000000-0005-0000-0000-00006E710000}"/>
    <cellStyle name="Normal 3 3 3 4 3 3 3 2" xfId="29064" xr:uid="{00000000-0005-0000-0000-00006F710000}"/>
    <cellStyle name="Normal 3 3 3 4 3 3 4" xfId="29065" xr:uid="{00000000-0005-0000-0000-000070710000}"/>
    <cellStyle name="Normal 3 3 3 4 3 4" xfId="29066" xr:uid="{00000000-0005-0000-0000-000071710000}"/>
    <cellStyle name="Normal 3 3 3 4 3 4 2" xfId="29067" xr:uid="{00000000-0005-0000-0000-000072710000}"/>
    <cellStyle name="Normal 3 3 3 4 3 4 2 2" xfId="29068" xr:uid="{00000000-0005-0000-0000-000073710000}"/>
    <cellStyle name="Normal 3 3 3 4 3 4 2 2 2" xfId="29069" xr:uid="{00000000-0005-0000-0000-000074710000}"/>
    <cellStyle name="Normal 3 3 3 4 3 4 2 3" xfId="29070" xr:uid="{00000000-0005-0000-0000-000075710000}"/>
    <cellStyle name="Normal 3 3 3 4 3 4 3" xfId="29071" xr:uid="{00000000-0005-0000-0000-000076710000}"/>
    <cellStyle name="Normal 3 3 3 4 3 4 3 2" xfId="29072" xr:uid="{00000000-0005-0000-0000-000077710000}"/>
    <cellStyle name="Normal 3 3 3 4 3 4 4" xfId="29073" xr:uid="{00000000-0005-0000-0000-000078710000}"/>
    <cellStyle name="Normal 3 3 3 4 3 5" xfId="29074" xr:uid="{00000000-0005-0000-0000-000079710000}"/>
    <cellStyle name="Normal 3 3 3 4 3 5 2" xfId="29075" xr:uid="{00000000-0005-0000-0000-00007A710000}"/>
    <cellStyle name="Normal 3 3 3 4 3 5 2 2" xfId="29076" xr:uid="{00000000-0005-0000-0000-00007B710000}"/>
    <cellStyle name="Normal 3 3 3 4 3 5 3" xfId="29077" xr:uid="{00000000-0005-0000-0000-00007C710000}"/>
    <cellStyle name="Normal 3 3 3 4 3 6" xfId="29078" xr:uid="{00000000-0005-0000-0000-00007D710000}"/>
    <cellStyle name="Normal 3 3 3 4 3 6 2" xfId="29079" xr:uid="{00000000-0005-0000-0000-00007E710000}"/>
    <cellStyle name="Normal 3 3 3 4 3 7" xfId="29080" xr:uid="{00000000-0005-0000-0000-00007F710000}"/>
    <cellStyle name="Normal 3 3 3 4 3 7 2" xfId="29081" xr:uid="{00000000-0005-0000-0000-000080710000}"/>
    <cellStyle name="Normal 3 3 3 4 3 8" xfId="29082" xr:uid="{00000000-0005-0000-0000-000081710000}"/>
    <cellStyle name="Normal 3 3 3 4 4" xfId="29083" xr:uid="{00000000-0005-0000-0000-000082710000}"/>
    <cellStyle name="Normal 3 3 3 4 4 2" xfId="29084" xr:uid="{00000000-0005-0000-0000-000083710000}"/>
    <cellStyle name="Normal 3 3 3 4 4 2 2" xfId="29085" xr:uid="{00000000-0005-0000-0000-000084710000}"/>
    <cellStyle name="Normal 3 3 3 4 4 2 2 2" xfId="29086" xr:uid="{00000000-0005-0000-0000-000085710000}"/>
    <cellStyle name="Normal 3 3 3 4 4 2 2 2 2" xfId="29087" xr:uid="{00000000-0005-0000-0000-000086710000}"/>
    <cellStyle name="Normal 3 3 3 4 4 2 2 3" xfId="29088" xr:uid="{00000000-0005-0000-0000-000087710000}"/>
    <cellStyle name="Normal 3 3 3 4 4 2 3" xfId="29089" xr:uid="{00000000-0005-0000-0000-000088710000}"/>
    <cellStyle name="Normal 3 3 3 4 4 2 3 2" xfId="29090" xr:uid="{00000000-0005-0000-0000-000089710000}"/>
    <cellStyle name="Normal 3 3 3 4 4 2 4" xfId="29091" xr:uid="{00000000-0005-0000-0000-00008A710000}"/>
    <cellStyle name="Normal 3 3 3 4 4 3" xfId="29092" xr:uid="{00000000-0005-0000-0000-00008B710000}"/>
    <cellStyle name="Normal 3 3 3 4 4 3 2" xfId="29093" xr:uid="{00000000-0005-0000-0000-00008C710000}"/>
    <cellStyle name="Normal 3 3 3 4 4 3 2 2" xfId="29094" xr:uid="{00000000-0005-0000-0000-00008D710000}"/>
    <cellStyle name="Normal 3 3 3 4 4 3 3" xfId="29095" xr:uid="{00000000-0005-0000-0000-00008E710000}"/>
    <cellStyle name="Normal 3 3 3 4 4 4" xfId="29096" xr:uid="{00000000-0005-0000-0000-00008F710000}"/>
    <cellStyle name="Normal 3 3 3 4 4 4 2" xfId="29097" xr:uid="{00000000-0005-0000-0000-000090710000}"/>
    <cellStyle name="Normal 3 3 3 4 4 5" xfId="29098" xr:uid="{00000000-0005-0000-0000-000091710000}"/>
    <cellStyle name="Normal 3 3 3 4 5" xfId="29099" xr:uid="{00000000-0005-0000-0000-000092710000}"/>
    <cellStyle name="Normal 3 3 3 4 5 2" xfId="29100" xr:uid="{00000000-0005-0000-0000-000093710000}"/>
    <cellStyle name="Normal 3 3 3 4 5 2 2" xfId="29101" xr:uid="{00000000-0005-0000-0000-000094710000}"/>
    <cellStyle name="Normal 3 3 3 4 5 2 2 2" xfId="29102" xr:uid="{00000000-0005-0000-0000-000095710000}"/>
    <cellStyle name="Normal 3 3 3 4 5 2 3" xfId="29103" xr:uid="{00000000-0005-0000-0000-000096710000}"/>
    <cellStyle name="Normal 3 3 3 4 5 3" xfId="29104" xr:uid="{00000000-0005-0000-0000-000097710000}"/>
    <cellStyle name="Normal 3 3 3 4 5 3 2" xfId="29105" xr:uid="{00000000-0005-0000-0000-000098710000}"/>
    <cellStyle name="Normal 3 3 3 4 5 4" xfId="29106" xr:uid="{00000000-0005-0000-0000-000099710000}"/>
    <cellStyle name="Normal 3 3 3 4 6" xfId="29107" xr:uid="{00000000-0005-0000-0000-00009A710000}"/>
    <cellStyle name="Normal 3 3 3 4 6 2" xfId="29108" xr:uid="{00000000-0005-0000-0000-00009B710000}"/>
    <cellStyle name="Normal 3 3 3 4 6 2 2" xfId="29109" xr:uid="{00000000-0005-0000-0000-00009C710000}"/>
    <cellStyle name="Normal 3 3 3 4 6 2 2 2" xfId="29110" xr:uid="{00000000-0005-0000-0000-00009D710000}"/>
    <cellStyle name="Normal 3 3 3 4 6 2 3" xfId="29111" xr:uid="{00000000-0005-0000-0000-00009E710000}"/>
    <cellStyle name="Normal 3 3 3 4 6 3" xfId="29112" xr:uid="{00000000-0005-0000-0000-00009F710000}"/>
    <cellStyle name="Normal 3 3 3 4 6 3 2" xfId="29113" xr:uid="{00000000-0005-0000-0000-0000A0710000}"/>
    <cellStyle name="Normal 3 3 3 4 6 4" xfId="29114" xr:uid="{00000000-0005-0000-0000-0000A1710000}"/>
    <cellStyle name="Normal 3 3 3 4 7" xfId="29115" xr:uid="{00000000-0005-0000-0000-0000A2710000}"/>
    <cellStyle name="Normal 3 3 3 4 7 2" xfId="29116" xr:uid="{00000000-0005-0000-0000-0000A3710000}"/>
    <cellStyle name="Normal 3 3 3 4 7 2 2" xfId="29117" xr:uid="{00000000-0005-0000-0000-0000A4710000}"/>
    <cellStyle name="Normal 3 3 3 4 7 3" xfId="29118" xr:uid="{00000000-0005-0000-0000-0000A5710000}"/>
    <cellStyle name="Normal 3 3 3 4 8" xfId="29119" xr:uid="{00000000-0005-0000-0000-0000A6710000}"/>
    <cellStyle name="Normal 3 3 3 4 8 2" xfId="29120" xr:uid="{00000000-0005-0000-0000-0000A7710000}"/>
    <cellStyle name="Normal 3 3 3 4 9" xfId="29121" xr:uid="{00000000-0005-0000-0000-0000A8710000}"/>
    <cellStyle name="Normal 3 3 3 4 9 2" xfId="29122" xr:uid="{00000000-0005-0000-0000-0000A9710000}"/>
    <cellStyle name="Normal 3 3 3 5" xfId="29123" xr:uid="{00000000-0005-0000-0000-0000AA710000}"/>
    <cellStyle name="Normal 3 3 3 5 10" xfId="29124" xr:uid="{00000000-0005-0000-0000-0000AB710000}"/>
    <cellStyle name="Normal 3 3 3 5 11" xfId="29125" xr:uid="{00000000-0005-0000-0000-0000AC710000}"/>
    <cellStyle name="Normal 3 3 3 5 2" xfId="29126" xr:uid="{00000000-0005-0000-0000-0000AD710000}"/>
    <cellStyle name="Normal 3 3 3 5 2 2" xfId="29127" xr:uid="{00000000-0005-0000-0000-0000AE710000}"/>
    <cellStyle name="Normal 3 3 3 5 2 2 2" xfId="29128" xr:uid="{00000000-0005-0000-0000-0000AF710000}"/>
    <cellStyle name="Normal 3 3 3 5 2 2 2 2" xfId="29129" xr:uid="{00000000-0005-0000-0000-0000B0710000}"/>
    <cellStyle name="Normal 3 3 3 5 2 2 2 2 2" xfId="29130" xr:uid="{00000000-0005-0000-0000-0000B1710000}"/>
    <cellStyle name="Normal 3 3 3 5 2 2 2 2 2 2" xfId="29131" xr:uid="{00000000-0005-0000-0000-0000B2710000}"/>
    <cellStyle name="Normal 3 3 3 5 2 2 2 2 2 2 2" xfId="29132" xr:uid="{00000000-0005-0000-0000-0000B3710000}"/>
    <cellStyle name="Normal 3 3 3 5 2 2 2 2 2 3" xfId="29133" xr:uid="{00000000-0005-0000-0000-0000B4710000}"/>
    <cellStyle name="Normal 3 3 3 5 2 2 2 2 3" xfId="29134" xr:uid="{00000000-0005-0000-0000-0000B5710000}"/>
    <cellStyle name="Normal 3 3 3 5 2 2 2 2 3 2" xfId="29135" xr:uid="{00000000-0005-0000-0000-0000B6710000}"/>
    <cellStyle name="Normal 3 3 3 5 2 2 2 2 4" xfId="29136" xr:uid="{00000000-0005-0000-0000-0000B7710000}"/>
    <cellStyle name="Normal 3 3 3 5 2 2 2 3" xfId="29137" xr:uid="{00000000-0005-0000-0000-0000B8710000}"/>
    <cellStyle name="Normal 3 3 3 5 2 2 2 3 2" xfId="29138" xr:uid="{00000000-0005-0000-0000-0000B9710000}"/>
    <cellStyle name="Normal 3 3 3 5 2 2 2 3 2 2" xfId="29139" xr:uid="{00000000-0005-0000-0000-0000BA710000}"/>
    <cellStyle name="Normal 3 3 3 5 2 2 2 3 3" xfId="29140" xr:uid="{00000000-0005-0000-0000-0000BB710000}"/>
    <cellStyle name="Normal 3 3 3 5 2 2 2 4" xfId="29141" xr:uid="{00000000-0005-0000-0000-0000BC710000}"/>
    <cellStyle name="Normal 3 3 3 5 2 2 2 4 2" xfId="29142" xr:uid="{00000000-0005-0000-0000-0000BD710000}"/>
    <cellStyle name="Normal 3 3 3 5 2 2 2 5" xfId="29143" xr:uid="{00000000-0005-0000-0000-0000BE710000}"/>
    <cellStyle name="Normal 3 3 3 5 2 2 3" xfId="29144" xr:uid="{00000000-0005-0000-0000-0000BF710000}"/>
    <cellStyle name="Normal 3 3 3 5 2 2 3 2" xfId="29145" xr:uid="{00000000-0005-0000-0000-0000C0710000}"/>
    <cellStyle name="Normal 3 3 3 5 2 2 3 2 2" xfId="29146" xr:uid="{00000000-0005-0000-0000-0000C1710000}"/>
    <cellStyle name="Normal 3 3 3 5 2 2 3 2 2 2" xfId="29147" xr:uid="{00000000-0005-0000-0000-0000C2710000}"/>
    <cellStyle name="Normal 3 3 3 5 2 2 3 2 3" xfId="29148" xr:uid="{00000000-0005-0000-0000-0000C3710000}"/>
    <cellStyle name="Normal 3 3 3 5 2 2 3 3" xfId="29149" xr:uid="{00000000-0005-0000-0000-0000C4710000}"/>
    <cellStyle name="Normal 3 3 3 5 2 2 3 3 2" xfId="29150" xr:uid="{00000000-0005-0000-0000-0000C5710000}"/>
    <cellStyle name="Normal 3 3 3 5 2 2 3 4" xfId="29151" xr:uid="{00000000-0005-0000-0000-0000C6710000}"/>
    <cellStyle name="Normal 3 3 3 5 2 2 4" xfId="29152" xr:uid="{00000000-0005-0000-0000-0000C7710000}"/>
    <cellStyle name="Normal 3 3 3 5 2 2 4 2" xfId="29153" xr:uid="{00000000-0005-0000-0000-0000C8710000}"/>
    <cellStyle name="Normal 3 3 3 5 2 2 4 2 2" xfId="29154" xr:uid="{00000000-0005-0000-0000-0000C9710000}"/>
    <cellStyle name="Normal 3 3 3 5 2 2 4 2 2 2" xfId="29155" xr:uid="{00000000-0005-0000-0000-0000CA710000}"/>
    <cellStyle name="Normal 3 3 3 5 2 2 4 2 3" xfId="29156" xr:uid="{00000000-0005-0000-0000-0000CB710000}"/>
    <cellStyle name="Normal 3 3 3 5 2 2 4 3" xfId="29157" xr:uid="{00000000-0005-0000-0000-0000CC710000}"/>
    <cellStyle name="Normal 3 3 3 5 2 2 4 3 2" xfId="29158" xr:uid="{00000000-0005-0000-0000-0000CD710000}"/>
    <cellStyle name="Normal 3 3 3 5 2 2 4 4" xfId="29159" xr:uid="{00000000-0005-0000-0000-0000CE710000}"/>
    <cellStyle name="Normal 3 3 3 5 2 2 5" xfId="29160" xr:uid="{00000000-0005-0000-0000-0000CF710000}"/>
    <cellStyle name="Normal 3 3 3 5 2 2 5 2" xfId="29161" xr:uid="{00000000-0005-0000-0000-0000D0710000}"/>
    <cellStyle name="Normal 3 3 3 5 2 2 5 2 2" xfId="29162" xr:uid="{00000000-0005-0000-0000-0000D1710000}"/>
    <cellStyle name="Normal 3 3 3 5 2 2 5 3" xfId="29163" xr:uid="{00000000-0005-0000-0000-0000D2710000}"/>
    <cellStyle name="Normal 3 3 3 5 2 2 6" xfId="29164" xr:uid="{00000000-0005-0000-0000-0000D3710000}"/>
    <cellStyle name="Normal 3 3 3 5 2 2 6 2" xfId="29165" xr:uid="{00000000-0005-0000-0000-0000D4710000}"/>
    <cellStyle name="Normal 3 3 3 5 2 2 7" xfId="29166" xr:uid="{00000000-0005-0000-0000-0000D5710000}"/>
    <cellStyle name="Normal 3 3 3 5 2 2 7 2" xfId="29167" xr:uid="{00000000-0005-0000-0000-0000D6710000}"/>
    <cellStyle name="Normal 3 3 3 5 2 2 8" xfId="29168" xr:uid="{00000000-0005-0000-0000-0000D7710000}"/>
    <cellStyle name="Normal 3 3 3 5 2 3" xfId="29169" xr:uid="{00000000-0005-0000-0000-0000D8710000}"/>
    <cellStyle name="Normal 3 3 3 5 2 3 2" xfId="29170" xr:uid="{00000000-0005-0000-0000-0000D9710000}"/>
    <cellStyle name="Normal 3 3 3 5 2 3 2 2" xfId="29171" xr:uid="{00000000-0005-0000-0000-0000DA710000}"/>
    <cellStyle name="Normal 3 3 3 5 2 3 2 2 2" xfId="29172" xr:uid="{00000000-0005-0000-0000-0000DB710000}"/>
    <cellStyle name="Normal 3 3 3 5 2 3 2 2 2 2" xfId="29173" xr:uid="{00000000-0005-0000-0000-0000DC710000}"/>
    <cellStyle name="Normal 3 3 3 5 2 3 2 2 3" xfId="29174" xr:uid="{00000000-0005-0000-0000-0000DD710000}"/>
    <cellStyle name="Normal 3 3 3 5 2 3 2 3" xfId="29175" xr:uid="{00000000-0005-0000-0000-0000DE710000}"/>
    <cellStyle name="Normal 3 3 3 5 2 3 2 3 2" xfId="29176" xr:uid="{00000000-0005-0000-0000-0000DF710000}"/>
    <cellStyle name="Normal 3 3 3 5 2 3 2 4" xfId="29177" xr:uid="{00000000-0005-0000-0000-0000E0710000}"/>
    <cellStyle name="Normal 3 3 3 5 2 3 3" xfId="29178" xr:uid="{00000000-0005-0000-0000-0000E1710000}"/>
    <cellStyle name="Normal 3 3 3 5 2 3 3 2" xfId="29179" xr:uid="{00000000-0005-0000-0000-0000E2710000}"/>
    <cellStyle name="Normal 3 3 3 5 2 3 3 2 2" xfId="29180" xr:uid="{00000000-0005-0000-0000-0000E3710000}"/>
    <cellStyle name="Normal 3 3 3 5 2 3 3 3" xfId="29181" xr:uid="{00000000-0005-0000-0000-0000E4710000}"/>
    <cellStyle name="Normal 3 3 3 5 2 3 4" xfId="29182" xr:uid="{00000000-0005-0000-0000-0000E5710000}"/>
    <cellStyle name="Normal 3 3 3 5 2 3 4 2" xfId="29183" xr:uid="{00000000-0005-0000-0000-0000E6710000}"/>
    <cellStyle name="Normal 3 3 3 5 2 3 5" xfId="29184" xr:uid="{00000000-0005-0000-0000-0000E7710000}"/>
    <cellStyle name="Normal 3 3 3 5 2 4" xfId="29185" xr:uid="{00000000-0005-0000-0000-0000E8710000}"/>
    <cellStyle name="Normal 3 3 3 5 2 4 2" xfId="29186" xr:uid="{00000000-0005-0000-0000-0000E9710000}"/>
    <cellStyle name="Normal 3 3 3 5 2 4 2 2" xfId="29187" xr:uid="{00000000-0005-0000-0000-0000EA710000}"/>
    <cellStyle name="Normal 3 3 3 5 2 4 2 2 2" xfId="29188" xr:uid="{00000000-0005-0000-0000-0000EB710000}"/>
    <cellStyle name="Normal 3 3 3 5 2 4 2 3" xfId="29189" xr:uid="{00000000-0005-0000-0000-0000EC710000}"/>
    <cellStyle name="Normal 3 3 3 5 2 4 3" xfId="29190" xr:uid="{00000000-0005-0000-0000-0000ED710000}"/>
    <cellStyle name="Normal 3 3 3 5 2 4 3 2" xfId="29191" xr:uid="{00000000-0005-0000-0000-0000EE710000}"/>
    <cellStyle name="Normal 3 3 3 5 2 4 4" xfId="29192" xr:uid="{00000000-0005-0000-0000-0000EF710000}"/>
    <cellStyle name="Normal 3 3 3 5 2 5" xfId="29193" xr:uid="{00000000-0005-0000-0000-0000F0710000}"/>
    <cellStyle name="Normal 3 3 3 5 2 5 2" xfId="29194" xr:uid="{00000000-0005-0000-0000-0000F1710000}"/>
    <cellStyle name="Normal 3 3 3 5 2 5 2 2" xfId="29195" xr:uid="{00000000-0005-0000-0000-0000F2710000}"/>
    <cellStyle name="Normal 3 3 3 5 2 5 2 2 2" xfId="29196" xr:uid="{00000000-0005-0000-0000-0000F3710000}"/>
    <cellStyle name="Normal 3 3 3 5 2 5 2 3" xfId="29197" xr:uid="{00000000-0005-0000-0000-0000F4710000}"/>
    <cellStyle name="Normal 3 3 3 5 2 5 3" xfId="29198" xr:uid="{00000000-0005-0000-0000-0000F5710000}"/>
    <cellStyle name="Normal 3 3 3 5 2 5 3 2" xfId="29199" xr:uid="{00000000-0005-0000-0000-0000F6710000}"/>
    <cellStyle name="Normal 3 3 3 5 2 5 4" xfId="29200" xr:uid="{00000000-0005-0000-0000-0000F7710000}"/>
    <cellStyle name="Normal 3 3 3 5 2 6" xfId="29201" xr:uid="{00000000-0005-0000-0000-0000F8710000}"/>
    <cellStyle name="Normal 3 3 3 5 2 6 2" xfId="29202" xr:uid="{00000000-0005-0000-0000-0000F9710000}"/>
    <cellStyle name="Normal 3 3 3 5 2 6 2 2" xfId="29203" xr:uid="{00000000-0005-0000-0000-0000FA710000}"/>
    <cellStyle name="Normal 3 3 3 5 2 6 3" xfId="29204" xr:uid="{00000000-0005-0000-0000-0000FB710000}"/>
    <cellStyle name="Normal 3 3 3 5 2 7" xfId="29205" xr:uid="{00000000-0005-0000-0000-0000FC710000}"/>
    <cellStyle name="Normal 3 3 3 5 2 7 2" xfId="29206" xr:uid="{00000000-0005-0000-0000-0000FD710000}"/>
    <cellStyle name="Normal 3 3 3 5 2 8" xfId="29207" xr:uid="{00000000-0005-0000-0000-0000FE710000}"/>
    <cellStyle name="Normal 3 3 3 5 2 8 2" xfId="29208" xr:uid="{00000000-0005-0000-0000-0000FF710000}"/>
    <cellStyle name="Normal 3 3 3 5 2 9" xfId="29209" xr:uid="{00000000-0005-0000-0000-000000720000}"/>
    <cellStyle name="Normal 3 3 3 5 3" xfId="29210" xr:uid="{00000000-0005-0000-0000-000001720000}"/>
    <cellStyle name="Normal 3 3 3 5 3 2" xfId="29211" xr:uid="{00000000-0005-0000-0000-000002720000}"/>
    <cellStyle name="Normal 3 3 3 5 3 2 2" xfId="29212" xr:uid="{00000000-0005-0000-0000-000003720000}"/>
    <cellStyle name="Normal 3 3 3 5 3 2 2 2" xfId="29213" xr:uid="{00000000-0005-0000-0000-000004720000}"/>
    <cellStyle name="Normal 3 3 3 5 3 2 2 2 2" xfId="29214" xr:uid="{00000000-0005-0000-0000-000005720000}"/>
    <cellStyle name="Normal 3 3 3 5 3 2 2 2 2 2" xfId="29215" xr:uid="{00000000-0005-0000-0000-000006720000}"/>
    <cellStyle name="Normal 3 3 3 5 3 2 2 2 3" xfId="29216" xr:uid="{00000000-0005-0000-0000-000007720000}"/>
    <cellStyle name="Normal 3 3 3 5 3 2 2 3" xfId="29217" xr:uid="{00000000-0005-0000-0000-000008720000}"/>
    <cellStyle name="Normal 3 3 3 5 3 2 2 3 2" xfId="29218" xr:uid="{00000000-0005-0000-0000-000009720000}"/>
    <cellStyle name="Normal 3 3 3 5 3 2 2 4" xfId="29219" xr:uid="{00000000-0005-0000-0000-00000A720000}"/>
    <cellStyle name="Normal 3 3 3 5 3 2 3" xfId="29220" xr:uid="{00000000-0005-0000-0000-00000B720000}"/>
    <cellStyle name="Normal 3 3 3 5 3 2 3 2" xfId="29221" xr:uid="{00000000-0005-0000-0000-00000C720000}"/>
    <cellStyle name="Normal 3 3 3 5 3 2 3 2 2" xfId="29222" xr:uid="{00000000-0005-0000-0000-00000D720000}"/>
    <cellStyle name="Normal 3 3 3 5 3 2 3 3" xfId="29223" xr:uid="{00000000-0005-0000-0000-00000E720000}"/>
    <cellStyle name="Normal 3 3 3 5 3 2 4" xfId="29224" xr:uid="{00000000-0005-0000-0000-00000F720000}"/>
    <cellStyle name="Normal 3 3 3 5 3 2 4 2" xfId="29225" xr:uid="{00000000-0005-0000-0000-000010720000}"/>
    <cellStyle name="Normal 3 3 3 5 3 2 5" xfId="29226" xr:uid="{00000000-0005-0000-0000-000011720000}"/>
    <cellStyle name="Normal 3 3 3 5 3 3" xfId="29227" xr:uid="{00000000-0005-0000-0000-000012720000}"/>
    <cellStyle name="Normal 3 3 3 5 3 3 2" xfId="29228" xr:uid="{00000000-0005-0000-0000-000013720000}"/>
    <cellStyle name="Normal 3 3 3 5 3 3 2 2" xfId="29229" xr:uid="{00000000-0005-0000-0000-000014720000}"/>
    <cellStyle name="Normal 3 3 3 5 3 3 2 2 2" xfId="29230" xr:uid="{00000000-0005-0000-0000-000015720000}"/>
    <cellStyle name="Normal 3 3 3 5 3 3 2 3" xfId="29231" xr:uid="{00000000-0005-0000-0000-000016720000}"/>
    <cellStyle name="Normal 3 3 3 5 3 3 3" xfId="29232" xr:uid="{00000000-0005-0000-0000-000017720000}"/>
    <cellStyle name="Normal 3 3 3 5 3 3 3 2" xfId="29233" xr:uid="{00000000-0005-0000-0000-000018720000}"/>
    <cellStyle name="Normal 3 3 3 5 3 3 4" xfId="29234" xr:uid="{00000000-0005-0000-0000-000019720000}"/>
    <cellStyle name="Normal 3 3 3 5 3 4" xfId="29235" xr:uid="{00000000-0005-0000-0000-00001A720000}"/>
    <cellStyle name="Normal 3 3 3 5 3 4 2" xfId="29236" xr:uid="{00000000-0005-0000-0000-00001B720000}"/>
    <cellStyle name="Normal 3 3 3 5 3 4 2 2" xfId="29237" xr:uid="{00000000-0005-0000-0000-00001C720000}"/>
    <cellStyle name="Normal 3 3 3 5 3 4 2 2 2" xfId="29238" xr:uid="{00000000-0005-0000-0000-00001D720000}"/>
    <cellStyle name="Normal 3 3 3 5 3 4 2 3" xfId="29239" xr:uid="{00000000-0005-0000-0000-00001E720000}"/>
    <cellStyle name="Normal 3 3 3 5 3 4 3" xfId="29240" xr:uid="{00000000-0005-0000-0000-00001F720000}"/>
    <cellStyle name="Normal 3 3 3 5 3 4 3 2" xfId="29241" xr:uid="{00000000-0005-0000-0000-000020720000}"/>
    <cellStyle name="Normal 3 3 3 5 3 4 4" xfId="29242" xr:uid="{00000000-0005-0000-0000-000021720000}"/>
    <cellStyle name="Normal 3 3 3 5 3 5" xfId="29243" xr:uid="{00000000-0005-0000-0000-000022720000}"/>
    <cellStyle name="Normal 3 3 3 5 3 5 2" xfId="29244" xr:uid="{00000000-0005-0000-0000-000023720000}"/>
    <cellStyle name="Normal 3 3 3 5 3 5 2 2" xfId="29245" xr:uid="{00000000-0005-0000-0000-000024720000}"/>
    <cellStyle name="Normal 3 3 3 5 3 5 3" xfId="29246" xr:uid="{00000000-0005-0000-0000-000025720000}"/>
    <cellStyle name="Normal 3 3 3 5 3 6" xfId="29247" xr:uid="{00000000-0005-0000-0000-000026720000}"/>
    <cellStyle name="Normal 3 3 3 5 3 6 2" xfId="29248" xr:uid="{00000000-0005-0000-0000-000027720000}"/>
    <cellStyle name="Normal 3 3 3 5 3 7" xfId="29249" xr:uid="{00000000-0005-0000-0000-000028720000}"/>
    <cellStyle name="Normal 3 3 3 5 3 7 2" xfId="29250" xr:uid="{00000000-0005-0000-0000-000029720000}"/>
    <cellStyle name="Normal 3 3 3 5 3 8" xfId="29251" xr:uid="{00000000-0005-0000-0000-00002A720000}"/>
    <cellStyle name="Normal 3 3 3 5 4" xfId="29252" xr:uid="{00000000-0005-0000-0000-00002B720000}"/>
    <cellStyle name="Normal 3 3 3 5 4 2" xfId="29253" xr:uid="{00000000-0005-0000-0000-00002C720000}"/>
    <cellStyle name="Normal 3 3 3 5 4 2 2" xfId="29254" xr:uid="{00000000-0005-0000-0000-00002D720000}"/>
    <cellStyle name="Normal 3 3 3 5 4 2 2 2" xfId="29255" xr:uid="{00000000-0005-0000-0000-00002E720000}"/>
    <cellStyle name="Normal 3 3 3 5 4 2 2 2 2" xfId="29256" xr:uid="{00000000-0005-0000-0000-00002F720000}"/>
    <cellStyle name="Normal 3 3 3 5 4 2 2 3" xfId="29257" xr:uid="{00000000-0005-0000-0000-000030720000}"/>
    <cellStyle name="Normal 3 3 3 5 4 2 3" xfId="29258" xr:uid="{00000000-0005-0000-0000-000031720000}"/>
    <cellStyle name="Normal 3 3 3 5 4 2 3 2" xfId="29259" xr:uid="{00000000-0005-0000-0000-000032720000}"/>
    <cellStyle name="Normal 3 3 3 5 4 2 4" xfId="29260" xr:uid="{00000000-0005-0000-0000-000033720000}"/>
    <cellStyle name="Normal 3 3 3 5 4 3" xfId="29261" xr:uid="{00000000-0005-0000-0000-000034720000}"/>
    <cellStyle name="Normal 3 3 3 5 4 3 2" xfId="29262" xr:uid="{00000000-0005-0000-0000-000035720000}"/>
    <cellStyle name="Normal 3 3 3 5 4 3 2 2" xfId="29263" xr:uid="{00000000-0005-0000-0000-000036720000}"/>
    <cellStyle name="Normal 3 3 3 5 4 3 3" xfId="29264" xr:uid="{00000000-0005-0000-0000-000037720000}"/>
    <cellStyle name="Normal 3 3 3 5 4 4" xfId="29265" xr:uid="{00000000-0005-0000-0000-000038720000}"/>
    <cellStyle name="Normal 3 3 3 5 4 4 2" xfId="29266" xr:uid="{00000000-0005-0000-0000-000039720000}"/>
    <cellStyle name="Normal 3 3 3 5 4 5" xfId="29267" xr:uid="{00000000-0005-0000-0000-00003A720000}"/>
    <cellStyle name="Normal 3 3 3 5 5" xfId="29268" xr:uid="{00000000-0005-0000-0000-00003B720000}"/>
    <cellStyle name="Normal 3 3 3 5 5 2" xfId="29269" xr:uid="{00000000-0005-0000-0000-00003C720000}"/>
    <cellStyle name="Normal 3 3 3 5 5 2 2" xfId="29270" xr:uid="{00000000-0005-0000-0000-00003D720000}"/>
    <cellStyle name="Normal 3 3 3 5 5 2 2 2" xfId="29271" xr:uid="{00000000-0005-0000-0000-00003E720000}"/>
    <cellStyle name="Normal 3 3 3 5 5 2 3" xfId="29272" xr:uid="{00000000-0005-0000-0000-00003F720000}"/>
    <cellStyle name="Normal 3 3 3 5 5 3" xfId="29273" xr:uid="{00000000-0005-0000-0000-000040720000}"/>
    <cellStyle name="Normal 3 3 3 5 5 3 2" xfId="29274" xr:uid="{00000000-0005-0000-0000-000041720000}"/>
    <cellStyle name="Normal 3 3 3 5 5 4" xfId="29275" xr:uid="{00000000-0005-0000-0000-000042720000}"/>
    <cellStyle name="Normal 3 3 3 5 6" xfId="29276" xr:uid="{00000000-0005-0000-0000-000043720000}"/>
    <cellStyle name="Normal 3 3 3 5 6 2" xfId="29277" xr:uid="{00000000-0005-0000-0000-000044720000}"/>
    <cellStyle name="Normal 3 3 3 5 6 2 2" xfId="29278" xr:uid="{00000000-0005-0000-0000-000045720000}"/>
    <cellStyle name="Normal 3 3 3 5 6 2 2 2" xfId="29279" xr:uid="{00000000-0005-0000-0000-000046720000}"/>
    <cellStyle name="Normal 3 3 3 5 6 2 3" xfId="29280" xr:uid="{00000000-0005-0000-0000-000047720000}"/>
    <cellStyle name="Normal 3 3 3 5 6 3" xfId="29281" xr:uid="{00000000-0005-0000-0000-000048720000}"/>
    <cellStyle name="Normal 3 3 3 5 6 3 2" xfId="29282" xr:uid="{00000000-0005-0000-0000-000049720000}"/>
    <cellStyle name="Normal 3 3 3 5 6 4" xfId="29283" xr:uid="{00000000-0005-0000-0000-00004A720000}"/>
    <cellStyle name="Normal 3 3 3 5 7" xfId="29284" xr:uid="{00000000-0005-0000-0000-00004B720000}"/>
    <cellStyle name="Normal 3 3 3 5 7 2" xfId="29285" xr:uid="{00000000-0005-0000-0000-00004C720000}"/>
    <cellStyle name="Normal 3 3 3 5 7 2 2" xfId="29286" xr:uid="{00000000-0005-0000-0000-00004D720000}"/>
    <cellStyle name="Normal 3 3 3 5 7 3" xfId="29287" xr:uid="{00000000-0005-0000-0000-00004E720000}"/>
    <cellStyle name="Normal 3 3 3 5 8" xfId="29288" xr:uid="{00000000-0005-0000-0000-00004F720000}"/>
    <cellStyle name="Normal 3 3 3 5 8 2" xfId="29289" xr:uid="{00000000-0005-0000-0000-000050720000}"/>
    <cellStyle name="Normal 3 3 3 5 9" xfId="29290" xr:uid="{00000000-0005-0000-0000-000051720000}"/>
    <cellStyle name="Normal 3 3 3 5 9 2" xfId="29291" xr:uid="{00000000-0005-0000-0000-000052720000}"/>
    <cellStyle name="Normal 3 3 3 6" xfId="29292" xr:uid="{00000000-0005-0000-0000-000053720000}"/>
    <cellStyle name="Normal 3 3 3 6 2" xfId="29293" xr:uid="{00000000-0005-0000-0000-000054720000}"/>
    <cellStyle name="Normal 3 3 3 6 2 2" xfId="29294" xr:uid="{00000000-0005-0000-0000-000055720000}"/>
    <cellStyle name="Normal 3 3 3 6 2 2 2" xfId="29295" xr:uid="{00000000-0005-0000-0000-000056720000}"/>
    <cellStyle name="Normal 3 3 3 6 2 2 2 2" xfId="29296" xr:uid="{00000000-0005-0000-0000-000057720000}"/>
    <cellStyle name="Normal 3 3 3 6 2 2 2 2 2" xfId="29297" xr:uid="{00000000-0005-0000-0000-000058720000}"/>
    <cellStyle name="Normal 3 3 3 6 2 2 2 2 2 2" xfId="29298" xr:uid="{00000000-0005-0000-0000-000059720000}"/>
    <cellStyle name="Normal 3 3 3 6 2 2 2 2 3" xfId="29299" xr:uid="{00000000-0005-0000-0000-00005A720000}"/>
    <cellStyle name="Normal 3 3 3 6 2 2 2 3" xfId="29300" xr:uid="{00000000-0005-0000-0000-00005B720000}"/>
    <cellStyle name="Normal 3 3 3 6 2 2 2 3 2" xfId="29301" xr:uid="{00000000-0005-0000-0000-00005C720000}"/>
    <cellStyle name="Normal 3 3 3 6 2 2 2 4" xfId="29302" xr:uid="{00000000-0005-0000-0000-00005D720000}"/>
    <cellStyle name="Normal 3 3 3 6 2 2 3" xfId="29303" xr:uid="{00000000-0005-0000-0000-00005E720000}"/>
    <cellStyle name="Normal 3 3 3 6 2 2 3 2" xfId="29304" xr:uid="{00000000-0005-0000-0000-00005F720000}"/>
    <cellStyle name="Normal 3 3 3 6 2 2 3 2 2" xfId="29305" xr:uid="{00000000-0005-0000-0000-000060720000}"/>
    <cellStyle name="Normal 3 3 3 6 2 2 3 3" xfId="29306" xr:uid="{00000000-0005-0000-0000-000061720000}"/>
    <cellStyle name="Normal 3 3 3 6 2 2 4" xfId="29307" xr:uid="{00000000-0005-0000-0000-000062720000}"/>
    <cellStyle name="Normal 3 3 3 6 2 2 4 2" xfId="29308" xr:uid="{00000000-0005-0000-0000-000063720000}"/>
    <cellStyle name="Normal 3 3 3 6 2 2 5" xfId="29309" xr:uid="{00000000-0005-0000-0000-000064720000}"/>
    <cellStyle name="Normal 3 3 3 6 2 3" xfId="29310" xr:uid="{00000000-0005-0000-0000-000065720000}"/>
    <cellStyle name="Normal 3 3 3 6 2 3 2" xfId="29311" xr:uid="{00000000-0005-0000-0000-000066720000}"/>
    <cellStyle name="Normal 3 3 3 6 2 3 2 2" xfId="29312" xr:uid="{00000000-0005-0000-0000-000067720000}"/>
    <cellStyle name="Normal 3 3 3 6 2 3 2 2 2" xfId="29313" xr:uid="{00000000-0005-0000-0000-000068720000}"/>
    <cellStyle name="Normal 3 3 3 6 2 3 2 3" xfId="29314" xr:uid="{00000000-0005-0000-0000-000069720000}"/>
    <cellStyle name="Normal 3 3 3 6 2 3 3" xfId="29315" xr:uid="{00000000-0005-0000-0000-00006A720000}"/>
    <cellStyle name="Normal 3 3 3 6 2 3 3 2" xfId="29316" xr:uid="{00000000-0005-0000-0000-00006B720000}"/>
    <cellStyle name="Normal 3 3 3 6 2 3 4" xfId="29317" xr:uid="{00000000-0005-0000-0000-00006C720000}"/>
    <cellStyle name="Normal 3 3 3 6 2 4" xfId="29318" xr:uid="{00000000-0005-0000-0000-00006D720000}"/>
    <cellStyle name="Normal 3 3 3 6 2 4 2" xfId="29319" xr:uid="{00000000-0005-0000-0000-00006E720000}"/>
    <cellStyle name="Normal 3 3 3 6 2 4 2 2" xfId="29320" xr:uid="{00000000-0005-0000-0000-00006F720000}"/>
    <cellStyle name="Normal 3 3 3 6 2 4 2 2 2" xfId="29321" xr:uid="{00000000-0005-0000-0000-000070720000}"/>
    <cellStyle name="Normal 3 3 3 6 2 4 2 3" xfId="29322" xr:uid="{00000000-0005-0000-0000-000071720000}"/>
    <cellStyle name="Normal 3 3 3 6 2 4 3" xfId="29323" xr:uid="{00000000-0005-0000-0000-000072720000}"/>
    <cellStyle name="Normal 3 3 3 6 2 4 3 2" xfId="29324" xr:uid="{00000000-0005-0000-0000-000073720000}"/>
    <cellStyle name="Normal 3 3 3 6 2 4 4" xfId="29325" xr:uid="{00000000-0005-0000-0000-000074720000}"/>
    <cellStyle name="Normal 3 3 3 6 2 5" xfId="29326" xr:uid="{00000000-0005-0000-0000-000075720000}"/>
    <cellStyle name="Normal 3 3 3 6 2 5 2" xfId="29327" xr:uid="{00000000-0005-0000-0000-000076720000}"/>
    <cellStyle name="Normal 3 3 3 6 2 5 2 2" xfId="29328" xr:uid="{00000000-0005-0000-0000-000077720000}"/>
    <cellStyle name="Normal 3 3 3 6 2 5 3" xfId="29329" xr:uid="{00000000-0005-0000-0000-000078720000}"/>
    <cellStyle name="Normal 3 3 3 6 2 6" xfId="29330" xr:uid="{00000000-0005-0000-0000-000079720000}"/>
    <cellStyle name="Normal 3 3 3 6 2 6 2" xfId="29331" xr:uid="{00000000-0005-0000-0000-00007A720000}"/>
    <cellStyle name="Normal 3 3 3 6 2 7" xfId="29332" xr:uid="{00000000-0005-0000-0000-00007B720000}"/>
    <cellStyle name="Normal 3 3 3 6 2 7 2" xfId="29333" xr:uid="{00000000-0005-0000-0000-00007C720000}"/>
    <cellStyle name="Normal 3 3 3 6 2 8" xfId="29334" xr:uid="{00000000-0005-0000-0000-00007D720000}"/>
    <cellStyle name="Normal 3 3 3 6 3" xfId="29335" xr:uid="{00000000-0005-0000-0000-00007E720000}"/>
    <cellStyle name="Normal 3 3 3 6 3 2" xfId="29336" xr:uid="{00000000-0005-0000-0000-00007F720000}"/>
    <cellStyle name="Normal 3 3 3 6 3 2 2" xfId="29337" xr:uid="{00000000-0005-0000-0000-000080720000}"/>
    <cellStyle name="Normal 3 3 3 6 3 2 2 2" xfId="29338" xr:uid="{00000000-0005-0000-0000-000081720000}"/>
    <cellStyle name="Normal 3 3 3 6 3 2 2 2 2" xfId="29339" xr:uid="{00000000-0005-0000-0000-000082720000}"/>
    <cellStyle name="Normal 3 3 3 6 3 2 2 3" xfId="29340" xr:uid="{00000000-0005-0000-0000-000083720000}"/>
    <cellStyle name="Normal 3 3 3 6 3 2 3" xfId="29341" xr:uid="{00000000-0005-0000-0000-000084720000}"/>
    <cellStyle name="Normal 3 3 3 6 3 2 3 2" xfId="29342" xr:uid="{00000000-0005-0000-0000-000085720000}"/>
    <cellStyle name="Normal 3 3 3 6 3 2 4" xfId="29343" xr:uid="{00000000-0005-0000-0000-000086720000}"/>
    <cellStyle name="Normal 3 3 3 6 3 3" xfId="29344" xr:uid="{00000000-0005-0000-0000-000087720000}"/>
    <cellStyle name="Normal 3 3 3 6 3 3 2" xfId="29345" xr:uid="{00000000-0005-0000-0000-000088720000}"/>
    <cellStyle name="Normal 3 3 3 6 3 3 2 2" xfId="29346" xr:uid="{00000000-0005-0000-0000-000089720000}"/>
    <cellStyle name="Normal 3 3 3 6 3 3 3" xfId="29347" xr:uid="{00000000-0005-0000-0000-00008A720000}"/>
    <cellStyle name="Normal 3 3 3 6 3 4" xfId="29348" xr:uid="{00000000-0005-0000-0000-00008B720000}"/>
    <cellStyle name="Normal 3 3 3 6 3 4 2" xfId="29349" xr:uid="{00000000-0005-0000-0000-00008C720000}"/>
    <cellStyle name="Normal 3 3 3 6 3 5" xfId="29350" xr:uid="{00000000-0005-0000-0000-00008D720000}"/>
    <cellStyle name="Normal 3 3 3 6 4" xfId="29351" xr:uid="{00000000-0005-0000-0000-00008E720000}"/>
    <cellStyle name="Normal 3 3 3 6 4 2" xfId="29352" xr:uid="{00000000-0005-0000-0000-00008F720000}"/>
    <cellStyle name="Normal 3 3 3 6 4 2 2" xfId="29353" xr:uid="{00000000-0005-0000-0000-000090720000}"/>
    <cellStyle name="Normal 3 3 3 6 4 2 2 2" xfId="29354" xr:uid="{00000000-0005-0000-0000-000091720000}"/>
    <cellStyle name="Normal 3 3 3 6 4 2 3" xfId="29355" xr:uid="{00000000-0005-0000-0000-000092720000}"/>
    <cellStyle name="Normal 3 3 3 6 4 3" xfId="29356" xr:uid="{00000000-0005-0000-0000-000093720000}"/>
    <cellStyle name="Normal 3 3 3 6 4 3 2" xfId="29357" xr:uid="{00000000-0005-0000-0000-000094720000}"/>
    <cellStyle name="Normal 3 3 3 6 4 4" xfId="29358" xr:uid="{00000000-0005-0000-0000-000095720000}"/>
    <cellStyle name="Normal 3 3 3 6 5" xfId="29359" xr:uid="{00000000-0005-0000-0000-000096720000}"/>
    <cellStyle name="Normal 3 3 3 6 5 2" xfId="29360" xr:uid="{00000000-0005-0000-0000-000097720000}"/>
    <cellStyle name="Normal 3 3 3 6 5 2 2" xfId="29361" xr:uid="{00000000-0005-0000-0000-000098720000}"/>
    <cellStyle name="Normal 3 3 3 6 5 2 2 2" xfId="29362" xr:uid="{00000000-0005-0000-0000-000099720000}"/>
    <cellStyle name="Normal 3 3 3 6 5 2 3" xfId="29363" xr:uid="{00000000-0005-0000-0000-00009A720000}"/>
    <cellStyle name="Normal 3 3 3 6 5 3" xfId="29364" xr:uid="{00000000-0005-0000-0000-00009B720000}"/>
    <cellStyle name="Normal 3 3 3 6 5 3 2" xfId="29365" xr:uid="{00000000-0005-0000-0000-00009C720000}"/>
    <cellStyle name="Normal 3 3 3 6 5 4" xfId="29366" xr:uid="{00000000-0005-0000-0000-00009D720000}"/>
    <cellStyle name="Normal 3 3 3 6 6" xfId="29367" xr:uid="{00000000-0005-0000-0000-00009E720000}"/>
    <cellStyle name="Normal 3 3 3 6 6 2" xfId="29368" xr:uid="{00000000-0005-0000-0000-00009F720000}"/>
    <cellStyle name="Normal 3 3 3 6 6 2 2" xfId="29369" xr:uid="{00000000-0005-0000-0000-0000A0720000}"/>
    <cellStyle name="Normal 3 3 3 6 6 3" xfId="29370" xr:uid="{00000000-0005-0000-0000-0000A1720000}"/>
    <cellStyle name="Normal 3 3 3 6 7" xfId="29371" xr:uid="{00000000-0005-0000-0000-0000A2720000}"/>
    <cellStyle name="Normal 3 3 3 6 7 2" xfId="29372" xr:uid="{00000000-0005-0000-0000-0000A3720000}"/>
    <cellStyle name="Normal 3 3 3 6 8" xfId="29373" xr:uid="{00000000-0005-0000-0000-0000A4720000}"/>
    <cellStyle name="Normal 3 3 3 6 8 2" xfId="29374" xr:uid="{00000000-0005-0000-0000-0000A5720000}"/>
    <cellStyle name="Normal 3 3 3 6 9" xfId="29375" xr:uid="{00000000-0005-0000-0000-0000A6720000}"/>
    <cellStyle name="Normal 3 3 3 7" xfId="29376" xr:uid="{00000000-0005-0000-0000-0000A7720000}"/>
    <cellStyle name="Normal 3 3 3 7 2" xfId="29377" xr:uid="{00000000-0005-0000-0000-0000A8720000}"/>
    <cellStyle name="Normal 3 3 3 7 2 2" xfId="29378" xr:uid="{00000000-0005-0000-0000-0000A9720000}"/>
    <cellStyle name="Normal 3 3 3 7 2 2 2" xfId="29379" xr:uid="{00000000-0005-0000-0000-0000AA720000}"/>
    <cellStyle name="Normal 3 3 3 7 2 2 2 2" xfId="29380" xr:uid="{00000000-0005-0000-0000-0000AB720000}"/>
    <cellStyle name="Normal 3 3 3 7 2 2 2 2 2" xfId="29381" xr:uid="{00000000-0005-0000-0000-0000AC720000}"/>
    <cellStyle name="Normal 3 3 3 7 2 2 2 3" xfId="29382" xr:uid="{00000000-0005-0000-0000-0000AD720000}"/>
    <cellStyle name="Normal 3 3 3 7 2 2 3" xfId="29383" xr:uid="{00000000-0005-0000-0000-0000AE720000}"/>
    <cellStyle name="Normal 3 3 3 7 2 2 3 2" xfId="29384" xr:uid="{00000000-0005-0000-0000-0000AF720000}"/>
    <cellStyle name="Normal 3 3 3 7 2 2 4" xfId="29385" xr:uid="{00000000-0005-0000-0000-0000B0720000}"/>
    <cellStyle name="Normal 3 3 3 7 2 3" xfId="29386" xr:uid="{00000000-0005-0000-0000-0000B1720000}"/>
    <cellStyle name="Normal 3 3 3 7 2 3 2" xfId="29387" xr:uid="{00000000-0005-0000-0000-0000B2720000}"/>
    <cellStyle name="Normal 3 3 3 7 2 3 2 2" xfId="29388" xr:uid="{00000000-0005-0000-0000-0000B3720000}"/>
    <cellStyle name="Normal 3 3 3 7 2 3 3" xfId="29389" xr:uid="{00000000-0005-0000-0000-0000B4720000}"/>
    <cellStyle name="Normal 3 3 3 7 2 4" xfId="29390" xr:uid="{00000000-0005-0000-0000-0000B5720000}"/>
    <cellStyle name="Normal 3 3 3 7 2 4 2" xfId="29391" xr:uid="{00000000-0005-0000-0000-0000B6720000}"/>
    <cellStyle name="Normal 3 3 3 7 2 5" xfId="29392" xr:uid="{00000000-0005-0000-0000-0000B7720000}"/>
    <cellStyle name="Normal 3 3 3 7 3" xfId="29393" xr:uid="{00000000-0005-0000-0000-0000B8720000}"/>
    <cellStyle name="Normal 3 3 3 7 3 2" xfId="29394" xr:uid="{00000000-0005-0000-0000-0000B9720000}"/>
    <cellStyle name="Normal 3 3 3 7 3 2 2" xfId="29395" xr:uid="{00000000-0005-0000-0000-0000BA720000}"/>
    <cellStyle name="Normal 3 3 3 7 3 2 2 2" xfId="29396" xr:uid="{00000000-0005-0000-0000-0000BB720000}"/>
    <cellStyle name="Normal 3 3 3 7 3 2 3" xfId="29397" xr:uid="{00000000-0005-0000-0000-0000BC720000}"/>
    <cellStyle name="Normal 3 3 3 7 3 3" xfId="29398" xr:uid="{00000000-0005-0000-0000-0000BD720000}"/>
    <cellStyle name="Normal 3 3 3 7 3 3 2" xfId="29399" xr:uid="{00000000-0005-0000-0000-0000BE720000}"/>
    <cellStyle name="Normal 3 3 3 7 3 4" xfId="29400" xr:uid="{00000000-0005-0000-0000-0000BF720000}"/>
    <cellStyle name="Normal 3 3 3 7 4" xfId="29401" xr:uid="{00000000-0005-0000-0000-0000C0720000}"/>
    <cellStyle name="Normal 3 3 3 7 4 2" xfId="29402" xr:uid="{00000000-0005-0000-0000-0000C1720000}"/>
    <cellStyle name="Normal 3 3 3 7 4 2 2" xfId="29403" xr:uid="{00000000-0005-0000-0000-0000C2720000}"/>
    <cellStyle name="Normal 3 3 3 7 4 2 2 2" xfId="29404" xr:uid="{00000000-0005-0000-0000-0000C3720000}"/>
    <cellStyle name="Normal 3 3 3 7 4 2 3" xfId="29405" xr:uid="{00000000-0005-0000-0000-0000C4720000}"/>
    <cellStyle name="Normal 3 3 3 7 4 3" xfId="29406" xr:uid="{00000000-0005-0000-0000-0000C5720000}"/>
    <cellStyle name="Normal 3 3 3 7 4 3 2" xfId="29407" xr:uid="{00000000-0005-0000-0000-0000C6720000}"/>
    <cellStyle name="Normal 3 3 3 7 4 4" xfId="29408" xr:uid="{00000000-0005-0000-0000-0000C7720000}"/>
    <cellStyle name="Normal 3 3 3 7 5" xfId="29409" xr:uid="{00000000-0005-0000-0000-0000C8720000}"/>
    <cellStyle name="Normal 3 3 3 7 5 2" xfId="29410" xr:uid="{00000000-0005-0000-0000-0000C9720000}"/>
    <cellStyle name="Normal 3 3 3 7 5 2 2" xfId="29411" xr:uid="{00000000-0005-0000-0000-0000CA720000}"/>
    <cellStyle name="Normal 3 3 3 7 5 3" xfId="29412" xr:uid="{00000000-0005-0000-0000-0000CB720000}"/>
    <cellStyle name="Normal 3 3 3 7 6" xfId="29413" xr:uid="{00000000-0005-0000-0000-0000CC720000}"/>
    <cellStyle name="Normal 3 3 3 7 6 2" xfId="29414" xr:uid="{00000000-0005-0000-0000-0000CD720000}"/>
    <cellStyle name="Normal 3 3 3 7 7" xfId="29415" xr:uid="{00000000-0005-0000-0000-0000CE720000}"/>
    <cellStyle name="Normal 3 3 3 7 7 2" xfId="29416" xr:uid="{00000000-0005-0000-0000-0000CF720000}"/>
    <cellStyle name="Normal 3 3 3 7 8" xfId="29417" xr:uid="{00000000-0005-0000-0000-0000D0720000}"/>
    <cellStyle name="Normal 3 3 3 8" xfId="29418" xr:uid="{00000000-0005-0000-0000-0000D1720000}"/>
    <cellStyle name="Normal 3 3 3 8 2" xfId="29419" xr:uid="{00000000-0005-0000-0000-0000D2720000}"/>
    <cellStyle name="Normal 3 3 3 8 2 2" xfId="29420" xr:uid="{00000000-0005-0000-0000-0000D3720000}"/>
    <cellStyle name="Normal 3 3 3 8 2 2 2" xfId="29421" xr:uid="{00000000-0005-0000-0000-0000D4720000}"/>
    <cellStyle name="Normal 3 3 3 8 2 2 2 2" xfId="29422" xr:uid="{00000000-0005-0000-0000-0000D5720000}"/>
    <cellStyle name="Normal 3 3 3 8 2 2 2 2 2" xfId="29423" xr:uid="{00000000-0005-0000-0000-0000D6720000}"/>
    <cellStyle name="Normal 3 3 3 8 2 2 2 3" xfId="29424" xr:uid="{00000000-0005-0000-0000-0000D7720000}"/>
    <cellStyle name="Normal 3 3 3 8 2 2 3" xfId="29425" xr:uid="{00000000-0005-0000-0000-0000D8720000}"/>
    <cellStyle name="Normal 3 3 3 8 2 2 3 2" xfId="29426" xr:uid="{00000000-0005-0000-0000-0000D9720000}"/>
    <cellStyle name="Normal 3 3 3 8 2 2 4" xfId="29427" xr:uid="{00000000-0005-0000-0000-0000DA720000}"/>
    <cellStyle name="Normal 3 3 3 8 2 3" xfId="29428" xr:uid="{00000000-0005-0000-0000-0000DB720000}"/>
    <cellStyle name="Normal 3 3 3 8 2 3 2" xfId="29429" xr:uid="{00000000-0005-0000-0000-0000DC720000}"/>
    <cellStyle name="Normal 3 3 3 8 2 3 2 2" xfId="29430" xr:uid="{00000000-0005-0000-0000-0000DD720000}"/>
    <cellStyle name="Normal 3 3 3 8 2 3 3" xfId="29431" xr:uid="{00000000-0005-0000-0000-0000DE720000}"/>
    <cellStyle name="Normal 3 3 3 8 2 4" xfId="29432" xr:uid="{00000000-0005-0000-0000-0000DF720000}"/>
    <cellStyle name="Normal 3 3 3 8 2 4 2" xfId="29433" xr:uid="{00000000-0005-0000-0000-0000E0720000}"/>
    <cellStyle name="Normal 3 3 3 8 2 5" xfId="29434" xr:uid="{00000000-0005-0000-0000-0000E1720000}"/>
    <cellStyle name="Normal 3 3 3 8 3" xfId="29435" xr:uid="{00000000-0005-0000-0000-0000E2720000}"/>
    <cellStyle name="Normal 3 3 3 8 3 2" xfId="29436" xr:uid="{00000000-0005-0000-0000-0000E3720000}"/>
    <cellStyle name="Normal 3 3 3 8 3 2 2" xfId="29437" xr:uid="{00000000-0005-0000-0000-0000E4720000}"/>
    <cellStyle name="Normal 3 3 3 8 3 2 2 2" xfId="29438" xr:uid="{00000000-0005-0000-0000-0000E5720000}"/>
    <cellStyle name="Normal 3 3 3 8 3 2 3" xfId="29439" xr:uid="{00000000-0005-0000-0000-0000E6720000}"/>
    <cellStyle name="Normal 3 3 3 8 3 3" xfId="29440" xr:uid="{00000000-0005-0000-0000-0000E7720000}"/>
    <cellStyle name="Normal 3 3 3 8 3 3 2" xfId="29441" xr:uid="{00000000-0005-0000-0000-0000E8720000}"/>
    <cellStyle name="Normal 3 3 3 8 3 4" xfId="29442" xr:uid="{00000000-0005-0000-0000-0000E9720000}"/>
    <cellStyle name="Normal 3 3 3 8 4" xfId="29443" xr:uid="{00000000-0005-0000-0000-0000EA720000}"/>
    <cellStyle name="Normal 3 3 3 8 4 2" xfId="29444" xr:uid="{00000000-0005-0000-0000-0000EB720000}"/>
    <cellStyle name="Normal 3 3 3 8 4 2 2" xfId="29445" xr:uid="{00000000-0005-0000-0000-0000EC720000}"/>
    <cellStyle name="Normal 3 3 3 8 4 2 2 2" xfId="29446" xr:uid="{00000000-0005-0000-0000-0000ED720000}"/>
    <cellStyle name="Normal 3 3 3 8 4 2 3" xfId="29447" xr:uid="{00000000-0005-0000-0000-0000EE720000}"/>
    <cellStyle name="Normal 3 3 3 8 4 3" xfId="29448" xr:uid="{00000000-0005-0000-0000-0000EF720000}"/>
    <cellStyle name="Normal 3 3 3 8 4 3 2" xfId="29449" xr:uid="{00000000-0005-0000-0000-0000F0720000}"/>
    <cellStyle name="Normal 3 3 3 8 4 4" xfId="29450" xr:uid="{00000000-0005-0000-0000-0000F1720000}"/>
    <cellStyle name="Normal 3 3 3 8 5" xfId="29451" xr:uid="{00000000-0005-0000-0000-0000F2720000}"/>
    <cellStyle name="Normal 3 3 3 8 5 2" xfId="29452" xr:uid="{00000000-0005-0000-0000-0000F3720000}"/>
    <cellStyle name="Normal 3 3 3 8 5 2 2" xfId="29453" xr:uid="{00000000-0005-0000-0000-0000F4720000}"/>
    <cellStyle name="Normal 3 3 3 8 5 3" xfId="29454" xr:uid="{00000000-0005-0000-0000-0000F5720000}"/>
    <cellStyle name="Normal 3 3 3 8 6" xfId="29455" xr:uid="{00000000-0005-0000-0000-0000F6720000}"/>
    <cellStyle name="Normal 3 3 3 8 6 2" xfId="29456" xr:uid="{00000000-0005-0000-0000-0000F7720000}"/>
    <cellStyle name="Normal 3 3 3 8 7" xfId="29457" xr:uid="{00000000-0005-0000-0000-0000F8720000}"/>
    <cellStyle name="Normal 3 3 3 8 7 2" xfId="29458" xr:uid="{00000000-0005-0000-0000-0000F9720000}"/>
    <cellStyle name="Normal 3 3 3 8 8" xfId="29459" xr:uid="{00000000-0005-0000-0000-0000FA720000}"/>
    <cellStyle name="Normal 3 3 3 9" xfId="29460" xr:uid="{00000000-0005-0000-0000-0000FB720000}"/>
    <cellStyle name="Normal 3 3 3 9 2" xfId="29461" xr:uid="{00000000-0005-0000-0000-0000FC720000}"/>
    <cellStyle name="Normal 3 3 3 9 2 2" xfId="29462" xr:uid="{00000000-0005-0000-0000-0000FD720000}"/>
    <cellStyle name="Normal 3 3 3 9 2 2 2" xfId="29463" xr:uid="{00000000-0005-0000-0000-0000FE720000}"/>
    <cellStyle name="Normal 3 3 3 9 2 2 2 2" xfId="29464" xr:uid="{00000000-0005-0000-0000-0000FF720000}"/>
    <cellStyle name="Normal 3 3 3 9 2 2 2 2 2" xfId="29465" xr:uid="{00000000-0005-0000-0000-000000730000}"/>
    <cellStyle name="Normal 3 3 3 9 2 2 2 3" xfId="29466" xr:uid="{00000000-0005-0000-0000-000001730000}"/>
    <cellStyle name="Normal 3 3 3 9 2 2 3" xfId="29467" xr:uid="{00000000-0005-0000-0000-000002730000}"/>
    <cellStyle name="Normal 3 3 3 9 2 2 3 2" xfId="29468" xr:uid="{00000000-0005-0000-0000-000003730000}"/>
    <cellStyle name="Normal 3 3 3 9 2 2 4" xfId="29469" xr:uid="{00000000-0005-0000-0000-000004730000}"/>
    <cellStyle name="Normal 3 3 3 9 2 3" xfId="29470" xr:uid="{00000000-0005-0000-0000-000005730000}"/>
    <cellStyle name="Normal 3 3 3 9 2 3 2" xfId="29471" xr:uid="{00000000-0005-0000-0000-000006730000}"/>
    <cellStyle name="Normal 3 3 3 9 2 3 2 2" xfId="29472" xr:uid="{00000000-0005-0000-0000-000007730000}"/>
    <cellStyle name="Normal 3 3 3 9 2 3 3" xfId="29473" xr:uid="{00000000-0005-0000-0000-000008730000}"/>
    <cellStyle name="Normal 3 3 3 9 2 4" xfId="29474" xr:uid="{00000000-0005-0000-0000-000009730000}"/>
    <cellStyle name="Normal 3 3 3 9 2 4 2" xfId="29475" xr:uid="{00000000-0005-0000-0000-00000A730000}"/>
    <cellStyle name="Normal 3 3 3 9 2 5" xfId="29476" xr:uid="{00000000-0005-0000-0000-00000B730000}"/>
    <cellStyle name="Normal 3 3 3 9 3" xfId="29477" xr:uid="{00000000-0005-0000-0000-00000C730000}"/>
    <cellStyle name="Normal 3 3 3 9 3 2" xfId="29478" xr:uid="{00000000-0005-0000-0000-00000D730000}"/>
    <cellStyle name="Normal 3 3 3 9 3 2 2" xfId="29479" xr:uid="{00000000-0005-0000-0000-00000E730000}"/>
    <cellStyle name="Normal 3 3 3 9 3 2 2 2" xfId="29480" xr:uid="{00000000-0005-0000-0000-00000F730000}"/>
    <cellStyle name="Normal 3 3 3 9 3 2 3" xfId="29481" xr:uid="{00000000-0005-0000-0000-000010730000}"/>
    <cellStyle name="Normal 3 3 3 9 3 3" xfId="29482" xr:uid="{00000000-0005-0000-0000-000011730000}"/>
    <cellStyle name="Normal 3 3 3 9 3 3 2" xfId="29483" xr:uid="{00000000-0005-0000-0000-000012730000}"/>
    <cellStyle name="Normal 3 3 3 9 3 4" xfId="29484" xr:uid="{00000000-0005-0000-0000-000013730000}"/>
    <cellStyle name="Normal 3 3 3 9 4" xfId="29485" xr:uid="{00000000-0005-0000-0000-000014730000}"/>
    <cellStyle name="Normal 3 3 3 9 4 2" xfId="29486" xr:uid="{00000000-0005-0000-0000-000015730000}"/>
    <cellStyle name="Normal 3 3 3 9 4 2 2" xfId="29487" xr:uid="{00000000-0005-0000-0000-000016730000}"/>
    <cellStyle name="Normal 3 3 3 9 4 3" xfId="29488" xr:uid="{00000000-0005-0000-0000-000017730000}"/>
    <cellStyle name="Normal 3 3 3 9 5" xfId="29489" xr:uid="{00000000-0005-0000-0000-000018730000}"/>
    <cellStyle name="Normal 3 3 3 9 5 2" xfId="29490" xr:uid="{00000000-0005-0000-0000-000019730000}"/>
    <cellStyle name="Normal 3 3 3 9 6" xfId="29491" xr:uid="{00000000-0005-0000-0000-00001A730000}"/>
    <cellStyle name="Normal 3 3 3_T-straight with PEDs adjustor" xfId="29492" xr:uid="{00000000-0005-0000-0000-00001B730000}"/>
    <cellStyle name="Normal 3 3 4" xfId="29493" xr:uid="{00000000-0005-0000-0000-00001C730000}"/>
    <cellStyle name="Normal 3 3 4 10" xfId="29494" xr:uid="{00000000-0005-0000-0000-00001D730000}"/>
    <cellStyle name="Normal 3 3 4 10 2" xfId="29495" xr:uid="{00000000-0005-0000-0000-00001E730000}"/>
    <cellStyle name="Normal 3 3 4 10 2 2" xfId="29496" xr:uid="{00000000-0005-0000-0000-00001F730000}"/>
    <cellStyle name="Normal 3 3 4 10 2 2 2" xfId="29497" xr:uid="{00000000-0005-0000-0000-000020730000}"/>
    <cellStyle name="Normal 3 3 4 10 2 3" xfId="29498" xr:uid="{00000000-0005-0000-0000-000021730000}"/>
    <cellStyle name="Normal 3 3 4 10 3" xfId="29499" xr:uid="{00000000-0005-0000-0000-000022730000}"/>
    <cellStyle name="Normal 3 3 4 10 3 2" xfId="29500" xr:uid="{00000000-0005-0000-0000-000023730000}"/>
    <cellStyle name="Normal 3 3 4 10 4" xfId="29501" xr:uid="{00000000-0005-0000-0000-000024730000}"/>
    <cellStyle name="Normal 3 3 4 11" xfId="29502" xr:uid="{00000000-0005-0000-0000-000025730000}"/>
    <cellStyle name="Normal 3 3 4 11 2" xfId="29503" xr:uid="{00000000-0005-0000-0000-000026730000}"/>
    <cellStyle name="Normal 3 3 4 11 2 2" xfId="29504" xr:uid="{00000000-0005-0000-0000-000027730000}"/>
    <cellStyle name="Normal 3 3 4 11 2 2 2" xfId="29505" xr:uid="{00000000-0005-0000-0000-000028730000}"/>
    <cellStyle name="Normal 3 3 4 11 2 3" xfId="29506" xr:uid="{00000000-0005-0000-0000-000029730000}"/>
    <cellStyle name="Normal 3 3 4 11 3" xfId="29507" xr:uid="{00000000-0005-0000-0000-00002A730000}"/>
    <cellStyle name="Normal 3 3 4 11 3 2" xfId="29508" xr:uid="{00000000-0005-0000-0000-00002B730000}"/>
    <cellStyle name="Normal 3 3 4 11 4" xfId="29509" xr:uid="{00000000-0005-0000-0000-00002C730000}"/>
    <cellStyle name="Normal 3 3 4 12" xfId="29510" xr:uid="{00000000-0005-0000-0000-00002D730000}"/>
    <cellStyle name="Normal 3 3 4 12 2" xfId="29511" xr:uid="{00000000-0005-0000-0000-00002E730000}"/>
    <cellStyle name="Normal 3 3 4 12 2 2" xfId="29512" xr:uid="{00000000-0005-0000-0000-00002F730000}"/>
    <cellStyle name="Normal 3 3 4 12 2 2 2" xfId="29513" xr:uid="{00000000-0005-0000-0000-000030730000}"/>
    <cellStyle name="Normal 3 3 4 12 2 3" xfId="29514" xr:uid="{00000000-0005-0000-0000-000031730000}"/>
    <cellStyle name="Normal 3 3 4 12 3" xfId="29515" xr:uid="{00000000-0005-0000-0000-000032730000}"/>
    <cellStyle name="Normal 3 3 4 12 3 2" xfId="29516" xr:uid="{00000000-0005-0000-0000-000033730000}"/>
    <cellStyle name="Normal 3 3 4 12 4" xfId="29517" xr:uid="{00000000-0005-0000-0000-000034730000}"/>
    <cellStyle name="Normal 3 3 4 13" xfId="29518" xr:uid="{00000000-0005-0000-0000-000035730000}"/>
    <cellStyle name="Normal 3 3 4 13 2" xfId="29519" xr:uid="{00000000-0005-0000-0000-000036730000}"/>
    <cellStyle name="Normal 3 3 4 13 2 2" xfId="29520" xr:uid="{00000000-0005-0000-0000-000037730000}"/>
    <cellStyle name="Normal 3 3 4 13 3" xfId="29521" xr:uid="{00000000-0005-0000-0000-000038730000}"/>
    <cellStyle name="Normal 3 3 4 14" xfId="29522" xr:uid="{00000000-0005-0000-0000-000039730000}"/>
    <cellStyle name="Normal 3 3 4 14 2" xfId="29523" xr:uid="{00000000-0005-0000-0000-00003A730000}"/>
    <cellStyle name="Normal 3 3 4 15" xfId="29524" xr:uid="{00000000-0005-0000-0000-00003B730000}"/>
    <cellStyle name="Normal 3 3 4 15 2" xfId="29525" xr:uid="{00000000-0005-0000-0000-00003C730000}"/>
    <cellStyle name="Normal 3 3 4 16" xfId="29526" xr:uid="{00000000-0005-0000-0000-00003D730000}"/>
    <cellStyle name="Normal 3 3 4 17" xfId="29527" xr:uid="{00000000-0005-0000-0000-00003E730000}"/>
    <cellStyle name="Normal 3 3 4 2" xfId="29528" xr:uid="{00000000-0005-0000-0000-00003F730000}"/>
    <cellStyle name="Normal 3 3 4 2 10" xfId="29529" xr:uid="{00000000-0005-0000-0000-000040730000}"/>
    <cellStyle name="Normal 3 3 4 2 11" xfId="29530" xr:uid="{00000000-0005-0000-0000-000041730000}"/>
    <cellStyle name="Normal 3 3 4 2 2" xfId="29531" xr:uid="{00000000-0005-0000-0000-000042730000}"/>
    <cellStyle name="Normal 3 3 4 2 2 10" xfId="29532" xr:uid="{00000000-0005-0000-0000-000043730000}"/>
    <cellStyle name="Normal 3 3 4 2 2 2" xfId="29533" xr:uid="{00000000-0005-0000-0000-000044730000}"/>
    <cellStyle name="Normal 3 3 4 2 2 2 2" xfId="29534" xr:uid="{00000000-0005-0000-0000-000045730000}"/>
    <cellStyle name="Normal 3 3 4 2 2 2 2 2" xfId="29535" xr:uid="{00000000-0005-0000-0000-000046730000}"/>
    <cellStyle name="Normal 3 3 4 2 2 2 2 2 2" xfId="29536" xr:uid="{00000000-0005-0000-0000-000047730000}"/>
    <cellStyle name="Normal 3 3 4 2 2 2 2 2 2 2" xfId="29537" xr:uid="{00000000-0005-0000-0000-000048730000}"/>
    <cellStyle name="Normal 3 3 4 2 2 2 2 2 2 2 2" xfId="29538" xr:uid="{00000000-0005-0000-0000-000049730000}"/>
    <cellStyle name="Normal 3 3 4 2 2 2 2 2 2 3" xfId="29539" xr:uid="{00000000-0005-0000-0000-00004A730000}"/>
    <cellStyle name="Normal 3 3 4 2 2 2 2 2 3" xfId="29540" xr:uid="{00000000-0005-0000-0000-00004B730000}"/>
    <cellStyle name="Normal 3 3 4 2 2 2 2 2 3 2" xfId="29541" xr:uid="{00000000-0005-0000-0000-00004C730000}"/>
    <cellStyle name="Normal 3 3 4 2 2 2 2 2 4" xfId="29542" xr:uid="{00000000-0005-0000-0000-00004D730000}"/>
    <cellStyle name="Normal 3 3 4 2 2 2 2 3" xfId="29543" xr:uid="{00000000-0005-0000-0000-00004E730000}"/>
    <cellStyle name="Normal 3 3 4 2 2 2 2 3 2" xfId="29544" xr:uid="{00000000-0005-0000-0000-00004F730000}"/>
    <cellStyle name="Normal 3 3 4 2 2 2 2 3 2 2" xfId="29545" xr:uid="{00000000-0005-0000-0000-000050730000}"/>
    <cellStyle name="Normal 3 3 4 2 2 2 2 3 3" xfId="29546" xr:uid="{00000000-0005-0000-0000-000051730000}"/>
    <cellStyle name="Normal 3 3 4 2 2 2 2 4" xfId="29547" xr:uid="{00000000-0005-0000-0000-000052730000}"/>
    <cellStyle name="Normal 3 3 4 2 2 2 2 4 2" xfId="29548" xr:uid="{00000000-0005-0000-0000-000053730000}"/>
    <cellStyle name="Normal 3 3 4 2 2 2 2 5" xfId="29549" xr:uid="{00000000-0005-0000-0000-000054730000}"/>
    <cellStyle name="Normal 3 3 4 2 2 2 3" xfId="29550" xr:uid="{00000000-0005-0000-0000-000055730000}"/>
    <cellStyle name="Normal 3 3 4 2 2 2 3 2" xfId="29551" xr:uid="{00000000-0005-0000-0000-000056730000}"/>
    <cellStyle name="Normal 3 3 4 2 2 2 3 2 2" xfId="29552" xr:uid="{00000000-0005-0000-0000-000057730000}"/>
    <cellStyle name="Normal 3 3 4 2 2 2 3 2 2 2" xfId="29553" xr:uid="{00000000-0005-0000-0000-000058730000}"/>
    <cellStyle name="Normal 3 3 4 2 2 2 3 2 3" xfId="29554" xr:uid="{00000000-0005-0000-0000-000059730000}"/>
    <cellStyle name="Normal 3 3 4 2 2 2 3 3" xfId="29555" xr:uid="{00000000-0005-0000-0000-00005A730000}"/>
    <cellStyle name="Normal 3 3 4 2 2 2 3 3 2" xfId="29556" xr:uid="{00000000-0005-0000-0000-00005B730000}"/>
    <cellStyle name="Normal 3 3 4 2 2 2 3 4" xfId="29557" xr:uid="{00000000-0005-0000-0000-00005C730000}"/>
    <cellStyle name="Normal 3 3 4 2 2 2 4" xfId="29558" xr:uid="{00000000-0005-0000-0000-00005D730000}"/>
    <cellStyle name="Normal 3 3 4 2 2 2 4 2" xfId="29559" xr:uid="{00000000-0005-0000-0000-00005E730000}"/>
    <cellStyle name="Normal 3 3 4 2 2 2 4 2 2" xfId="29560" xr:uid="{00000000-0005-0000-0000-00005F730000}"/>
    <cellStyle name="Normal 3 3 4 2 2 2 4 2 2 2" xfId="29561" xr:uid="{00000000-0005-0000-0000-000060730000}"/>
    <cellStyle name="Normal 3 3 4 2 2 2 4 2 3" xfId="29562" xr:uid="{00000000-0005-0000-0000-000061730000}"/>
    <cellStyle name="Normal 3 3 4 2 2 2 4 3" xfId="29563" xr:uid="{00000000-0005-0000-0000-000062730000}"/>
    <cellStyle name="Normal 3 3 4 2 2 2 4 3 2" xfId="29564" xr:uid="{00000000-0005-0000-0000-000063730000}"/>
    <cellStyle name="Normal 3 3 4 2 2 2 4 4" xfId="29565" xr:uid="{00000000-0005-0000-0000-000064730000}"/>
    <cellStyle name="Normal 3 3 4 2 2 2 5" xfId="29566" xr:uid="{00000000-0005-0000-0000-000065730000}"/>
    <cellStyle name="Normal 3 3 4 2 2 2 5 2" xfId="29567" xr:uid="{00000000-0005-0000-0000-000066730000}"/>
    <cellStyle name="Normal 3 3 4 2 2 2 5 2 2" xfId="29568" xr:uid="{00000000-0005-0000-0000-000067730000}"/>
    <cellStyle name="Normal 3 3 4 2 2 2 5 3" xfId="29569" xr:uid="{00000000-0005-0000-0000-000068730000}"/>
    <cellStyle name="Normal 3 3 4 2 2 2 6" xfId="29570" xr:uid="{00000000-0005-0000-0000-000069730000}"/>
    <cellStyle name="Normal 3 3 4 2 2 2 6 2" xfId="29571" xr:uid="{00000000-0005-0000-0000-00006A730000}"/>
    <cellStyle name="Normal 3 3 4 2 2 2 7" xfId="29572" xr:uid="{00000000-0005-0000-0000-00006B730000}"/>
    <cellStyle name="Normal 3 3 4 2 2 2 7 2" xfId="29573" xr:uid="{00000000-0005-0000-0000-00006C730000}"/>
    <cellStyle name="Normal 3 3 4 2 2 2 8" xfId="29574" xr:uid="{00000000-0005-0000-0000-00006D730000}"/>
    <cellStyle name="Normal 3 3 4 2 2 3" xfId="29575" xr:uid="{00000000-0005-0000-0000-00006E730000}"/>
    <cellStyle name="Normal 3 3 4 2 2 3 2" xfId="29576" xr:uid="{00000000-0005-0000-0000-00006F730000}"/>
    <cellStyle name="Normal 3 3 4 2 2 3 2 2" xfId="29577" xr:uid="{00000000-0005-0000-0000-000070730000}"/>
    <cellStyle name="Normal 3 3 4 2 2 3 2 2 2" xfId="29578" xr:uid="{00000000-0005-0000-0000-000071730000}"/>
    <cellStyle name="Normal 3 3 4 2 2 3 2 2 2 2" xfId="29579" xr:uid="{00000000-0005-0000-0000-000072730000}"/>
    <cellStyle name="Normal 3 3 4 2 2 3 2 2 3" xfId="29580" xr:uid="{00000000-0005-0000-0000-000073730000}"/>
    <cellStyle name="Normal 3 3 4 2 2 3 2 3" xfId="29581" xr:uid="{00000000-0005-0000-0000-000074730000}"/>
    <cellStyle name="Normal 3 3 4 2 2 3 2 3 2" xfId="29582" xr:uid="{00000000-0005-0000-0000-000075730000}"/>
    <cellStyle name="Normal 3 3 4 2 2 3 2 4" xfId="29583" xr:uid="{00000000-0005-0000-0000-000076730000}"/>
    <cellStyle name="Normal 3 3 4 2 2 3 3" xfId="29584" xr:uid="{00000000-0005-0000-0000-000077730000}"/>
    <cellStyle name="Normal 3 3 4 2 2 3 3 2" xfId="29585" xr:uid="{00000000-0005-0000-0000-000078730000}"/>
    <cellStyle name="Normal 3 3 4 2 2 3 3 2 2" xfId="29586" xr:uid="{00000000-0005-0000-0000-000079730000}"/>
    <cellStyle name="Normal 3 3 4 2 2 3 3 3" xfId="29587" xr:uid="{00000000-0005-0000-0000-00007A730000}"/>
    <cellStyle name="Normal 3 3 4 2 2 3 4" xfId="29588" xr:uid="{00000000-0005-0000-0000-00007B730000}"/>
    <cellStyle name="Normal 3 3 4 2 2 3 4 2" xfId="29589" xr:uid="{00000000-0005-0000-0000-00007C730000}"/>
    <cellStyle name="Normal 3 3 4 2 2 3 5" xfId="29590" xr:uid="{00000000-0005-0000-0000-00007D730000}"/>
    <cellStyle name="Normal 3 3 4 2 2 4" xfId="29591" xr:uid="{00000000-0005-0000-0000-00007E730000}"/>
    <cellStyle name="Normal 3 3 4 2 2 4 2" xfId="29592" xr:uid="{00000000-0005-0000-0000-00007F730000}"/>
    <cellStyle name="Normal 3 3 4 2 2 4 2 2" xfId="29593" xr:uid="{00000000-0005-0000-0000-000080730000}"/>
    <cellStyle name="Normal 3 3 4 2 2 4 2 2 2" xfId="29594" xr:uid="{00000000-0005-0000-0000-000081730000}"/>
    <cellStyle name="Normal 3 3 4 2 2 4 2 3" xfId="29595" xr:uid="{00000000-0005-0000-0000-000082730000}"/>
    <cellStyle name="Normal 3 3 4 2 2 4 3" xfId="29596" xr:uid="{00000000-0005-0000-0000-000083730000}"/>
    <cellStyle name="Normal 3 3 4 2 2 4 3 2" xfId="29597" xr:uid="{00000000-0005-0000-0000-000084730000}"/>
    <cellStyle name="Normal 3 3 4 2 2 4 4" xfId="29598" xr:uid="{00000000-0005-0000-0000-000085730000}"/>
    <cellStyle name="Normal 3 3 4 2 2 5" xfId="29599" xr:uid="{00000000-0005-0000-0000-000086730000}"/>
    <cellStyle name="Normal 3 3 4 2 2 5 2" xfId="29600" xr:uid="{00000000-0005-0000-0000-000087730000}"/>
    <cellStyle name="Normal 3 3 4 2 2 5 2 2" xfId="29601" xr:uid="{00000000-0005-0000-0000-000088730000}"/>
    <cellStyle name="Normal 3 3 4 2 2 5 2 2 2" xfId="29602" xr:uid="{00000000-0005-0000-0000-000089730000}"/>
    <cellStyle name="Normal 3 3 4 2 2 5 2 3" xfId="29603" xr:uid="{00000000-0005-0000-0000-00008A730000}"/>
    <cellStyle name="Normal 3 3 4 2 2 5 3" xfId="29604" xr:uid="{00000000-0005-0000-0000-00008B730000}"/>
    <cellStyle name="Normal 3 3 4 2 2 5 3 2" xfId="29605" xr:uid="{00000000-0005-0000-0000-00008C730000}"/>
    <cellStyle name="Normal 3 3 4 2 2 5 4" xfId="29606" xr:uid="{00000000-0005-0000-0000-00008D730000}"/>
    <cellStyle name="Normal 3 3 4 2 2 6" xfId="29607" xr:uid="{00000000-0005-0000-0000-00008E730000}"/>
    <cellStyle name="Normal 3 3 4 2 2 6 2" xfId="29608" xr:uid="{00000000-0005-0000-0000-00008F730000}"/>
    <cellStyle name="Normal 3 3 4 2 2 6 2 2" xfId="29609" xr:uid="{00000000-0005-0000-0000-000090730000}"/>
    <cellStyle name="Normal 3 3 4 2 2 6 3" xfId="29610" xr:uid="{00000000-0005-0000-0000-000091730000}"/>
    <cellStyle name="Normal 3 3 4 2 2 7" xfId="29611" xr:uid="{00000000-0005-0000-0000-000092730000}"/>
    <cellStyle name="Normal 3 3 4 2 2 7 2" xfId="29612" xr:uid="{00000000-0005-0000-0000-000093730000}"/>
    <cellStyle name="Normal 3 3 4 2 2 8" xfId="29613" xr:uid="{00000000-0005-0000-0000-000094730000}"/>
    <cellStyle name="Normal 3 3 4 2 2 8 2" xfId="29614" xr:uid="{00000000-0005-0000-0000-000095730000}"/>
    <cellStyle name="Normal 3 3 4 2 2 9" xfId="29615" xr:uid="{00000000-0005-0000-0000-000096730000}"/>
    <cellStyle name="Normal 3 3 4 2 3" xfId="29616" xr:uid="{00000000-0005-0000-0000-000097730000}"/>
    <cellStyle name="Normal 3 3 4 2 3 2" xfId="29617" xr:uid="{00000000-0005-0000-0000-000098730000}"/>
    <cellStyle name="Normal 3 3 4 2 3 2 2" xfId="29618" xr:uid="{00000000-0005-0000-0000-000099730000}"/>
    <cellStyle name="Normal 3 3 4 2 3 2 2 2" xfId="29619" xr:uid="{00000000-0005-0000-0000-00009A730000}"/>
    <cellStyle name="Normal 3 3 4 2 3 2 2 2 2" xfId="29620" xr:uid="{00000000-0005-0000-0000-00009B730000}"/>
    <cellStyle name="Normal 3 3 4 2 3 2 2 2 2 2" xfId="29621" xr:uid="{00000000-0005-0000-0000-00009C730000}"/>
    <cellStyle name="Normal 3 3 4 2 3 2 2 2 3" xfId="29622" xr:uid="{00000000-0005-0000-0000-00009D730000}"/>
    <cellStyle name="Normal 3 3 4 2 3 2 2 3" xfId="29623" xr:uid="{00000000-0005-0000-0000-00009E730000}"/>
    <cellStyle name="Normal 3 3 4 2 3 2 2 3 2" xfId="29624" xr:uid="{00000000-0005-0000-0000-00009F730000}"/>
    <cellStyle name="Normal 3 3 4 2 3 2 2 4" xfId="29625" xr:uid="{00000000-0005-0000-0000-0000A0730000}"/>
    <cellStyle name="Normal 3 3 4 2 3 2 3" xfId="29626" xr:uid="{00000000-0005-0000-0000-0000A1730000}"/>
    <cellStyle name="Normal 3 3 4 2 3 2 3 2" xfId="29627" xr:uid="{00000000-0005-0000-0000-0000A2730000}"/>
    <cellStyle name="Normal 3 3 4 2 3 2 3 2 2" xfId="29628" xr:uid="{00000000-0005-0000-0000-0000A3730000}"/>
    <cellStyle name="Normal 3 3 4 2 3 2 3 3" xfId="29629" xr:uid="{00000000-0005-0000-0000-0000A4730000}"/>
    <cellStyle name="Normal 3 3 4 2 3 2 4" xfId="29630" xr:uid="{00000000-0005-0000-0000-0000A5730000}"/>
    <cellStyle name="Normal 3 3 4 2 3 2 4 2" xfId="29631" xr:uid="{00000000-0005-0000-0000-0000A6730000}"/>
    <cellStyle name="Normal 3 3 4 2 3 2 5" xfId="29632" xr:uid="{00000000-0005-0000-0000-0000A7730000}"/>
    <cellStyle name="Normal 3 3 4 2 3 3" xfId="29633" xr:uid="{00000000-0005-0000-0000-0000A8730000}"/>
    <cellStyle name="Normal 3 3 4 2 3 3 2" xfId="29634" xr:uid="{00000000-0005-0000-0000-0000A9730000}"/>
    <cellStyle name="Normal 3 3 4 2 3 3 2 2" xfId="29635" xr:uid="{00000000-0005-0000-0000-0000AA730000}"/>
    <cellStyle name="Normal 3 3 4 2 3 3 2 2 2" xfId="29636" xr:uid="{00000000-0005-0000-0000-0000AB730000}"/>
    <cellStyle name="Normal 3 3 4 2 3 3 2 3" xfId="29637" xr:uid="{00000000-0005-0000-0000-0000AC730000}"/>
    <cellStyle name="Normal 3 3 4 2 3 3 3" xfId="29638" xr:uid="{00000000-0005-0000-0000-0000AD730000}"/>
    <cellStyle name="Normal 3 3 4 2 3 3 3 2" xfId="29639" xr:uid="{00000000-0005-0000-0000-0000AE730000}"/>
    <cellStyle name="Normal 3 3 4 2 3 3 4" xfId="29640" xr:uid="{00000000-0005-0000-0000-0000AF730000}"/>
    <cellStyle name="Normal 3 3 4 2 3 4" xfId="29641" xr:uid="{00000000-0005-0000-0000-0000B0730000}"/>
    <cellStyle name="Normal 3 3 4 2 3 4 2" xfId="29642" xr:uid="{00000000-0005-0000-0000-0000B1730000}"/>
    <cellStyle name="Normal 3 3 4 2 3 4 2 2" xfId="29643" xr:uid="{00000000-0005-0000-0000-0000B2730000}"/>
    <cellStyle name="Normal 3 3 4 2 3 4 2 2 2" xfId="29644" xr:uid="{00000000-0005-0000-0000-0000B3730000}"/>
    <cellStyle name="Normal 3 3 4 2 3 4 2 3" xfId="29645" xr:uid="{00000000-0005-0000-0000-0000B4730000}"/>
    <cellStyle name="Normal 3 3 4 2 3 4 3" xfId="29646" xr:uid="{00000000-0005-0000-0000-0000B5730000}"/>
    <cellStyle name="Normal 3 3 4 2 3 4 3 2" xfId="29647" xr:uid="{00000000-0005-0000-0000-0000B6730000}"/>
    <cellStyle name="Normal 3 3 4 2 3 4 4" xfId="29648" xr:uid="{00000000-0005-0000-0000-0000B7730000}"/>
    <cellStyle name="Normal 3 3 4 2 3 5" xfId="29649" xr:uid="{00000000-0005-0000-0000-0000B8730000}"/>
    <cellStyle name="Normal 3 3 4 2 3 5 2" xfId="29650" xr:uid="{00000000-0005-0000-0000-0000B9730000}"/>
    <cellStyle name="Normal 3 3 4 2 3 5 2 2" xfId="29651" xr:uid="{00000000-0005-0000-0000-0000BA730000}"/>
    <cellStyle name="Normal 3 3 4 2 3 5 3" xfId="29652" xr:uid="{00000000-0005-0000-0000-0000BB730000}"/>
    <cellStyle name="Normal 3 3 4 2 3 6" xfId="29653" xr:uid="{00000000-0005-0000-0000-0000BC730000}"/>
    <cellStyle name="Normal 3 3 4 2 3 6 2" xfId="29654" xr:uid="{00000000-0005-0000-0000-0000BD730000}"/>
    <cellStyle name="Normal 3 3 4 2 3 7" xfId="29655" xr:uid="{00000000-0005-0000-0000-0000BE730000}"/>
    <cellStyle name="Normal 3 3 4 2 3 7 2" xfId="29656" xr:uid="{00000000-0005-0000-0000-0000BF730000}"/>
    <cellStyle name="Normal 3 3 4 2 3 8" xfId="29657" xr:uid="{00000000-0005-0000-0000-0000C0730000}"/>
    <cellStyle name="Normal 3 3 4 2 4" xfId="29658" xr:uid="{00000000-0005-0000-0000-0000C1730000}"/>
    <cellStyle name="Normal 3 3 4 2 4 2" xfId="29659" xr:uid="{00000000-0005-0000-0000-0000C2730000}"/>
    <cellStyle name="Normal 3 3 4 2 4 2 2" xfId="29660" xr:uid="{00000000-0005-0000-0000-0000C3730000}"/>
    <cellStyle name="Normal 3 3 4 2 4 2 2 2" xfId="29661" xr:uid="{00000000-0005-0000-0000-0000C4730000}"/>
    <cellStyle name="Normal 3 3 4 2 4 2 2 2 2" xfId="29662" xr:uid="{00000000-0005-0000-0000-0000C5730000}"/>
    <cellStyle name="Normal 3 3 4 2 4 2 2 3" xfId="29663" xr:uid="{00000000-0005-0000-0000-0000C6730000}"/>
    <cellStyle name="Normal 3 3 4 2 4 2 3" xfId="29664" xr:uid="{00000000-0005-0000-0000-0000C7730000}"/>
    <cellStyle name="Normal 3 3 4 2 4 2 3 2" xfId="29665" xr:uid="{00000000-0005-0000-0000-0000C8730000}"/>
    <cellStyle name="Normal 3 3 4 2 4 2 4" xfId="29666" xr:uid="{00000000-0005-0000-0000-0000C9730000}"/>
    <cellStyle name="Normal 3 3 4 2 4 3" xfId="29667" xr:uid="{00000000-0005-0000-0000-0000CA730000}"/>
    <cellStyle name="Normal 3 3 4 2 4 3 2" xfId="29668" xr:uid="{00000000-0005-0000-0000-0000CB730000}"/>
    <cellStyle name="Normal 3 3 4 2 4 3 2 2" xfId="29669" xr:uid="{00000000-0005-0000-0000-0000CC730000}"/>
    <cellStyle name="Normal 3 3 4 2 4 3 3" xfId="29670" xr:uid="{00000000-0005-0000-0000-0000CD730000}"/>
    <cellStyle name="Normal 3 3 4 2 4 4" xfId="29671" xr:uid="{00000000-0005-0000-0000-0000CE730000}"/>
    <cellStyle name="Normal 3 3 4 2 4 4 2" xfId="29672" xr:uid="{00000000-0005-0000-0000-0000CF730000}"/>
    <cellStyle name="Normal 3 3 4 2 4 5" xfId="29673" xr:uid="{00000000-0005-0000-0000-0000D0730000}"/>
    <cellStyle name="Normal 3 3 4 2 5" xfId="29674" xr:uid="{00000000-0005-0000-0000-0000D1730000}"/>
    <cellStyle name="Normal 3 3 4 2 5 2" xfId="29675" xr:uid="{00000000-0005-0000-0000-0000D2730000}"/>
    <cellStyle name="Normal 3 3 4 2 5 2 2" xfId="29676" xr:uid="{00000000-0005-0000-0000-0000D3730000}"/>
    <cellStyle name="Normal 3 3 4 2 5 2 2 2" xfId="29677" xr:uid="{00000000-0005-0000-0000-0000D4730000}"/>
    <cellStyle name="Normal 3 3 4 2 5 2 3" xfId="29678" xr:uid="{00000000-0005-0000-0000-0000D5730000}"/>
    <cellStyle name="Normal 3 3 4 2 5 3" xfId="29679" xr:uid="{00000000-0005-0000-0000-0000D6730000}"/>
    <cellStyle name="Normal 3 3 4 2 5 3 2" xfId="29680" xr:uid="{00000000-0005-0000-0000-0000D7730000}"/>
    <cellStyle name="Normal 3 3 4 2 5 4" xfId="29681" xr:uid="{00000000-0005-0000-0000-0000D8730000}"/>
    <cellStyle name="Normal 3 3 4 2 6" xfId="29682" xr:uid="{00000000-0005-0000-0000-0000D9730000}"/>
    <cellStyle name="Normal 3 3 4 2 6 2" xfId="29683" xr:uid="{00000000-0005-0000-0000-0000DA730000}"/>
    <cellStyle name="Normal 3 3 4 2 6 2 2" xfId="29684" xr:uid="{00000000-0005-0000-0000-0000DB730000}"/>
    <cellStyle name="Normal 3 3 4 2 6 2 2 2" xfId="29685" xr:uid="{00000000-0005-0000-0000-0000DC730000}"/>
    <cellStyle name="Normal 3 3 4 2 6 2 3" xfId="29686" xr:uid="{00000000-0005-0000-0000-0000DD730000}"/>
    <cellStyle name="Normal 3 3 4 2 6 3" xfId="29687" xr:uid="{00000000-0005-0000-0000-0000DE730000}"/>
    <cellStyle name="Normal 3 3 4 2 6 3 2" xfId="29688" xr:uid="{00000000-0005-0000-0000-0000DF730000}"/>
    <cellStyle name="Normal 3 3 4 2 6 4" xfId="29689" xr:uid="{00000000-0005-0000-0000-0000E0730000}"/>
    <cellStyle name="Normal 3 3 4 2 7" xfId="29690" xr:uid="{00000000-0005-0000-0000-0000E1730000}"/>
    <cellStyle name="Normal 3 3 4 2 7 2" xfId="29691" xr:uid="{00000000-0005-0000-0000-0000E2730000}"/>
    <cellStyle name="Normal 3 3 4 2 7 2 2" xfId="29692" xr:uid="{00000000-0005-0000-0000-0000E3730000}"/>
    <cellStyle name="Normal 3 3 4 2 7 3" xfId="29693" xr:uid="{00000000-0005-0000-0000-0000E4730000}"/>
    <cellStyle name="Normal 3 3 4 2 8" xfId="29694" xr:uid="{00000000-0005-0000-0000-0000E5730000}"/>
    <cellStyle name="Normal 3 3 4 2 8 2" xfId="29695" xr:uid="{00000000-0005-0000-0000-0000E6730000}"/>
    <cellStyle name="Normal 3 3 4 2 9" xfId="29696" xr:uid="{00000000-0005-0000-0000-0000E7730000}"/>
    <cellStyle name="Normal 3 3 4 2 9 2" xfId="29697" xr:uid="{00000000-0005-0000-0000-0000E8730000}"/>
    <cellStyle name="Normal 3 3 4 3" xfId="29698" xr:uid="{00000000-0005-0000-0000-0000E9730000}"/>
    <cellStyle name="Normal 3 3 4 3 10" xfId="29699" xr:uid="{00000000-0005-0000-0000-0000EA730000}"/>
    <cellStyle name="Normal 3 3 4 3 11" xfId="29700" xr:uid="{00000000-0005-0000-0000-0000EB730000}"/>
    <cellStyle name="Normal 3 3 4 3 2" xfId="29701" xr:uid="{00000000-0005-0000-0000-0000EC730000}"/>
    <cellStyle name="Normal 3 3 4 3 2 10" xfId="29702" xr:uid="{00000000-0005-0000-0000-0000ED730000}"/>
    <cellStyle name="Normal 3 3 4 3 2 2" xfId="29703" xr:uid="{00000000-0005-0000-0000-0000EE730000}"/>
    <cellStyle name="Normal 3 3 4 3 2 2 2" xfId="29704" xr:uid="{00000000-0005-0000-0000-0000EF730000}"/>
    <cellStyle name="Normal 3 3 4 3 2 2 2 2" xfId="29705" xr:uid="{00000000-0005-0000-0000-0000F0730000}"/>
    <cellStyle name="Normal 3 3 4 3 2 2 2 2 2" xfId="29706" xr:uid="{00000000-0005-0000-0000-0000F1730000}"/>
    <cellStyle name="Normal 3 3 4 3 2 2 2 2 2 2" xfId="29707" xr:uid="{00000000-0005-0000-0000-0000F2730000}"/>
    <cellStyle name="Normal 3 3 4 3 2 2 2 2 2 2 2" xfId="29708" xr:uid="{00000000-0005-0000-0000-0000F3730000}"/>
    <cellStyle name="Normal 3 3 4 3 2 2 2 2 2 3" xfId="29709" xr:uid="{00000000-0005-0000-0000-0000F4730000}"/>
    <cellStyle name="Normal 3 3 4 3 2 2 2 2 3" xfId="29710" xr:uid="{00000000-0005-0000-0000-0000F5730000}"/>
    <cellStyle name="Normal 3 3 4 3 2 2 2 2 3 2" xfId="29711" xr:uid="{00000000-0005-0000-0000-0000F6730000}"/>
    <cellStyle name="Normal 3 3 4 3 2 2 2 2 4" xfId="29712" xr:uid="{00000000-0005-0000-0000-0000F7730000}"/>
    <cellStyle name="Normal 3 3 4 3 2 2 2 3" xfId="29713" xr:uid="{00000000-0005-0000-0000-0000F8730000}"/>
    <cellStyle name="Normal 3 3 4 3 2 2 2 3 2" xfId="29714" xr:uid="{00000000-0005-0000-0000-0000F9730000}"/>
    <cellStyle name="Normal 3 3 4 3 2 2 2 3 2 2" xfId="29715" xr:uid="{00000000-0005-0000-0000-0000FA730000}"/>
    <cellStyle name="Normal 3 3 4 3 2 2 2 3 3" xfId="29716" xr:uid="{00000000-0005-0000-0000-0000FB730000}"/>
    <cellStyle name="Normal 3 3 4 3 2 2 2 4" xfId="29717" xr:uid="{00000000-0005-0000-0000-0000FC730000}"/>
    <cellStyle name="Normal 3 3 4 3 2 2 2 4 2" xfId="29718" xr:uid="{00000000-0005-0000-0000-0000FD730000}"/>
    <cellStyle name="Normal 3 3 4 3 2 2 2 5" xfId="29719" xr:uid="{00000000-0005-0000-0000-0000FE730000}"/>
    <cellStyle name="Normal 3 3 4 3 2 2 3" xfId="29720" xr:uid="{00000000-0005-0000-0000-0000FF730000}"/>
    <cellStyle name="Normal 3 3 4 3 2 2 3 2" xfId="29721" xr:uid="{00000000-0005-0000-0000-000000740000}"/>
    <cellStyle name="Normal 3 3 4 3 2 2 3 2 2" xfId="29722" xr:uid="{00000000-0005-0000-0000-000001740000}"/>
    <cellStyle name="Normal 3 3 4 3 2 2 3 2 2 2" xfId="29723" xr:uid="{00000000-0005-0000-0000-000002740000}"/>
    <cellStyle name="Normal 3 3 4 3 2 2 3 2 3" xfId="29724" xr:uid="{00000000-0005-0000-0000-000003740000}"/>
    <cellStyle name="Normal 3 3 4 3 2 2 3 3" xfId="29725" xr:uid="{00000000-0005-0000-0000-000004740000}"/>
    <cellStyle name="Normal 3 3 4 3 2 2 3 3 2" xfId="29726" xr:uid="{00000000-0005-0000-0000-000005740000}"/>
    <cellStyle name="Normal 3 3 4 3 2 2 3 4" xfId="29727" xr:uid="{00000000-0005-0000-0000-000006740000}"/>
    <cellStyle name="Normal 3 3 4 3 2 2 4" xfId="29728" xr:uid="{00000000-0005-0000-0000-000007740000}"/>
    <cellStyle name="Normal 3 3 4 3 2 2 4 2" xfId="29729" xr:uid="{00000000-0005-0000-0000-000008740000}"/>
    <cellStyle name="Normal 3 3 4 3 2 2 4 2 2" xfId="29730" xr:uid="{00000000-0005-0000-0000-000009740000}"/>
    <cellStyle name="Normal 3 3 4 3 2 2 4 2 2 2" xfId="29731" xr:uid="{00000000-0005-0000-0000-00000A740000}"/>
    <cellStyle name="Normal 3 3 4 3 2 2 4 2 3" xfId="29732" xr:uid="{00000000-0005-0000-0000-00000B740000}"/>
    <cellStyle name="Normal 3 3 4 3 2 2 4 3" xfId="29733" xr:uid="{00000000-0005-0000-0000-00000C740000}"/>
    <cellStyle name="Normal 3 3 4 3 2 2 4 3 2" xfId="29734" xr:uid="{00000000-0005-0000-0000-00000D740000}"/>
    <cellStyle name="Normal 3 3 4 3 2 2 4 4" xfId="29735" xr:uid="{00000000-0005-0000-0000-00000E740000}"/>
    <cellStyle name="Normal 3 3 4 3 2 2 5" xfId="29736" xr:uid="{00000000-0005-0000-0000-00000F740000}"/>
    <cellStyle name="Normal 3 3 4 3 2 2 5 2" xfId="29737" xr:uid="{00000000-0005-0000-0000-000010740000}"/>
    <cellStyle name="Normal 3 3 4 3 2 2 5 2 2" xfId="29738" xr:uid="{00000000-0005-0000-0000-000011740000}"/>
    <cellStyle name="Normal 3 3 4 3 2 2 5 3" xfId="29739" xr:uid="{00000000-0005-0000-0000-000012740000}"/>
    <cellStyle name="Normal 3 3 4 3 2 2 6" xfId="29740" xr:uid="{00000000-0005-0000-0000-000013740000}"/>
    <cellStyle name="Normal 3 3 4 3 2 2 6 2" xfId="29741" xr:uid="{00000000-0005-0000-0000-000014740000}"/>
    <cellStyle name="Normal 3 3 4 3 2 2 7" xfId="29742" xr:uid="{00000000-0005-0000-0000-000015740000}"/>
    <cellStyle name="Normal 3 3 4 3 2 2 7 2" xfId="29743" xr:uid="{00000000-0005-0000-0000-000016740000}"/>
    <cellStyle name="Normal 3 3 4 3 2 2 8" xfId="29744" xr:uid="{00000000-0005-0000-0000-000017740000}"/>
    <cellStyle name="Normal 3 3 4 3 2 3" xfId="29745" xr:uid="{00000000-0005-0000-0000-000018740000}"/>
    <cellStyle name="Normal 3 3 4 3 2 3 2" xfId="29746" xr:uid="{00000000-0005-0000-0000-000019740000}"/>
    <cellStyle name="Normal 3 3 4 3 2 3 2 2" xfId="29747" xr:uid="{00000000-0005-0000-0000-00001A740000}"/>
    <cellStyle name="Normal 3 3 4 3 2 3 2 2 2" xfId="29748" xr:uid="{00000000-0005-0000-0000-00001B740000}"/>
    <cellStyle name="Normal 3 3 4 3 2 3 2 2 2 2" xfId="29749" xr:uid="{00000000-0005-0000-0000-00001C740000}"/>
    <cellStyle name="Normal 3 3 4 3 2 3 2 2 3" xfId="29750" xr:uid="{00000000-0005-0000-0000-00001D740000}"/>
    <cellStyle name="Normal 3 3 4 3 2 3 2 3" xfId="29751" xr:uid="{00000000-0005-0000-0000-00001E740000}"/>
    <cellStyle name="Normal 3 3 4 3 2 3 2 3 2" xfId="29752" xr:uid="{00000000-0005-0000-0000-00001F740000}"/>
    <cellStyle name="Normal 3 3 4 3 2 3 2 4" xfId="29753" xr:uid="{00000000-0005-0000-0000-000020740000}"/>
    <cellStyle name="Normal 3 3 4 3 2 3 3" xfId="29754" xr:uid="{00000000-0005-0000-0000-000021740000}"/>
    <cellStyle name="Normal 3 3 4 3 2 3 3 2" xfId="29755" xr:uid="{00000000-0005-0000-0000-000022740000}"/>
    <cellStyle name="Normal 3 3 4 3 2 3 3 2 2" xfId="29756" xr:uid="{00000000-0005-0000-0000-000023740000}"/>
    <cellStyle name="Normal 3 3 4 3 2 3 3 3" xfId="29757" xr:uid="{00000000-0005-0000-0000-000024740000}"/>
    <cellStyle name="Normal 3 3 4 3 2 3 4" xfId="29758" xr:uid="{00000000-0005-0000-0000-000025740000}"/>
    <cellStyle name="Normal 3 3 4 3 2 3 4 2" xfId="29759" xr:uid="{00000000-0005-0000-0000-000026740000}"/>
    <cellStyle name="Normal 3 3 4 3 2 3 5" xfId="29760" xr:uid="{00000000-0005-0000-0000-000027740000}"/>
    <cellStyle name="Normal 3 3 4 3 2 4" xfId="29761" xr:uid="{00000000-0005-0000-0000-000028740000}"/>
    <cellStyle name="Normal 3 3 4 3 2 4 2" xfId="29762" xr:uid="{00000000-0005-0000-0000-000029740000}"/>
    <cellStyle name="Normal 3 3 4 3 2 4 2 2" xfId="29763" xr:uid="{00000000-0005-0000-0000-00002A740000}"/>
    <cellStyle name="Normal 3 3 4 3 2 4 2 2 2" xfId="29764" xr:uid="{00000000-0005-0000-0000-00002B740000}"/>
    <cellStyle name="Normal 3 3 4 3 2 4 2 3" xfId="29765" xr:uid="{00000000-0005-0000-0000-00002C740000}"/>
    <cellStyle name="Normal 3 3 4 3 2 4 3" xfId="29766" xr:uid="{00000000-0005-0000-0000-00002D740000}"/>
    <cellStyle name="Normal 3 3 4 3 2 4 3 2" xfId="29767" xr:uid="{00000000-0005-0000-0000-00002E740000}"/>
    <cellStyle name="Normal 3 3 4 3 2 4 4" xfId="29768" xr:uid="{00000000-0005-0000-0000-00002F740000}"/>
    <cellStyle name="Normal 3 3 4 3 2 5" xfId="29769" xr:uid="{00000000-0005-0000-0000-000030740000}"/>
    <cellStyle name="Normal 3 3 4 3 2 5 2" xfId="29770" xr:uid="{00000000-0005-0000-0000-000031740000}"/>
    <cellStyle name="Normal 3 3 4 3 2 5 2 2" xfId="29771" xr:uid="{00000000-0005-0000-0000-000032740000}"/>
    <cellStyle name="Normal 3 3 4 3 2 5 2 2 2" xfId="29772" xr:uid="{00000000-0005-0000-0000-000033740000}"/>
    <cellStyle name="Normal 3 3 4 3 2 5 2 3" xfId="29773" xr:uid="{00000000-0005-0000-0000-000034740000}"/>
    <cellStyle name="Normal 3 3 4 3 2 5 3" xfId="29774" xr:uid="{00000000-0005-0000-0000-000035740000}"/>
    <cellStyle name="Normal 3 3 4 3 2 5 3 2" xfId="29775" xr:uid="{00000000-0005-0000-0000-000036740000}"/>
    <cellStyle name="Normal 3 3 4 3 2 5 4" xfId="29776" xr:uid="{00000000-0005-0000-0000-000037740000}"/>
    <cellStyle name="Normal 3 3 4 3 2 6" xfId="29777" xr:uid="{00000000-0005-0000-0000-000038740000}"/>
    <cellStyle name="Normal 3 3 4 3 2 6 2" xfId="29778" xr:uid="{00000000-0005-0000-0000-000039740000}"/>
    <cellStyle name="Normal 3 3 4 3 2 6 2 2" xfId="29779" xr:uid="{00000000-0005-0000-0000-00003A740000}"/>
    <cellStyle name="Normal 3 3 4 3 2 6 3" xfId="29780" xr:uid="{00000000-0005-0000-0000-00003B740000}"/>
    <cellStyle name="Normal 3 3 4 3 2 7" xfId="29781" xr:uid="{00000000-0005-0000-0000-00003C740000}"/>
    <cellStyle name="Normal 3 3 4 3 2 7 2" xfId="29782" xr:uid="{00000000-0005-0000-0000-00003D740000}"/>
    <cellStyle name="Normal 3 3 4 3 2 8" xfId="29783" xr:uid="{00000000-0005-0000-0000-00003E740000}"/>
    <cellStyle name="Normal 3 3 4 3 2 8 2" xfId="29784" xr:uid="{00000000-0005-0000-0000-00003F740000}"/>
    <cellStyle name="Normal 3 3 4 3 2 9" xfId="29785" xr:uid="{00000000-0005-0000-0000-000040740000}"/>
    <cellStyle name="Normal 3 3 4 3 3" xfId="29786" xr:uid="{00000000-0005-0000-0000-000041740000}"/>
    <cellStyle name="Normal 3 3 4 3 3 2" xfId="29787" xr:uid="{00000000-0005-0000-0000-000042740000}"/>
    <cellStyle name="Normal 3 3 4 3 3 2 2" xfId="29788" xr:uid="{00000000-0005-0000-0000-000043740000}"/>
    <cellStyle name="Normal 3 3 4 3 3 2 2 2" xfId="29789" xr:uid="{00000000-0005-0000-0000-000044740000}"/>
    <cellStyle name="Normal 3 3 4 3 3 2 2 2 2" xfId="29790" xr:uid="{00000000-0005-0000-0000-000045740000}"/>
    <cellStyle name="Normal 3 3 4 3 3 2 2 2 2 2" xfId="29791" xr:uid="{00000000-0005-0000-0000-000046740000}"/>
    <cellStyle name="Normal 3 3 4 3 3 2 2 2 3" xfId="29792" xr:uid="{00000000-0005-0000-0000-000047740000}"/>
    <cellStyle name="Normal 3 3 4 3 3 2 2 3" xfId="29793" xr:uid="{00000000-0005-0000-0000-000048740000}"/>
    <cellStyle name="Normal 3 3 4 3 3 2 2 3 2" xfId="29794" xr:uid="{00000000-0005-0000-0000-000049740000}"/>
    <cellStyle name="Normal 3 3 4 3 3 2 2 4" xfId="29795" xr:uid="{00000000-0005-0000-0000-00004A740000}"/>
    <cellStyle name="Normal 3 3 4 3 3 2 3" xfId="29796" xr:uid="{00000000-0005-0000-0000-00004B740000}"/>
    <cellStyle name="Normal 3 3 4 3 3 2 3 2" xfId="29797" xr:uid="{00000000-0005-0000-0000-00004C740000}"/>
    <cellStyle name="Normal 3 3 4 3 3 2 3 2 2" xfId="29798" xr:uid="{00000000-0005-0000-0000-00004D740000}"/>
    <cellStyle name="Normal 3 3 4 3 3 2 3 3" xfId="29799" xr:uid="{00000000-0005-0000-0000-00004E740000}"/>
    <cellStyle name="Normal 3 3 4 3 3 2 4" xfId="29800" xr:uid="{00000000-0005-0000-0000-00004F740000}"/>
    <cellStyle name="Normal 3 3 4 3 3 2 4 2" xfId="29801" xr:uid="{00000000-0005-0000-0000-000050740000}"/>
    <cellStyle name="Normal 3 3 4 3 3 2 5" xfId="29802" xr:uid="{00000000-0005-0000-0000-000051740000}"/>
    <cellStyle name="Normal 3 3 4 3 3 3" xfId="29803" xr:uid="{00000000-0005-0000-0000-000052740000}"/>
    <cellStyle name="Normal 3 3 4 3 3 3 2" xfId="29804" xr:uid="{00000000-0005-0000-0000-000053740000}"/>
    <cellStyle name="Normal 3 3 4 3 3 3 2 2" xfId="29805" xr:uid="{00000000-0005-0000-0000-000054740000}"/>
    <cellStyle name="Normal 3 3 4 3 3 3 2 2 2" xfId="29806" xr:uid="{00000000-0005-0000-0000-000055740000}"/>
    <cellStyle name="Normal 3 3 4 3 3 3 2 3" xfId="29807" xr:uid="{00000000-0005-0000-0000-000056740000}"/>
    <cellStyle name="Normal 3 3 4 3 3 3 3" xfId="29808" xr:uid="{00000000-0005-0000-0000-000057740000}"/>
    <cellStyle name="Normal 3 3 4 3 3 3 3 2" xfId="29809" xr:uid="{00000000-0005-0000-0000-000058740000}"/>
    <cellStyle name="Normal 3 3 4 3 3 3 4" xfId="29810" xr:uid="{00000000-0005-0000-0000-000059740000}"/>
    <cellStyle name="Normal 3 3 4 3 3 4" xfId="29811" xr:uid="{00000000-0005-0000-0000-00005A740000}"/>
    <cellStyle name="Normal 3 3 4 3 3 4 2" xfId="29812" xr:uid="{00000000-0005-0000-0000-00005B740000}"/>
    <cellStyle name="Normal 3 3 4 3 3 4 2 2" xfId="29813" xr:uid="{00000000-0005-0000-0000-00005C740000}"/>
    <cellStyle name="Normal 3 3 4 3 3 4 2 2 2" xfId="29814" xr:uid="{00000000-0005-0000-0000-00005D740000}"/>
    <cellStyle name="Normal 3 3 4 3 3 4 2 3" xfId="29815" xr:uid="{00000000-0005-0000-0000-00005E740000}"/>
    <cellStyle name="Normal 3 3 4 3 3 4 3" xfId="29816" xr:uid="{00000000-0005-0000-0000-00005F740000}"/>
    <cellStyle name="Normal 3 3 4 3 3 4 3 2" xfId="29817" xr:uid="{00000000-0005-0000-0000-000060740000}"/>
    <cellStyle name="Normal 3 3 4 3 3 4 4" xfId="29818" xr:uid="{00000000-0005-0000-0000-000061740000}"/>
    <cellStyle name="Normal 3 3 4 3 3 5" xfId="29819" xr:uid="{00000000-0005-0000-0000-000062740000}"/>
    <cellStyle name="Normal 3 3 4 3 3 5 2" xfId="29820" xr:uid="{00000000-0005-0000-0000-000063740000}"/>
    <cellStyle name="Normal 3 3 4 3 3 5 2 2" xfId="29821" xr:uid="{00000000-0005-0000-0000-000064740000}"/>
    <cellStyle name="Normal 3 3 4 3 3 5 3" xfId="29822" xr:uid="{00000000-0005-0000-0000-000065740000}"/>
    <cellStyle name="Normal 3 3 4 3 3 6" xfId="29823" xr:uid="{00000000-0005-0000-0000-000066740000}"/>
    <cellStyle name="Normal 3 3 4 3 3 6 2" xfId="29824" xr:uid="{00000000-0005-0000-0000-000067740000}"/>
    <cellStyle name="Normal 3 3 4 3 3 7" xfId="29825" xr:uid="{00000000-0005-0000-0000-000068740000}"/>
    <cellStyle name="Normal 3 3 4 3 3 7 2" xfId="29826" xr:uid="{00000000-0005-0000-0000-000069740000}"/>
    <cellStyle name="Normal 3 3 4 3 3 8" xfId="29827" xr:uid="{00000000-0005-0000-0000-00006A740000}"/>
    <cellStyle name="Normal 3 3 4 3 4" xfId="29828" xr:uid="{00000000-0005-0000-0000-00006B740000}"/>
    <cellStyle name="Normal 3 3 4 3 4 2" xfId="29829" xr:uid="{00000000-0005-0000-0000-00006C740000}"/>
    <cellStyle name="Normal 3 3 4 3 4 2 2" xfId="29830" xr:uid="{00000000-0005-0000-0000-00006D740000}"/>
    <cellStyle name="Normal 3 3 4 3 4 2 2 2" xfId="29831" xr:uid="{00000000-0005-0000-0000-00006E740000}"/>
    <cellStyle name="Normal 3 3 4 3 4 2 2 2 2" xfId="29832" xr:uid="{00000000-0005-0000-0000-00006F740000}"/>
    <cellStyle name="Normal 3 3 4 3 4 2 2 3" xfId="29833" xr:uid="{00000000-0005-0000-0000-000070740000}"/>
    <cellStyle name="Normal 3 3 4 3 4 2 3" xfId="29834" xr:uid="{00000000-0005-0000-0000-000071740000}"/>
    <cellStyle name="Normal 3 3 4 3 4 2 3 2" xfId="29835" xr:uid="{00000000-0005-0000-0000-000072740000}"/>
    <cellStyle name="Normal 3 3 4 3 4 2 4" xfId="29836" xr:uid="{00000000-0005-0000-0000-000073740000}"/>
    <cellStyle name="Normal 3 3 4 3 4 3" xfId="29837" xr:uid="{00000000-0005-0000-0000-000074740000}"/>
    <cellStyle name="Normal 3 3 4 3 4 3 2" xfId="29838" xr:uid="{00000000-0005-0000-0000-000075740000}"/>
    <cellStyle name="Normal 3 3 4 3 4 3 2 2" xfId="29839" xr:uid="{00000000-0005-0000-0000-000076740000}"/>
    <cellStyle name="Normal 3 3 4 3 4 3 3" xfId="29840" xr:uid="{00000000-0005-0000-0000-000077740000}"/>
    <cellStyle name="Normal 3 3 4 3 4 4" xfId="29841" xr:uid="{00000000-0005-0000-0000-000078740000}"/>
    <cellStyle name="Normal 3 3 4 3 4 4 2" xfId="29842" xr:uid="{00000000-0005-0000-0000-000079740000}"/>
    <cellStyle name="Normal 3 3 4 3 4 5" xfId="29843" xr:uid="{00000000-0005-0000-0000-00007A740000}"/>
    <cellStyle name="Normal 3 3 4 3 5" xfId="29844" xr:uid="{00000000-0005-0000-0000-00007B740000}"/>
    <cellStyle name="Normal 3 3 4 3 5 2" xfId="29845" xr:uid="{00000000-0005-0000-0000-00007C740000}"/>
    <cellStyle name="Normal 3 3 4 3 5 2 2" xfId="29846" xr:uid="{00000000-0005-0000-0000-00007D740000}"/>
    <cellStyle name="Normal 3 3 4 3 5 2 2 2" xfId="29847" xr:uid="{00000000-0005-0000-0000-00007E740000}"/>
    <cellStyle name="Normal 3 3 4 3 5 2 3" xfId="29848" xr:uid="{00000000-0005-0000-0000-00007F740000}"/>
    <cellStyle name="Normal 3 3 4 3 5 3" xfId="29849" xr:uid="{00000000-0005-0000-0000-000080740000}"/>
    <cellStyle name="Normal 3 3 4 3 5 3 2" xfId="29850" xr:uid="{00000000-0005-0000-0000-000081740000}"/>
    <cellStyle name="Normal 3 3 4 3 5 4" xfId="29851" xr:uid="{00000000-0005-0000-0000-000082740000}"/>
    <cellStyle name="Normal 3 3 4 3 6" xfId="29852" xr:uid="{00000000-0005-0000-0000-000083740000}"/>
    <cellStyle name="Normal 3 3 4 3 6 2" xfId="29853" xr:uid="{00000000-0005-0000-0000-000084740000}"/>
    <cellStyle name="Normal 3 3 4 3 6 2 2" xfId="29854" xr:uid="{00000000-0005-0000-0000-000085740000}"/>
    <cellStyle name="Normal 3 3 4 3 6 2 2 2" xfId="29855" xr:uid="{00000000-0005-0000-0000-000086740000}"/>
    <cellStyle name="Normal 3 3 4 3 6 2 3" xfId="29856" xr:uid="{00000000-0005-0000-0000-000087740000}"/>
    <cellStyle name="Normal 3 3 4 3 6 3" xfId="29857" xr:uid="{00000000-0005-0000-0000-000088740000}"/>
    <cellStyle name="Normal 3 3 4 3 6 3 2" xfId="29858" xr:uid="{00000000-0005-0000-0000-000089740000}"/>
    <cellStyle name="Normal 3 3 4 3 6 4" xfId="29859" xr:uid="{00000000-0005-0000-0000-00008A740000}"/>
    <cellStyle name="Normal 3 3 4 3 7" xfId="29860" xr:uid="{00000000-0005-0000-0000-00008B740000}"/>
    <cellStyle name="Normal 3 3 4 3 7 2" xfId="29861" xr:uid="{00000000-0005-0000-0000-00008C740000}"/>
    <cellStyle name="Normal 3 3 4 3 7 2 2" xfId="29862" xr:uid="{00000000-0005-0000-0000-00008D740000}"/>
    <cellStyle name="Normal 3 3 4 3 7 3" xfId="29863" xr:uid="{00000000-0005-0000-0000-00008E740000}"/>
    <cellStyle name="Normal 3 3 4 3 8" xfId="29864" xr:uid="{00000000-0005-0000-0000-00008F740000}"/>
    <cellStyle name="Normal 3 3 4 3 8 2" xfId="29865" xr:uid="{00000000-0005-0000-0000-000090740000}"/>
    <cellStyle name="Normal 3 3 4 3 9" xfId="29866" xr:uid="{00000000-0005-0000-0000-000091740000}"/>
    <cellStyle name="Normal 3 3 4 3 9 2" xfId="29867" xr:uid="{00000000-0005-0000-0000-000092740000}"/>
    <cellStyle name="Normal 3 3 4 4" xfId="29868" xr:uid="{00000000-0005-0000-0000-000093740000}"/>
    <cellStyle name="Normal 3 3 4 4 10" xfId="29869" xr:uid="{00000000-0005-0000-0000-000094740000}"/>
    <cellStyle name="Normal 3 3 4 4 11" xfId="29870" xr:uid="{00000000-0005-0000-0000-000095740000}"/>
    <cellStyle name="Normal 3 3 4 4 2" xfId="29871" xr:uid="{00000000-0005-0000-0000-000096740000}"/>
    <cellStyle name="Normal 3 3 4 4 2 2" xfId="29872" xr:uid="{00000000-0005-0000-0000-000097740000}"/>
    <cellStyle name="Normal 3 3 4 4 2 2 2" xfId="29873" xr:uid="{00000000-0005-0000-0000-000098740000}"/>
    <cellStyle name="Normal 3 3 4 4 2 2 2 2" xfId="29874" xr:uid="{00000000-0005-0000-0000-000099740000}"/>
    <cellStyle name="Normal 3 3 4 4 2 2 2 2 2" xfId="29875" xr:uid="{00000000-0005-0000-0000-00009A740000}"/>
    <cellStyle name="Normal 3 3 4 4 2 2 2 2 2 2" xfId="29876" xr:uid="{00000000-0005-0000-0000-00009B740000}"/>
    <cellStyle name="Normal 3 3 4 4 2 2 2 2 2 2 2" xfId="29877" xr:uid="{00000000-0005-0000-0000-00009C740000}"/>
    <cellStyle name="Normal 3 3 4 4 2 2 2 2 2 3" xfId="29878" xr:uid="{00000000-0005-0000-0000-00009D740000}"/>
    <cellStyle name="Normal 3 3 4 4 2 2 2 2 3" xfId="29879" xr:uid="{00000000-0005-0000-0000-00009E740000}"/>
    <cellStyle name="Normal 3 3 4 4 2 2 2 2 3 2" xfId="29880" xr:uid="{00000000-0005-0000-0000-00009F740000}"/>
    <cellStyle name="Normal 3 3 4 4 2 2 2 2 4" xfId="29881" xr:uid="{00000000-0005-0000-0000-0000A0740000}"/>
    <cellStyle name="Normal 3 3 4 4 2 2 2 3" xfId="29882" xr:uid="{00000000-0005-0000-0000-0000A1740000}"/>
    <cellStyle name="Normal 3 3 4 4 2 2 2 3 2" xfId="29883" xr:uid="{00000000-0005-0000-0000-0000A2740000}"/>
    <cellStyle name="Normal 3 3 4 4 2 2 2 3 2 2" xfId="29884" xr:uid="{00000000-0005-0000-0000-0000A3740000}"/>
    <cellStyle name="Normal 3 3 4 4 2 2 2 3 3" xfId="29885" xr:uid="{00000000-0005-0000-0000-0000A4740000}"/>
    <cellStyle name="Normal 3 3 4 4 2 2 2 4" xfId="29886" xr:uid="{00000000-0005-0000-0000-0000A5740000}"/>
    <cellStyle name="Normal 3 3 4 4 2 2 2 4 2" xfId="29887" xr:uid="{00000000-0005-0000-0000-0000A6740000}"/>
    <cellStyle name="Normal 3 3 4 4 2 2 2 5" xfId="29888" xr:uid="{00000000-0005-0000-0000-0000A7740000}"/>
    <cellStyle name="Normal 3 3 4 4 2 2 3" xfId="29889" xr:uid="{00000000-0005-0000-0000-0000A8740000}"/>
    <cellStyle name="Normal 3 3 4 4 2 2 3 2" xfId="29890" xr:uid="{00000000-0005-0000-0000-0000A9740000}"/>
    <cellStyle name="Normal 3 3 4 4 2 2 3 2 2" xfId="29891" xr:uid="{00000000-0005-0000-0000-0000AA740000}"/>
    <cellStyle name="Normal 3 3 4 4 2 2 3 2 2 2" xfId="29892" xr:uid="{00000000-0005-0000-0000-0000AB740000}"/>
    <cellStyle name="Normal 3 3 4 4 2 2 3 2 3" xfId="29893" xr:uid="{00000000-0005-0000-0000-0000AC740000}"/>
    <cellStyle name="Normal 3 3 4 4 2 2 3 3" xfId="29894" xr:uid="{00000000-0005-0000-0000-0000AD740000}"/>
    <cellStyle name="Normal 3 3 4 4 2 2 3 3 2" xfId="29895" xr:uid="{00000000-0005-0000-0000-0000AE740000}"/>
    <cellStyle name="Normal 3 3 4 4 2 2 3 4" xfId="29896" xr:uid="{00000000-0005-0000-0000-0000AF740000}"/>
    <cellStyle name="Normal 3 3 4 4 2 2 4" xfId="29897" xr:uid="{00000000-0005-0000-0000-0000B0740000}"/>
    <cellStyle name="Normal 3 3 4 4 2 2 4 2" xfId="29898" xr:uid="{00000000-0005-0000-0000-0000B1740000}"/>
    <cellStyle name="Normal 3 3 4 4 2 2 4 2 2" xfId="29899" xr:uid="{00000000-0005-0000-0000-0000B2740000}"/>
    <cellStyle name="Normal 3 3 4 4 2 2 4 2 2 2" xfId="29900" xr:uid="{00000000-0005-0000-0000-0000B3740000}"/>
    <cellStyle name="Normal 3 3 4 4 2 2 4 2 3" xfId="29901" xr:uid="{00000000-0005-0000-0000-0000B4740000}"/>
    <cellStyle name="Normal 3 3 4 4 2 2 4 3" xfId="29902" xr:uid="{00000000-0005-0000-0000-0000B5740000}"/>
    <cellStyle name="Normal 3 3 4 4 2 2 4 3 2" xfId="29903" xr:uid="{00000000-0005-0000-0000-0000B6740000}"/>
    <cellStyle name="Normal 3 3 4 4 2 2 4 4" xfId="29904" xr:uid="{00000000-0005-0000-0000-0000B7740000}"/>
    <cellStyle name="Normal 3 3 4 4 2 2 5" xfId="29905" xr:uid="{00000000-0005-0000-0000-0000B8740000}"/>
    <cellStyle name="Normal 3 3 4 4 2 2 5 2" xfId="29906" xr:uid="{00000000-0005-0000-0000-0000B9740000}"/>
    <cellStyle name="Normal 3 3 4 4 2 2 5 2 2" xfId="29907" xr:uid="{00000000-0005-0000-0000-0000BA740000}"/>
    <cellStyle name="Normal 3 3 4 4 2 2 5 3" xfId="29908" xr:uid="{00000000-0005-0000-0000-0000BB740000}"/>
    <cellStyle name="Normal 3 3 4 4 2 2 6" xfId="29909" xr:uid="{00000000-0005-0000-0000-0000BC740000}"/>
    <cellStyle name="Normal 3 3 4 4 2 2 6 2" xfId="29910" xr:uid="{00000000-0005-0000-0000-0000BD740000}"/>
    <cellStyle name="Normal 3 3 4 4 2 2 7" xfId="29911" xr:uid="{00000000-0005-0000-0000-0000BE740000}"/>
    <cellStyle name="Normal 3 3 4 4 2 2 7 2" xfId="29912" xr:uid="{00000000-0005-0000-0000-0000BF740000}"/>
    <cellStyle name="Normal 3 3 4 4 2 2 8" xfId="29913" xr:uid="{00000000-0005-0000-0000-0000C0740000}"/>
    <cellStyle name="Normal 3 3 4 4 2 3" xfId="29914" xr:uid="{00000000-0005-0000-0000-0000C1740000}"/>
    <cellStyle name="Normal 3 3 4 4 2 3 2" xfId="29915" xr:uid="{00000000-0005-0000-0000-0000C2740000}"/>
    <cellStyle name="Normal 3 3 4 4 2 3 2 2" xfId="29916" xr:uid="{00000000-0005-0000-0000-0000C3740000}"/>
    <cellStyle name="Normal 3 3 4 4 2 3 2 2 2" xfId="29917" xr:uid="{00000000-0005-0000-0000-0000C4740000}"/>
    <cellStyle name="Normal 3 3 4 4 2 3 2 2 2 2" xfId="29918" xr:uid="{00000000-0005-0000-0000-0000C5740000}"/>
    <cellStyle name="Normal 3 3 4 4 2 3 2 2 3" xfId="29919" xr:uid="{00000000-0005-0000-0000-0000C6740000}"/>
    <cellStyle name="Normal 3 3 4 4 2 3 2 3" xfId="29920" xr:uid="{00000000-0005-0000-0000-0000C7740000}"/>
    <cellStyle name="Normal 3 3 4 4 2 3 2 3 2" xfId="29921" xr:uid="{00000000-0005-0000-0000-0000C8740000}"/>
    <cellStyle name="Normal 3 3 4 4 2 3 2 4" xfId="29922" xr:uid="{00000000-0005-0000-0000-0000C9740000}"/>
    <cellStyle name="Normal 3 3 4 4 2 3 3" xfId="29923" xr:uid="{00000000-0005-0000-0000-0000CA740000}"/>
    <cellStyle name="Normal 3 3 4 4 2 3 3 2" xfId="29924" xr:uid="{00000000-0005-0000-0000-0000CB740000}"/>
    <cellStyle name="Normal 3 3 4 4 2 3 3 2 2" xfId="29925" xr:uid="{00000000-0005-0000-0000-0000CC740000}"/>
    <cellStyle name="Normal 3 3 4 4 2 3 3 3" xfId="29926" xr:uid="{00000000-0005-0000-0000-0000CD740000}"/>
    <cellStyle name="Normal 3 3 4 4 2 3 4" xfId="29927" xr:uid="{00000000-0005-0000-0000-0000CE740000}"/>
    <cellStyle name="Normal 3 3 4 4 2 3 4 2" xfId="29928" xr:uid="{00000000-0005-0000-0000-0000CF740000}"/>
    <cellStyle name="Normal 3 3 4 4 2 3 5" xfId="29929" xr:uid="{00000000-0005-0000-0000-0000D0740000}"/>
    <cellStyle name="Normal 3 3 4 4 2 4" xfId="29930" xr:uid="{00000000-0005-0000-0000-0000D1740000}"/>
    <cellStyle name="Normal 3 3 4 4 2 4 2" xfId="29931" xr:uid="{00000000-0005-0000-0000-0000D2740000}"/>
    <cellStyle name="Normal 3 3 4 4 2 4 2 2" xfId="29932" xr:uid="{00000000-0005-0000-0000-0000D3740000}"/>
    <cellStyle name="Normal 3 3 4 4 2 4 2 2 2" xfId="29933" xr:uid="{00000000-0005-0000-0000-0000D4740000}"/>
    <cellStyle name="Normal 3 3 4 4 2 4 2 3" xfId="29934" xr:uid="{00000000-0005-0000-0000-0000D5740000}"/>
    <cellStyle name="Normal 3 3 4 4 2 4 3" xfId="29935" xr:uid="{00000000-0005-0000-0000-0000D6740000}"/>
    <cellStyle name="Normal 3 3 4 4 2 4 3 2" xfId="29936" xr:uid="{00000000-0005-0000-0000-0000D7740000}"/>
    <cellStyle name="Normal 3 3 4 4 2 4 4" xfId="29937" xr:uid="{00000000-0005-0000-0000-0000D8740000}"/>
    <cellStyle name="Normal 3 3 4 4 2 5" xfId="29938" xr:uid="{00000000-0005-0000-0000-0000D9740000}"/>
    <cellStyle name="Normal 3 3 4 4 2 5 2" xfId="29939" xr:uid="{00000000-0005-0000-0000-0000DA740000}"/>
    <cellStyle name="Normal 3 3 4 4 2 5 2 2" xfId="29940" xr:uid="{00000000-0005-0000-0000-0000DB740000}"/>
    <cellStyle name="Normal 3 3 4 4 2 5 2 2 2" xfId="29941" xr:uid="{00000000-0005-0000-0000-0000DC740000}"/>
    <cellStyle name="Normal 3 3 4 4 2 5 2 3" xfId="29942" xr:uid="{00000000-0005-0000-0000-0000DD740000}"/>
    <cellStyle name="Normal 3 3 4 4 2 5 3" xfId="29943" xr:uid="{00000000-0005-0000-0000-0000DE740000}"/>
    <cellStyle name="Normal 3 3 4 4 2 5 3 2" xfId="29944" xr:uid="{00000000-0005-0000-0000-0000DF740000}"/>
    <cellStyle name="Normal 3 3 4 4 2 5 4" xfId="29945" xr:uid="{00000000-0005-0000-0000-0000E0740000}"/>
    <cellStyle name="Normal 3 3 4 4 2 6" xfId="29946" xr:uid="{00000000-0005-0000-0000-0000E1740000}"/>
    <cellStyle name="Normal 3 3 4 4 2 6 2" xfId="29947" xr:uid="{00000000-0005-0000-0000-0000E2740000}"/>
    <cellStyle name="Normal 3 3 4 4 2 6 2 2" xfId="29948" xr:uid="{00000000-0005-0000-0000-0000E3740000}"/>
    <cellStyle name="Normal 3 3 4 4 2 6 3" xfId="29949" xr:uid="{00000000-0005-0000-0000-0000E4740000}"/>
    <cellStyle name="Normal 3 3 4 4 2 7" xfId="29950" xr:uid="{00000000-0005-0000-0000-0000E5740000}"/>
    <cellStyle name="Normal 3 3 4 4 2 7 2" xfId="29951" xr:uid="{00000000-0005-0000-0000-0000E6740000}"/>
    <cellStyle name="Normal 3 3 4 4 2 8" xfId="29952" xr:uid="{00000000-0005-0000-0000-0000E7740000}"/>
    <cellStyle name="Normal 3 3 4 4 2 8 2" xfId="29953" xr:uid="{00000000-0005-0000-0000-0000E8740000}"/>
    <cellStyle name="Normal 3 3 4 4 2 9" xfId="29954" xr:uid="{00000000-0005-0000-0000-0000E9740000}"/>
    <cellStyle name="Normal 3 3 4 4 3" xfId="29955" xr:uid="{00000000-0005-0000-0000-0000EA740000}"/>
    <cellStyle name="Normal 3 3 4 4 3 2" xfId="29956" xr:uid="{00000000-0005-0000-0000-0000EB740000}"/>
    <cellStyle name="Normal 3 3 4 4 3 2 2" xfId="29957" xr:uid="{00000000-0005-0000-0000-0000EC740000}"/>
    <cellStyle name="Normal 3 3 4 4 3 2 2 2" xfId="29958" xr:uid="{00000000-0005-0000-0000-0000ED740000}"/>
    <cellStyle name="Normal 3 3 4 4 3 2 2 2 2" xfId="29959" xr:uid="{00000000-0005-0000-0000-0000EE740000}"/>
    <cellStyle name="Normal 3 3 4 4 3 2 2 2 2 2" xfId="29960" xr:uid="{00000000-0005-0000-0000-0000EF740000}"/>
    <cellStyle name="Normal 3 3 4 4 3 2 2 2 3" xfId="29961" xr:uid="{00000000-0005-0000-0000-0000F0740000}"/>
    <cellStyle name="Normal 3 3 4 4 3 2 2 3" xfId="29962" xr:uid="{00000000-0005-0000-0000-0000F1740000}"/>
    <cellStyle name="Normal 3 3 4 4 3 2 2 3 2" xfId="29963" xr:uid="{00000000-0005-0000-0000-0000F2740000}"/>
    <cellStyle name="Normal 3 3 4 4 3 2 2 4" xfId="29964" xr:uid="{00000000-0005-0000-0000-0000F3740000}"/>
    <cellStyle name="Normal 3 3 4 4 3 2 3" xfId="29965" xr:uid="{00000000-0005-0000-0000-0000F4740000}"/>
    <cellStyle name="Normal 3 3 4 4 3 2 3 2" xfId="29966" xr:uid="{00000000-0005-0000-0000-0000F5740000}"/>
    <cellStyle name="Normal 3 3 4 4 3 2 3 2 2" xfId="29967" xr:uid="{00000000-0005-0000-0000-0000F6740000}"/>
    <cellStyle name="Normal 3 3 4 4 3 2 3 3" xfId="29968" xr:uid="{00000000-0005-0000-0000-0000F7740000}"/>
    <cellStyle name="Normal 3 3 4 4 3 2 4" xfId="29969" xr:uid="{00000000-0005-0000-0000-0000F8740000}"/>
    <cellStyle name="Normal 3 3 4 4 3 2 4 2" xfId="29970" xr:uid="{00000000-0005-0000-0000-0000F9740000}"/>
    <cellStyle name="Normal 3 3 4 4 3 2 5" xfId="29971" xr:uid="{00000000-0005-0000-0000-0000FA740000}"/>
    <cellStyle name="Normal 3 3 4 4 3 3" xfId="29972" xr:uid="{00000000-0005-0000-0000-0000FB740000}"/>
    <cellStyle name="Normal 3 3 4 4 3 3 2" xfId="29973" xr:uid="{00000000-0005-0000-0000-0000FC740000}"/>
    <cellStyle name="Normal 3 3 4 4 3 3 2 2" xfId="29974" xr:uid="{00000000-0005-0000-0000-0000FD740000}"/>
    <cellStyle name="Normal 3 3 4 4 3 3 2 2 2" xfId="29975" xr:uid="{00000000-0005-0000-0000-0000FE740000}"/>
    <cellStyle name="Normal 3 3 4 4 3 3 2 3" xfId="29976" xr:uid="{00000000-0005-0000-0000-0000FF740000}"/>
    <cellStyle name="Normal 3 3 4 4 3 3 3" xfId="29977" xr:uid="{00000000-0005-0000-0000-000000750000}"/>
    <cellStyle name="Normal 3 3 4 4 3 3 3 2" xfId="29978" xr:uid="{00000000-0005-0000-0000-000001750000}"/>
    <cellStyle name="Normal 3 3 4 4 3 3 4" xfId="29979" xr:uid="{00000000-0005-0000-0000-000002750000}"/>
    <cellStyle name="Normal 3 3 4 4 3 4" xfId="29980" xr:uid="{00000000-0005-0000-0000-000003750000}"/>
    <cellStyle name="Normal 3 3 4 4 3 4 2" xfId="29981" xr:uid="{00000000-0005-0000-0000-000004750000}"/>
    <cellStyle name="Normal 3 3 4 4 3 4 2 2" xfId="29982" xr:uid="{00000000-0005-0000-0000-000005750000}"/>
    <cellStyle name="Normal 3 3 4 4 3 4 2 2 2" xfId="29983" xr:uid="{00000000-0005-0000-0000-000006750000}"/>
    <cellStyle name="Normal 3 3 4 4 3 4 2 3" xfId="29984" xr:uid="{00000000-0005-0000-0000-000007750000}"/>
    <cellStyle name="Normal 3 3 4 4 3 4 3" xfId="29985" xr:uid="{00000000-0005-0000-0000-000008750000}"/>
    <cellStyle name="Normal 3 3 4 4 3 4 3 2" xfId="29986" xr:uid="{00000000-0005-0000-0000-000009750000}"/>
    <cellStyle name="Normal 3 3 4 4 3 4 4" xfId="29987" xr:uid="{00000000-0005-0000-0000-00000A750000}"/>
    <cellStyle name="Normal 3 3 4 4 3 5" xfId="29988" xr:uid="{00000000-0005-0000-0000-00000B750000}"/>
    <cellStyle name="Normal 3 3 4 4 3 5 2" xfId="29989" xr:uid="{00000000-0005-0000-0000-00000C750000}"/>
    <cellStyle name="Normal 3 3 4 4 3 5 2 2" xfId="29990" xr:uid="{00000000-0005-0000-0000-00000D750000}"/>
    <cellStyle name="Normal 3 3 4 4 3 5 3" xfId="29991" xr:uid="{00000000-0005-0000-0000-00000E750000}"/>
    <cellStyle name="Normal 3 3 4 4 3 6" xfId="29992" xr:uid="{00000000-0005-0000-0000-00000F750000}"/>
    <cellStyle name="Normal 3 3 4 4 3 6 2" xfId="29993" xr:uid="{00000000-0005-0000-0000-000010750000}"/>
    <cellStyle name="Normal 3 3 4 4 3 7" xfId="29994" xr:uid="{00000000-0005-0000-0000-000011750000}"/>
    <cellStyle name="Normal 3 3 4 4 3 7 2" xfId="29995" xr:uid="{00000000-0005-0000-0000-000012750000}"/>
    <cellStyle name="Normal 3 3 4 4 3 8" xfId="29996" xr:uid="{00000000-0005-0000-0000-000013750000}"/>
    <cellStyle name="Normal 3 3 4 4 4" xfId="29997" xr:uid="{00000000-0005-0000-0000-000014750000}"/>
    <cellStyle name="Normal 3 3 4 4 4 2" xfId="29998" xr:uid="{00000000-0005-0000-0000-000015750000}"/>
    <cellStyle name="Normal 3 3 4 4 4 2 2" xfId="29999" xr:uid="{00000000-0005-0000-0000-000016750000}"/>
    <cellStyle name="Normal 3 3 4 4 4 2 2 2" xfId="30000" xr:uid="{00000000-0005-0000-0000-000017750000}"/>
    <cellStyle name="Normal 3 3 4 4 4 2 2 2 2" xfId="30001" xr:uid="{00000000-0005-0000-0000-000018750000}"/>
    <cellStyle name="Normal 3 3 4 4 4 2 2 3" xfId="30002" xr:uid="{00000000-0005-0000-0000-000019750000}"/>
    <cellStyle name="Normal 3 3 4 4 4 2 3" xfId="30003" xr:uid="{00000000-0005-0000-0000-00001A750000}"/>
    <cellStyle name="Normal 3 3 4 4 4 2 3 2" xfId="30004" xr:uid="{00000000-0005-0000-0000-00001B750000}"/>
    <cellStyle name="Normal 3 3 4 4 4 2 4" xfId="30005" xr:uid="{00000000-0005-0000-0000-00001C750000}"/>
    <cellStyle name="Normal 3 3 4 4 4 3" xfId="30006" xr:uid="{00000000-0005-0000-0000-00001D750000}"/>
    <cellStyle name="Normal 3 3 4 4 4 3 2" xfId="30007" xr:uid="{00000000-0005-0000-0000-00001E750000}"/>
    <cellStyle name="Normal 3 3 4 4 4 3 2 2" xfId="30008" xr:uid="{00000000-0005-0000-0000-00001F750000}"/>
    <cellStyle name="Normal 3 3 4 4 4 3 3" xfId="30009" xr:uid="{00000000-0005-0000-0000-000020750000}"/>
    <cellStyle name="Normal 3 3 4 4 4 4" xfId="30010" xr:uid="{00000000-0005-0000-0000-000021750000}"/>
    <cellStyle name="Normal 3 3 4 4 4 4 2" xfId="30011" xr:uid="{00000000-0005-0000-0000-000022750000}"/>
    <cellStyle name="Normal 3 3 4 4 4 5" xfId="30012" xr:uid="{00000000-0005-0000-0000-000023750000}"/>
    <cellStyle name="Normal 3 3 4 4 5" xfId="30013" xr:uid="{00000000-0005-0000-0000-000024750000}"/>
    <cellStyle name="Normal 3 3 4 4 5 2" xfId="30014" xr:uid="{00000000-0005-0000-0000-000025750000}"/>
    <cellStyle name="Normal 3 3 4 4 5 2 2" xfId="30015" xr:uid="{00000000-0005-0000-0000-000026750000}"/>
    <cellStyle name="Normal 3 3 4 4 5 2 2 2" xfId="30016" xr:uid="{00000000-0005-0000-0000-000027750000}"/>
    <cellStyle name="Normal 3 3 4 4 5 2 3" xfId="30017" xr:uid="{00000000-0005-0000-0000-000028750000}"/>
    <cellStyle name="Normal 3 3 4 4 5 3" xfId="30018" xr:uid="{00000000-0005-0000-0000-000029750000}"/>
    <cellStyle name="Normal 3 3 4 4 5 3 2" xfId="30019" xr:uid="{00000000-0005-0000-0000-00002A750000}"/>
    <cellStyle name="Normal 3 3 4 4 5 4" xfId="30020" xr:uid="{00000000-0005-0000-0000-00002B750000}"/>
    <cellStyle name="Normal 3 3 4 4 6" xfId="30021" xr:uid="{00000000-0005-0000-0000-00002C750000}"/>
    <cellStyle name="Normal 3 3 4 4 6 2" xfId="30022" xr:uid="{00000000-0005-0000-0000-00002D750000}"/>
    <cellStyle name="Normal 3 3 4 4 6 2 2" xfId="30023" xr:uid="{00000000-0005-0000-0000-00002E750000}"/>
    <cellStyle name="Normal 3 3 4 4 6 2 2 2" xfId="30024" xr:uid="{00000000-0005-0000-0000-00002F750000}"/>
    <cellStyle name="Normal 3 3 4 4 6 2 3" xfId="30025" xr:uid="{00000000-0005-0000-0000-000030750000}"/>
    <cellStyle name="Normal 3 3 4 4 6 3" xfId="30026" xr:uid="{00000000-0005-0000-0000-000031750000}"/>
    <cellStyle name="Normal 3 3 4 4 6 3 2" xfId="30027" xr:uid="{00000000-0005-0000-0000-000032750000}"/>
    <cellStyle name="Normal 3 3 4 4 6 4" xfId="30028" xr:uid="{00000000-0005-0000-0000-000033750000}"/>
    <cellStyle name="Normal 3 3 4 4 7" xfId="30029" xr:uid="{00000000-0005-0000-0000-000034750000}"/>
    <cellStyle name="Normal 3 3 4 4 7 2" xfId="30030" xr:uid="{00000000-0005-0000-0000-000035750000}"/>
    <cellStyle name="Normal 3 3 4 4 7 2 2" xfId="30031" xr:uid="{00000000-0005-0000-0000-000036750000}"/>
    <cellStyle name="Normal 3 3 4 4 7 3" xfId="30032" xr:uid="{00000000-0005-0000-0000-000037750000}"/>
    <cellStyle name="Normal 3 3 4 4 8" xfId="30033" xr:uid="{00000000-0005-0000-0000-000038750000}"/>
    <cellStyle name="Normal 3 3 4 4 8 2" xfId="30034" xr:uid="{00000000-0005-0000-0000-000039750000}"/>
    <cellStyle name="Normal 3 3 4 4 9" xfId="30035" xr:uid="{00000000-0005-0000-0000-00003A750000}"/>
    <cellStyle name="Normal 3 3 4 4 9 2" xfId="30036" xr:uid="{00000000-0005-0000-0000-00003B750000}"/>
    <cellStyle name="Normal 3 3 4 5" xfId="30037" xr:uid="{00000000-0005-0000-0000-00003C750000}"/>
    <cellStyle name="Normal 3 3 4 5 2" xfId="30038" xr:uid="{00000000-0005-0000-0000-00003D750000}"/>
    <cellStyle name="Normal 3 3 4 5 2 2" xfId="30039" xr:uid="{00000000-0005-0000-0000-00003E750000}"/>
    <cellStyle name="Normal 3 3 4 5 2 2 2" xfId="30040" xr:uid="{00000000-0005-0000-0000-00003F750000}"/>
    <cellStyle name="Normal 3 3 4 5 2 2 2 2" xfId="30041" xr:uid="{00000000-0005-0000-0000-000040750000}"/>
    <cellStyle name="Normal 3 3 4 5 2 2 2 2 2" xfId="30042" xr:uid="{00000000-0005-0000-0000-000041750000}"/>
    <cellStyle name="Normal 3 3 4 5 2 2 2 2 2 2" xfId="30043" xr:uid="{00000000-0005-0000-0000-000042750000}"/>
    <cellStyle name="Normal 3 3 4 5 2 2 2 2 3" xfId="30044" xr:uid="{00000000-0005-0000-0000-000043750000}"/>
    <cellStyle name="Normal 3 3 4 5 2 2 2 3" xfId="30045" xr:uid="{00000000-0005-0000-0000-000044750000}"/>
    <cellStyle name="Normal 3 3 4 5 2 2 2 3 2" xfId="30046" xr:uid="{00000000-0005-0000-0000-000045750000}"/>
    <cellStyle name="Normal 3 3 4 5 2 2 2 4" xfId="30047" xr:uid="{00000000-0005-0000-0000-000046750000}"/>
    <cellStyle name="Normal 3 3 4 5 2 2 3" xfId="30048" xr:uid="{00000000-0005-0000-0000-000047750000}"/>
    <cellStyle name="Normal 3 3 4 5 2 2 3 2" xfId="30049" xr:uid="{00000000-0005-0000-0000-000048750000}"/>
    <cellStyle name="Normal 3 3 4 5 2 2 3 2 2" xfId="30050" xr:uid="{00000000-0005-0000-0000-000049750000}"/>
    <cellStyle name="Normal 3 3 4 5 2 2 3 3" xfId="30051" xr:uid="{00000000-0005-0000-0000-00004A750000}"/>
    <cellStyle name="Normal 3 3 4 5 2 2 4" xfId="30052" xr:uid="{00000000-0005-0000-0000-00004B750000}"/>
    <cellStyle name="Normal 3 3 4 5 2 2 4 2" xfId="30053" xr:uid="{00000000-0005-0000-0000-00004C750000}"/>
    <cellStyle name="Normal 3 3 4 5 2 2 5" xfId="30054" xr:uid="{00000000-0005-0000-0000-00004D750000}"/>
    <cellStyle name="Normal 3 3 4 5 2 3" xfId="30055" xr:uid="{00000000-0005-0000-0000-00004E750000}"/>
    <cellStyle name="Normal 3 3 4 5 2 3 2" xfId="30056" xr:uid="{00000000-0005-0000-0000-00004F750000}"/>
    <cellStyle name="Normal 3 3 4 5 2 3 2 2" xfId="30057" xr:uid="{00000000-0005-0000-0000-000050750000}"/>
    <cellStyle name="Normal 3 3 4 5 2 3 2 2 2" xfId="30058" xr:uid="{00000000-0005-0000-0000-000051750000}"/>
    <cellStyle name="Normal 3 3 4 5 2 3 2 3" xfId="30059" xr:uid="{00000000-0005-0000-0000-000052750000}"/>
    <cellStyle name="Normal 3 3 4 5 2 3 3" xfId="30060" xr:uid="{00000000-0005-0000-0000-000053750000}"/>
    <cellStyle name="Normal 3 3 4 5 2 3 3 2" xfId="30061" xr:uid="{00000000-0005-0000-0000-000054750000}"/>
    <cellStyle name="Normal 3 3 4 5 2 3 4" xfId="30062" xr:uid="{00000000-0005-0000-0000-000055750000}"/>
    <cellStyle name="Normal 3 3 4 5 2 4" xfId="30063" xr:uid="{00000000-0005-0000-0000-000056750000}"/>
    <cellStyle name="Normal 3 3 4 5 2 4 2" xfId="30064" xr:uid="{00000000-0005-0000-0000-000057750000}"/>
    <cellStyle name="Normal 3 3 4 5 2 4 2 2" xfId="30065" xr:uid="{00000000-0005-0000-0000-000058750000}"/>
    <cellStyle name="Normal 3 3 4 5 2 4 2 2 2" xfId="30066" xr:uid="{00000000-0005-0000-0000-000059750000}"/>
    <cellStyle name="Normal 3 3 4 5 2 4 2 3" xfId="30067" xr:uid="{00000000-0005-0000-0000-00005A750000}"/>
    <cellStyle name="Normal 3 3 4 5 2 4 3" xfId="30068" xr:uid="{00000000-0005-0000-0000-00005B750000}"/>
    <cellStyle name="Normal 3 3 4 5 2 4 3 2" xfId="30069" xr:uid="{00000000-0005-0000-0000-00005C750000}"/>
    <cellStyle name="Normal 3 3 4 5 2 4 4" xfId="30070" xr:uid="{00000000-0005-0000-0000-00005D750000}"/>
    <cellStyle name="Normal 3 3 4 5 2 5" xfId="30071" xr:uid="{00000000-0005-0000-0000-00005E750000}"/>
    <cellStyle name="Normal 3 3 4 5 2 5 2" xfId="30072" xr:uid="{00000000-0005-0000-0000-00005F750000}"/>
    <cellStyle name="Normal 3 3 4 5 2 5 2 2" xfId="30073" xr:uid="{00000000-0005-0000-0000-000060750000}"/>
    <cellStyle name="Normal 3 3 4 5 2 5 3" xfId="30074" xr:uid="{00000000-0005-0000-0000-000061750000}"/>
    <cellStyle name="Normal 3 3 4 5 2 6" xfId="30075" xr:uid="{00000000-0005-0000-0000-000062750000}"/>
    <cellStyle name="Normal 3 3 4 5 2 6 2" xfId="30076" xr:uid="{00000000-0005-0000-0000-000063750000}"/>
    <cellStyle name="Normal 3 3 4 5 2 7" xfId="30077" xr:uid="{00000000-0005-0000-0000-000064750000}"/>
    <cellStyle name="Normal 3 3 4 5 2 7 2" xfId="30078" xr:uid="{00000000-0005-0000-0000-000065750000}"/>
    <cellStyle name="Normal 3 3 4 5 2 8" xfId="30079" xr:uid="{00000000-0005-0000-0000-000066750000}"/>
    <cellStyle name="Normal 3 3 4 5 3" xfId="30080" xr:uid="{00000000-0005-0000-0000-000067750000}"/>
    <cellStyle name="Normal 3 3 4 5 3 2" xfId="30081" xr:uid="{00000000-0005-0000-0000-000068750000}"/>
    <cellStyle name="Normal 3 3 4 5 3 2 2" xfId="30082" xr:uid="{00000000-0005-0000-0000-000069750000}"/>
    <cellStyle name="Normal 3 3 4 5 3 2 2 2" xfId="30083" xr:uid="{00000000-0005-0000-0000-00006A750000}"/>
    <cellStyle name="Normal 3 3 4 5 3 2 2 2 2" xfId="30084" xr:uid="{00000000-0005-0000-0000-00006B750000}"/>
    <cellStyle name="Normal 3 3 4 5 3 2 2 3" xfId="30085" xr:uid="{00000000-0005-0000-0000-00006C750000}"/>
    <cellStyle name="Normal 3 3 4 5 3 2 3" xfId="30086" xr:uid="{00000000-0005-0000-0000-00006D750000}"/>
    <cellStyle name="Normal 3 3 4 5 3 2 3 2" xfId="30087" xr:uid="{00000000-0005-0000-0000-00006E750000}"/>
    <cellStyle name="Normal 3 3 4 5 3 2 4" xfId="30088" xr:uid="{00000000-0005-0000-0000-00006F750000}"/>
    <cellStyle name="Normal 3 3 4 5 3 3" xfId="30089" xr:uid="{00000000-0005-0000-0000-000070750000}"/>
    <cellStyle name="Normal 3 3 4 5 3 3 2" xfId="30090" xr:uid="{00000000-0005-0000-0000-000071750000}"/>
    <cellStyle name="Normal 3 3 4 5 3 3 2 2" xfId="30091" xr:uid="{00000000-0005-0000-0000-000072750000}"/>
    <cellStyle name="Normal 3 3 4 5 3 3 3" xfId="30092" xr:uid="{00000000-0005-0000-0000-000073750000}"/>
    <cellStyle name="Normal 3 3 4 5 3 4" xfId="30093" xr:uid="{00000000-0005-0000-0000-000074750000}"/>
    <cellStyle name="Normal 3 3 4 5 3 4 2" xfId="30094" xr:uid="{00000000-0005-0000-0000-000075750000}"/>
    <cellStyle name="Normal 3 3 4 5 3 5" xfId="30095" xr:uid="{00000000-0005-0000-0000-000076750000}"/>
    <cellStyle name="Normal 3 3 4 5 4" xfId="30096" xr:uid="{00000000-0005-0000-0000-000077750000}"/>
    <cellStyle name="Normal 3 3 4 5 4 2" xfId="30097" xr:uid="{00000000-0005-0000-0000-000078750000}"/>
    <cellStyle name="Normal 3 3 4 5 4 2 2" xfId="30098" xr:uid="{00000000-0005-0000-0000-000079750000}"/>
    <cellStyle name="Normal 3 3 4 5 4 2 2 2" xfId="30099" xr:uid="{00000000-0005-0000-0000-00007A750000}"/>
    <cellStyle name="Normal 3 3 4 5 4 2 3" xfId="30100" xr:uid="{00000000-0005-0000-0000-00007B750000}"/>
    <cellStyle name="Normal 3 3 4 5 4 3" xfId="30101" xr:uid="{00000000-0005-0000-0000-00007C750000}"/>
    <cellStyle name="Normal 3 3 4 5 4 3 2" xfId="30102" xr:uid="{00000000-0005-0000-0000-00007D750000}"/>
    <cellStyle name="Normal 3 3 4 5 4 4" xfId="30103" xr:uid="{00000000-0005-0000-0000-00007E750000}"/>
    <cellStyle name="Normal 3 3 4 5 5" xfId="30104" xr:uid="{00000000-0005-0000-0000-00007F750000}"/>
    <cellStyle name="Normal 3 3 4 5 5 2" xfId="30105" xr:uid="{00000000-0005-0000-0000-000080750000}"/>
    <cellStyle name="Normal 3 3 4 5 5 2 2" xfId="30106" xr:uid="{00000000-0005-0000-0000-000081750000}"/>
    <cellStyle name="Normal 3 3 4 5 5 2 2 2" xfId="30107" xr:uid="{00000000-0005-0000-0000-000082750000}"/>
    <cellStyle name="Normal 3 3 4 5 5 2 3" xfId="30108" xr:uid="{00000000-0005-0000-0000-000083750000}"/>
    <cellStyle name="Normal 3 3 4 5 5 3" xfId="30109" xr:uid="{00000000-0005-0000-0000-000084750000}"/>
    <cellStyle name="Normal 3 3 4 5 5 3 2" xfId="30110" xr:uid="{00000000-0005-0000-0000-000085750000}"/>
    <cellStyle name="Normal 3 3 4 5 5 4" xfId="30111" xr:uid="{00000000-0005-0000-0000-000086750000}"/>
    <cellStyle name="Normal 3 3 4 5 6" xfId="30112" xr:uid="{00000000-0005-0000-0000-000087750000}"/>
    <cellStyle name="Normal 3 3 4 5 6 2" xfId="30113" xr:uid="{00000000-0005-0000-0000-000088750000}"/>
    <cellStyle name="Normal 3 3 4 5 6 2 2" xfId="30114" xr:uid="{00000000-0005-0000-0000-000089750000}"/>
    <cellStyle name="Normal 3 3 4 5 6 3" xfId="30115" xr:uid="{00000000-0005-0000-0000-00008A750000}"/>
    <cellStyle name="Normal 3 3 4 5 7" xfId="30116" xr:uid="{00000000-0005-0000-0000-00008B750000}"/>
    <cellStyle name="Normal 3 3 4 5 7 2" xfId="30117" xr:uid="{00000000-0005-0000-0000-00008C750000}"/>
    <cellStyle name="Normal 3 3 4 5 8" xfId="30118" xr:uid="{00000000-0005-0000-0000-00008D750000}"/>
    <cellStyle name="Normal 3 3 4 5 8 2" xfId="30119" xr:uid="{00000000-0005-0000-0000-00008E750000}"/>
    <cellStyle name="Normal 3 3 4 5 9" xfId="30120" xr:uid="{00000000-0005-0000-0000-00008F750000}"/>
    <cellStyle name="Normal 3 3 4 6" xfId="30121" xr:uid="{00000000-0005-0000-0000-000090750000}"/>
    <cellStyle name="Normal 3 3 4 6 2" xfId="30122" xr:uid="{00000000-0005-0000-0000-000091750000}"/>
    <cellStyle name="Normal 3 3 4 6 2 2" xfId="30123" xr:uid="{00000000-0005-0000-0000-000092750000}"/>
    <cellStyle name="Normal 3 3 4 6 2 2 2" xfId="30124" xr:uid="{00000000-0005-0000-0000-000093750000}"/>
    <cellStyle name="Normal 3 3 4 6 2 2 2 2" xfId="30125" xr:uid="{00000000-0005-0000-0000-000094750000}"/>
    <cellStyle name="Normal 3 3 4 6 2 2 2 2 2" xfId="30126" xr:uid="{00000000-0005-0000-0000-000095750000}"/>
    <cellStyle name="Normal 3 3 4 6 2 2 2 3" xfId="30127" xr:uid="{00000000-0005-0000-0000-000096750000}"/>
    <cellStyle name="Normal 3 3 4 6 2 2 3" xfId="30128" xr:uid="{00000000-0005-0000-0000-000097750000}"/>
    <cellStyle name="Normal 3 3 4 6 2 2 3 2" xfId="30129" xr:uid="{00000000-0005-0000-0000-000098750000}"/>
    <cellStyle name="Normal 3 3 4 6 2 2 4" xfId="30130" xr:uid="{00000000-0005-0000-0000-000099750000}"/>
    <cellStyle name="Normal 3 3 4 6 2 3" xfId="30131" xr:uid="{00000000-0005-0000-0000-00009A750000}"/>
    <cellStyle name="Normal 3 3 4 6 2 3 2" xfId="30132" xr:uid="{00000000-0005-0000-0000-00009B750000}"/>
    <cellStyle name="Normal 3 3 4 6 2 3 2 2" xfId="30133" xr:uid="{00000000-0005-0000-0000-00009C750000}"/>
    <cellStyle name="Normal 3 3 4 6 2 3 3" xfId="30134" xr:uid="{00000000-0005-0000-0000-00009D750000}"/>
    <cellStyle name="Normal 3 3 4 6 2 4" xfId="30135" xr:uid="{00000000-0005-0000-0000-00009E750000}"/>
    <cellStyle name="Normal 3 3 4 6 2 4 2" xfId="30136" xr:uid="{00000000-0005-0000-0000-00009F750000}"/>
    <cellStyle name="Normal 3 3 4 6 2 5" xfId="30137" xr:uid="{00000000-0005-0000-0000-0000A0750000}"/>
    <cellStyle name="Normal 3 3 4 6 3" xfId="30138" xr:uid="{00000000-0005-0000-0000-0000A1750000}"/>
    <cellStyle name="Normal 3 3 4 6 3 2" xfId="30139" xr:uid="{00000000-0005-0000-0000-0000A2750000}"/>
    <cellStyle name="Normal 3 3 4 6 3 2 2" xfId="30140" xr:uid="{00000000-0005-0000-0000-0000A3750000}"/>
    <cellStyle name="Normal 3 3 4 6 3 2 2 2" xfId="30141" xr:uid="{00000000-0005-0000-0000-0000A4750000}"/>
    <cellStyle name="Normal 3 3 4 6 3 2 3" xfId="30142" xr:uid="{00000000-0005-0000-0000-0000A5750000}"/>
    <cellStyle name="Normal 3 3 4 6 3 3" xfId="30143" xr:uid="{00000000-0005-0000-0000-0000A6750000}"/>
    <cellStyle name="Normal 3 3 4 6 3 3 2" xfId="30144" xr:uid="{00000000-0005-0000-0000-0000A7750000}"/>
    <cellStyle name="Normal 3 3 4 6 3 4" xfId="30145" xr:uid="{00000000-0005-0000-0000-0000A8750000}"/>
    <cellStyle name="Normal 3 3 4 6 4" xfId="30146" xr:uid="{00000000-0005-0000-0000-0000A9750000}"/>
    <cellStyle name="Normal 3 3 4 6 4 2" xfId="30147" xr:uid="{00000000-0005-0000-0000-0000AA750000}"/>
    <cellStyle name="Normal 3 3 4 6 4 2 2" xfId="30148" xr:uid="{00000000-0005-0000-0000-0000AB750000}"/>
    <cellStyle name="Normal 3 3 4 6 4 2 2 2" xfId="30149" xr:uid="{00000000-0005-0000-0000-0000AC750000}"/>
    <cellStyle name="Normal 3 3 4 6 4 2 3" xfId="30150" xr:uid="{00000000-0005-0000-0000-0000AD750000}"/>
    <cellStyle name="Normal 3 3 4 6 4 3" xfId="30151" xr:uid="{00000000-0005-0000-0000-0000AE750000}"/>
    <cellStyle name="Normal 3 3 4 6 4 3 2" xfId="30152" xr:uid="{00000000-0005-0000-0000-0000AF750000}"/>
    <cellStyle name="Normal 3 3 4 6 4 4" xfId="30153" xr:uid="{00000000-0005-0000-0000-0000B0750000}"/>
    <cellStyle name="Normal 3 3 4 6 5" xfId="30154" xr:uid="{00000000-0005-0000-0000-0000B1750000}"/>
    <cellStyle name="Normal 3 3 4 6 5 2" xfId="30155" xr:uid="{00000000-0005-0000-0000-0000B2750000}"/>
    <cellStyle name="Normal 3 3 4 6 5 2 2" xfId="30156" xr:uid="{00000000-0005-0000-0000-0000B3750000}"/>
    <cellStyle name="Normal 3 3 4 6 5 3" xfId="30157" xr:uid="{00000000-0005-0000-0000-0000B4750000}"/>
    <cellStyle name="Normal 3 3 4 6 6" xfId="30158" xr:uid="{00000000-0005-0000-0000-0000B5750000}"/>
    <cellStyle name="Normal 3 3 4 6 6 2" xfId="30159" xr:uid="{00000000-0005-0000-0000-0000B6750000}"/>
    <cellStyle name="Normal 3 3 4 6 7" xfId="30160" xr:uid="{00000000-0005-0000-0000-0000B7750000}"/>
    <cellStyle name="Normal 3 3 4 6 7 2" xfId="30161" xr:uid="{00000000-0005-0000-0000-0000B8750000}"/>
    <cellStyle name="Normal 3 3 4 6 8" xfId="30162" xr:uid="{00000000-0005-0000-0000-0000B9750000}"/>
    <cellStyle name="Normal 3 3 4 7" xfId="30163" xr:uid="{00000000-0005-0000-0000-0000BA750000}"/>
    <cellStyle name="Normal 3 3 4 7 2" xfId="30164" xr:uid="{00000000-0005-0000-0000-0000BB750000}"/>
    <cellStyle name="Normal 3 3 4 7 2 2" xfId="30165" xr:uid="{00000000-0005-0000-0000-0000BC750000}"/>
    <cellStyle name="Normal 3 3 4 7 2 2 2" xfId="30166" xr:uid="{00000000-0005-0000-0000-0000BD750000}"/>
    <cellStyle name="Normal 3 3 4 7 2 2 2 2" xfId="30167" xr:uid="{00000000-0005-0000-0000-0000BE750000}"/>
    <cellStyle name="Normal 3 3 4 7 2 2 2 2 2" xfId="30168" xr:uid="{00000000-0005-0000-0000-0000BF750000}"/>
    <cellStyle name="Normal 3 3 4 7 2 2 2 3" xfId="30169" xr:uid="{00000000-0005-0000-0000-0000C0750000}"/>
    <cellStyle name="Normal 3 3 4 7 2 2 3" xfId="30170" xr:uid="{00000000-0005-0000-0000-0000C1750000}"/>
    <cellStyle name="Normal 3 3 4 7 2 2 3 2" xfId="30171" xr:uid="{00000000-0005-0000-0000-0000C2750000}"/>
    <cellStyle name="Normal 3 3 4 7 2 2 4" xfId="30172" xr:uid="{00000000-0005-0000-0000-0000C3750000}"/>
    <cellStyle name="Normal 3 3 4 7 2 3" xfId="30173" xr:uid="{00000000-0005-0000-0000-0000C4750000}"/>
    <cellStyle name="Normal 3 3 4 7 2 3 2" xfId="30174" xr:uid="{00000000-0005-0000-0000-0000C5750000}"/>
    <cellStyle name="Normal 3 3 4 7 2 3 2 2" xfId="30175" xr:uid="{00000000-0005-0000-0000-0000C6750000}"/>
    <cellStyle name="Normal 3 3 4 7 2 3 3" xfId="30176" xr:uid="{00000000-0005-0000-0000-0000C7750000}"/>
    <cellStyle name="Normal 3 3 4 7 2 4" xfId="30177" xr:uid="{00000000-0005-0000-0000-0000C8750000}"/>
    <cellStyle name="Normal 3 3 4 7 2 4 2" xfId="30178" xr:uid="{00000000-0005-0000-0000-0000C9750000}"/>
    <cellStyle name="Normal 3 3 4 7 2 5" xfId="30179" xr:uid="{00000000-0005-0000-0000-0000CA750000}"/>
    <cellStyle name="Normal 3 3 4 7 3" xfId="30180" xr:uid="{00000000-0005-0000-0000-0000CB750000}"/>
    <cellStyle name="Normal 3 3 4 7 3 2" xfId="30181" xr:uid="{00000000-0005-0000-0000-0000CC750000}"/>
    <cellStyle name="Normal 3 3 4 7 3 2 2" xfId="30182" xr:uid="{00000000-0005-0000-0000-0000CD750000}"/>
    <cellStyle name="Normal 3 3 4 7 3 2 2 2" xfId="30183" xr:uid="{00000000-0005-0000-0000-0000CE750000}"/>
    <cellStyle name="Normal 3 3 4 7 3 2 3" xfId="30184" xr:uid="{00000000-0005-0000-0000-0000CF750000}"/>
    <cellStyle name="Normal 3 3 4 7 3 3" xfId="30185" xr:uid="{00000000-0005-0000-0000-0000D0750000}"/>
    <cellStyle name="Normal 3 3 4 7 3 3 2" xfId="30186" xr:uid="{00000000-0005-0000-0000-0000D1750000}"/>
    <cellStyle name="Normal 3 3 4 7 3 4" xfId="30187" xr:uid="{00000000-0005-0000-0000-0000D2750000}"/>
    <cellStyle name="Normal 3 3 4 7 4" xfId="30188" xr:uid="{00000000-0005-0000-0000-0000D3750000}"/>
    <cellStyle name="Normal 3 3 4 7 4 2" xfId="30189" xr:uid="{00000000-0005-0000-0000-0000D4750000}"/>
    <cellStyle name="Normal 3 3 4 7 4 2 2" xfId="30190" xr:uid="{00000000-0005-0000-0000-0000D5750000}"/>
    <cellStyle name="Normal 3 3 4 7 4 3" xfId="30191" xr:uid="{00000000-0005-0000-0000-0000D6750000}"/>
    <cellStyle name="Normal 3 3 4 7 5" xfId="30192" xr:uid="{00000000-0005-0000-0000-0000D7750000}"/>
    <cellStyle name="Normal 3 3 4 7 5 2" xfId="30193" xr:uid="{00000000-0005-0000-0000-0000D8750000}"/>
    <cellStyle name="Normal 3 3 4 7 6" xfId="30194" xr:uid="{00000000-0005-0000-0000-0000D9750000}"/>
    <cellStyle name="Normal 3 3 4 8" xfId="30195" xr:uid="{00000000-0005-0000-0000-0000DA750000}"/>
    <cellStyle name="Normal 3 3 4 8 2" xfId="30196" xr:uid="{00000000-0005-0000-0000-0000DB750000}"/>
    <cellStyle name="Normal 3 3 4 8 2 2" xfId="30197" xr:uid="{00000000-0005-0000-0000-0000DC750000}"/>
    <cellStyle name="Normal 3 3 4 8 2 2 2" xfId="30198" xr:uid="{00000000-0005-0000-0000-0000DD750000}"/>
    <cellStyle name="Normal 3 3 4 8 2 2 2 2" xfId="30199" xr:uid="{00000000-0005-0000-0000-0000DE750000}"/>
    <cellStyle name="Normal 3 3 4 8 2 2 2 2 2" xfId="30200" xr:uid="{00000000-0005-0000-0000-0000DF750000}"/>
    <cellStyle name="Normal 3 3 4 8 2 2 2 3" xfId="30201" xr:uid="{00000000-0005-0000-0000-0000E0750000}"/>
    <cellStyle name="Normal 3 3 4 8 2 2 3" xfId="30202" xr:uid="{00000000-0005-0000-0000-0000E1750000}"/>
    <cellStyle name="Normal 3 3 4 8 2 2 3 2" xfId="30203" xr:uid="{00000000-0005-0000-0000-0000E2750000}"/>
    <cellStyle name="Normal 3 3 4 8 2 2 4" xfId="30204" xr:uid="{00000000-0005-0000-0000-0000E3750000}"/>
    <cellStyle name="Normal 3 3 4 8 2 3" xfId="30205" xr:uid="{00000000-0005-0000-0000-0000E4750000}"/>
    <cellStyle name="Normal 3 3 4 8 2 3 2" xfId="30206" xr:uid="{00000000-0005-0000-0000-0000E5750000}"/>
    <cellStyle name="Normal 3 3 4 8 2 3 2 2" xfId="30207" xr:uid="{00000000-0005-0000-0000-0000E6750000}"/>
    <cellStyle name="Normal 3 3 4 8 2 3 3" xfId="30208" xr:uid="{00000000-0005-0000-0000-0000E7750000}"/>
    <cellStyle name="Normal 3 3 4 8 2 4" xfId="30209" xr:uid="{00000000-0005-0000-0000-0000E8750000}"/>
    <cellStyle name="Normal 3 3 4 8 2 4 2" xfId="30210" xr:uid="{00000000-0005-0000-0000-0000E9750000}"/>
    <cellStyle name="Normal 3 3 4 8 2 5" xfId="30211" xr:uid="{00000000-0005-0000-0000-0000EA750000}"/>
    <cellStyle name="Normal 3 3 4 8 3" xfId="30212" xr:uid="{00000000-0005-0000-0000-0000EB750000}"/>
    <cellStyle name="Normal 3 3 4 8 3 2" xfId="30213" xr:uid="{00000000-0005-0000-0000-0000EC750000}"/>
    <cellStyle name="Normal 3 3 4 8 3 2 2" xfId="30214" xr:uid="{00000000-0005-0000-0000-0000ED750000}"/>
    <cellStyle name="Normal 3 3 4 8 3 2 2 2" xfId="30215" xr:uid="{00000000-0005-0000-0000-0000EE750000}"/>
    <cellStyle name="Normal 3 3 4 8 3 2 3" xfId="30216" xr:uid="{00000000-0005-0000-0000-0000EF750000}"/>
    <cellStyle name="Normal 3 3 4 8 3 3" xfId="30217" xr:uid="{00000000-0005-0000-0000-0000F0750000}"/>
    <cellStyle name="Normal 3 3 4 8 3 3 2" xfId="30218" xr:uid="{00000000-0005-0000-0000-0000F1750000}"/>
    <cellStyle name="Normal 3 3 4 8 3 4" xfId="30219" xr:uid="{00000000-0005-0000-0000-0000F2750000}"/>
    <cellStyle name="Normal 3 3 4 8 4" xfId="30220" xr:uid="{00000000-0005-0000-0000-0000F3750000}"/>
    <cellStyle name="Normal 3 3 4 8 4 2" xfId="30221" xr:uid="{00000000-0005-0000-0000-0000F4750000}"/>
    <cellStyle name="Normal 3 3 4 8 4 2 2" xfId="30222" xr:uid="{00000000-0005-0000-0000-0000F5750000}"/>
    <cellStyle name="Normal 3 3 4 8 4 3" xfId="30223" xr:uid="{00000000-0005-0000-0000-0000F6750000}"/>
    <cellStyle name="Normal 3 3 4 8 5" xfId="30224" xr:uid="{00000000-0005-0000-0000-0000F7750000}"/>
    <cellStyle name="Normal 3 3 4 8 5 2" xfId="30225" xr:uid="{00000000-0005-0000-0000-0000F8750000}"/>
    <cellStyle name="Normal 3 3 4 8 6" xfId="30226" xr:uid="{00000000-0005-0000-0000-0000F9750000}"/>
    <cellStyle name="Normal 3 3 4 9" xfId="30227" xr:uid="{00000000-0005-0000-0000-0000FA750000}"/>
    <cellStyle name="Normal 3 3 4 9 2" xfId="30228" xr:uid="{00000000-0005-0000-0000-0000FB750000}"/>
    <cellStyle name="Normal 3 3 4 9 2 2" xfId="30229" xr:uid="{00000000-0005-0000-0000-0000FC750000}"/>
    <cellStyle name="Normal 3 3 4 9 2 2 2" xfId="30230" xr:uid="{00000000-0005-0000-0000-0000FD750000}"/>
    <cellStyle name="Normal 3 3 4 9 2 2 2 2" xfId="30231" xr:uid="{00000000-0005-0000-0000-0000FE750000}"/>
    <cellStyle name="Normal 3 3 4 9 2 2 3" xfId="30232" xr:uid="{00000000-0005-0000-0000-0000FF750000}"/>
    <cellStyle name="Normal 3 3 4 9 2 3" xfId="30233" xr:uid="{00000000-0005-0000-0000-000000760000}"/>
    <cellStyle name="Normal 3 3 4 9 2 3 2" xfId="30234" xr:uid="{00000000-0005-0000-0000-000001760000}"/>
    <cellStyle name="Normal 3 3 4 9 2 4" xfId="30235" xr:uid="{00000000-0005-0000-0000-000002760000}"/>
    <cellStyle name="Normal 3 3 4 9 3" xfId="30236" xr:uid="{00000000-0005-0000-0000-000003760000}"/>
    <cellStyle name="Normal 3 3 4 9 3 2" xfId="30237" xr:uid="{00000000-0005-0000-0000-000004760000}"/>
    <cellStyle name="Normal 3 3 4 9 3 2 2" xfId="30238" xr:uid="{00000000-0005-0000-0000-000005760000}"/>
    <cellStyle name="Normal 3 3 4 9 3 3" xfId="30239" xr:uid="{00000000-0005-0000-0000-000006760000}"/>
    <cellStyle name="Normal 3 3 4 9 4" xfId="30240" xr:uid="{00000000-0005-0000-0000-000007760000}"/>
    <cellStyle name="Normal 3 3 4 9 4 2" xfId="30241" xr:uid="{00000000-0005-0000-0000-000008760000}"/>
    <cellStyle name="Normal 3 3 4 9 5" xfId="30242" xr:uid="{00000000-0005-0000-0000-000009760000}"/>
    <cellStyle name="Normal 3 3 4_T-straight with PEDs adjustor" xfId="30243" xr:uid="{00000000-0005-0000-0000-00000A760000}"/>
    <cellStyle name="Normal 3 3 5" xfId="30244" xr:uid="{00000000-0005-0000-0000-00000B760000}"/>
    <cellStyle name="Normal 3 3 5 10" xfId="30245" xr:uid="{00000000-0005-0000-0000-00000C760000}"/>
    <cellStyle name="Normal 3 3 5 11" xfId="30246" xr:uid="{00000000-0005-0000-0000-00000D760000}"/>
    <cellStyle name="Normal 3 3 5 2" xfId="30247" xr:uid="{00000000-0005-0000-0000-00000E760000}"/>
    <cellStyle name="Normal 3 3 5 2 10" xfId="30248" xr:uid="{00000000-0005-0000-0000-00000F760000}"/>
    <cellStyle name="Normal 3 3 5 2 2" xfId="30249" xr:uid="{00000000-0005-0000-0000-000010760000}"/>
    <cellStyle name="Normal 3 3 5 2 2 2" xfId="30250" xr:uid="{00000000-0005-0000-0000-000011760000}"/>
    <cellStyle name="Normal 3 3 5 2 2 2 2" xfId="30251" xr:uid="{00000000-0005-0000-0000-000012760000}"/>
    <cellStyle name="Normal 3 3 5 2 2 2 2 2" xfId="30252" xr:uid="{00000000-0005-0000-0000-000013760000}"/>
    <cellStyle name="Normal 3 3 5 2 2 2 2 2 2" xfId="30253" xr:uid="{00000000-0005-0000-0000-000014760000}"/>
    <cellStyle name="Normal 3 3 5 2 2 2 2 2 2 2" xfId="30254" xr:uid="{00000000-0005-0000-0000-000015760000}"/>
    <cellStyle name="Normal 3 3 5 2 2 2 2 2 3" xfId="30255" xr:uid="{00000000-0005-0000-0000-000016760000}"/>
    <cellStyle name="Normal 3 3 5 2 2 2 2 3" xfId="30256" xr:uid="{00000000-0005-0000-0000-000017760000}"/>
    <cellStyle name="Normal 3 3 5 2 2 2 2 3 2" xfId="30257" xr:uid="{00000000-0005-0000-0000-000018760000}"/>
    <cellStyle name="Normal 3 3 5 2 2 2 2 4" xfId="30258" xr:uid="{00000000-0005-0000-0000-000019760000}"/>
    <cellStyle name="Normal 3 3 5 2 2 2 3" xfId="30259" xr:uid="{00000000-0005-0000-0000-00001A760000}"/>
    <cellStyle name="Normal 3 3 5 2 2 2 3 2" xfId="30260" xr:uid="{00000000-0005-0000-0000-00001B760000}"/>
    <cellStyle name="Normal 3 3 5 2 2 2 3 2 2" xfId="30261" xr:uid="{00000000-0005-0000-0000-00001C760000}"/>
    <cellStyle name="Normal 3 3 5 2 2 2 3 3" xfId="30262" xr:uid="{00000000-0005-0000-0000-00001D760000}"/>
    <cellStyle name="Normal 3 3 5 2 2 2 4" xfId="30263" xr:uid="{00000000-0005-0000-0000-00001E760000}"/>
    <cellStyle name="Normal 3 3 5 2 2 2 4 2" xfId="30264" xr:uid="{00000000-0005-0000-0000-00001F760000}"/>
    <cellStyle name="Normal 3 3 5 2 2 2 5" xfId="30265" xr:uid="{00000000-0005-0000-0000-000020760000}"/>
    <cellStyle name="Normal 3 3 5 2 2 3" xfId="30266" xr:uid="{00000000-0005-0000-0000-000021760000}"/>
    <cellStyle name="Normal 3 3 5 2 2 3 2" xfId="30267" xr:uid="{00000000-0005-0000-0000-000022760000}"/>
    <cellStyle name="Normal 3 3 5 2 2 3 2 2" xfId="30268" xr:uid="{00000000-0005-0000-0000-000023760000}"/>
    <cellStyle name="Normal 3 3 5 2 2 3 2 2 2" xfId="30269" xr:uid="{00000000-0005-0000-0000-000024760000}"/>
    <cellStyle name="Normal 3 3 5 2 2 3 2 3" xfId="30270" xr:uid="{00000000-0005-0000-0000-000025760000}"/>
    <cellStyle name="Normal 3 3 5 2 2 3 3" xfId="30271" xr:uid="{00000000-0005-0000-0000-000026760000}"/>
    <cellStyle name="Normal 3 3 5 2 2 3 3 2" xfId="30272" xr:uid="{00000000-0005-0000-0000-000027760000}"/>
    <cellStyle name="Normal 3 3 5 2 2 3 4" xfId="30273" xr:uid="{00000000-0005-0000-0000-000028760000}"/>
    <cellStyle name="Normal 3 3 5 2 2 4" xfId="30274" xr:uid="{00000000-0005-0000-0000-000029760000}"/>
    <cellStyle name="Normal 3 3 5 2 2 4 2" xfId="30275" xr:uid="{00000000-0005-0000-0000-00002A760000}"/>
    <cellStyle name="Normal 3 3 5 2 2 4 2 2" xfId="30276" xr:uid="{00000000-0005-0000-0000-00002B760000}"/>
    <cellStyle name="Normal 3 3 5 2 2 4 2 2 2" xfId="30277" xr:uid="{00000000-0005-0000-0000-00002C760000}"/>
    <cellStyle name="Normal 3 3 5 2 2 4 2 3" xfId="30278" xr:uid="{00000000-0005-0000-0000-00002D760000}"/>
    <cellStyle name="Normal 3 3 5 2 2 4 3" xfId="30279" xr:uid="{00000000-0005-0000-0000-00002E760000}"/>
    <cellStyle name="Normal 3 3 5 2 2 4 3 2" xfId="30280" xr:uid="{00000000-0005-0000-0000-00002F760000}"/>
    <cellStyle name="Normal 3 3 5 2 2 4 4" xfId="30281" xr:uid="{00000000-0005-0000-0000-000030760000}"/>
    <cellStyle name="Normal 3 3 5 2 2 5" xfId="30282" xr:uid="{00000000-0005-0000-0000-000031760000}"/>
    <cellStyle name="Normal 3 3 5 2 2 5 2" xfId="30283" xr:uid="{00000000-0005-0000-0000-000032760000}"/>
    <cellStyle name="Normal 3 3 5 2 2 5 2 2" xfId="30284" xr:uid="{00000000-0005-0000-0000-000033760000}"/>
    <cellStyle name="Normal 3 3 5 2 2 5 3" xfId="30285" xr:uid="{00000000-0005-0000-0000-000034760000}"/>
    <cellStyle name="Normal 3 3 5 2 2 6" xfId="30286" xr:uid="{00000000-0005-0000-0000-000035760000}"/>
    <cellStyle name="Normal 3 3 5 2 2 6 2" xfId="30287" xr:uid="{00000000-0005-0000-0000-000036760000}"/>
    <cellStyle name="Normal 3 3 5 2 2 7" xfId="30288" xr:uid="{00000000-0005-0000-0000-000037760000}"/>
    <cellStyle name="Normal 3 3 5 2 2 7 2" xfId="30289" xr:uid="{00000000-0005-0000-0000-000038760000}"/>
    <cellStyle name="Normal 3 3 5 2 2 8" xfId="30290" xr:uid="{00000000-0005-0000-0000-000039760000}"/>
    <cellStyle name="Normal 3 3 5 2 3" xfId="30291" xr:uid="{00000000-0005-0000-0000-00003A760000}"/>
    <cellStyle name="Normal 3 3 5 2 3 2" xfId="30292" xr:uid="{00000000-0005-0000-0000-00003B760000}"/>
    <cellStyle name="Normal 3 3 5 2 3 2 2" xfId="30293" xr:uid="{00000000-0005-0000-0000-00003C760000}"/>
    <cellStyle name="Normal 3 3 5 2 3 2 2 2" xfId="30294" xr:uid="{00000000-0005-0000-0000-00003D760000}"/>
    <cellStyle name="Normal 3 3 5 2 3 2 2 2 2" xfId="30295" xr:uid="{00000000-0005-0000-0000-00003E760000}"/>
    <cellStyle name="Normal 3 3 5 2 3 2 2 3" xfId="30296" xr:uid="{00000000-0005-0000-0000-00003F760000}"/>
    <cellStyle name="Normal 3 3 5 2 3 2 3" xfId="30297" xr:uid="{00000000-0005-0000-0000-000040760000}"/>
    <cellStyle name="Normal 3 3 5 2 3 2 3 2" xfId="30298" xr:uid="{00000000-0005-0000-0000-000041760000}"/>
    <cellStyle name="Normal 3 3 5 2 3 2 4" xfId="30299" xr:uid="{00000000-0005-0000-0000-000042760000}"/>
    <cellStyle name="Normal 3 3 5 2 3 3" xfId="30300" xr:uid="{00000000-0005-0000-0000-000043760000}"/>
    <cellStyle name="Normal 3 3 5 2 3 3 2" xfId="30301" xr:uid="{00000000-0005-0000-0000-000044760000}"/>
    <cellStyle name="Normal 3 3 5 2 3 3 2 2" xfId="30302" xr:uid="{00000000-0005-0000-0000-000045760000}"/>
    <cellStyle name="Normal 3 3 5 2 3 3 3" xfId="30303" xr:uid="{00000000-0005-0000-0000-000046760000}"/>
    <cellStyle name="Normal 3 3 5 2 3 4" xfId="30304" xr:uid="{00000000-0005-0000-0000-000047760000}"/>
    <cellStyle name="Normal 3 3 5 2 3 4 2" xfId="30305" xr:uid="{00000000-0005-0000-0000-000048760000}"/>
    <cellStyle name="Normal 3 3 5 2 3 5" xfId="30306" xr:uid="{00000000-0005-0000-0000-000049760000}"/>
    <cellStyle name="Normal 3 3 5 2 4" xfId="30307" xr:uid="{00000000-0005-0000-0000-00004A760000}"/>
    <cellStyle name="Normal 3 3 5 2 4 2" xfId="30308" xr:uid="{00000000-0005-0000-0000-00004B760000}"/>
    <cellStyle name="Normal 3 3 5 2 4 2 2" xfId="30309" xr:uid="{00000000-0005-0000-0000-00004C760000}"/>
    <cellStyle name="Normal 3 3 5 2 4 2 2 2" xfId="30310" xr:uid="{00000000-0005-0000-0000-00004D760000}"/>
    <cellStyle name="Normal 3 3 5 2 4 2 3" xfId="30311" xr:uid="{00000000-0005-0000-0000-00004E760000}"/>
    <cellStyle name="Normal 3 3 5 2 4 3" xfId="30312" xr:uid="{00000000-0005-0000-0000-00004F760000}"/>
    <cellStyle name="Normal 3 3 5 2 4 3 2" xfId="30313" xr:uid="{00000000-0005-0000-0000-000050760000}"/>
    <cellStyle name="Normal 3 3 5 2 4 4" xfId="30314" xr:uid="{00000000-0005-0000-0000-000051760000}"/>
    <cellStyle name="Normal 3 3 5 2 5" xfId="30315" xr:uid="{00000000-0005-0000-0000-000052760000}"/>
    <cellStyle name="Normal 3 3 5 2 5 2" xfId="30316" xr:uid="{00000000-0005-0000-0000-000053760000}"/>
    <cellStyle name="Normal 3 3 5 2 5 2 2" xfId="30317" xr:uid="{00000000-0005-0000-0000-000054760000}"/>
    <cellStyle name="Normal 3 3 5 2 5 2 2 2" xfId="30318" xr:uid="{00000000-0005-0000-0000-000055760000}"/>
    <cellStyle name="Normal 3 3 5 2 5 2 3" xfId="30319" xr:uid="{00000000-0005-0000-0000-000056760000}"/>
    <cellStyle name="Normal 3 3 5 2 5 3" xfId="30320" xr:uid="{00000000-0005-0000-0000-000057760000}"/>
    <cellStyle name="Normal 3 3 5 2 5 3 2" xfId="30321" xr:uid="{00000000-0005-0000-0000-000058760000}"/>
    <cellStyle name="Normal 3 3 5 2 5 4" xfId="30322" xr:uid="{00000000-0005-0000-0000-000059760000}"/>
    <cellStyle name="Normal 3 3 5 2 6" xfId="30323" xr:uid="{00000000-0005-0000-0000-00005A760000}"/>
    <cellStyle name="Normal 3 3 5 2 6 2" xfId="30324" xr:uid="{00000000-0005-0000-0000-00005B760000}"/>
    <cellStyle name="Normal 3 3 5 2 6 2 2" xfId="30325" xr:uid="{00000000-0005-0000-0000-00005C760000}"/>
    <cellStyle name="Normal 3 3 5 2 6 3" xfId="30326" xr:uid="{00000000-0005-0000-0000-00005D760000}"/>
    <cellStyle name="Normal 3 3 5 2 7" xfId="30327" xr:uid="{00000000-0005-0000-0000-00005E760000}"/>
    <cellStyle name="Normal 3 3 5 2 7 2" xfId="30328" xr:uid="{00000000-0005-0000-0000-00005F760000}"/>
    <cellStyle name="Normal 3 3 5 2 8" xfId="30329" xr:uid="{00000000-0005-0000-0000-000060760000}"/>
    <cellStyle name="Normal 3 3 5 2 8 2" xfId="30330" xr:uid="{00000000-0005-0000-0000-000061760000}"/>
    <cellStyle name="Normal 3 3 5 2 9" xfId="30331" xr:uid="{00000000-0005-0000-0000-000062760000}"/>
    <cellStyle name="Normal 3 3 5 3" xfId="30332" xr:uid="{00000000-0005-0000-0000-000063760000}"/>
    <cellStyle name="Normal 3 3 5 3 2" xfId="30333" xr:uid="{00000000-0005-0000-0000-000064760000}"/>
    <cellStyle name="Normal 3 3 5 3 2 2" xfId="30334" xr:uid="{00000000-0005-0000-0000-000065760000}"/>
    <cellStyle name="Normal 3 3 5 3 2 2 2" xfId="30335" xr:uid="{00000000-0005-0000-0000-000066760000}"/>
    <cellStyle name="Normal 3 3 5 3 2 2 2 2" xfId="30336" xr:uid="{00000000-0005-0000-0000-000067760000}"/>
    <cellStyle name="Normal 3 3 5 3 2 2 2 2 2" xfId="30337" xr:uid="{00000000-0005-0000-0000-000068760000}"/>
    <cellStyle name="Normal 3 3 5 3 2 2 2 3" xfId="30338" xr:uid="{00000000-0005-0000-0000-000069760000}"/>
    <cellStyle name="Normal 3 3 5 3 2 2 3" xfId="30339" xr:uid="{00000000-0005-0000-0000-00006A760000}"/>
    <cellStyle name="Normal 3 3 5 3 2 2 3 2" xfId="30340" xr:uid="{00000000-0005-0000-0000-00006B760000}"/>
    <cellStyle name="Normal 3 3 5 3 2 2 4" xfId="30341" xr:uid="{00000000-0005-0000-0000-00006C760000}"/>
    <cellStyle name="Normal 3 3 5 3 2 3" xfId="30342" xr:uid="{00000000-0005-0000-0000-00006D760000}"/>
    <cellStyle name="Normal 3 3 5 3 2 3 2" xfId="30343" xr:uid="{00000000-0005-0000-0000-00006E760000}"/>
    <cellStyle name="Normal 3 3 5 3 2 3 2 2" xfId="30344" xr:uid="{00000000-0005-0000-0000-00006F760000}"/>
    <cellStyle name="Normal 3 3 5 3 2 3 3" xfId="30345" xr:uid="{00000000-0005-0000-0000-000070760000}"/>
    <cellStyle name="Normal 3 3 5 3 2 4" xfId="30346" xr:uid="{00000000-0005-0000-0000-000071760000}"/>
    <cellStyle name="Normal 3 3 5 3 2 4 2" xfId="30347" xr:uid="{00000000-0005-0000-0000-000072760000}"/>
    <cellStyle name="Normal 3 3 5 3 2 5" xfId="30348" xr:uid="{00000000-0005-0000-0000-000073760000}"/>
    <cellStyle name="Normal 3 3 5 3 3" xfId="30349" xr:uid="{00000000-0005-0000-0000-000074760000}"/>
    <cellStyle name="Normal 3 3 5 3 3 2" xfId="30350" xr:uid="{00000000-0005-0000-0000-000075760000}"/>
    <cellStyle name="Normal 3 3 5 3 3 2 2" xfId="30351" xr:uid="{00000000-0005-0000-0000-000076760000}"/>
    <cellStyle name="Normal 3 3 5 3 3 2 2 2" xfId="30352" xr:uid="{00000000-0005-0000-0000-000077760000}"/>
    <cellStyle name="Normal 3 3 5 3 3 2 3" xfId="30353" xr:uid="{00000000-0005-0000-0000-000078760000}"/>
    <cellStyle name="Normal 3 3 5 3 3 3" xfId="30354" xr:uid="{00000000-0005-0000-0000-000079760000}"/>
    <cellStyle name="Normal 3 3 5 3 3 3 2" xfId="30355" xr:uid="{00000000-0005-0000-0000-00007A760000}"/>
    <cellStyle name="Normal 3 3 5 3 3 4" xfId="30356" xr:uid="{00000000-0005-0000-0000-00007B760000}"/>
    <cellStyle name="Normal 3 3 5 3 4" xfId="30357" xr:uid="{00000000-0005-0000-0000-00007C760000}"/>
    <cellStyle name="Normal 3 3 5 3 4 2" xfId="30358" xr:uid="{00000000-0005-0000-0000-00007D760000}"/>
    <cellStyle name="Normal 3 3 5 3 4 2 2" xfId="30359" xr:uid="{00000000-0005-0000-0000-00007E760000}"/>
    <cellStyle name="Normal 3 3 5 3 4 2 2 2" xfId="30360" xr:uid="{00000000-0005-0000-0000-00007F760000}"/>
    <cellStyle name="Normal 3 3 5 3 4 2 3" xfId="30361" xr:uid="{00000000-0005-0000-0000-000080760000}"/>
    <cellStyle name="Normal 3 3 5 3 4 3" xfId="30362" xr:uid="{00000000-0005-0000-0000-000081760000}"/>
    <cellStyle name="Normal 3 3 5 3 4 3 2" xfId="30363" xr:uid="{00000000-0005-0000-0000-000082760000}"/>
    <cellStyle name="Normal 3 3 5 3 4 4" xfId="30364" xr:uid="{00000000-0005-0000-0000-000083760000}"/>
    <cellStyle name="Normal 3 3 5 3 5" xfId="30365" xr:uid="{00000000-0005-0000-0000-000084760000}"/>
    <cellStyle name="Normal 3 3 5 3 5 2" xfId="30366" xr:uid="{00000000-0005-0000-0000-000085760000}"/>
    <cellStyle name="Normal 3 3 5 3 5 2 2" xfId="30367" xr:uid="{00000000-0005-0000-0000-000086760000}"/>
    <cellStyle name="Normal 3 3 5 3 5 3" xfId="30368" xr:uid="{00000000-0005-0000-0000-000087760000}"/>
    <cellStyle name="Normal 3 3 5 3 6" xfId="30369" xr:uid="{00000000-0005-0000-0000-000088760000}"/>
    <cellStyle name="Normal 3 3 5 3 6 2" xfId="30370" xr:uid="{00000000-0005-0000-0000-000089760000}"/>
    <cellStyle name="Normal 3 3 5 3 7" xfId="30371" xr:uid="{00000000-0005-0000-0000-00008A760000}"/>
    <cellStyle name="Normal 3 3 5 3 7 2" xfId="30372" xr:uid="{00000000-0005-0000-0000-00008B760000}"/>
    <cellStyle name="Normal 3 3 5 3 8" xfId="30373" xr:uid="{00000000-0005-0000-0000-00008C760000}"/>
    <cellStyle name="Normal 3 3 5 4" xfId="30374" xr:uid="{00000000-0005-0000-0000-00008D760000}"/>
    <cellStyle name="Normal 3 3 5 4 2" xfId="30375" xr:uid="{00000000-0005-0000-0000-00008E760000}"/>
    <cellStyle name="Normal 3 3 5 4 2 2" xfId="30376" xr:uid="{00000000-0005-0000-0000-00008F760000}"/>
    <cellStyle name="Normal 3 3 5 4 2 2 2" xfId="30377" xr:uid="{00000000-0005-0000-0000-000090760000}"/>
    <cellStyle name="Normal 3 3 5 4 2 2 2 2" xfId="30378" xr:uid="{00000000-0005-0000-0000-000091760000}"/>
    <cellStyle name="Normal 3 3 5 4 2 2 3" xfId="30379" xr:uid="{00000000-0005-0000-0000-000092760000}"/>
    <cellStyle name="Normal 3 3 5 4 2 3" xfId="30380" xr:uid="{00000000-0005-0000-0000-000093760000}"/>
    <cellStyle name="Normal 3 3 5 4 2 3 2" xfId="30381" xr:uid="{00000000-0005-0000-0000-000094760000}"/>
    <cellStyle name="Normal 3 3 5 4 2 4" xfId="30382" xr:uid="{00000000-0005-0000-0000-000095760000}"/>
    <cellStyle name="Normal 3 3 5 4 3" xfId="30383" xr:uid="{00000000-0005-0000-0000-000096760000}"/>
    <cellStyle name="Normal 3 3 5 4 3 2" xfId="30384" xr:uid="{00000000-0005-0000-0000-000097760000}"/>
    <cellStyle name="Normal 3 3 5 4 3 2 2" xfId="30385" xr:uid="{00000000-0005-0000-0000-000098760000}"/>
    <cellStyle name="Normal 3 3 5 4 3 3" xfId="30386" xr:uid="{00000000-0005-0000-0000-000099760000}"/>
    <cellStyle name="Normal 3 3 5 4 4" xfId="30387" xr:uid="{00000000-0005-0000-0000-00009A760000}"/>
    <cellStyle name="Normal 3 3 5 4 4 2" xfId="30388" xr:uid="{00000000-0005-0000-0000-00009B760000}"/>
    <cellStyle name="Normal 3 3 5 4 5" xfId="30389" xr:uid="{00000000-0005-0000-0000-00009C760000}"/>
    <cellStyle name="Normal 3 3 5 5" xfId="30390" xr:uid="{00000000-0005-0000-0000-00009D760000}"/>
    <cellStyle name="Normal 3 3 5 5 2" xfId="30391" xr:uid="{00000000-0005-0000-0000-00009E760000}"/>
    <cellStyle name="Normal 3 3 5 5 2 2" xfId="30392" xr:uid="{00000000-0005-0000-0000-00009F760000}"/>
    <cellStyle name="Normal 3 3 5 5 2 2 2" xfId="30393" xr:uid="{00000000-0005-0000-0000-0000A0760000}"/>
    <cellStyle name="Normal 3 3 5 5 2 3" xfId="30394" xr:uid="{00000000-0005-0000-0000-0000A1760000}"/>
    <cellStyle name="Normal 3 3 5 5 3" xfId="30395" xr:uid="{00000000-0005-0000-0000-0000A2760000}"/>
    <cellStyle name="Normal 3 3 5 5 3 2" xfId="30396" xr:uid="{00000000-0005-0000-0000-0000A3760000}"/>
    <cellStyle name="Normal 3 3 5 5 4" xfId="30397" xr:uid="{00000000-0005-0000-0000-0000A4760000}"/>
    <cellStyle name="Normal 3 3 5 6" xfId="30398" xr:uid="{00000000-0005-0000-0000-0000A5760000}"/>
    <cellStyle name="Normal 3 3 5 6 2" xfId="30399" xr:uid="{00000000-0005-0000-0000-0000A6760000}"/>
    <cellStyle name="Normal 3 3 5 6 2 2" xfId="30400" xr:uid="{00000000-0005-0000-0000-0000A7760000}"/>
    <cellStyle name="Normal 3 3 5 6 2 2 2" xfId="30401" xr:uid="{00000000-0005-0000-0000-0000A8760000}"/>
    <cellStyle name="Normal 3 3 5 6 2 3" xfId="30402" xr:uid="{00000000-0005-0000-0000-0000A9760000}"/>
    <cellStyle name="Normal 3 3 5 6 3" xfId="30403" xr:uid="{00000000-0005-0000-0000-0000AA760000}"/>
    <cellStyle name="Normal 3 3 5 6 3 2" xfId="30404" xr:uid="{00000000-0005-0000-0000-0000AB760000}"/>
    <cellStyle name="Normal 3 3 5 6 4" xfId="30405" xr:uid="{00000000-0005-0000-0000-0000AC760000}"/>
    <cellStyle name="Normal 3 3 5 7" xfId="30406" xr:uid="{00000000-0005-0000-0000-0000AD760000}"/>
    <cellStyle name="Normal 3 3 5 7 2" xfId="30407" xr:uid="{00000000-0005-0000-0000-0000AE760000}"/>
    <cellStyle name="Normal 3 3 5 7 2 2" xfId="30408" xr:uid="{00000000-0005-0000-0000-0000AF760000}"/>
    <cellStyle name="Normal 3 3 5 7 3" xfId="30409" xr:uid="{00000000-0005-0000-0000-0000B0760000}"/>
    <cellStyle name="Normal 3 3 5 8" xfId="30410" xr:uid="{00000000-0005-0000-0000-0000B1760000}"/>
    <cellStyle name="Normal 3 3 5 8 2" xfId="30411" xr:uid="{00000000-0005-0000-0000-0000B2760000}"/>
    <cellStyle name="Normal 3 3 5 9" xfId="30412" xr:uid="{00000000-0005-0000-0000-0000B3760000}"/>
    <cellStyle name="Normal 3 3 5 9 2" xfId="30413" xr:uid="{00000000-0005-0000-0000-0000B4760000}"/>
    <cellStyle name="Normal 3 3 6" xfId="30414" xr:uid="{00000000-0005-0000-0000-0000B5760000}"/>
    <cellStyle name="Normal 3 3 6 10" xfId="30415" xr:uid="{00000000-0005-0000-0000-0000B6760000}"/>
    <cellStyle name="Normal 3 3 6 11" xfId="30416" xr:uid="{00000000-0005-0000-0000-0000B7760000}"/>
    <cellStyle name="Normal 3 3 6 2" xfId="30417" xr:uid="{00000000-0005-0000-0000-0000B8760000}"/>
    <cellStyle name="Normal 3 3 6 2 10" xfId="30418" xr:uid="{00000000-0005-0000-0000-0000B9760000}"/>
    <cellStyle name="Normal 3 3 6 2 2" xfId="30419" xr:uid="{00000000-0005-0000-0000-0000BA760000}"/>
    <cellStyle name="Normal 3 3 6 2 2 2" xfId="30420" xr:uid="{00000000-0005-0000-0000-0000BB760000}"/>
    <cellStyle name="Normal 3 3 6 2 2 2 2" xfId="30421" xr:uid="{00000000-0005-0000-0000-0000BC760000}"/>
    <cellStyle name="Normal 3 3 6 2 2 2 2 2" xfId="30422" xr:uid="{00000000-0005-0000-0000-0000BD760000}"/>
    <cellStyle name="Normal 3 3 6 2 2 2 2 2 2" xfId="30423" xr:uid="{00000000-0005-0000-0000-0000BE760000}"/>
    <cellStyle name="Normal 3 3 6 2 2 2 2 2 2 2" xfId="30424" xr:uid="{00000000-0005-0000-0000-0000BF760000}"/>
    <cellStyle name="Normal 3 3 6 2 2 2 2 2 3" xfId="30425" xr:uid="{00000000-0005-0000-0000-0000C0760000}"/>
    <cellStyle name="Normal 3 3 6 2 2 2 2 3" xfId="30426" xr:uid="{00000000-0005-0000-0000-0000C1760000}"/>
    <cellStyle name="Normal 3 3 6 2 2 2 2 3 2" xfId="30427" xr:uid="{00000000-0005-0000-0000-0000C2760000}"/>
    <cellStyle name="Normal 3 3 6 2 2 2 2 4" xfId="30428" xr:uid="{00000000-0005-0000-0000-0000C3760000}"/>
    <cellStyle name="Normal 3 3 6 2 2 2 3" xfId="30429" xr:uid="{00000000-0005-0000-0000-0000C4760000}"/>
    <cellStyle name="Normal 3 3 6 2 2 2 3 2" xfId="30430" xr:uid="{00000000-0005-0000-0000-0000C5760000}"/>
    <cellStyle name="Normal 3 3 6 2 2 2 3 2 2" xfId="30431" xr:uid="{00000000-0005-0000-0000-0000C6760000}"/>
    <cellStyle name="Normal 3 3 6 2 2 2 3 3" xfId="30432" xr:uid="{00000000-0005-0000-0000-0000C7760000}"/>
    <cellStyle name="Normal 3 3 6 2 2 2 4" xfId="30433" xr:uid="{00000000-0005-0000-0000-0000C8760000}"/>
    <cellStyle name="Normal 3 3 6 2 2 2 4 2" xfId="30434" xr:uid="{00000000-0005-0000-0000-0000C9760000}"/>
    <cellStyle name="Normal 3 3 6 2 2 2 5" xfId="30435" xr:uid="{00000000-0005-0000-0000-0000CA760000}"/>
    <cellStyle name="Normal 3 3 6 2 2 3" xfId="30436" xr:uid="{00000000-0005-0000-0000-0000CB760000}"/>
    <cellStyle name="Normal 3 3 6 2 2 3 2" xfId="30437" xr:uid="{00000000-0005-0000-0000-0000CC760000}"/>
    <cellStyle name="Normal 3 3 6 2 2 3 2 2" xfId="30438" xr:uid="{00000000-0005-0000-0000-0000CD760000}"/>
    <cellStyle name="Normal 3 3 6 2 2 3 2 2 2" xfId="30439" xr:uid="{00000000-0005-0000-0000-0000CE760000}"/>
    <cellStyle name="Normal 3 3 6 2 2 3 2 3" xfId="30440" xr:uid="{00000000-0005-0000-0000-0000CF760000}"/>
    <cellStyle name="Normal 3 3 6 2 2 3 3" xfId="30441" xr:uid="{00000000-0005-0000-0000-0000D0760000}"/>
    <cellStyle name="Normal 3 3 6 2 2 3 3 2" xfId="30442" xr:uid="{00000000-0005-0000-0000-0000D1760000}"/>
    <cellStyle name="Normal 3 3 6 2 2 3 4" xfId="30443" xr:uid="{00000000-0005-0000-0000-0000D2760000}"/>
    <cellStyle name="Normal 3 3 6 2 2 4" xfId="30444" xr:uid="{00000000-0005-0000-0000-0000D3760000}"/>
    <cellStyle name="Normal 3 3 6 2 2 4 2" xfId="30445" xr:uid="{00000000-0005-0000-0000-0000D4760000}"/>
    <cellStyle name="Normal 3 3 6 2 2 4 2 2" xfId="30446" xr:uid="{00000000-0005-0000-0000-0000D5760000}"/>
    <cellStyle name="Normal 3 3 6 2 2 4 2 2 2" xfId="30447" xr:uid="{00000000-0005-0000-0000-0000D6760000}"/>
    <cellStyle name="Normal 3 3 6 2 2 4 2 3" xfId="30448" xr:uid="{00000000-0005-0000-0000-0000D7760000}"/>
    <cellStyle name="Normal 3 3 6 2 2 4 3" xfId="30449" xr:uid="{00000000-0005-0000-0000-0000D8760000}"/>
    <cellStyle name="Normal 3 3 6 2 2 4 3 2" xfId="30450" xr:uid="{00000000-0005-0000-0000-0000D9760000}"/>
    <cellStyle name="Normal 3 3 6 2 2 4 4" xfId="30451" xr:uid="{00000000-0005-0000-0000-0000DA760000}"/>
    <cellStyle name="Normal 3 3 6 2 2 5" xfId="30452" xr:uid="{00000000-0005-0000-0000-0000DB760000}"/>
    <cellStyle name="Normal 3 3 6 2 2 5 2" xfId="30453" xr:uid="{00000000-0005-0000-0000-0000DC760000}"/>
    <cellStyle name="Normal 3 3 6 2 2 5 2 2" xfId="30454" xr:uid="{00000000-0005-0000-0000-0000DD760000}"/>
    <cellStyle name="Normal 3 3 6 2 2 5 3" xfId="30455" xr:uid="{00000000-0005-0000-0000-0000DE760000}"/>
    <cellStyle name="Normal 3 3 6 2 2 6" xfId="30456" xr:uid="{00000000-0005-0000-0000-0000DF760000}"/>
    <cellStyle name="Normal 3 3 6 2 2 6 2" xfId="30457" xr:uid="{00000000-0005-0000-0000-0000E0760000}"/>
    <cellStyle name="Normal 3 3 6 2 2 7" xfId="30458" xr:uid="{00000000-0005-0000-0000-0000E1760000}"/>
    <cellStyle name="Normal 3 3 6 2 2 7 2" xfId="30459" xr:uid="{00000000-0005-0000-0000-0000E2760000}"/>
    <cellStyle name="Normal 3 3 6 2 2 8" xfId="30460" xr:uid="{00000000-0005-0000-0000-0000E3760000}"/>
    <cellStyle name="Normal 3 3 6 2 3" xfId="30461" xr:uid="{00000000-0005-0000-0000-0000E4760000}"/>
    <cellStyle name="Normal 3 3 6 2 3 2" xfId="30462" xr:uid="{00000000-0005-0000-0000-0000E5760000}"/>
    <cellStyle name="Normal 3 3 6 2 3 2 2" xfId="30463" xr:uid="{00000000-0005-0000-0000-0000E6760000}"/>
    <cellStyle name="Normal 3 3 6 2 3 2 2 2" xfId="30464" xr:uid="{00000000-0005-0000-0000-0000E7760000}"/>
    <cellStyle name="Normal 3 3 6 2 3 2 2 2 2" xfId="30465" xr:uid="{00000000-0005-0000-0000-0000E8760000}"/>
    <cellStyle name="Normal 3 3 6 2 3 2 2 3" xfId="30466" xr:uid="{00000000-0005-0000-0000-0000E9760000}"/>
    <cellStyle name="Normal 3 3 6 2 3 2 3" xfId="30467" xr:uid="{00000000-0005-0000-0000-0000EA760000}"/>
    <cellStyle name="Normal 3 3 6 2 3 2 3 2" xfId="30468" xr:uid="{00000000-0005-0000-0000-0000EB760000}"/>
    <cellStyle name="Normal 3 3 6 2 3 2 4" xfId="30469" xr:uid="{00000000-0005-0000-0000-0000EC760000}"/>
    <cellStyle name="Normal 3 3 6 2 3 3" xfId="30470" xr:uid="{00000000-0005-0000-0000-0000ED760000}"/>
    <cellStyle name="Normal 3 3 6 2 3 3 2" xfId="30471" xr:uid="{00000000-0005-0000-0000-0000EE760000}"/>
    <cellStyle name="Normal 3 3 6 2 3 3 2 2" xfId="30472" xr:uid="{00000000-0005-0000-0000-0000EF760000}"/>
    <cellStyle name="Normal 3 3 6 2 3 3 3" xfId="30473" xr:uid="{00000000-0005-0000-0000-0000F0760000}"/>
    <cellStyle name="Normal 3 3 6 2 3 4" xfId="30474" xr:uid="{00000000-0005-0000-0000-0000F1760000}"/>
    <cellStyle name="Normal 3 3 6 2 3 4 2" xfId="30475" xr:uid="{00000000-0005-0000-0000-0000F2760000}"/>
    <cellStyle name="Normal 3 3 6 2 3 5" xfId="30476" xr:uid="{00000000-0005-0000-0000-0000F3760000}"/>
    <cellStyle name="Normal 3 3 6 2 4" xfId="30477" xr:uid="{00000000-0005-0000-0000-0000F4760000}"/>
    <cellStyle name="Normal 3 3 6 2 4 2" xfId="30478" xr:uid="{00000000-0005-0000-0000-0000F5760000}"/>
    <cellStyle name="Normal 3 3 6 2 4 2 2" xfId="30479" xr:uid="{00000000-0005-0000-0000-0000F6760000}"/>
    <cellStyle name="Normal 3 3 6 2 4 2 2 2" xfId="30480" xr:uid="{00000000-0005-0000-0000-0000F7760000}"/>
    <cellStyle name="Normal 3 3 6 2 4 2 3" xfId="30481" xr:uid="{00000000-0005-0000-0000-0000F8760000}"/>
    <cellStyle name="Normal 3 3 6 2 4 3" xfId="30482" xr:uid="{00000000-0005-0000-0000-0000F9760000}"/>
    <cellStyle name="Normal 3 3 6 2 4 3 2" xfId="30483" xr:uid="{00000000-0005-0000-0000-0000FA760000}"/>
    <cellStyle name="Normal 3 3 6 2 4 4" xfId="30484" xr:uid="{00000000-0005-0000-0000-0000FB760000}"/>
    <cellStyle name="Normal 3 3 6 2 5" xfId="30485" xr:uid="{00000000-0005-0000-0000-0000FC760000}"/>
    <cellStyle name="Normal 3 3 6 2 5 2" xfId="30486" xr:uid="{00000000-0005-0000-0000-0000FD760000}"/>
    <cellStyle name="Normal 3 3 6 2 5 2 2" xfId="30487" xr:uid="{00000000-0005-0000-0000-0000FE760000}"/>
    <cellStyle name="Normal 3 3 6 2 5 2 2 2" xfId="30488" xr:uid="{00000000-0005-0000-0000-0000FF760000}"/>
    <cellStyle name="Normal 3 3 6 2 5 2 3" xfId="30489" xr:uid="{00000000-0005-0000-0000-000000770000}"/>
    <cellStyle name="Normal 3 3 6 2 5 3" xfId="30490" xr:uid="{00000000-0005-0000-0000-000001770000}"/>
    <cellStyle name="Normal 3 3 6 2 5 3 2" xfId="30491" xr:uid="{00000000-0005-0000-0000-000002770000}"/>
    <cellStyle name="Normal 3 3 6 2 5 4" xfId="30492" xr:uid="{00000000-0005-0000-0000-000003770000}"/>
    <cellStyle name="Normal 3 3 6 2 6" xfId="30493" xr:uid="{00000000-0005-0000-0000-000004770000}"/>
    <cellStyle name="Normal 3 3 6 2 6 2" xfId="30494" xr:uid="{00000000-0005-0000-0000-000005770000}"/>
    <cellStyle name="Normal 3 3 6 2 6 2 2" xfId="30495" xr:uid="{00000000-0005-0000-0000-000006770000}"/>
    <cellStyle name="Normal 3 3 6 2 6 3" xfId="30496" xr:uid="{00000000-0005-0000-0000-000007770000}"/>
    <cellStyle name="Normal 3 3 6 2 7" xfId="30497" xr:uid="{00000000-0005-0000-0000-000008770000}"/>
    <cellStyle name="Normal 3 3 6 2 7 2" xfId="30498" xr:uid="{00000000-0005-0000-0000-000009770000}"/>
    <cellStyle name="Normal 3 3 6 2 8" xfId="30499" xr:uid="{00000000-0005-0000-0000-00000A770000}"/>
    <cellStyle name="Normal 3 3 6 2 8 2" xfId="30500" xr:uid="{00000000-0005-0000-0000-00000B770000}"/>
    <cellStyle name="Normal 3 3 6 2 9" xfId="30501" xr:uid="{00000000-0005-0000-0000-00000C770000}"/>
    <cellStyle name="Normal 3 3 6 3" xfId="30502" xr:uid="{00000000-0005-0000-0000-00000D770000}"/>
    <cellStyle name="Normal 3 3 6 3 2" xfId="30503" xr:uid="{00000000-0005-0000-0000-00000E770000}"/>
    <cellStyle name="Normal 3 3 6 3 2 2" xfId="30504" xr:uid="{00000000-0005-0000-0000-00000F770000}"/>
    <cellStyle name="Normal 3 3 6 3 2 2 2" xfId="30505" xr:uid="{00000000-0005-0000-0000-000010770000}"/>
    <cellStyle name="Normal 3 3 6 3 2 2 2 2" xfId="30506" xr:uid="{00000000-0005-0000-0000-000011770000}"/>
    <cellStyle name="Normal 3 3 6 3 2 2 2 2 2" xfId="30507" xr:uid="{00000000-0005-0000-0000-000012770000}"/>
    <cellStyle name="Normal 3 3 6 3 2 2 2 3" xfId="30508" xr:uid="{00000000-0005-0000-0000-000013770000}"/>
    <cellStyle name="Normal 3 3 6 3 2 2 3" xfId="30509" xr:uid="{00000000-0005-0000-0000-000014770000}"/>
    <cellStyle name="Normal 3 3 6 3 2 2 3 2" xfId="30510" xr:uid="{00000000-0005-0000-0000-000015770000}"/>
    <cellStyle name="Normal 3 3 6 3 2 2 4" xfId="30511" xr:uid="{00000000-0005-0000-0000-000016770000}"/>
    <cellStyle name="Normal 3 3 6 3 2 3" xfId="30512" xr:uid="{00000000-0005-0000-0000-000017770000}"/>
    <cellStyle name="Normal 3 3 6 3 2 3 2" xfId="30513" xr:uid="{00000000-0005-0000-0000-000018770000}"/>
    <cellStyle name="Normal 3 3 6 3 2 3 2 2" xfId="30514" xr:uid="{00000000-0005-0000-0000-000019770000}"/>
    <cellStyle name="Normal 3 3 6 3 2 3 3" xfId="30515" xr:uid="{00000000-0005-0000-0000-00001A770000}"/>
    <cellStyle name="Normal 3 3 6 3 2 4" xfId="30516" xr:uid="{00000000-0005-0000-0000-00001B770000}"/>
    <cellStyle name="Normal 3 3 6 3 2 4 2" xfId="30517" xr:uid="{00000000-0005-0000-0000-00001C770000}"/>
    <cellStyle name="Normal 3 3 6 3 2 5" xfId="30518" xr:uid="{00000000-0005-0000-0000-00001D770000}"/>
    <cellStyle name="Normal 3 3 6 3 3" xfId="30519" xr:uid="{00000000-0005-0000-0000-00001E770000}"/>
    <cellStyle name="Normal 3 3 6 3 3 2" xfId="30520" xr:uid="{00000000-0005-0000-0000-00001F770000}"/>
    <cellStyle name="Normal 3 3 6 3 3 2 2" xfId="30521" xr:uid="{00000000-0005-0000-0000-000020770000}"/>
    <cellStyle name="Normal 3 3 6 3 3 2 2 2" xfId="30522" xr:uid="{00000000-0005-0000-0000-000021770000}"/>
    <cellStyle name="Normal 3 3 6 3 3 2 3" xfId="30523" xr:uid="{00000000-0005-0000-0000-000022770000}"/>
    <cellStyle name="Normal 3 3 6 3 3 3" xfId="30524" xr:uid="{00000000-0005-0000-0000-000023770000}"/>
    <cellStyle name="Normal 3 3 6 3 3 3 2" xfId="30525" xr:uid="{00000000-0005-0000-0000-000024770000}"/>
    <cellStyle name="Normal 3 3 6 3 3 4" xfId="30526" xr:uid="{00000000-0005-0000-0000-000025770000}"/>
    <cellStyle name="Normal 3 3 6 3 4" xfId="30527" xr:uid="{00000000-0005-0000-0000-000026770000}"/>
    <cellStyle name="Normal 3 3 6 3 4 2" xfId="30528" xr:uid="{00000000-0005-0000-0000-000027770000}"/>
    <cellStyle name="Normal 3 3 6 3 4 2 2" xfId="30529" xr:uid="{00000000-0005-0000-0000-000028770000}"/>
    <cellStyle name="Normal 3 3 6 3 4 2 2 2" xfId="30530" xr:uid="{00000000-0005-0000-0000-000029770000}"/>
    <cellStyle name="Normal 3 3 6 3 4 2 3" xfId="30531" xr:uid="{00000000-0005-0000-0000-00002A770000}"/>
    <cellStyle name="Normal 3 3 6 3 4 3" xfId="30532" xr:uid="{00000000-0005-0000-0000-00002B770000}"/>
    <cellStyle name="Normal 3 3 6 3 4 3 2" xfId="30533" xr:uid="{00000000-0005-0000-0000-00002C770000}"/>
    <cellStyle name="Normal 3 3 6 3 4 4" xfId="30534" xr:uid="{00000000-0005-0000-0000-00002D770000}"/>
    <cellStyle name="Normal 3 3 6 3 5" xfId="30535" xr:uid="{00000000-0005-0000-0000-00002E770000}"/>
    <cellStyle name="Normal 3 3 6 3 5 2" xfId="30536" xr:uid="{00000000-0005-0000-0000-00002F770000}"/>
    <cellStyle name="Normal 3 3 6 3 5 2 2" xfId="30537" xr:uid="{00000000-0005-0000-0000-000030770000}"/>
    <cellStyle name="Normal 3 3 6 3 5 3" xfId="30538" xr:uid="{00000000-0005-0000-0000-000031770000}"/>
    <cellStyle name="Normal 3 3 6 3 6" xfId="30539" xr:uid="{00000000-0005-0000-0000-000032770000}"/>
    <cellStyle name="Normal 3 3 6 3 6 2" xfId="30540" xr:uid="{00000000-0005-0000-0000-000033770000}"/>
    <cellStyle name="Normal 3 3 6 3 7" xfId="30541" xr:uid="{00000000-0005-0000-0000-000034770000}"/>
    <cellStyle name="Normal 3 3 6 3 7 2" xfId="30542" xr:uid="{00000000-0005-0000-0000-000035770000}"/>
    <cellStyle name="Normal 3 3 6 3 8" xfId="30543" xr:uid="{00000000-0005-0000-0000-000036770000}"/>
    <cellStyle name="Normal 3 3 6 4" xfId="30544" xr:uid="{00000000-0005-0000-0000-000037770000}"/>
    <cellStyle name="Normal 3 3 6 4 2" xfId="30545" xr:uid="{00000000-0005-0000-0000-000038770000}"/>
    <cellStyle name="Normal 3 3 6 4 2 2" xfId="30546" xr:uid="{00000000-0005-0000-0000-000039770000}"/>
    <cellStyle name="Normal 3 3 6 4 2 2 2" xfId="30547" xr:uid="{00000000-0005-0000-0000-00003A770000}"/>
    <cellStyle name="Normal 3 3 6 4 2 2 2 2" xfId="30548" xr:uid="{00000000-0005-0000-0000-00003B770000}"/>
    <cellStyle name="Normal 3 3 6 4 2 2 3" xfId="30549" xr:uid="{00000000-0005-0000-0000-00003C770000}"/>
    <cellStyle name="Normal 3 3 6 4 2 3" xfId="30550" xr:uid="{00000000-0005-0000-0000-00003D770000}"/>
    <cellStyle name="Normal 3 3 6 4 2 3 2" xfId="30551" xr:uid="{00000000-0005-0000-0000-00003E770000}"/>
    <cellStyle name="Normal 3 3 6 4 2 4" xfId="30552" xr:uid="{00000000-0005-0000-0000-00003F770000}"/>
    <cellStyle name="Normal 3 3 6 4 3" xfId="30553" xr:uid="{00000000-0005-0000-0000-000040770000}"/>
    <cellStyle name="Normal 3 3 6 4 3 2" xfId="30554" xr:uid="{00000000-0005-0000-0000-000041770000}"/>
    <cellStyle name="Normal 3 3 6 4 3 2 2" xfId="30555" xr:uid="{00000000-0005-0000-0000-000042770000}"/>
    <cellStyle name="Normal 3 3 6 4 3 3" xfId="30556" xr:uid="{00000000-0005-0000-0000-000043770000}"/>
    <cellStyle name="Normal 3 3 6 4 4" xfId="30557" xr:uid="{00000000-0005-0000-0000-000044770000}"/>
    <cellStyle name="Normal 3 3 6 4 4 2" xfId="30558" xr:uid="{00000000-0005-0000-0000-000045770000}"/>
    <cellStyle name="Normal 3 3 6 4 5" xfId="30559" xr:uid="{00000000-0005-0000-0000-000046770000}"/>
    <cellStyle name="Normal 3 3 6 5" xfId="30560" xr:uid="{00000000-0005-0000-0000-000047770000}"/>
    <cellStyle name="Normal 3 3 6 5 2" xfId="30561" xr:uid="{00000000-0005-0000-0000-000048770000}"/>
    <cellStyle name="Normal 3 3 6 5 2 2" xfId="30562" xr:uid="{00000000-0005-0000-0000-000049770000}"/>
    <cellStyle name="Normal 3 3 6 5 2 2 2" xfId="30563" xr:uid="{00000000-0005-0000-0000-00004A770000}"/>
    <cellStyle name="Normal 3 3 6 5 2 3" xfId="30564" xr:uid="{00000000-0005-0000-0000-00004B770000}"/>
    <cellStyle name="Normal 3 3 6 5 3" xfId="30565" xr:uid="{00000000-0005-0000-0000-00004C770000}"/>
    <cellStyle name="Normal 3 3 6 5 3 2" xfId="30566" xr:uid="{00000000-0005-0000-0000-00004D770000}"/>
    <cellStyle name="Normal 3 3 6 5 4" xfId="30567" xr:uid="{00000000-0005-0000-0000-00004E770000}"/>
    <cellStyle name="Normal 3 3 6 6" xfId="30568" xr:uid="{00000000-0005-0000-0000-00004F770000}"/>
    <cellStyle name="Normal 3 3 6 6 2" xfId="30569" xr:uid="{00000000-0005-0000-0000-000050770000}"/>
    <cellStyle name="Normal 3 3 6 6 2 2" xfId="30570" xr:uid="{00000000-0005-0000-0000-000051770000}"/>
    <cellStyle name="Normal 3 3 6 6 2 2 2" xfId="30571" xr:uid="{00000000-0005-0000-0000-000052770000}"/>
    <cellStyle name="Normal 3 3 6 6 2 3" xfId="30572" xr:uid="{00000000-0005-0000-0000-000053770000}"/>
    <cellStyle name="Normal 3 3 6 6 3" xfId="30573" xr:uid="{00000000-0005-0000-0000-000054770000}"/>
    <cellStyle name="Normal 3 3 6 6 3 2" xfId="30574" xr:uid="{00000000-0005-0000-0000-000055770000}"/>
    <cellStyle name="Normal 3 3 6 6 4" xfId="30575" xr:uid="{00000000-0005-0000-0000-000056770000}"/>
    <cellStyle name="Normal 3 3 6 7" xfId="30576" xr:uid="{00000000-0005-0000-0000-000057770000}"/>
    <cellStyle name="Normal 3 3 6 7 2" xfId="30577" xr:uid="{00000000-0005-0000-0000-000058770000}"/>
    <cellStyle name="Normal 3 3 6 7 2 2" xfId="30578" xr:uid="{00000000-0005-0000-0000-000059770000}"/>
    <cellStyle name="Normal 3 3 6 7 3" xfId="30579" xr:uid="{00000000-0005-0000-0000-00005A770000}"/>
    <cellStyle name="Normal 3 3 6 8" xfId="30580" xr:uid="{00000000-0005-0000-0000-00005B770000}"/>
    <cellStyle name="Normal 3 3 6 8 2" xfId="30581" xr:uid="{00000000-0005-0000-0000-00005C770000}"/>
    <cellStyle name="Normal 3 3 6 9" xfId="30582" xr:uid="{00000000-0005-0000-0000-00005D770000}"/>
    <cellStyle name="Normal 3 3 6 9 2" xfId="30583" xr:uid="{00000000-0005-0000-0000-00005E770000}"/>
    <cellStyle name="Normal 3 3 7" xfId="30584" xr:uid="{00000000-0005-0000-0000-00005F770000}"/>
    <cellStyle name="Normal 3 3 7 10" xfId="30585" xr:uid="{00000000-0005-0000-0000-000060770000}"/>
    <cellStyle name="Normal 3 3 7 11" xfId="30586" xr:uid="{00000000-0005-0000-0000-000061770000}"/>
    <cellStyle name="Normal 3 3 7 2" xfId="30587" xr:uid="{00000000-0005-0000-0000-000062770000}"/>
    <cellStyle name="Normal 3 3 7 2 2" xfId="30588" xr:uid="{00000000-0005-0000-0000-000063770000}"/>
    <cellStyle name="Normal 3 3 7 2 2 2" xfId="30589" xr:uid="{00000000-0005-0000-0000-000064770000}"/>
    <cellStyle name="Normal 3 3 7 2 2 2 2" xfId="30590" xr:uid="{00000000-0005-0000-0000-000065770000}"/>
    <cellStyle name="Normal 3 3 7 2 2 2 2 2" xfId="30591" xr:uid="{00000000-0005-0000-0000-000066770000}"/>
    <cellStyle name="Normal 3 3 7 2 2 2 2 2 2" xfId="30592" xr:uid="{00000000-0005-0000-0000-000067770000}"/>
    <cellStyle name="Normal 3 3 7 2 2 2 2 2 2 2" xfId="30593" xr:uid="{00000000-0005-0000-0000-000068770000}"/>
    <cellStyle name="Normal 3 3 7 2 2 2 2 2 3" xfId="30594" xr:uid="{00000000-0005-0000-0000-000069770000}"/>
    <cellStyle name="Normal 3 3 7 2 2 2 2 3" xfId="30595" xr:uid="{00000000-0005-0000-0000-00006A770000}"/>
    <cellStyle name="Normal 3 3 7 2 2 2 2 3 2" xfId="30596" xr:uid="{00000000-0005-0000-0000-00006B770000}"/>
    <cellStyle name="Normal 3 3 7 2 2 2 2 4" xfId="30597" xr:uid="{00000000-0005-0000-0000-00006C770000}"/>
    <cellStyle name="Normal 3 3 7 2 2 2 3" xfId="30598" xr:uid="{00000000-0005-0000-0000-00006D770000}"/>
    <cellStyle name="Normal 3 3 7 2 2 2 3 2" xfId="30599" xr:uid="{00000000-0005-0000-0000-00006E770000}"/>
    <cellStyle name="Normal 3 3 7 2 2 2 3 2 2" xfId="30600" xr:uid="{00000000-0005-0000-0000-00006F770000}"/>
    <cellStyle name="Normal 3 3 7 2 2 2 3 3" xfId="30601" xr:uid="{00000000-0005-0000-0000-000070770000}"/>
    <cellStyle name="Normal 3 3 7 2 2 2 4" xfId="30602" xr:uid="{00000000-0005-0000-0000-000071770000}"/>
    <cellStyle name="Normal 3 3 7 2 2 2 4 2" xfId="30603" xr:uid="{00000000-0005-0000-0000-000072770000}"/>
    <cellStyle name="Normal 3 3 7 2 2 2 5" xfId="30604" xr:uid="{00000000-0005-0000-0000-000073770000}"/>
    <cellStyle name="Normal 3 3 7 2 2 3" xfId="30605" xr:uid="{00000000-0005-0000-0000-000074770000}"/>
    <cellStyle name="Normal 3 3 7 2 2 3 2" xfId="30606" xr:uid="{00000000-0005-0000-0000-000075770000}"/>
    <cellStyle name="Normal 3 3 7 2 2 3 2 2" xfId="30607" xr:uid="{00000000-0005-0000-0000-000076770000}"/>
    <cellStyle name="Normal 3 3 7 2 2 3 2 2 2" xfId="30608" xr:uid="{00000000-0005-0000-0000-000077770000}"/>
    <cellStyle name="Normal 3 3 7 2 2 3 2 3" xfId="30609" xr:uid="{00000000-0005-0000-0000-000078770000}"/>
    <cellStyle name="Normal 3 3 7 2 2 3 3" xfId="30610" xr:uid="{00000000-0005-0000-0000-000079770000}"/>
    <cellStyle name="Normal 3 3 7 2 2 3 3 2" xfId="30611" xr:uid="{00000000-0005-0000-0000-00007A770000}"/>
    <cellStyle name="Normal 3 3 7 2 2 3 4" xfId="30612" xr:uid="{00000000-0005-0000-0000-00007B770000}"/>
    <cellStyle name="Normal 3 3 7 2 2 4" xfId="30613" xr:uid="{00000000-0005-0000-0000-00007C770000}"/>
    <cellStyle name="Normal 3 3 7 2 2 4 2" xfId="30614" xr:uid="{00000000-0005-0000-0000-00007D770000}"/>
    <cellStyle name="Normal 3 3 7 2 2 4 2 2" xfId="30615" xr:uid="{00000000-0005-0000-0000-00007E770000}"/>
    <cellStyle name="Normal 3 3 7 2 2 4 2 2 2" xfId="30616" xr:uid="{00000000-0005-0000-0000-00007F770000}"/>
    <cellStyle name="Normal 3 3 7 2 2 4 2 3" xfId="30617" xr:uid="{00000000-0005-0000-0000-000080770000}"/>
    <cellStyle name="Normal 3 3 7 2 2 4 3" xfId="30618" xr:uid="{00000000-0005-0000-0000-000081770000}"/>
    <cellStyle name="Normal 3 3 7 2 2 4 3 2" xfId="30619" xr:uid="{00000000-0005-0000-0000-000082770000}"/>
    <cellStyle name="Normal 3 3 7 2 2 4 4" xfId="30620" xr:uid="{00000000-0005-0000-0000-000083770000}"/>
    <cellStyle name="Normal 3 3 7 2 2 5" xfId="30621" xr:uid="{00000000-0005-0000-0000-000084770000}"/>
    <cellStyle name="Normal 3 3 7 2 2 5 2" xfId="30622" xr:uid="{00000000-0005-0000-0000-000085770000}"/>
    <cellStyle name="Normal 3 3 7 2 2 5 2 2" xfId="30623" xr:uid="{00000000-0005-0000-0000-000086770000}"/>
    <cellStyle name="Normal 3 3 7 2 2 5 3" xfId="30624" xr:uid="{00000000-0005-0000-0000-000087770000}"/>
    <cellStyle name="Normal 3 3 7 2 2 6" xfId="30625" xr:uid="{00000000-0005-0000-0000-000088770000}"/>
    <cellStyle name="Normal 3 3 7 2 2 6 2" xfId="30626" xr:uid="{00000000-0005-0000-0000-000089770000}"/>
    <cellStyle name="Normal 3 3 7 2 2 7" xfId="30627" xr:uid="{00000000-0005-0000-0000-00008A770000}"/>
    <cellStyle name="Normal 3 3 7 2 2 7 2" xfId="30628" xr:uid="{00000000-0005-0000-0000-00008B770000}"/>
    <cellStyle name="Normal 3 3 7 2 2 8" xfId="30629" xr:uid="{00000000-0005-0000-0000-00008C770000}"/>
    <cellStyle name="Normal 3 3 7 2 3" xfId="30630" xr:uid="{00000000-0005-0000-0000-00008D770000}"/>
    <cellStyle name="Normal 3 3 7 2 3 2" xfId="30631" xr:uid="{00000000-0005-0000-0000-00008E770000}"/>
    <cellStyle name="Normal 3 3 7 2 3 2 2" xfId="30632" xr:uid="{00000000-0005-0000-0000-00008F770000}"/>
    <cellStyle name="Normal 3 3 7 2 3 2 2 2" xfId="30633" xr:uid="{00000000-0005-0000-0000-000090770000}"/>
    <cellStyle name="Normal 3 3 7 2 3 2 2 2 2" xfId="30634" xr:uid="{00000000-0005-0000-0000-000091770000}"/>
    <cellStyle name="Normal 3 3 7 2 3 2 2 3" xfId="30635" xr:uid="{00000000-0005-0000-0000-000092770000}"/>
    <cellStyle name="Normal 3 3 7 2 3 2 3" xfId="30636" xr:uid="{00000000-0005-0000-0000-000093770000}"/>
    <cellStyle name="Normal 3 3 7 2 3 2 3 2" xfId="30637" xr:uid="{00000000-0005-0000-0000-000094770000}"/>
    <cellStyle name="Normal 3 3 7 2 3 2 4" xfId="30638" xr:uid="{00000000-0005-0000-0000-000095770000}"/>
    <cellStyle name="Normal 3 3 7 2 3 3" xfId="30639" xr:uid="{00000000-0005-0000-0000-000096770000}"/>
    <cellStyle name="Normal 3 3 7 2 3 3 2" xfId="30640" xr:uid="{00000000-0005-0000-0000-000097770000}"/>
    <cellStyle name="Normal 3 3 7 2 3 3 2 2" xfId="30641" xr:uid="{00000000-0005-0000-0000-000098770000}"/>
    <cellStyle name="Normal 3 3 7 2 3 3 3" xfId="30642" xr:uid="{00000000-0005-0000-0000-000099770000}"/>
    <cellStyle name="Normal 3 3 7 2 3 4" xfId="30643" xr:uid="{00000000-0005-0000-0000-00009A770000}"/>
    <cellStyle name="Normal 3 3 7 2 3 4 2" xfId="30644" xr:uid="{00000000-0005-0000-0000-00009B770000}"/>
    <cellStyle name="Normal 3 3 7 2 3 5" xfId="30645" xr:uid="{00000000-0005-0000-0000-00009C770000}"/>
    <cellStyle name="Normal 3 3 7 2 4" xfId="30646" xr:uid="{00000000-0005-0000-0000-00009D770000}"/>
    <cellStyle name="Normal 3 3 7 2 4 2" xfId="30647" xr:uid="{00000000-0005-0000-0000-00009E770000}"/>
    <cellStyle name="Normal 3 3 7 2 4 2 2" xfId="30648" xr:uid="{00000000-0005-0000-0000-00009F770000}"/>
    <cellStyle name="Normal 3 3 7 2 4 2 2 2" xfId="30649" xr:uid="{00000000-0005-0000-0000-0000A0770000}"/>
    <cellStyle name="Normal 3 3 7 2 4 2 3" xfId="30650" xr:uid="{00000000-0005-0000-0000-0000A1770000}"/>
    <cellStyle name="Normal 3 3 7 2 4 3" xfId="30651" xr:uid="{00000000-0005-0000-0000-0000A2770000}"/>
    <cellStyle name="Normal 3 3 7 2 4 3 2" xfId="30652" xr:uid="{00000000-0005-0000-0000-0000A3770000}"/>
    <cellStyle name="Normal 3 3 7 2 4 4" xfId="30653" xr:uid="{00000000-0005-0000-0000-0000A4770000}"/>
    <cellStyle name="Normal 3 3 7 2 5" xfId="30654" xr:uid="{00000000-0005-0000-0000-0000A5770000}"/>
    <cellStyle name="Normal 3 3 7 2 5 2" xfId="30655" xr:uid="{00000000-0005-0000-0000-0000A6770000}"/>
    <cellStyle name="Normal 3 3 7 2 5 2 2" xfId="30656" xr:uid="{00000000-0005-0000-0000-0000A7770000}"/>
    <cellStyle name="Normal 3 3 7 2 5 2 2 2" xfId="30657" xr:uid="{00000000-0005-0000-0000-0000A8770000}"/>
    <cellStyle name="Normal 3 3 7 2 5 2 3" xfId="30658" xr:uid="{00000000-0005-0000-0000-0000A9770000}"/>
    <cellStyle name="Normal 3 3 7 2 5 3" xfId="30659" xr:uid="{00000000-0005-0000-0000-0000AA770000}"/>
    <cellStyle name="Normal 3 3 7 2 5 3 2" xfId="30660" xr:uid="{00000000-0005-0000-0000-0000AB770000}"/>
    <cellStyle name="Normal 3 3 7 2 5 4" xfId="30661" xr:uid="{00000000-0005-0000-0000-0000AC770000}"/>
    <cellStyle name="Normal 3 3 7 2 6" xfId="30662" xr:uid="{00000000-0005-0000-0000-0000AD770000}"/>
    <cellStyle name="Normal 3 3 7 2 6 2" xfId="30663" xr:uid="{00000000-0005-0000-0000-0000AE770000}"/>
    <cellStyle name="Normal 3 3 7 2 6 2 2" xfId="30664" xr:uid="{00000000-0005-0000-0000-0000AF770000}"/>
    <cellStyle name="Normal 3 3 7 2 6 3" xfId="30665" xr:uid="{00000000-0005-0000-0000-0000B0770000}"/>
    <cellStyle name="Normal 3 3 7 2 7" xfId="30666" xr:uid="{00000000-0005-0000-0000-0000B1770000}"/>
    <cellStyle name="Normal 3 3 7 2 7 2" xfId="30667" xr:uid="{00000000-0005-0000-0000-0000B2770000}"/>
    <cellStyle name="Normal 3 3 7 2 8" xfId="30668" xr:uid="{00000000-0005-0000-0000-0000B3770000}"/>
    <cellStyle name="Normal 3 3 7 2 8 2" xfId="30669" xr:uid="{00000000-0005-0000-0000-0000B4770000}"/>
    <cellStyle name="Normal 3 3 7 2 9" xfId="30670" xr:uid="{00000000-0005-0000-0000-0000B5770000}"/>
    <cellStyle name="Normal 3 3 7 3" xfId="30671" xr:uid="{00000000-0005-0000-0000-0000B6770000}"/>
    <cellStyle name="Normal 3 3 7 3 2" xfId="30672" xr:uid="{00000000-0005-0000-0000-0000B7770000}"/>
    <cellStyle name="Normal 3 3 7 3 2 2" xfId="30673" xr:uid="{00000000-0005-0000-0000-0000B8770000}"/>
    <cellStyle name="Normal 3 3 7 3 2 2 2" xfId="30674" xr:uid="{00000000-0005-0000-0000-0000B9770000}"/>
    <cellStyle name="Normal 3 3 7 3 2 2 2 2" xfId="30675" xr:uid="{00000000-0005-0000-0000-0000BA770000}"/>
    <cellStyle name="Normal 3 3 7 3 2 2 2 2 2" xfId="30676" xr:uid="{00000000-0005-0000-0000-0000BB770000}"/>
    <cellStyle name="Normal 3 3 7 3 2 2 2 3" xfId="30677" xr:uid="{00000000-0005-0000-0000-0000BC770000}"/>
    <cellStyle name="Normal 3 3 7 3 2 2 3" xfId="30678" xr:uid="{00000000-0005-0000-0000-0000BD770000}"/>
    <cellStyle name="Normal 3 3 7 3 2 2 3 2" xfId="30679" xr:uid="{00000000-0005-0000-0000-0000BE770000}"/>
    <cellStyle name="Normal 3 3 7 3 2 2 4" xfId="30680" xr:uid="{00000000-0005-0000-0000-0000BF770000}"/>
    <cellStyle name="Normal 3 3 7 3 2 3" xfId="30681" xr:uid="{00000000-0005-0000-0000-0000C0770000}"/>
    <cellStyle name="Normal 3 3 7 3 2 3 2" xfId="30682" xr:uid="{00000000-0005-0000-0000-0000C1770000}"/>
    <cellStyle name="Normal 3 3 7 3 2 3 2 2" xfId="30683" xr:uid="{00000000-0005-0000-0000-0000C2770000}"/>
    <cellStyle name="Normal 3 3 7 3 2 3 3" xfId="30684" xr:uid="{00000000-0005-0000-0000-0000C3770000}"/>
    <cellStyle name="Normal 3 3 7 3 2 4" xfId="30685" xr:uid="{00000000-0005-0000-0000-0000C4770000}"/>
    <cellStyle name="Normal 3 3 7 3 2 4 2" xfId="30686" xr:uid="{00000000-0005-0000-0000-0000C5770000}"/>
    <cellStyle name="Normal 3 3 7 3 2 5" xfId="30687" xr:uid="{00000000-0005-0000-0000-0000C6770000}"/>
    <cellStyle name="Normal 3 3 7 3 3" xfId="30688" xr:uid="{00000000-0005-0000-0000-0000C7770000}"/>
    <cellStyle name="Normal 3 3 7 3 3 2" xfId="30689" xr:uid="{00000000-0005-0000-0000-0000C8770000}"/>
    <cellStyle name="Normal 3 3 7 3 3 2 2" xfId="30690" xr:uid="{00000000-0005-0000-0000-0000C9770000}"/>
    <cellStyle name="Normal 3 3 7 3 3 2 2 2" xfId="30691" xr:uid="{00000000-0005-0000-0000-0000CA770000}"/>
    <cellStyle name="Normal 3 3 7 3 3 2 3" xfId="30692" xr:uid="{00000000-0005-0000-0000-0000CB770000}"/>
    <cellStyle name="Normal 3 3 7 3 3 3" xfId="30693" xr:uid="{00000000-0005-0000-0000-0000CC770000}"/>
    <cellStyle name="Normal 3 3 7 3 3 3 2" xfId="30694" xr:uid="{00000000-0005-0000-0000-0000CD770000}"/>
    <cellStyle name="Normal 3 3 7 3 3 4" xfId="30695" xr:uid="{00000000-0005-0000-0000-0000CE770000}"/>
    <cellStyle name="Normal 3 3 7 3 4" xfId="30696" xr:uid="{00000000-0005-0000-0000-0000CF770000}"/>
    <cellStyle name="Normal 3 3 7 3 4 2" xfId="30697" xr:uid="{00000000-0005-0000-0000-0000D0770000}"/>
    <cellStyle name="Normal 3 3 7 3 4 2 2" xfId="30698" xr:uid="{00000000-0005-0000-0000-0000D1770000}"/>
    <cellStyle name="Normal 3 3 7 3 4 2 2 2" xfId="30699" xr:uid="{00000000-0005-0000-0000-0000D2770000}"/>
    <cellStyle name="Normal 3 3 7 3 4 2 3" xfId="30700" xr:uid="{00000000-0005-0000-0000-0000D3770000}"/>
    <cellStyle name="Normal 3 3 7 3 4 3" xfId="30701" xr:uid="{00000000-0005-0000-0000-0000D4770000}"/>
    <cellStyle name="Normal 3 3 7 3 4 3 2" xfId="30702" xr:uid="{00000000-0005-0000-0000-0000D5770000}"/>
    <cellStyle name="Normal 3 3 7 3 4 4" xfId="30703" xr:uid="{00000000-0005-0000-0000-0000D6770000}"/>
    <cellStyle name="Normal 3 3 7 3 5" xfId="30704" xr:uid="{00000000-0005-0000-0000-0000D7770000}"/>
    <cellStyle name="Normal 3 3 7 3 5 2" xfId="30705" xr:uid="{00000000-0005-0000-0000-0000D8770000}"/>
    <cellStyle name="Normal 3 3 7 3 5 2 2" xfId="30706" xr:uid="{00000000-0005-0000-0000-0000D9770000}"/>
    <cellStyle name="Normal 3 3 7 3 5 3" xfId="30707" xr:uid="{00000000-0005-0000-0000-0000DA770000}"/>
    <cellStyle name="Normal 3 3 7 3 6" xfId="30708" xr:uid="{00000000-0005-0000-0000-0000DB770000}"/>
    <cellStyle name="Normal 3 3 7 3 6 2" xfId="30709" xr:uid="{00000000-0005-0000-0000-0000DC770000}"/>
    <cellStyle name="Normal 3 3 7 3 7" xfId="30710" xr:uid="{00000000-0005-0000-0000-0000DD770000}"/>
    <cellStyle name="Normal 3 3 7 3 7 2" xfId="30711" xr:uid="{00000000-0005-0000-0000-0000DE770000}"/>
    <cellStyle name="Normal 3 3 7 3 8" xfId="30712" xr:uid="{00000000-0005-0000-0000-0000DF770000}"/>
    <cellStyle name="Normal 3 3 7 4" xfId="30713" xr:uid="{00000000-0005-0000-0000-0000E0770000}"/>
    <cellStyle name="Normal 3 3 7 4 2" xfId="30714" xr:uid="{00000000-0005-0000-0000-0000E1770000}"/>
    <cellStyle name="Normal 3 3 7 4 2 2" xfId="30715" xr:uid="{00000000-0005-0000-0000-0000E2770000}"/>
    <cellStyle name="Normal 3 3 7 4 2 2 2" xfId="30716" xr:uid="{00000000-0005-0000-0000-0000E3770000}"/>
    <cellStyle name="Normal 3 3 7 4 2 2 2 2" xfId="30717" xr:uid="{00000000-0005-0000-0000-0000E4770000}"/>
    <cellStyle name="Normal 3 3 7 4 2 2 3" xfId="30718" xr:uid="{00000000-0005-0000-0000-0000E5770000}"/>
    <cellStyle name="Normal 3 3 7 4 2 3" xfId="30719" xr:uid="{00000000-0005-0000-0000-0000E6770000}"/>
    <cellStyle name="Normal 3 3 7 4 2 3 2" xfId="30720" xr:uid="{00000000-0005-0000-0000-0000E7770000}"/>
    <cellStyle name="Normal 3 3 7 4 2 4" xfId="30721" xr:uid="{00000000-0005-0000-0000-0000E8770000}"/>
    <cellStyle name="Normal 3 3 7 4 3" xfId="30722" xr:uid="{00000000-0005-0000-0000-0000E9770000}"/>
    <cellStyle name="Normal 3 3 7 4 3 2" xfId="30723" xr:uid="{00000000-0005-0000-0000-0000EA770000}"/>
    <cellStyle name="Normal 3 3 7 4 3 2 2" xfId="30724" xr:uid="{00000000-0005-0000-0000-0000EB770000}"/>
    <cellStyle name="Normal 3 3 7 4 3 3" xfId="30725" xr:uid="{00000000-0005-0000-0000-0000EC770000}"/>
    <cellStyle name="Normal 3 3 7 4 4" xfId="30726" xr:uid="{00000000-0005-0000-0000-0000ED770000}"/>
    <cellStyle name="Normal 3 3 7 4 4 2" xfId="30727" xr:uid="{00000000-0005-0000-0000-0000EE770000}"/>
    <cellStyle name="Normal 3 3 7 4 5" xfId="30728" xr:uid="{00000000-0005-0000-0000-0000EF770000}"/>
    <cellStyle name="Normal 3 3 7 5" xfId="30729" xr:uid="{00000000-0005-0000-0000-0000F0770000}"/>
    <cellStyle name="Normal 3 3 7 5 2" xfId="30730" xr:uid="{00000000-0005-0000-0000-0000F1770000}"/>
    <cellStyle name="Normal 3 3 7 5 2 2" xfId="30731" xr:uid="{00000000-0005-0000-0000-0000F2770000}"/>
    <cellStyle name="Normal 3 3 7 5 2 2 2" xfId="30732" xr:uid="{00000000-0005-0000-0000-0000F3770000}"/>
    <cellStyle name="Normal 3 3 7 5 2 3" xfId="30733" xr:uid="{00000000-0005-0000-0000-0000F4770000}"/>
    <cellStyle name="Normal 3 3 7 5 3" xfId="30734" xr:uid="{00000000-0005-0000-0000-0000F5770000}"/>
    <cellStyle name="Normal 3 3 7 5 3 2" xfId="30735" xr:uid="{00000000-0005-0000-0000-0000F6770000}"/>
    <cellStyle name="Normal 3 3 7 5 4" xfId="30736" xr:uid="{00000000-0005-0000-0000-0000F7770000}"/>
    <cellStyle name="Normal 3 3 7 6" xfId="30737" xr:uid="{00000000-0005-0000-0000-0000F8770000}"/>
    <cellStyle name="Normal 3 3 7 6 2" xfId="30738" xr:uid="{00000000-0005-0000-0000-0000F9770000}"/>
    <cellStyle name="Normal 3 3 7 6 2 2" xfId="30739" xr:uid="{00000000-0005-0000-0000-0000FA770000}"/>
    <cellStyle name="Normal 3 3 7 6 2 2 2" xfId="30740" xr:uid="{00000000-0005-0000-0000-0000FB770000}"/>
    <cellStyle name="Normal 3 3 7 6 2 3" xfId="30741" xr:uid="{00000000-0005-0000-0000-0000FC770000}"/>
    <cellStyle name="Normal 3 3 7 6 3" xfId="30742" xr:uid="{00000000-0005-0000-0000-0000FD770000}"/>
    <cellStyle name="Normal 3 3 7 6 3 2" xfId="30743" xr:uid="{00000000-0005-0000-0000-0000FE770000}"/>
    <cellStyle name="Normal 3 3 7 6 4" xfId="30744" xr:uid="{00000000-0005-0000-0000-0000FF770000}"/>
    <cellStyle name="Normal 3 3 7 7" xfId="30745" xr:uid="{00000000-0005-0000-0000-000000780000}"/>
    <cellStyle name="Normal 3 3 7 7 2" xfId="30746" xr:uid="{00000000-0005-0000-0000-000001780000}"/>
    <cellStyle name="Normal 3 3 7 7 2 2" xfId="30747" xr:uid="{00000000-0005-0000-0000-000002780000}"/>
    <cellStyle name="Normal 3 3 7 7 3" xfId="30748" xr:uid="{00000000-0005-0000-0000-000003780000}"/>
    <cellStyle name="Normal 3 3 7 8" xfId="30749" xr:uid="{00000000-0005-0000-0000-000004780000}"/>
    <cellStyle name="Normal 3 3 7 8 2" xfId="30750" xr:uid="{00000000-0005-0000-0000-000005780000}"/>
    <cellStyle name="Normal 3 3 7 9" xfId="30751" xr:uid="{00000000-0005-0000-0000-000006780000}"/>
    <cellStyle name="Normal 3 3 7 9 2" xfId="30752" xr:uid="{00000000-0005-0000-0000-000007780000}"/>
    <cellStyle name="Normal 3 3 8" xfId="30753" xr:uid="{00000000-0005-0000-0000-000008780000}"/>
    <cellStyle name="Normal 3 3 8 2" xfId="30754" xr:uid="{00000000-0005-0000-0000-000009780000}"/>
    <cellStyle name="Normal 3 3 8 2 2" xfId="30755" xr:uid="{00000000-0005-0000-0000-00000A780000}"/>
    <cellStyle name="Normal 3 3 8 2 2 2" xfId="30756" xr:uid="{00000000-0005-0000-0000-00000B780000}"/>
    <cellStyle name="Normal 3 3 8 2 2 2 2" xfId="30757" xr:uid="{00000000-0005-0000-0000-00000C780000}"/>
    <cellStyle name="Normal 3 3 8 2 2 2 2 2" xfId="30758" xr:uid="{00000000-0005-0000-0000-00000D780000}"/>
    <cellStyle name="Normal 3 3 8 2 2 2 2 2 2" xfId="30759" xr:uid="{00000000-0005-0000-0000-00000E780000}"/>
    <cellStyle name="Normal 3 3 8 2 2 2 2 3" xfId="30760" xr:uid="{00000000-0005-0000-0000-00000F780000}"/>
    <cellStyle name="Normal 3 3 8 2 2 2 3" xfId="30761" xr:uid="{00000000-0005-0000-0000-000010780000}"/>
    <cellStyle name="Normal 3 3 8 2 2 2 3 2" xfId="30762" xr:uid="{00000000-0005-0000-0000-000011780000}"/>
    <cellStyle name="Normal 3 3 8 2 2 2 4" xfId="30763" xr:uid="{00000000-0005-0000-0000-000012780000}"/>
    <cellStyle name="Normal 3 3 8 2 2 3" xfId="30764" xr:uid="{00000000-0005-0000-0000-000013780000}"/>
    <cellStyle name="Normal 3 3 8 2 2 3 2" xfId="30765" xr:uid="{00000000-0005-0000-0000-000014780000}"/>
    <cellStyle name="Normal 3 3 8 2 2 3 2 2" xfId="30766" xr:uid="{00000000-0005-0000-0000-000015780000}"/>
    <cellStyle name="Normal 3 3 8 2 2 3 3" xfId="30767" xr:uid="{00000000-0005-0000-0000-000016780000}"/>
    <cellStyle name="Normal 3 3 8 2 2 4" xfId="30768" xr:uid="{00000000-0005-0000-0000-000017780000}"/>
    <cellStyle name="Normal 3 3 8 2 2 4 2" xfId="30769" xr:uid="{00000000-0005-0000-0000-000018780000}"/>
    <cellStyle name="Normal 3 3 8 2 2 5" xfId="30770" xr:uid="{00000000-0005-0000-0000-000019780000}"/>
    <cellStyle name="Normal 3 3 8 2 3" xfId="30771" xr:uid="{00000000-0005-0000-0000-00001A780000}"/>
    <cellStyle name="Normal 3 3 8 2 3 2" xfId="30772" xr:uid="{00000000-0005-0000-0000-00001B780000}"/>
    <cellStyle name="Normal 3 3 8 2 3 2 2" xfId="30773" xr:uid="{00000000-0005-0000-0000-00001C780000}"/>
    <cellStyle name="Normal 3 3 8 2 3 2 2 2" xfId="30774" xr:uid="{00000000-0005-0000-0000-00001D780000}"/>
    <cellStyle name="Normal 3 3 8 2 3 2 3" xfId="30775" xr:uid="{00000000-0005-0000-0000-00001E780000}"/>
    <cellStyle name="Normal 3 3 8 2 3 3" xfId="30776" xr:uid="{00000000-0005-0000-0000-00001F780000}"/>
    <cellStyle name="Normal 3 3 8 2 3 3 2" xfId="30777" xr:uid="{00000000-0005-0000-0000-000020780000}"/>
    <cellStyle name="Normal 3 3 8 2 3 4" xfId="30778" xr:uid="{00000000-0005-0000-0000-000021780000}"/>
    <cellStyle name="Normal 3 3 8 2 4" xfId="30779" xr:uid="{00000000-0005-0000-0000-000022780000}"/>
    <cellStyle name="Normal 3 3 8 2 4 2" xfId="30780" xr:uid="{00000000-0005-0000-0000-000023780000}"/>
    <cellStyle name="Normal 3 3 8 2 4 2 2" xfId="30781" xr:uid="{00000000-0005-0000-0000-000024780000}"/>
    <cellStyle name="Normal 3 3 8 2 4 2 2 2" xfId="30782" xr:uid="{00000000-0005-0000-0000-000025780000}"/>
    <cellStyle name="Normal 3 3 8 2 4 2 3" xfId="30783" xr:uid="{00000000-0005-0000-0000-000026780000}"/>
    <cellStyle name="Normal 3 3 8 2 4 3" xfId="30784" xr:uid="{00000000-0005-0000-0000-000027780000}"/>
    <cellStyle name="Normal 3 3 8 2 4 3 2" xfId="30785" xr:uid="{00000000-0005-0000-0000-000028780000}"/>
    <cellStyle name="Normal 3 3 8 2 4 4" xfId="30786" xr:uid="{00000000-0005-0000-0000-000029780000}"/>
    <cellStyle name="Normal 3 3 8 2 5" xfId="30787" xr:uid="{00000000-0005-0000-0000-00002A780000}"/>
    <cellStyle name="Normal 3 3 8 2 5 2" xfId="30788" xr:uid="{00000000-0005-0000-0000-00002B780000}"/>
    <cellStyle name="Normal 3 3 8 2 5 2 2" xfId="30789" xr:uid="{00000000-0005-0000-0000-00002C780000}"/>
    <cellStyle name="Normal 3 3 8 2 5 3" xfId="30790" xr:uid="{00000000-0005-0000-0000-00002D780000}"/>
    <cellStyle name="Normal 3 3 8 2 6" xfId="30791" xr:uid="{00000000-0005-0000-0000-00002E780000}"/>
    <cellStyle name="Normal 3 3 8 2 6 2" xfId="30792" xr:uid="{00000000-0005-0000-0000-00002F780000}"/>
    <cellStyle name="Normal 3 3 8 2 7" xfId="30793" xr:uid="{00000000-0005-0000-0000-000030780000}"/>
    <cellStyle name="Normal 3 3 8 2 7 2" xfId="30794" xr:uid="{00000000-0005-0000-0000-000031780000}"/>
    <cellStyle name="Normal 3 3 8 2 8" xfId="30795" xr:uid="{00000000-0005-0000-0000-000032780000}"/>
    <cellStyle name="Normal 3 3 8 3" xfId="30796" xr:uid="{00000000-0005-0000-0000-000033780000}"/>
    <cellStyle name="Normal 3 3 8 3 2" xfId="30797" xr:uid="{00000000-0005-0000-0000-000034780000}"/>
    <cellStyle name="Normal 3 3 8 3 2 2" xfId="30798" xr:uid="{00000000-0005-0000-0000-000035780000}"/>
    <cellStyle name="Normal 3 3 8 3 2 2 2" xfId="30799" xr:uid="{00000000-0005-0000-0000-000036780000}"/>
    <cellStyle name="Normal 3 3 8 3 2 2 2 2" xfId="30800" xr:uid="{00000000-0005-0000-0000-000037780000}"/>
    <cellStyle name="Normal 3 3 8 3 2 2 3" xfId="30801" xr:uid="{00000000-0005-0000-0000-000038780000}"/>
    <cellStyle name="Normal 3 3 8 3 2 3" xfId="30802" xr:uid="{00000000-0005-0000-0000-000039780000}"/>
    <cellStyle name="Normal 3 3 8 3 2 3 2" xfId="30803" xr:uid="{00000000-0005-0000-0000-00003A780000}"/>
    <cellStyle name="Normal 3 3 8 3 2 4" xfId="30804" xr:uid="{00000000-0005-0000-0000-00003B780000}"/>
    <cellStyle name="Normal 3 3 8 3 3" xfId="30805" xr:uid="{00000000-0005-0000-0000-00003C780000}"/>
    <cellStyle name="Normal 3 3 8 3 3 2" xfId="30806" xr:uid="{00000000-0005-0000-0000-00003D780000}"/>
    <cellStyle name="Normal 3 3 8 3 3 2 2" xfId="30807" xr:uid="{00000000-0005-0000-0000-00003E780000}"/>
    <cellStyle name="Normal 3 3 8 3 3 3" xfId="30808" xr:uid="{00000000-0005-0000-0000-00003F780000}"/>
    <cellStyle name="Normal 3 3 8 3 4" xfId="30809" xr:uid="{00000000-0005-0000-0000-000040780000}"/>
    <cellStyle name="Normal 3 3 8 3 4 2" xfId="30810" xr:uid="{00000000-0005-0000-0000-000041780000}"/>
    <cellStyle name="Normal 3 3 8 3 5" xfId="30811" xr:uid="{00000000-0005-0000-0000-000042780000}"/>
    <cellStyle name="Normal 3 3 8 4" xfId="30812" xr:uid="{00000000-0005-0000-0000-000043780000}"/>
    <cellStyle name="Normal 3 3 8 4 2" xfId="30813" xr:uid="{00000000-0005-0000-0000-000044780000}"/>
    <cellStyle name="Normal 3 3 8 4 2 2" xfId="30814" xr:uid="{00000000-0005-0000-0000-000045780000}"/>
    <cellStyle name="Normal 3 3 8 4 2 2 2" xfId="30815" xr:uid="{00000000-0005-0000-0000-000046780000}"/>
    <cellStyle name="Normal 3 3 8 4 2 3" xfId="30816" xr:uid="{00000000-0005-0000-0000-000047780000}"/>
    <cellStyle name="Normal 3 3 8 4 3" xfId="30817" xr:uid="{00000000-0005-0000-0000-000048780000}"/>
    <cellStyle name="Normal 3 3 8 4 3 2" xfId="30818" xr:uid="{00000000-0005-0000-0000-000049780000}"/>
    <cellStyle name="Normal 3 3 8 4 4" xfId="30819" xr:uid="{00000000-0005-0000-0000-00004A780000}"/>
    <cellStyle name="Normal 3 3 8 5" xfId="30820" xr:uid="{00000000-0005-0000-0000-00004B780000}"/>
    <cellStyle name="Normal 3 3 8 5 2" xfId="30821" xr:uid="{00000000-0005-0000-0000-00004C780000}"/>
    <cellStyle name="Normal 3 3 8 5 2 2" xfId="30822" xr:uid="{00000000-0005-0000-0000-00004D780000}"/>
    <cellStyle name="Normal 3 3 8 5 2 2 2" xfId="30823" xr:uid="{00000000-0005-0000-0000-00004E780000}"/>
    <cellStyle name="Normal 3 3 8 5 2 3" xfId="30824" xr:uid="{00000000-0005-0000-0000-00004F780000}"/>
    <cellStyle name="Normal 3 3 8 5 3" xfId="30825" xr:uid="{00000000-0005-0000-0000-000050780000}"/>
    <cellStyle name="Normal 3 3 8 5 3 2" xfId="30826" xr:uid="{00000000-0005-0000-0000-000051780000}"/>
    <cellStyle name="Normal 3 3 8 5 4" xfId="30827" xr:uid="{00000000-0005-0000-0000-000052780000}"/>
    <cellStyle name="Normal 3 3 8 6" xfId="30828" xr:uid="{00000000-0005-0000-0000-000053780000}"/>
    <cellStyle name="Normal 3 3 8 6 2" xfId="30829" xr:uid="{00000000-0005-0000-0000-000054780000}"/>
    <cellStyle name="Normal 3 3 8 6 2 2" xfId="30830" xr:uid="{00000000-0005-0000-0000-000055780000}"/>
    <cellStyle name="Normal 3 3 8 6 3" xfId="30831" xr:uid="{00000000-0005-0000-0000-000056780000}"/>
    <cellStyle name="Normal 3 3 8 7" xfId="30832" xr:uid="{00000000-0005-0000-0000-000057780000}"/>
    <cellStyle name="Normal 3 3 8 7 2" xfId="30833" xr:uid="{00000000-0005-0000-0000-000058780000}"/>
    <cellStyle name="Normal 3 3 8 8" xfId="30834" xr:uid="{00000000-0005-0000-0000-000059780000}"/>
    <cellStyle name="Normal 3 3 8 8 2" xfId="30835" xr:uid="{00000000-0005-0000-0000-00005A780000}"/>
    <cellStyle name="Normal 3 3 8 9" xfId="30836" xr:uid="{00000000-0005-0000-0000-00005B780000}"/>
    <cellStyle name="Normal 3 3 9" xfId="30837" xr:uid="{00000000-0005-0000-0000-00005C780000}"/>
    <cellStyle name="Normal 3 3 9 2" xfId="30838" xr:uid="{00000000-0005-0000-0000-00005D780000}"/>
    <cellStyle name="Normal 3 3 9 2 2" xfId="30839" xr:uid="{00000000-0005-0000-0000-00005E780000}"/>
    <cellStyle name="Normal 3 3 9 2 2 2" xfId="30840" xr:uid="{00000000-0005-0000-0000-00005F780000}"/>
    <cellStyle name="Normal 3 3 9 2 2 2 2" xfId="30841" xr:uid="{00000000-0005-0000-0000-000060780000}"/>
    <cellStyle name="Normal 3 3 9 2 2 2 2 2" xfId="30842" xr:uid="{00000000-0005-0000-0000-000061780000}"/>
    <cellStyle name="Normal 3 3 9 2 2 2 3" xfId="30843" xr:uid="{00000000-0005-0000-0000-000062780000}"/>
    <cellStyle name="Normal 3 3 9 2 2 3" xfId="30844" xr:uid="{00000000-0005-0000-0000-000063780000}"/>
    <cellStyle name="Normal 3 3 9 2 2 3 2" xfId="30845" xr:uid="{00000000-0005-0000-0000-000064780000}"/>
    <cellStyle name="Normal 3 3 9 2 2 4" xfId="30846" xr:uid="{00000000-0005-0000-0000-000065780000}"/>
    <cellStyle name="Normal 3 3 9 2 3" xfId="30847" xr:uid="{00000000-0005-0000-0000-000066780000}"/>
    <cellStyle name="Normal 3 3 9 2 3 2" xfId="30848" xr:uid="{00000000-0005-0000-0000-000067780000}"/>
    <cellStyle name="Normal 3 3 9 2 3 2 2" xfId="30849" xr:uid="{00000000-0005-0000-0000-000068780000}"/>
    <cellStyle name="Normal 3 3 9 2 3 3" xfId="30850" xr:uid="{00000000-0005-0000-0000-000069780000}"/>
    <cellStyle name="Normal 3 3 9 2 4" xfId="30851" xr:uid="{00000000-0005-0000-0000-00006A780000}"/>
    <cellStyle name="Normal 3 3 9 2 4 2" xfId="30852" xr:uid="{00000000-0005-0000-0000-00006B780000}"/>
    <cellStyle name="Normal 3 3 9 2 5" xfId="30853" xr:uid="{00000000-0005-0000-0000-00006C780000}"/>
    <cellStyle name="Normal 3 3 9 3" xfId="30854" xr:uid="{00000000-0005-0000-0000-00006D780000}"/>
    <cellStyle name="Normal 3 3 9 3 2" xfId="30855" xr:uid="{00000000-0005-0000-0000-00006E780000}"/>
    <cellStyle name="Normal 3 3 9 3 2 2" xfId="30856" xr:uid="{00000000-0005-0000-0000-00006F780000}"/>
    <cellStyle name="Normal 3 3 9 3 2 2 2" xfId="30857" xr:uid="{00000000-0005-0000-0000-000070780000}"/>
    <cellStyle name="Normal 3 3 9 3 2 3" xfId="30858" xr:uid="{00000000-0005-0000-0000-000071780000}"/>
    <cellStyle name="Normal 3 3 9 3 3" xfId="30859" xr:uid="{00000000-0005-0000-0000-000072780000}"/>
    <cellStyle name="Normal 3 3 9 3 3 2" xfId="30860" xr:uid="{00000000-0005-0000-0000-000073780000}"/>
    <cellStyle name="Normal 3 3 9 3 4" xfId="30861" xr:uid="{00000000-0005-0000-0000-000074780000}"/>
    <cellStyle name="Normal 3 3 9 4" xfId="30862" xr:uid="{00000000-0005-0000-0000-000075780000}"/>
    <cellStyle name="Normal 3 3 9 4 2" xfId="30863" xr:uid="{00000000-0005-0000-0000-000076780000}"/>
    <cellStyle name="Normal 3 3 9 4 2 2" xfId="30864" xr:uid="{00000000-0005-0000-0000-000077780000}"/>
    <cellStyle name="Normal 3 3 9 4 2 2 2" xfId="30865" xr:uid="{00000000-0005-0000-0000-000078780000}"/>
    <cellStyle name="Normal 3 3 9 4 2 3" xfId="30866" xr:uid="{00000000-0005-0000-0000-000079780000}"/>
    <cellStyle name="Normal 3 3 9 4 3" xfId="30867" xr:uid="{00000000-0005-0000-0000-00007A780000}"/>
    <cellStyle name="Normal 3 3 9 4 3 2" xfId="30868" xr:uid="{00000000-0005-0000-0000-00007B780000}"/>
    <cellStyle name="Normal 3 3 9 4 4" xfId="30869" xr:uid="{00000000-0005-0000-0000-00007C780000}"/>
    <cellStyle name="Normal 3 3 9 5" xfId="30870" xr:uid="{00000000-0005-0000-0000-00007D780000}"/>
    <cellStyle name="Normal 3 3 9 5 2" xfId="30871" xr:uid="{00000000-0005-0000-0000-00007E780000}"/>
    <cellStyle name="Normal 3 3 9 5 2 2" xfId="30872" xr:uid="{00000000-0005-0000-0000-00007F780000}"/>
    <cellStyle name="Normal 3 3 9 5 3" xfId="30873" xr:uid="{00000000-0005-0000-0000-000080780000}"/>
    <cellStyle name="Normal 3 3 9 6" xfId="30874" xr:uid="{00000000-0005-0000-0000-000081780000}"/>
    <cellStyle name="Normal 3 3 9 6 2" xfId="30875" xr:uid="{00000000-0005-0000-0000-000082780000}"/>
    <cellStyle name="Normal 3 3 9 7" xfId="30876" xr:uid="{00000000-0005-0000-0000-000083780000}"/>
    <cellStyle name="Normal 3 3 9 7 2" xfId="30877" xr:uid="{00000000-0005-0000-0000-000084780000}"/>
    <cellStyle name="Normal 3 3 9 8" xfId="30878" xr:uid="{00000000-0005-0000-0000-000085780000}"/>
    <cellStyle name="Normal 3 3_Sheet1" xfId="30879" xr:uid="{00000000-0005-0000-0000-000086780000}"/>
    <cellStyle name="Normal 3 30" xfId="30880" xr:uid="{00000000-0005-0000-0000-000087780000}"/>
    <cellStyle name="Normal 3 31" xfId="30881" xr:uid="{00000000-0005-0000-0000-000088780000}"/>
    <cellStyle name="Normal 3 32" xfId="30882" xr:uid="{00000000-0005-0000-0000-000089780000}"/>
    <cellStyle name="Normal 3 33" xfId="30883" xr:uid="{00000000-0005-0000-0000-00008A780000}"/>
    <cellStyle name="Normal 3 34" xfId="30884" xr:uid="{00000000-0005-0000-0000-00008B780000}"/>
    <cellStyle name="Normal 3 4" xfId="33" xr:uid="{00000000-0005-0000-0000-00008C780000}"/>
    <cellStyle name="Normal 3 4 10" xfId="30885" xr:uid="{00000000-0005-0000-0000-00008D780000}"/>
    <cellStyle name="Normal 3 4 10 2" xfId="30886" xr:uid="{00000000-0005-0000-0000-00008E780000}"/>
    <cellStyle name="Normal 3 4 10 2 2" xfId="30887" xr:uid="{00000000-0005-0000-0000-00008F780000}"/>
    <cellStyle name="Normal 3 4 10 2 2 2" xfId="30888" xr:uid="{00000000-0005-0000-0000-000090780000}"/>
    <cellStyle name="Normal 3 4 10 2 2 2 2" xfId="30889" xr:uid="{00000000-0005-0000-0000-000091780000}"/>
    <cellStyle name="Normal 3 4 10 2 2 2 2 2" xfId="30890" xr:uid="{00000000-0005-0000-0000-000092780000}"/>
    <cellStyle name="Normal 3 4 10 2 2 2 3" xfId="30891" xr:uid="{00000000-0005-0000-0000-000093780000}"/>
    <cellStyle name="Normal 3 4 10 2 2 3" xfId="30892" xr:uid="{00000000-0005-0000-0000-000094780000}"/>
    <cellStyle name="Normal 3 4 10 2 2 3 2" xfId="30893" xr:uid="{00000000-0005-0000-0000-000095780000}"/>
    <cellStyle name="Normal 3 4 10 2 2 4" xfId="30894" xr:uid="{00000000-0005-0000-0000-000096780000}"/>
    <cellStyle name="Normal 3 4 10 2 3" xfId="30895" xr:uid="{00000000-0005-0000-0000-000097780000}"/>
    <cellStyle name="Normal 3 4 10 2 3 2" xfId="30896" xr:uid="{00000000-0005-0000-0000-000098780000}"/>
    <cellStyle name="Normal 3 4 10 2 3 2 2" xfId="30897" xr:uid="{00000000-0005-0000-0000-000099780000}"/>
    <cellStyle name="Normal 3 4 10 2 3 3" xfId="30898" xr:uid="{00000000-0005-0000-0000-00009A780000}"/>
    <cellStyle name="Normal 3 4 10 2 4" xfId="30899" xr:uid="{00000000-0005-0000-0000-00009B780000}"/>
    <cellStyle name="Normal 3 4 10 2 4 2" xfId="30900" xr:uid="{00000000-0005-0000-0000-00009C780000}"/>
    <cellStyle name="Normal 3 4 10 2 5" xfId="30901" xr:uid="{00000000-0005-0000-0000-00009D780000}"/>
    <cellStyle name="Normal 3 4 10 3" xfId="30902" xr:uid="{00000000-0005-0000-0000-00009E780000}"/>
    <cellStyle name="Normal 3 4 10 3 2" xfId="30903" xr:uid="{00000000-0005-0000-0000-00009F780000}"/>
    <cellStyle name="Normal 3 4 10 3 2 2" xfId="30904" xr:uid="{00000000-0005-0000-0000-0000A0780000}"/>
    <cellStyle name="Normal 3 4 10 3 2 2 2" xfId="30905" xr:uid="{00000000-0005-0000-0000-0000A1780000}"/>
    <cellStyle name="Normal 3 4 10 3 2 3" xfId="30906" xr:uid="{00000000-0005-0000-0000-0000A2780000}"/>
    <cellStyle name="Normal 3 4 10 3 3" xfId="30907" xr:uid="{00000000-0005-0000-0000-0000A3780000}"/>
    <cellStyle name="Normal 3 4 10 3 3 2" xfId="30908" xr:uid="{00000000-0005-0000-0000-0000A4780000}"/>
    <cellStyle name="Normal 3 4 10 3 4" xfId="30909" xr:uid="{00000000-0005-0000-0000-0000A5780000}"/>
    <cellStyle name="Normal 3 4 10 4" xfId="30910" xr:uid="{00000000-0005-0000-0000-0000A6780000}"/>
    <cellStyle name="Normal 3 4 10 4 2" xfId="30911" xr:uid="{00000000-0005-0000-0000-0000A7780000}"/>
    <cellStyle name="Normal 3 4 10 4 2 2" xfId="30912" xr:uid="{00000000-0005-0000-0000-0000A8780000}"/>
    <cellStyle name="Normal 3 4 10 4 3" xfId="30913" xr:uid="{00000000-0005-0000-0000-0000A9780000}"/>
    <cellStyle name="Normal 3 4 10 5" xfId="30914" xr:uid="{00000000-0005-0000-0000-0000AA780000}"/>
    <cellStyle name="Normal 3 4 10 5 2" xfId="30915" xr:uid="{00000000-0005-0000-0000-0000AB780000}"/>
    <cellStyle name="Normal 3 4 10 6" xfId="30916" xr:uid="{00000000-0005-0000-0000-0000AC780000}"/>
    <cellStyle name="Normal 3 4 11" xfId="30917" xr:uid="{00000000-0005-0000-0000-0000AD780000}"/>
    <cellStyle name="Normal 3 4 11 2" xfId="30918" xr:uid="{00000000-0005-0000-0000-0000AE780000}"/>
    <cellStyle name="Normal 3 4 11 2 2" xfId="30919" xr:uid="{00000000-0005-0000-0000-0000AF780000}"/>
    <cellStyle name="Normal 3 4 11 2 2 2" xfId="30920" xr:uid="{00000000-0005-0000-0000-0000B0780000}"/>
    <cellStyle name="Normal 3 4 11 2 2 2 2" xfId="30921" xr:uid="{00000000-0005-0000-0000-0000B1780000}"/>
    <cellStyle name="Normal 3 4 11 2 2 2 2 2" xfId="30922" xr:uid="{00000000-0005-0000-0000-0000B2780000}"/>
    <cellStyle name="Normal 3 4 11 2 2 2 3" xfId="30923" xr:uid="{00000000-0005-0000-0000-0000B3780000}"/>
    <cellStyle name="Normal 3 4 11 2 2 3" xfId="30924" xr:uid="{00000000-0005-0000-0000-0000B4780000}"/>
    <cellStyle name="Normal 3 4 11 2 2 3 2" xfId="30925" xr:uid="{00000000-0005-0000-0000-0000B5780000}"/>
    <cellStyle name="Normal 3 4 11 2 2 4" xfId="30926" xr:uid="{00000000-0005-0000-0000-0000B6780000}"/>
    <cellStyle name="Normal 3 4 11 2 3" xfId="30927" xr:uid="{00000000-0005-0000-0000-0000B7780000}"/>
    <cellStyle name="Normal 3 4 11 2 3 2" xfId="30928" xr:uid="{00000000-0005-0000-0000-0000B8780000}"/>
    <cellStyle name="Normal 3 4 11 2 3 2 2" xfId="30929" xr:uid="{00000000-0005-0000-0000-0000B9780000}"/>
    <cellStyle name="Normal 3 4 11 2 3 3" xfId="30930" xr:uid="{00000000-0005-0000-0000-0000BA780000}"/>
    <cellStyle name="Normal 3 4 11 2 4" xfId="30931" xr:uid="{00000000-0005-0000-0000-0000BB780000}"/>
    <cellStyle name="Normal 3 4 11 2 4 2" xfId="30932" xr:uid="{00000000-0005-0000-0000-0000BC780000}"/>
    <cellStyle name="Normal 3 4 11 2 5" xfId="30933" xr:uid="{00000000-0005-0000-0000-0000BD780000}"/>
    <cellStyle name="Normal 3 4 11 3" xfId="30934" xr:uid="{00000000-0005-0000-0000-0000BE780000}"/>
    <cellStyle name="Normal 3 4 11 3 2" xfId="30935" xr:uid="{00000000-0005-0000-0000-0000BF780000}"/>
    <cellStyle name="Normal 3 4 11 3 2 2" xfId="30936" xr:uid="{00000000-0005-0000-0000-0000C0780000}"/>
    <cellStyle name="Normal 3 4 11 3 2 2 2" xfId="30937" xr:uid="{00000000-0005-0000-0000-0000C1780000}"/>
    <cellStyle name="Normal 3 4 11 3 2 3" xfId="30938" xr:uid="{00000000-0005-0000-0000-0000C2780000}"/>
    <cellStyle name="Normal 3 4 11 3 3" xfId="30939" xr:uid="{00000000-0005-0000-0000-0000C3780000}"/>
    <cellStyle name="Normal 3 4 11 3 3 2" xfId="30940" xr:uid="{00000000-0005-0000-0000-0000C4780000}"/>
    <cellStyle name="Normal 3 4 11 3 4" xfId="30941" xr:uid="{00000000-0005-0000-0000-0000C5780000}"/>
    <cellStyle name="Normal 3 4 11 4" xfId="30942" xr:uid="{00000000-0005-0000-0000-0000C6780000}"/>
    <cellStyle name="Normal 3 4 11 4 2" xfId="30943" xr:uid="{00000000-0005-0000-0000-0000C7780000}"/>
    <cellStyle name="Normal 3 4 11 4 2 2" xfId="30944" xr:uid="{00000000-0005-0000-0000-0000C8780000}"/>
    <cellStyle name="Normal 3 4 11 4 3" xfId="30945" xr:uid="{00000000-0005-0000-0000-0000C9780000}"/>
    <cellStyle name="Normal 3 4 11 5" xfId="30946" xr:uid="{00000000-0005-0000-0000-0000CA780000}"/>
    <cellStyle name="Normal 3 4 11 5 2" xfId="30947" xr:uid="{00000000-0005-0000-0000-0000CB780000}"/>
    <cellStyle name="Normal 3 4 11 6" xfId="30948" xr:uid="{00000000-0005-0000-0000-0000CC780000}"/>
    <cellStyle name="Normal 3 4 12" xfId="30949" xr:uid="{00000000-0005-0000-0000-0000CD780000}"/>
    <cellStyle name="Normal 3 4 12 2" xfId="30950" xr:uid="{00000000-0005-0000-0000-0000CE780000}"/>
    <cellStyle name="Normal 3 4 12 2 2" xfId="30951" xr:uid="{00000000-0005-0000-0000-0000CF780000}"/>
    <cellStyle name="Normal 3 4 12 2 2 2" xfId="30952" xr:uid="{00000000-0005-0000-0000-0000D0780000}"/>
    <cellStyle name="Normal 3 4 12 2 2 2 2" xfId="30953" xr:uid="{00000000-0005-0000-0000-0000D1780000}"/>
    <cellStyle name="Normal 3 4 12 2 2 3" xfId="30954" xr:uid="{00000000-0005-0000-0000-0000D2780000}"/>
    <cellStyle name="Normal 3 4 12 2 3" xfId="30955" xr:uid="{00000000-0005-0000-0000-0000D3780000}"/>
    <cellStyle name="Normal 3 4 12 2 3 2" xfId="30956" xr:uid="{00000000-0005-0000-0000-0000D4780000}"/>
    <cellStyle name="Normal 3 4 12 2 4" xfId="30957" xr:uid="{00000000-0005-0000-0000-0000D5780000}"/>
    <cellStyle name="Normal 3 4 12 3" xfId="30958" xr:uid="{00000000-0005-0000-0000-0000D6780000}"/>
    <cellStyle name="Normal 3 4 12 3 2" xfId="30959" xr:uid="{00000000-0005-0000-0000-0000D7780000}"/>
    <cellStyle name="Normal 3 4 12 3 2 2" xfId="30960" xr:uid="{00000000-0005-0000-0000-0000D8780000}"/>
    <cellStyle name="Normal 3 4 12 3 3" xfId="30961" xr:uid="{00000000-0005-0000-0000-0000D9780000}"/>
    <cellStyle name="Normal 3 4 12 4" xfId="30962" xr:uid="{00000000-0005-0000-0000-0000DA780000}"/>
    <cellStyle name="Normal 3 4 12 4 2" xfId="30963" xr:uid="{00000000-0005-0000-0000-0000DB780000}"/>
    <cellStyle name="Normal 3 4 12 5" xfId="30964" xr:uid="{00000000-0005-0000-0000-0000DC780000}"/>
    <cellStyle name="Normal 3 4 13" xfId="30965" xr:uid="{00000000-0005-0000-0000-0000DD780000}"/>
    <cellStyle name="Normal 3 4 13 2" xfId="30966" xr:uid="{00000000-0005-0000-0000-0000DE780000}"/>
    <cellStyle name="Normal 3 4 13 2 2" xfId="30967" xr:uid="{00000000-0005-0000-0000-0000DF780000}"/>
    <cellStyle name="Normal 3 4 13 2 2 2" xfId="30968" xr:uid="{00000000-0005-0000-0000-0000E0780000}"/>
    <cellStyle name="Normal 3 4 13 2 3" xfId="30969" xr:uid="{00000000-0005-0000-0000-0000E1780000}"/>
    <cellStyle name="Normal 3 4 13 3" xfId="30970" xr:uid="{00000000-0005-0000-0000-0000E2780000}"/>
    <cellStyle name="Normal 3 4 13 3 2" xfId="30971" xr:uid="{00000000-0005-0000-0000-0000E3780000}"/>
    <cellStyle name="Normal 3 4 13 4" xfId="30972" xr:uid="{00000000-0005-0000-0000-0000E4780000}"/>
    <cellStyle name="Normal 3 4 14" xfId="30973" xr:uid="{00000000-0005-0000-0000-0000E5780000}"/>
    <cellStyle name="Normal 3 4 14 2" xfId="30974" xr:uid="{00000000-0005-0000-0000-0000E6780000}"/>
    <cellStyle name="Normal 3 4 14 2 2" xfId="30975" xr:uid="{00000000-0005-0000-0000-0000E7780000}"/>
    <cellStyle name="Normal 3 4 14 2 2 2" xfId="30976" xr:uid="{00000000-0005-0000-0000-0000E8780000}"/>
    <cellStyle name="Normal 3 4 14 2 3" xfId="30977" xr:uid="{00000000-0005-0000-0000-0000E9780000}"/>
    <cellStyle name="Normal 3 4 14 3" xfId="30978" xr:uid="{00000000-0005-0000-0000-0000EA780000}"/>
    <cellStyle name="Normal 3 4 14 3 2" xfId="30979" xr:uid="{00000000-0005-0000-0000-0000EB780000}"/>
    <cellStyle name="Normal 3 4 14 4" xfId="30980" xr:uid="{00000000-0005-0000-0000-0000EC780000}"/>
    <cellStyle name="Normal 3 4 15" xfId="30981" xr:uid="{00000000-0005-0000-0000-0000ED780000}"/>
    <cellStyle name="Normal 3 4 15 2" xfId="30982" xr:uid="{00000000-0005-0000-0000-0000EE780000}"/>
    <cellStyle name="Normal 3 4 15 2 2" xfId="30983" xr:uid="{00000000-0005-0000-0000-0000EF780000}"/>
    <cellStyle name="Normal 3 4 15 2 2 2" xfId="30984" xr:uid="{00000000-0005-0000-0000-0000F0780000}"/>
    <cellStyle name="Normal 3 4 15 2 3" xfId="30985" xr:uid="{00000000-0005-0000-0000-0000F1780000}"/>
    <cellStyle name="Normal 3 4 15 3" xfId="30986" xr:uid="{00000000-0005-0000-0000-0000F2780000}"/>
    <cellStyle name="Normal 3 4 15 3 2" xfId="30987" xr:uid="{00000000-0005-0000-0000-0000F3780000}"/>
    <cellStyle name="Normal 3 4 15 4" xfId="30988" xr:uid="{00000000-0005-0000-0000-0000F4780000}"/>
    <cellStyle name="Normal 3 4 16" xfId="30989" xr:uid="{00000000-0005-0000-0000-0000F5780000}"/>
    <cellStyle name="Normal 3 4 16 2" xfId="30990" xr:uid="{00000000-0005-0000-0000-0000F6780000}"/>
    <cellStyle name="Normal 3 4 16 2 2" xfId="30991" xr:uid="{00000000-0005-0000-0000-0000F7780000}"/>
    <cellStyle name="Normal 3 4 16 3" xfId="30992" xr:uid="{00000000-0005-0000-0000-0000F8780000}"/>
    <cellStyle name="Normal 3 4 17" xfId="30993" xr:uid="{00000000-0005-0000-0000-0000F9780000}"/>
    <cellStyle name="Normal 3 4 17 2" xfId="30994" xr:uid="{00000000-0005-0000-0000-0000FA780000}"/>
    <cellStyle name="Normal 3 4 18" xfId="30995" xr:uid="{00000000-0005-0000-0000-0000FB780000}"/>
    <cellStyle name="Normal 3 4 18 2" xfId="30996" xr:uid="{00000000-0005-0000-0000-0000FC780000}"/>
    <cellStyle name="Normal 3 4 19" xfId="30997" xr:uid="{00000000-0005-0000-0000-0000FD780000}"/>
    <cellStyle name="Normal 3 4 2" xfId="50" xr:uid="{00000000-0005-0000-0000-0000FE780000}"/>
    <cellStyle name="Normal 3 4 2 10" xfId="30998" xr:uid="{00000000-0005-0000-0000-0000FF780000}"/>
    <cellStyle name="Normal 3 4 2 10 2" xfId="30999" xr:uid="{00000000-0005-0000-0000-000000790000}"/>
    <cellStyle name="Normal 3 4 2 10 2 2" xfId="31000" xr:uid="{00000000-0005-0000-0000-000001790000}"/>
    <cellStyle name="Normal 3 4 2 10 2 2 2" xfId="31001" xr:uid="{00000000-0005-0000-0000-000002790000}"/>
    <cellStyle name="Normal 3 4 2 10 2 2 2 2" xfId="31002" xr:uid="{00000000-0005-0000-0000-000003790000}"/>
    <cellStyle name="Normal 3 4 2 10 2 2 2 2 2" xfId="31003" xr:uid="{00000000-0005-0000-0000-000004790000}"/>
    <cellStyle name="Normal 3 4 2 10 2 2 2 3" xfId="31004" xr:uid="{00000000-0005-0000-0000-000005790000}"/>
    <cellStyle name="Normal 3 4 2 10 2 2 3" xfId="31005" xr:uid="{00000000-0005-0000-0000-000006790000}"/>
    <cellStyle name="Normal 3 4 2 10 2 2 3 2" xfId="31006" xr:uid="{00000000-0005-0000-0000-000007790000}"/>
    <cellStyle name="Normal 3 4 2 10 2 2 4" xfId="31007" xr:uid="{00000000-0005-0000-0000-000008790000}"/>
    <cellStyle name="Normal 3 4 2 10 2 3" xfId="31008" xr:uid="{00000000-0005-0000-0000-000009790000}"/>
    <cellStyle name="Normal 3 4 2 10 2 3 2" xfId="31009" xr:uid="{00000000-0005-0000-0000-00000A790000}"/>
    <cellStyle name="Normal 3 4 2 10 2 3 2 2" xfId="31010" xr:uid="{00000000-0005-0000-0000-00000B790000}"/>
    <cellStyle name="Normal 3 4 2 10 2 3 3" xfId="31011" xr:uid="{00000000-0005-0000-0000-00000C790000}"/>
    <cellStyle name="Normal 3 4 2 10 2 4" xfId="31012" xr:uid="{00000000-0005-0000-0000-00000D790000}"/>
    <cellStyle name="Normal 3 4 2 10 2 4 2" xfId="31013" xr:uid="{00000000-0005-0000-0000-00000E790000}"/>
    <cellStyle name="Normal 3 4 2 10 2 5" xfId="31014" xr:uid="{00000000-0005-0000-0000-00000F790000}"/>
    <cellStyle name="Normal 3 4 2 10 3" xfId="31015" xr:uid="{00000000-0005-0000-0000-000010790000}"/>
    <cellStyle name="Normal 3 4 2 10 3 2" xfId="31016" xr:uid="{00000000-0005-0000-0000-000011790000}"/>
    <cellStyle name="Normal 3 4 2 10 3 2 2" xfId="31017" xr:uid="{00000000-0005-0000-0000-000012790000}"/>
    <cellStyle name="Normal 3 4 2 10 3 2 2 2" xfId="31018" xr:uid="{00000000-0005-0000-0000-000013790000}"/>
    <cellStyle name="Normal 3 4 2 10 3 2 3" xfId="31019" xr:uid="{00000000-0005-0000-0000-000014790000}"/>
    <cellStyle name="Normal 3 4 2 10 3 3" xfId="31020" xr:uid="{00000000-0005-0000-0000-000015790000}"/>
    <cellStyle name="Normal 3 4 2 10 3 3 2" xfId="31021" xr:uid="{00000000-0005-0000-0000-000016790000}"/>
    <cellStyle name="Normal 3 4 2 10 3 4" xfId="31022" xr:uid="{00000000-0005-0000-0000-000017790000}"/>
    <cellStyle name="Normal 3 4 2 10 4" xfId="31023" xr:uid="{00000000-0005-0000-0000-000018790000}"/>
    <cellStyle name="Normal 3 4 2 10 4 2" xfId="31024" xr:uid="{00000000-0005-0000-0000-000019790000}"/>
    <cellStyle name="Normal 3 4 2 10 4 2 2" xfId="31025" xr:uid="{00000000-0005-0000-0000-00001A790000}"/>
    <cellStyle name="Normal 3 4 2 10 4 3" xfId="31026" xr:uid="{00000000-0005-0000-0000-00001B790000}"/>
    <cellStyle name="Normal 3 4 2 10 5" xfId="31027" xr:uid="{00000000-0005-0000-0000-00001C790000}"/>
    <cellStyle name="Normal 3 4 2 10 5 2" xfId="31028" xr:uid="{00000000-0005-0000-0000-00001D790000}"/>
    <cellStyle name="Normal 3 4 2 10 6" xfId="31029" xr:uid="{00000000-0005-0000-0000-00001E790000}"/>
    <cellStyle name="Normal 3 4 2 11" xfId="31030" xr:uid="{00000000-0005-0000-0000-00001F790000}"/>
    <cellStyle name="Normal 3 4 2 11 2" xfId="31031" xr:uid="{00000000-0005-0000-0000-000020790000}"/>
    <cellStyle name="Normal 3 4 2 11 2 2" xfId="31032" xr:uid="{00000000-0005-0000-0000-000021790000}"/>
    <cellStyle name="Normal 3 4 2 11 2 2 2" xfId="31033" xr:uid="{00000000-0005-0000-0000-000022790000}"/>
    <cellStyle name="Normal 3 4 2 11 2 2 2 2" xfId="31034" xr:uid="{00000000-0005-0000-0000-000023790000}"/>
    <cellStyle name="Normal 3 4 2 11 2 2 3" xfId="31035" xr:uid="{00000000-0005-0000-0000-000024790000}"/>
    <cellStyle name="Normal 3 4 2 11 2 3" xfId="31036" xr:uid="{00000000-0005-0000-0000-000025790000}"/>
    <cellStyle name="Normal 3 4 2 11 2 3 2" xfId="31037" xr:uid="{00000000-0005-0000-0000-000026790000}"/>
    <cellStyle name="Normal 3 4 2 11 2 4" xfId="31038" xr:uid="{00000000-0005-0000-0000-000027790000}"/>
    <cellStyle name="Normal 3 4 2 11 3" xfId="31039" xr:uid="{00000000-0005-0000-0000-000028790000}"/>
    <cellStyle name="Normal 3 4 2 11 3 2" xfId="31040" xr:uid="{00000000-0005-0000-0000-000029790000}"/>
    <cellStyle name="Normal 3 4 2 11 3 2 2" xfId="31041" xr:uid="{00000000-0005-0000-0000-00002A790000}"/>
    <cellStyle name="Normal 3 4 2 11 3 3" xfId="31042" xr:uid="{00000000-0005-0000-0000-00002B790000}"/>
    <cellStyle name="Normal 3 4 2 11 4" xfId="31043" xr:uid="{00000000-0005-0000-0000-00002C790000}"/>
    <cellStyle name="Normal 3 4 2 11 4 2" xfId="31044" xr:uid="{00000000-0005-0000-0000-00002D790000}"/>
    <cellStyle name="Normal 3 4 2 11 5" xfId="31045" xr:uid="{00000000-0005-0000-0000-00002E790000}"/>
    <cellStyle name="Normal 3 4 2 12" xfId="31046" xr:uid="{00000000-0005-0000-0000-00002F790000}"/>
    <cellStyle name="Normal 3 4 2 12 2" xfId="31047" xr:uid="{00000000-0005-0000-0000-000030790000}"/>
    <cellStyle name="Normal 3 4 2 12 2 2" xfId="31048" xr:uid="{00000000-0005-0000-0000-000031790000}"/>
    <cellStyle name="Normal 3 4 2 12 2 2 2" xfId="31049" xr:uid="{00000000-0005-0000-0000-000032790000}"/>
    <cellStyle name="Normal 3 4 2 12 2 3" xfId="31050" xr:uid="{00000000-0005-0000-0000-000033790000}"/>
    <cellStyle name="Normal 3 4 2 12 3" xfId="31051" xr:uid="{00000000-0005-0000-0000-000034790000}"/>
    <cellStyle name="Normal 3 4 2 12 3 2" xfId="31052" xr:uid="{00000000-0005-0000-0000-000035790000}"/>
    <cellStyle name="Normal 3 4 2 12 4" xfId="31053" xr:uid="{00000000-0005-0000-0000-000036790000}"/>
    <cellStyle name="Normal 3 4 2 13" xfId="31054" xr:uid="{00000000-0005-0000-0000-000037790000}"/>
    <cellStyle name="Normal 3 4 2 13 2" xfId="31055" xr:uid="{00000000-0005-0000-0000-000038790000}"/>
    <cellStyle name="Normal 3 4 2 13 2 2" xfId="31056" xr:uid="{00000000-0005-0000-0000-000039790000}"/>
    <cellStyle name="Normal 3 4 2 13 2 2 2" xfId="31057" xr:uid="{00000000-0005-0000-0000-00003A790000}"/>
    <cellStyle name="Normal 3 4 2 13 2 3" xfId="31058" xr:uid="{00000000-0005-0000-0000-00003B790000}"/>
    <cellStyle name="Normal 3 4 2 13 3" xfId="31059" xr:uid="{00000000-0005-0000-0000-00003C790000}"/>
    <cellStyle name="Normal 3 4 2 13 3 2" xfId="31060" xr:uid="{00000000-0005-0000-0000-00003D790000}"/>
    <cellStyle name="Normal 3 4 2 13 4" xfId="31061" xr:uid="{00000000-0005-0000-0000-00003E790000}"/>
    <cellStyle name="Normal 3 4 2 14" xfId="31062" xr:uid="{00000000-0005-0000-0000-00003F790000}"/>
    <cellStyle name="Normal 3 4 2 14 2" xfId="31063" xr:uid="{00000000-0005-0000-0000-000040790000}"/>
    <cellStyle name="Normal 3 4 2 14 2 2" xfId="31064" xr:uid="{00000000-0005-0000-0000-000041790000}"/>
    <cellStyle name="Normal 3 4 2 14 2 2 2" xfId="31065" xr:uid="{00000000-0005-0000-0000-000042790000}"/>
    <cellStyle name="Normal 3 4 2 14 2 3" xfId="31066" xr:uid="{00000000-0005-0000-0000-000043790000}"/>
    <cellStyle name="Normal 3 4 2 14 3" xfId="31067" xr:uid="{00000000-0005-0000-0000-000044790000}"/>
    <cellStyle name="Normal 3 4 2 14 3 2" xfId="31068" xr:uid="{00000000-0005-0000-0000-000045790000}"/>
    <cellStyle name="Normal 3 4 2 14 4" xfId="31069" xr:uid="{00000000-0005-0000-0000-000046790000}"/>
    <cellStyle name="Normal 3 4 2 15" xfId="31070" xr:uid="{00000000-0005-0000-0000-000047790000}"/>
    <cellStyle name="Normal 3 4 2 15 2" xfId="31071" xr:uid="{00000000-0005-0000-0000-000048790000}"/>
    <cellStyle name="Normal 3 4 2 15 2 2" xfId="31072" xr:uid="{00000000-0005-0000-0000-000049790000}"/>
    <cellStyle name="Normal 3 4 2 15 3" xfId="31073" xr:uid="{00000000-0005-0000-0000-00004A790000}"/>
    <cellStyle name="Normal 3 4 2 16" xfId="31074" xr:uid="{00000000-0005-0000-0000-00004B790000}"/>
    <cellStyle name="Normal 3 4 2 16 2" xfId="31075" xr:uid="{00000000-0005-0000-0000-00004C790000}"/>
    <cellStyle name="Normal 3 4 2 17" xfId="31076" xr:uid="{00000000-0005-0000-0000-00004D790000}"/>
    <cellStyle name="Normal 3 4 2 17 2" xfId="31077" xr:uid="{00000000-0005-0000-0000-00004E790000}"/>
    <cellStyle name="Normal 3 4 2 18" xfId="31078" xr:uid="{00000000-0005-0000-0000-00004F790000}"/>
    <cellStyle name="Normal 3 4 2 19" xfId="31079" xr:uid="{00000000-0005-0000-0000-000050790000}"/>
    <cellStyle name="Normal 3 4 2 2" xfId="31080" xr:uid="{00000000-0005-0000-0000-000051790000}"/>
    <cellStyle name="Normal 3 4 2 2 10" xfId="31081" xr:uid="{00000000-0005-0000-0000-000052790000}"/>
    <cellStyle name="Normal 3 4 2 2 10 2" xfId="31082" xr:uid="{00000000-0005-0000-0000-000053790000}"/>
    <cellStyle name="Normal 3 4 2 2 10 2 2" xfId="31083" xr:uid="{00000000-0005-0000-0000-000054790000}"/>
    <cellStyle name="Normal 3 4 2 2 10 2 2 2" xfId="31084" xr:uid="{00000000-0005-0000-0000-000055790000}"/>
    <cellStyle name="Normal 3 4 2 2 10 2 3" xfId="31085" xr:uid="{00000000-0005-0000-0000-000056790000}"/>
    <cellStyle name="Normal 3 4 2 2 10 3" xfId="31086" xr:uid="{00000000-0005-0000-0000-000057790000}"/>
    <cellStyle name="Normal 3 4 2 2 10 3 2" xfId="31087" xr:uid="{00000000-0005-0000-0000-000058790000}"/>
    <cellStyle name="Normal 3 4 2 2 10 4" xfId="31088" xr:uid="{00000000-0005-0000-0000-000059790000}"/>
    <cellStyle name="Normal 3 4 2 2 11" xfId="31089" xr:uid="{00000000-0005-0000-0000-00005A790000}"/>
    <cellStyle name="Normal 3 4 2 2 11 2" xfId="31090" xr:uid="{00000000-0005-0000-0000-00005B790000}"/>
    <cellStyle name="Normal 3 4 2 2 11 2 2" xfId="31091" xr:uid="{00000000-0005-0000-0000-00005C790000}"/>
    <cellStyle name="Normal 3 4 2 2 11 2 2 2" xfId="31092" xr:uid="{00000000-0005-0000-0000-00005D790000}"/>
    <cellStyle name="Normal 3 4 2 2 11 2 3" xfId="31093" xr:uid="{00000000-0005-0000-0000-00005E790000}"/>
    <cellStyle name="Normal 3 4 2 2 11 3" xfId="31094" xr:uid="{00000000-0005-0000-0000-00005F790000}"/>
    <cellStyle name="Normal 3 4 2 2 11 3 2" xfId="31095" xr:uid="{00000000-0005-0000-0000-000060790000}"/>
    <cellStyle name="Normal 3 4 2 2 11 4" xfId="31096" xr:uid="{00000000-0005-0000-0000-000061790000}"/>
    <cellStyle name="Normal 3 4 2 2 12" xfId="31097" xr:uid="{00000000-0005-0000-0000-000062790000}"/>
    <cellStyle name="Normal 3 4 2 2 12 2" xfId="31098" xr:uid="{00000000-0005-0000-0000-000063790000}"/>
    <cellStyle name="Normal 3 4 2 2 12 2 2" xfId="31099" xr:uid="{00000000-0005-0000-0000-000064790000}"/>
    <cellStyle name="Normal 3 4 2 2 12 2 2 2" xfId="31100" xr:uid="{00000000-0005-0000-0000-000065790000}"/>
    <cellStyle name="Normal 3 4 2 2 12 2 3" xfId="31101" xr:uid="{00000000-0005-0000-0000-000066790000}"/>
    <cellStyle name="Normal 3 4 2 2 12 3" xfId="31102" xr:uid="{00000000-0005-0000-0000-000067790000}"/>
    <cellStyle name="Normal 3 4 2 2 12 3 2" xfId="31103" xr:uid="{00000000-0005-0000-0000-000068790000}"/>
    <cellStyle name="Normal 3 4 2 2 12 4" xfId="31104" xr:uid="{00000000-0005-0000-0000-000069790000}"/>
    <cellStyle name="Normal 3 4 2 2 13" xfId="31105" xr:uid="{00000000-0005-0000-0000-00006A790000}"/>
    <cellStyle name="Normal 3 4 2 2 13 2" xfId="31106" xr:uid="{00000000-0005-0000-0000-00006B790000}"/>
    <cellStyle name="Normal 3 4 2 2 13 2 2" xfId="31107" xr:uid="{00000000-0005-0000-0000-00006C790000}"/>
    <cellStyle name="Normal 3 4 2 2 13 3" xfId="31108" xr:uid="{00000000-0005-0000-0000-00006D790000}"/>
    <cellStyle name="Normal 3 4 2 2 14" xfId="31109" xr:uid="{00000000-0005-0000-0000-00006E790000}"/>
    <cellStyle name="Normal 3 4 2 2 14 2" xfId="31110" xr:uid="{00000000-0005-0000-0000-00006F790000}"/>
    <cellStyle name="Normal 3 4 2 2 15" xfId="31111" xr:uid="{00000000-0005-0000-0000-000070790000}"/>
    <cellStyle name="Normal 3 4 2 2 15 2" xfId="31112" xr:uid="{00000000-0005-0000-0000-000071790000}"/>
    <cellStyle name="Normal 3 4 2 2 16" xfId="31113" xr:uid="{00000000-0005-0000-0000-000072790000}"/>
    <cellStyle name="Normal 3 4 2 2 17" xfId="31114" xr:uid="{00000000-0005-0000-0000-000073790000}"/>
    <cellStyle name="Normal 3 4 2 2 2" xfId="31115" xr:uid="{00000000-0005-0000-0000-000074790000}"/>
    <cellStyle name="Normal 3 4 2 2 2 10" xfId="31116" xr:uid="{00000000-0005-0000-0000-000075790000}"/>
    <cellStyle name="Normal 3 4 2 2 2 11" xfId="31117" xr:uid="{00000000-0005-0000-0000-000076790000}"/>
    <cellStyle name="Normal 3 4 2 2 2 2" xfId="31118" xr:uid="{00000000-0005-0000-0000-000077790000}"/>
    <cellStyle name="Normal 3 4 2 2 2 2 10" xfId="31119" xr:uid="{00000000-0005-0000-0000-000078790000}"/>
    <cellStyle name="Normal 3 4 2 2 2 2 2" xfId="31120" xr:uid="{00000000-0005-0000-0000-000079790000}"/>
    <cellStyle name="Normal 3 4 2 2 2 2 2 2" xfId="31121" xr:uid="{00000000-0005-0000-0000-00007A790000}"/>
    <cellStyle name="Normal 3 4 2 2 2 2 2 2 2" xfId="31122" xr:uid="{00000000-0005-0000-0000-00007B790000}"/>
    <cellStyle name="Normal 3 4 2 2 2 2 2 2 2 2" xfId="31123" xr:uid="{00000000-0005-0000-0000-00007C790000}"/>
    <cellStyle name="Normal 3 4 2 2 2 2 2 2 2 2 2" xfId="31124" xr:uid="{00000000-0005-0000-0000-00007D790000}"/>
    <cellStyle name="Normal 3 4 2 2 2 2 2 2 2 2 2 2" xfId="31125" xr:uid="{00000000-0005-0000-0000-00007E790000}"/>
    <cellStyle name="Normal 3 4 2 2 2 2 2 2 2 2 3" xfId="31126" xr:uid="{00000000-0005-0000-0000-00007F790000}"/>
    <cellStyle name="Normal 3 4 2 2 2 2 2 2 2 3" xfId="31127" xr:uid="{00000000-0005-0000-0000-000080790000}"/>
    <cellStyle name="Normal 3 4 2 2 2 2 2 2 2 3 2" xfId="31128" xr:uid="{00000000-0005-0000-0000-000081790000}"/>
    <cellStyle name="Normal 3 4 2 2 2 2 2 2 2 4" xfId="31129" xr:uid="{00000000-0005-0000-0000-000082790000}"/>
    <cellStyle name="Normal 3 4 2 2 2 2 2 2 3" xfId="31130" xr:uid="{00000000-0005-0000-0000-000083790000}"/>
    <cellStyle name="Normal 3 4 2 2 2 2 2 2 3 2" xfId="31131" xr:uid="{00000000-0005-0000-0000-000084790000}"/>
    <cellStyle name="Normal 3 4 2 2 2 2 2 2 3 2 2" xfId="31132" xr:uid="{00000000-0005-0000-0000-000085790000}"/>
    <cellStyle name="Normal 3 4 2 2 2 2 2 2 3 3" xfId="31133" xr:uid="{00000000-0005-0000-0000-000086790000}"/>
    <cellStyle name="Normal 3 4 2 2 2 2 2 2 4" xfId="31134" xr:uid="{00000000-0005-0000-0000-000087790000}"/>
    <cellStyle name="Normal 3 4 2 2 2 2 2 2 4 2" xfId="31135" xr:uid="{00000000-0005-0000-0000-000088790000}"/>
    <cellStyle name="Normal 3 4 2 2 2 2 2 2 5" xfId="31136" xr:uid="{00000000-0005-0000-0000-000089790000}"/>
    <cellStyle name="Normal 3 4 2 2 2 2 2 3" xfId="31137" xr:uid="{00000000-0005-0000-0000-00008A790000}"/>
    <cellStyle name="Normal 3 4 2 2 2 2 2 3 2" xfId="31138" xr:uid="{00000000-0005-0000-0000-00008B790000}"/>
    <cellStyle name="Normal 3 4 2 2 2 2 2 3 2 2" xfId="31139" xr:uid="{00000000-0005-0000-0000-00008C790000}"/>
    <cellStyle name="Normal 3 4 2 2 2 2 2 3 2 2 2" xfId="31140" xr:uid="{00000000-0005-0000-0000-00008D790000}"/>
    <cellStyle name="Normal 3 4 2 2 2 2 2 3 2 3" xfId="31141" xr:uid="{00000000-0005-0000-0000-00008E790000}"/>
    <cellStyle name="Normal 3 4 2 2 2 2 2 3 3" xfId="31142" xr:uid="{00000000-0005-0000-0000-00008F790000}"/>
    <cellStyle name="Normal 3 4 2 2 2 2 2 3 3 2" xfId="31143" xr:uid="{00000000-0005-0000-0000-000090790000}"/>
    <cellStyle name="Normal 3 4 2 2 2 2 2 3 4" xfId="31144" xr:uid="{00000000-0005-0000-0000-000091790000}"/>
    <cellStyle name="Normal 3 4 2 2 2 2 2 4" xfId="31145" xr:uid="{00000000-0005-0000-0000-000092790000}"/>
    <cellStyle name="Normal 3 4 2 2 2 2 2 4 2" xfId="31146" xr:uid="{00000000-0005-0000-0000-000093790000}"/>
    <cellStyle name="Normal 3 4 2 2 2 2 2 4 2 2" xfId="31147" xr:uid="{00000000-0005-0000-0000-000094790000}"/>
    <cellStyle name="Normal 3 4 2 2 2 2 2 4 2 2 2" xfId="31148" xr:uid="{00000000-0005-0000-0000-000095790000}"/>
    <cellStyle name="Normal 3 4 2 2 2 2 2 4 2 3" xfId="31149" xr:uid="{00000000-0005-0000-0000-000096790000}"/>
    <cellStyle name="Normal 3 4 2 2 2 2 2 4 3" xfId="31150" xr:uid="{00000000-0005-0000-0000-000097790000}"/>
    <cellStyle name="Normal 3 4 2 2 2 2 2 4 3 2" xfId="31151" xr:uid="{00000000-0005-0000-0000-000098790000}"/>
    <cellStyle name="Normal 3 4 2 2 2 2 2 4 4" xfId="31152" xr:uid="{00000000-0005-0000-0000-000099790000}"/>
    <cellStyle name="Normal 3 4 2 2 2 2 2 5" xfId="31153" xr:uid="{00000000-0005-0000-0000-00009A790000}"/>
    <cellStyle name="Normal 3 4 2 2 2 2 2 5 2" xfId="31154" xr:uid="{00000000-0005-0000-0000-00009B790000}"/>
    <cellStyle name="Normal 3 4 2 2 2 2 2 5 2 2" xfId="31155" xr:uid="{00000000-0005-0000-0000-00009C790000}"/>
    <cellStyle name="Normal 3 4 2 2 2 2 2 5 3" xfId="31156" xr:uid="{00000000-0005-0000-0000-00009D790000}"/>
    <cellStyle name="Normal 3 4 2 2 2 2 2 6" xfId="31157" xr:uid="{00000000-0005-0000-0000-00009E790000}"/>
    <cellStyle name="Normal 3 4 2 2 2 2 2 6 2" xfId="31158" xr:uid="{00000000-0005-0000-0000-00009F790000}"/>
    <cellStyle name="Normal 3 4 2 2 2 2 2 7" xfId="31159" xr:uid="{00000000-0005-0000-0000-0000A0790000}"/>
    <cellStyle name="Normal 3 4 2 2 2 2 2 7 2" xfId="31160" xr:uid="{00000000-0005-0000-0000-0000A1790000}"/>
    <cellStyle name="Normal 3 4 2 2 2 2 2 8" xfId="31161" xr:uid="{00000000-0005-0000-0000-0000A2790000}"/>
    <cellStyle name="Normal 3 4 2 2 2 2 3" xfId="31162" xr:uid="{00000000-0005-0000-0000-0000A3790000}"/>
    <cellStyle name="Normal 3 4 2 2 2 2 3 2" xfId="31163" xr:uid="{00000000-0005-0000-0000-0000A4790000}"/>
    <cellStyle name="Normal 3 4 2 2 2 2 3 2 2" xfId="31164" xr:uid="{00000000-0005-0000-0000-0000A5790000}"/>
    <cellStyle name="Normal 3 4 2 2 2 2 3 2 2 2" xfId="31165" xr:uid="{00000000-0005-0000-0000-0000A6790000}"/>
    <cellStyle name="Normal 3 4 2 2 2 2 3 2 2 2 2" xfId="31166" xr:uid="{00000000-0005-0000-0000-0000A7790000}"/>
    <cellStyle name="Normal 3 4 2 2 2 2 3 2 2 3" xfId="31167" xr:uid="{00000000-0005-0000-0000-0000A8790000}"/>
    <cellStyle name="Normal 3 4 2 2 2 2 3 2 3" xfId="31168" xr:uid="{00000000-0005-0000-0000-0000A9790000}"/>
    <cellStyle name="Normal 3 4 2 2 2 2 3 2 3 2" xfId="31169" xr:uid="{00000000-0005-0000-0000-0000AA790000}"/>
    <cellStyle name="Normal 3 4 2 2 2 2 3 2 4" xfId="31170" xr:uid="{00000000-0005-0000-0000-0000AB790000}"/>
    <cellStyle name="Normal 3 4 2 2 2 2 3 3" xfId="31171" xr:uid="{00000000-0005-0000-0000-0000AC790000}"/>
    <cellStyle name="Normal 3 4 2 2 2 2 3 3 2" xfId="31172" xr:uid="{00000000-0005-0000-0000-0000AD790000}"/>
    <cellStyle name="Normal 3 4 2 2 2 2 3 3 2 2" xfId="31173" xr:uid="{00000000-0005-0000-0000-0000AE790000}"/>
    <cellStyle name="Normal 3 4 2 2 2 2 3 3 3" xfId="31174" xr:uid="{00000000-0005-0000-0000-0000AF790000}"/>
    <cellStyle name="Normal 3 4 2 2 2 2 3 4" xfId="31175" xr:uid="{00000000-0005-0000-0000-0000B0790000}"/>
    <cellStyle name="Normal 3 4 2 2 2 2 3 4 2" xfId="31176" xr:uid="{00000000-0005-0000-0000-0000B1790000}"/>
    <cellStyle name="Normal 3 4 2 2 2 2 3 5" xfId="31177" xr:uid="{00000000-0005-0000-0000-0000B2790000}"/>
    <cellStyle name="Normal 3 4 2 2 2 2 4" xfId="31178" xr:uid="{00000000-0005-0000-0000-0000B3790000}"/>
    <cellStyle name="Normal 3 4 2 2 2 2 4 2" xfId="31179" xr:uid="{00000000-0005-0000-0000-0000B4790000}"/>
    <cellStyle name="Normal 3 4 2 2 2 2 4 2 2" xfId="31180" xr:uid="{00000000-0005-0000-0000-0000B5790000}"/>
    <cellStyle name="Normal 3 4 2 2 2 2 4 2 2 2" xfId="31181" xr:uid="{00000000-0005-0000-0000-0000B6790000}"/>
    <cellStyle name="Normal 3 4 2 2 2 2 4 2 3" xfId="31182" xr:uid="{00000000-0005-0000-0000-0000B7790000}"/>
    <cellStyle name="Normal 3 4 2 2 2 2 4 3" xfId="31183" xr:uid="{00000000-0005-0000-0000-0000B8790000}"/>
    <cellStyle name="Normal 3 4 2 2 2 2 4 3 2" xfId="31184" xr:uid="{00000000-0005-0000-0000-0000B9790000}"/>
    <cellStyle name="Normal 3 4 2 2 2 2 4 4" xfId="31185" xr:uid="{00000000-0005-0000-0000-0000BA790000}"/>
    <cellStyle name="Normal 3 4 2 2 2 2 5" xfId="31186" xr:uid="{00000000-0005-0000-0000-0000BB790000}"/>
    <cellStyle name="Normal 3 4 2 2 2 2 5 2" xfId="31187" xr:uid="{00000000-0005-0000-0000-0000BC790000}"/>
    <cellStyle name="Normal 3 4 2 2 2 2 5 2 2" xfId="31188" xr:uid="{00000000-0005-0000-0000-0000BD790000}"/>
    <cellStyle name="Normal 3 4 2 2 2 2 5 2 2 2" xfId="31189" xr:uid="{00000000-0005-0000-0000-0000BE790000}"/>
    <cellStyle name="Normal 3 4 2 2 2 2 5 2 3" xfId="31190" xr:uid="{00000000-0005-0000-0000-0000BF790000}"/>
    <cellStyle name="Normal 3 4 2 2 2 2 5 3" xfId="31191" xr:uid="{00000000-0005-0000-0000-0000C0790000}"/>
    <cellStyle name="Normal 3 4 2 2 2 2 5 3 2" xfId="31192" xr:uid="{00000000-0005-0000-0000-0000C1790000}"/>
    <cellStyle name="Normal 3 4 2 2 2 2 5 4" xfId="31193" xr:uid="{00000000-0005-0000-0000-0000C2790000}"/>
    <cellStyle name="Normal 3 4 2 2 2 2 6" xfId="31194" xr:uid="{00000000-0005-0000-0000-0000C3790000}"/>
    <cellStyle name="Normal 3 4 2 2 2 2 6 2" xfId="31195" xr:uid="{00000000-0005-0000-0000-0000C4790000}"/>
    <cellStyle name="Normal 3 4 2 2 2 2 6 2 2" xfId="31196" xr:uid="{00000000-0005-0000-0000-0000C5790000}"/>
    <cellStyle name="Normal 3 4 2 2 2 2 6 3" xfId="31197" xr:uid="{00000000-0005-0000-0000-0000C6790000}"/>
    <cellStyle name="Normal 3 4 2 2 2 2 7" xfId="31198" xr:uid="{00000000-0005-0000-0000-0000C7790000}"/>
    <cellStyle name="Normal 3 4 2 2 2 2 7 2" xfId="31199" xr:uid="{00000000-0005-0000-0000-0000C8790000}"/>
    <cellStyle name="Normal 3 4 2 2 2 2 8" xfId="31200" xr:uid="{00000000-0005-0000-0000-0000C9790000}"/>
    <cellStyle name="Normal 3 4 2 2 2 2 8 2" xfId="31201" xr:uid="{00000000-0005-0000-0000-0000CA790000}"/>
    <cellStyle name="Normal 3 4 2 2 2 2 9" xfId="31202" xr:uid="{00000000-0005-0000-0000-0000CB790000}"/>
    <cellStyle name="Normal 3 4 2 2 2 3" xfId="31203" xr:uid="{00000000-0005-0000-0000-0000CC790000}"/>
    <cellStyle name="Normal 3 4 2 2 2 3 2" xfId="31204" xr:uid="{00000000-0005-0000-0000-0000CD790000}"/>
    <cellStyle name="Normal 3 4 2 2 2 3 2 2" xfId="31205" xr:uid="{00000000-0005-0000-0000-0000CE790000}"/>
    <cellStyle name="Normal 3 4 2 2 2 3 2 2 2" xfId="31206" xr:uid="{00000000-0005-0000-0000-0000CF790000}"/>
    <cellStyle name="Normal 3 4 2 2 2 3 2 2 2 2" xfId="31207" xr:uid="{00000000-0005-0000-0000-0000D0790000}"/>
    <cellStyle name="Normal 3 4 2 2 2 3 2 2 2 2 2" xfId="31208" xr:uid="{00000000-0005-0000-0000-0000D1790000}"/>
    <cellStyle name="Normal 3 4 2 2 2 3 2 2 2 3" xfId="31209" xr:uid="{00000000-0005-0000-0000-0000D2790000}"/>
    <cellStyle name="Normal 3 4 2 2 2 3 2 2 3" xfId="31210" xr:uid="{00000000-0005-0000-0000-0000D3790000}"/>
    <cellStyle name="Normal 3 4 2 2 2 3 2 2 3 2" xfId="31211" xr:uid="{00000000-0005-0000-0000-0000D4790000}"/>
    <cellStyle name="Normal 3 4 2 2 2 3 2 2 4" xfId="31212" xr:uid="{00000000-0005-0000-0000-0000D5790000}"/>
    <cellStyle name="Normal 3 4 2 2 2 3 2 3" xfId="31213" xr:uid="{00000000-0005-0000-0000-0000D6790000}"/>
    <cellStyle name="Normal 3 4 2 2 2 3 2 3 2" xfId="31214" xr:uid="{00000000-0005-0000-0000-0000D7790000}"/>
    <cellStyle name="Normal 3 4 2 2 2 3 2 3 2 2" xfId="31215" xr:uid="{00000000-0005-0000-0000-0000D8790000}"/>
    <cellStyle name="Normal 3 4 2 2 2 3 2 3 3" xfId="31216" xr:uid="{00000000-0005-0000-0000-0000D9790000}"/>
    <cellStyle name="Normal 3 4 2 2 2 3 2 4" xfId="31217" xr:uid="{00000000-0005-0000-0000-0000DA790000}"/>
    <cellStyle name="Normal 3 4 2 2 2 3 2 4 2" xfId="31218" xr:uid="{00000000-0005-0000-0000-0000DB790000}"/>
    <cellStyle name="Normal 3 4 2 2 2 3 2 5" xfId="31219" xr:uid="{00000000-0005-0000-0000-0000DC790000}"/>
    <cellStyle name="Normal 3 4 2 2 2 3 3" xfId="31220" xr:uid="{00000000-0005-0000-0000-0000DD790000}"/>
    <cellStyle name="Normal 3 4 2 2 2 3 3 2" xfId="31221" xr:uid="{00000000-0005-0000-0000-0000DE790000}"/>
    <cellStyle name="Normal 3 4 2 2 2 3 3 2 2" xfId="31222" xr:uid="{00000000-0005-0000-0000-0000DF790000}"/>
    <cellStyle name="Normal 3 4 2 2 2 3 3 2 2 2" xfId="31223" xr:uid="{00000000-0005-0000-0000-0000E0790000}"/>
    <cellStyle name="Normal 3 4 2 2 2 3 3 2 3" xfId="31224" xr:uid="{00000000-0005-0000-0000-0000E1790000}"/>
    <cellStyle name="Normal 3 4 2 2 2 3 3 3" xfId="31225" xr:uid="{00000000-0005-0000-0000-0000E2790000}"/>
    <cellStyle name="Normal 3 4 2 2 2 3 3 3 2" xfId="31226" xr:uid="{00000000-0005-0000-0000-0000E3790000}"/>
    <cellStyle name="Normal 3 4 2 2 2 3 3 4" xfId="31227" xr:uid="{00000000-0005-0000-0000-0000E4790000}"/>
    <cellStyle name="Normal 3 4 2 2 2 3 4" xfId="31228" xr:uid="{00000000-0005-0000-0000-0000E5790000}"/>
    <cellStyle name="Normal 3 4 2 2 2 3 4 2" xfId="31229" xr:uid="{00000000-0005-0000-0000-0000E6790000}"/>
    <cellStyle name="Normal 3 4 2 2 2 3 4 2 2" xfId="31230" xr:uid="{00000000-0005-0000-0000-0000E7790000}"/>
    <cellStyle name="Normal 3 4 2 2 2 3 4 2 2 2" xfId="31231" xr:uid="{00000000-0005-0000-0000-0000E8790000}"/>
    <cellStyle name="Normal 3 4 2 2 2 3 4 2 3" xfId="31232" xr:uid="{00000000-0005-0000-0000-0000E9790000}"/>
    <cellStyle name="Normal 3 4 2 2 2 3 4 3" xfId="31233" xr:uid="{00000000-0005-0000-0000-0000EA790000}"/>
    <cellStyle name="Normal 3 4 2 2 2 3 4 3 2" xfId="31234" xr:uid="{00000000-0005-0000-0000-0000EB790000}"/>
    <cellStyle name="Normal 3 4 2 2 2 3 4 4" xfId="31235" xr:uid="{00000000-0005-0000-0000-0000EC790000}"/>
    <cellStyle name="Normal 3 4 2 2 2 3 5" xfId="31236" xr:uid="{00000000-0005-0000-0000-0000ED790000}"/>
    <cellStyle name="Normal 3 4 2 2 2 3 5 2" xfId="31237" xr:uid="{00000000-0005-0000-0000-0000EE790000}"/>
    <cellStyle name="Normal 3 4 2 2 2 3 5 2 2" xfId="31238" xr:uid="{00000000-0005-0000-0000-0000EF790000}"/>
    <cellStyle name="Normal 3 4 2 2 2 3 5 3" xfId="31239" xr:uid="{00000000-0005-0000-0000-0000F0790000}"/>
    <cellStyle name="Normal 3 4 2 2 2 3 6" xfId="31240" xr:uid="{00000000-0005-0000-0000-0000F1790000}"/>
    <cellStyle name="Normal 3 4 2 2 2 3 6 2" xfId="31241" xr:uid="{00000000-0005-0000-0000-0000F2790000}"/>
    <cellStyle name="Normal 3 4 2 2 2 3 7" xfId="31242" xr:uid="{00000000-0005-0000-0000-0000F3790000}"/>
    <cellStyle name="Normal 3 4 2 2 2 3 7 2" xfId="31243" xr:uid="{00000000-0005-0000-0000-0000F4790000}"/>
    <cellStyle name="Normal 3 4 2 2 2 3 8" xfId="31244" xr:uid="{00000000-0005-0000-0000-0000F5790000}"/>
    <cellStyle name="Normal 3 4 2 2 2 4" xfId="31245" xr:uid="{00000000-0005-0000-0000-0000F6790000}"/>
    <cellStyle name="Normal 3 4 2 2 2 4 2" xfId="31246" xr:uid="{00000000-0005-0000-0000-0000F7790000}"/>
    <cellStyle name="Normal 3 4 2 2 2 4 2 2" xfId="31247" xr:uid="{00000000-0005-0000-0000-0000F8790000}"/>
    <cellStyle name="Normal 3 4 2 2 2 4 2 2 2" xfId="31248" xr:uid="{00000000-0005-0000-0000-0000F9790000}"/>
    <cellStyle name="Normal 3 4 2 2 2 4 2 2 2 2" xfId="31249" xr:uid="{00000000-0005-0000-0000-0000FA790000}"/>
    <cellStyle name="Normal 3 4 2 2 2 4 2 2 3" xfId="31250" xr:uid="{00000000-0005-0000-0000-0000FB790000}"/>
    <cellStyle name="Normal 3 4 2 2 2 4 2 3" xfId="31251" xr:uid="{00000000-0005-0000-0000-0000FC790000}"/>
    <cellStyle name="Normal 3 4 2 2 2 4 2 3 2" xfId="31252" xr:uid="{00000000-0005-0000-0000-0000FD790000}"/>
    <cellStyle name="Normal 3 4 2 2 2 4 2 4" xfId="31253" xr:uid="{00000000-0005-0000-0000-0000FE790000}"/>
    <cellStyle name="Normal 3 4 2 2 2 4 3" xfId="31254" xr:uid="{00000000-0005-0000-0000-0000FF790000}"/>
    <cellStyle name="Normal 3 4 2 2 2 4 3 2" xfId="31255" xr:uid="{00000000-0005-0000-0000-0000007A0000}"/>
    <cellStyle name="Normal 3 4 2 2 2 4 3 2 2" xfId="31256" xr:uid="{00000000-0005-0000-0000-0000017A0000}"/>
    <cellStyle name="Normal 3 4 2 2 2 4 3 3" xfId="31257" xr:uid="{00000000-0005-0000-0000-0000027A0000}"/>
    <cellStyle name="Normal 3 4 2 2 2 4 4" xfId="31258" xr:uid="{00000000-0005-0000-0000-0000037A0000}"/>
    <cellStyle name="Normal 3 4 2 2 2 4 4 2" xfId="31259" xr:uid="{00000000-0005-0000-0000-0000047A0000}"/>
    <cellStyle name="Normal 3 4 2 2 2 4 5" xfId="31260" xr:uid="{00000000-0005-0000-0000-0000057A0000}"/>
    <cellStyle name="Normal 3 4 2 2 2 5" xfId="31261" xr:uid="{00000000-0005-0000-0000-0000067A0000}"/>
    <cellStyle name="Normal 3 4 2 2 2 5 2" xfId="31262" xr:uid="{00000000-0005-0000-0000-0000077A0000}"/>
    <cellStyle name="Normal 3 4 2 2 2 5 2 2" xfId="31263" xr:uid="{00000000-0005-0000-0000-0000087A0000}"/>
    <cellStyle name="Normal 3 4 2 2 2 5 2 2 2" xfId="31264" xr:uid="{00000000-0005-0000-0000-0000097A0000}"/>
    <cellStyle name="Normal 3 4 2 2 2 5 2 3" xfId="31265" xr:uid="{00000000-0005-0000-0000-00000A7A0000}"/>
    <cellStyle name="Normal 3 4 2 2 2 5 3" xfId="31266" xr:uid="{00000000-0005-0000-0000-00000B7A0000}"/>
    <cellStyle name="Normal 3 4 2 2 2 5 3 2" xfId="31267" xr:uid="{00000000-0005-0000-0000-00000C7A0000}"/>
    <cellStyle name="Normal 3 4 2 2 2 5 4" xfId="31268" xr:uid="{00000000-0005-0000-0000-00000D7A0000}"/>
    <cellStyle name="Normal 3 4 2 2 2 6" xfId="31269" xr:uid="{00000000-0005-0000-0000-00000E7A0000}"/>
    <cellStyle name="Normal 3 4 2 2 2 6 2" xfId="31270" xr:uid="{00000000-0005-0000-0000-00000F7A0000}"/>
    <cellStyle name="Normal 3 4 2 2 2 6 2 2" xfId="31271" xr:uid="{00000000-0005-0000-0000-0000107A0000}"/>
    <cellStyle name="Normal 3 4 2 2 2 6 2 2 2" xfId="31272" xr:uid="{00000000-0005-0000-0000-0000117A0000}"/>
    <cellStyle name="Normal 3 4 2 2 2 6 2 3" xfId="31273" xr:uid="{00000000-0005-0000-0000-0000127A0000}"/>
    <cellStyle name="Normal 3 4 2 2 2 6 3" xfId="31274" xr:uid="{00000000-0005-0000-0000-0000137A0000}"/>
    <cellStyle name="Normal 3 4 2 2 2 6 3 2" xfId="31275" xr:uid="{00000000-0005-0000-0000-0000147A0000}"/>
    <cellStyle name="Normal 3 4 2 2 2 6 4" xfId="31276" xr:uid="{00000000-0005-0000-0000-0000157A0000}"/>
    <cellStyle name="Normal 3 4 2 2 2 7" xfId="31277" xr:uid="{00000000-0005-0000-0000-0000167A0000}"/>
    <cellStyle name="Normal 3 4 2 2 2 7 2" xfId="31278" xr:uid="{00000000-0005-0000-0000-0000177A0000}"/>
    <cellStyle name="Normal 3 4 2 2 2 7 2 2" xfId="31279" xr:uid="{00000000-0005-0000-0000-0000187A0000}"/>
    <cellStyle name="Normal 3 4 2 2 2 7 3" xfId="31280" xr:uid="{00000000-0005-0000-0000-0000197A0000}"/>
    <cellStyle name="Normal 3 4 2 2 2 8" xfId="31281" xr:uid="{00000000-0005-0000-0000-00001A7A0000}"/>
    <cellStyle name="Normal 3 4 2 2 2 8 2" xfId="31282" xr:uid="{00000000-0005-0000-0000-00001B7A0000}"/>
    <cellStyle name="Normal 3 4 2 2 2 9" xfId="31283" xr:uid="{00000000-0005-0000-0000-00001C7A0000}"/>
    <cellStyle name="Normal 3 4 2 2 2 9 2" xfId="31284" xr:uid="{00000000-0005-0000-0000-00001D7A0000}"/>
    <cellStyle name="Normal 3 4 2 2 3" xfId="31285" xr:uid="{00000000-0005-0000-0000-00001E7A0000}"/>
    <cellStyle name="Normal 3 4 2 2 3 10" xfId="31286" xr:uid="{00000000-0005-0000-0000-00001F7A0000}"/>
    <cellStyle name="Normal 3 4 2 2 3 11" xfId="31287" xr:uid="{00000000-0005-0000-0000-0000207A0000}"/>
    <cellStyle name="Normal 3 4 2 2 3 2" xfId="31288" xr:uid="{00000000-0005-0000-0000-0000217A0000}"/>
    <cellStyle name="Normal 3 4 2 2 3 2 10" xfId="31289" xr:uid="{00000000-0005-0000-0000-0000227A0000}"/>
    <cellStyle name="Normal 3 4 2 2 3 2 2" xfId="31290" xr:uid="{00000000-0005-0000-0000-0000237A0000}"/>
    <cellStyle name="Normal 3 4 2 2 3 2 2 2" xfId="31291" xr:uid="{00000000-0005-0000-0000-0000247A0000}"/>
    <cellStyle name="Normal 3 4 2 2 3 2 2 2 2" xfId="31292" xr:uid="{00000000-0005-0000-0000-0000257A0000}"/>
    <cellStyle name="Normal 3 4 2 2 3 2 2 2 2 2" xfId="31293" xr:uid="{00000000-0005-0000-0000-0000267A0000}"/>
    <cellStyle name="Normal 3 4 2 2 3 2 2 2 2 2 2" xfId="31294" xr:uid="{00000000-0005-0000-0000-0000277A0000}"/>
    <cellStyle name="Normal 3 4 2 2 3 2 2 2 2 2 2 2" xfId="31295" xr:uid="{00000000-0005-0000-0000-0000287A0000}"/>
    <cellStyle name="Normal 3 4 2 2 3 2 2 2 2 2 3" xfId="31296" xr:uid="{00000000-0005-0000-0000-0000297A0000}"/>
    <cellStyle name="Normal 3 4 2 2 3 2 2 2 2 3" xfId="31297" xr:uid="{00000000-0005-0000-0000-00002A7A0000}"/>
    <cellStyle name="Normal 3 4 2 2 3 2 2 2 2 3 2" xfId="31298" xr:uid="{00000000-0005-0000-0000-00002B7A0000}"/>
    <cellStyle name="Normal 3 4 2 2 3 2 2 2 2 4" xfId="31299" xr:uid="{00000000-0005-0000-0000-00002C7A0000}"/>
    <cellStyle name="Normal 3 4 2 2 3 2 2 2 3" xfId="31300" xr:uid="{00000000-0005-0000-0000-00002D7A0000}"/>
    <cellStyle name="Normal 3 4 2 2 3 2 2 2 3 2" xfId="31301" xr:uid="{00000000-0005-0000-0000-00002E7A0000}"/>
    <cellStyle name="Normal 3 4 2 2 3 2 2 2 3 2 2" xfId="31302" xr:uid="{00000000-0005-0000-0000-00002F7A0000}"/>
    <cellStyle name="Normal 3 4 2 2 3 2 2 2 3 3" xfId="31303" xr:uid="{00000000-0005-0000-0000-0000307A0000}"/>
    <cellStyle name="Normal 3 4 2 2 3 2 2 2 4" xfId="31304" xr:uid="{00000000-0005-0000-0000-0000317A0000}"/>
    <cellStyle name="Normal 3 4 2 2 3 2 2 2 4 2" xfId="31305" xr:uid="{00000000-0005-0000-0000-0000327A0000}"/>
    <cellStyle name="Normal 3 4 2 2 3 2 2 2 5" xfId="31306" xr:uid="{00000000-0005-0000-0000-0000337A0000}"/>
    <cellStyle name="Normal 3 4 2 2 3 2 2 3" xfId="31307" xr:uid="{00000000-0005-0000-0000-0000347A0000}"/>
    <cellStyle name="Normal 3 4 2 2 3 2 2 3 2" xfId="31308" xr:uid="{00000000-0005-0000-0000-0000357A0000}"/>
    <cellStyle name="Normal 3 4 2 2 3 2 2 3 2 2" xfId="31309" xr:uid="{00000000-0005-0000-0000-0000367A0000}"/>
    <cellStyle name="Normal 3 4 2 2 3 2 2 3 2 2 2" xfId="31310" xr:uid="{00000000-0005-0000-0000-0000377A0000}"/>
    <cellStyle name="Normal 3 4 2 2 3 2 2 3 2 3" xfId="31311" xr:uid="{00000000-0005-0000-0000-0000387A0000}"/>
    <cellStyle name="Normal 3 4 2 2 3 2 2 3 3" xfId="31312" xr:uid="{00000000-0005-0000-0000-0000397A0000}"/>
    <cellStyle name="Normal 3 4 2 2 3 2 2 3 3 2" xfId="31313" xr:uid="{00000000-0005-0000-0000-00003A7A0000}"/>
    <cellStyle name="Normal 3 4 2 2 3 2 2 3 4" xfId="31314" xr:uid="{00000000-0005-0000-0000-00003B7A0000}"/>
    <cellStyle name="Normal 3 4 2 2 3 2 2 4" xfId="31315" xr:uid="{00000000-0005-0000-0000-00003C7A0000}"/>
    <cellStyle name="Normal 3 4 2 2 3 2 2 4 2" xfId="31316" xr:uid="{00000000-0005-0000-0000-00003D7A0000}"/>
    <cellStyle name="Normal 3 4 2 2 3 2 2 4 2 2" xfId="31317" xr:uid="{00000000-0005-0000-0000-00003E7A0000}"/>
    <cellStyle name="Normal 3 4 2 2 3 2 2 4 2 2 2" xfId="31318" xr:uid="{00000000-0005-0000-0000-00003F7A0000}"/>
    <cellStyle name="Normal 3 4 2 2 3 2 2 4 2 3" xfId="31319" xr:uid="{00000000-0005-0000-0000-0000407A0000}"/>
    <cellStyle name="Normal 3 4 2 2 3 2 2 4 3" xfId="31320" xr:uid="{00000000-0005-0000-0000-0000417A0000}"/>
    <cellStyle name="Normal 3 4 2 2 3 2 2 4 3 2" xfId="31321" xr:uid="{00000000-0005-0000-0000-0000427A0000}"/>
    <cellStyle name="Normal 3 4 2 2 3 2 2 4 4" xfId="31322" xr:uid="{00000000-0005-0000-0000-0000437A0000}"/>
    <cellStyle name="Normal 3 4 2 2 3 2 2 5" xfId="31323" xr:uid="{00000000-0005-0000-0000-0000447A0000}"/>
    <cellStyle name="Normal 3 4 2 2 3 2 2 5 2" xfId="31324" xr:uid="{00000000-0005-0000-0000-0000457A0000}"/>
    <cellStyle name="Normal 3 4 2 2 3 2 2 5 2 2" xfId="31325" xr:uid="{00000000-0005-0000-0000-0000467A0000}"/>
    <cellStyle name="Normal 3 4 2 2 3 2 2 5 3" xfId="31326" xr:uid="{00000000-0005-0000-0000-0000477A0000}"/>
    <cellStyle name="Normal 3 4 2 2 3 2 2 6" xfId="31327" xr:uid="{00000000-0005-0000-0000-0000487A0000}"/>
    <cellStyle name="Normal 3 4 2 2 3 2 2 6 2" xfId="31328" xr:uid="{00000000-0005-0000-0000-0000497A0000}"/>
    <cellStyle name="Normal 3 4 2 2 3 2 2 7" xfId="31329" xr:uid="{00000000-0005-0000-0000-00004A7A0000}"/>
    <cellStyle name="Normal 3 4 2 2 3 2 2 7 2" xfId="31330" xr:uid="{00000000-0005-0000-0000-00004B7A0000}"/>
    <cellStyle name="Normal 3 4 2 2 3 2 2 8" xfId="31331" xr:uid="{00000000-0005-0000-0000-00004C7A0000}"/>
    <cellStyle name="Normal 3 4 2 2 3 2 3" xfId="31332" xr:uid="{00000000-0005-0000-0000-00004D7A0000}"/>
    <cellStyle name="Normal 3 4 2 2 3 2 3 2" xfId="31333" xr:uid="{00000000-0005-0000-0000-00004E7A0000}"/>
    <cellStyle name="Normal 3 4 2 2 3 2 3 2 2" xfId="31334" xr:uid="{00000000-0005-0000-0000-00004F7A0000}"/>
    <cellStyle name="Normal 3 4 2 2 3 2 3 2 2 2" xfId="31335" xr:uid="{00000000-0005-0000-0000-0000507A0000}"/>
    <cellStyle name="Normal 3 4 2 2 3 2 3 2 2 2 2" xfId="31336" xr:uid="{00000000-0005-0000-0000-0000517A0000}"/>
    <cellStyle name="Normal 3 4 2 2 3 2 3 2 2 3" xfId="31337" xr:uid="{00000000-0005-0000-0000-0000527A0000}"/>
    <cellStyle name="Normal 3 4 2 2 3 2 3 2 3" xfId="31338" xr:uid="{00000000-0005-0000-0000-0000537A0000}"/>
    <cellStyle name="Normal 3 4 2 2 3 2 3 2 3 2" xfId="31339" xr:uid="{00000000-0005-0000-0000-0000547A0000}"/>
    <cellStyle name="Normal 3 4 2 2 3 2 3 2 4" xfId="31340" xr:uid="{00000000-0005-0000-0000-0000557A0000}"/>
    <cellStyle name="Normal 3 4 2 2 3 2 3 3" xfId="31341" xr:uid="{00000000-0005-0000-0000-0000567A0000}"/>
    <cellStyle name="Normal 3 4 2 2 3 2 3 3 2" xfId="31342" xr:uid="{00000000-0005-0000-0000-0000577A0000}"/>
    <cellStyle name="Normal 3 4 2 2 3 2 3 3 2 2" xfId="31343" xr:uid="{00000000-0005-0000-0000-0000587A0000}"/>
    <cellStyle name="Normal 3 4 2 2 3 2 3 3 3" xfId="31344" xr:uid="{00000000-0005-0000-0000-0000597A0000}"/>
    <cellStyle name="Normal 3 4 2 2 3 2 3 4" xfId="31345" xr:uid="{00000000-0005-0000-0000-00005A7A0000}"/>
    <cellStyle name="Normal 3 4 2 2 3 2 3 4 2" xfId="31346" xr:uid="{00000000-0005-0000-0000-00005B7A0000}"/>
    <cellStyle name="Normal 3 4 2 2 3 2 3 5" xfId="31347" xr:uid="{00000000-0005-0000-0000-00005C7A0000}"/>
    <cellStyle name="Normal 3 4 2 2 3 2 4" xfId="31348" xr:uid="{00000000-0005-0000-0000-00005D7A0000}"/>
    <cellStyle name="Normal 3 4 2 2 3 2 4 2" xfId="31349" xr:uid="{00000000-0005-0000-0000-00005E7A0000}"/>
    <cellStyle name="Normal 3 4 2 2 3 2 4 2 2" xfId="31350" xr:uid="{00000000-0005-0000-0000-00005F7A0000}"/>
    <cellStyle name="Normal 3 4 2 2 3 2 4 2 2 2" xfId="31351" xr:uid="{00000000-0005-0000-0000-0000607A0000}"/>
    <cellStyle name="Normal 3 4 2 2 3 2 4 2 3" xfId="31352" xr:uid="{00000000-0005-0000-0000-0000617A0000}"/>
    <cellStyle name="Normal 3 4 2 2 3 2 4 3" xfId="31353" xr:uid="{00000000-0005-0000-0000-0000627A0000}"/>
    <cellStyle name="Normal 3 4 2 2 3 2 4 3 2" xfId="31354" xr:uid="{00000000-0005-0000-0000-0000637A0000}"/>
    <cellStyle name="Normal 3 4 2 2 3 2 4 4" xfId="31355" xr:uid="{00000000-0005-0000-0000-0000647A0000}"/>
    <cellStyle name="Normal 3 4 2 2 3 2 5" xfId="31356" xr:uid="{00000000-0005-0000-0000-0000657A0000}"/>
    <cellStyle name="Normal 3 4 2 2 3 2 5 2" xfId="31357" xr:uid="{00000000-0005-0000-0000-0000667A0000}"/>
    <cellStyle name="Normal 3 4 2 2 3 2 5 2 2" xfId="31358" xr:uid="{00000000-0005-0000-0000-0000677A0000}"/>
    <cellStyle name="Normal 3 4 2 2 3 2 5 2 2 2" xfId="31359" xr:uid="{00000000-0005-0000-0000-0000687A0000}"/>
    <cellStyle name="Normal 3 4 2 2 3 2 5 2 3" xfId="31360" xr:uid="{00000000-0005-0000-0000-0000697A0000}"/>
    <cellStyle name="Normal 3 4 2 2 3 2 5 3" xfId="31361" xr:uid="{00000000-0005-0000-0000-00006A7A0000}"/>
    <cellStyle name="Normal 3 4 2 2 3 2 5 3 2" xfId="31362" xr:uid="{00000000-0005-0000-0000-00006B7A0000}"/>
    <cellStyle name="Normal 3 4 2 2 3 2 5 4" xfId="31363" xr:uid="{00000000-0005-0000-0000-00006C7A0000}"/>
    <cellStyle name="Normal 3 4 2 2 3 2 6" xfId="31364" xr:uid="{00000000-0005-0000-0000-00006D7A0000}"/>
    <cellStyle name="Normal 3 4 2 2 3 2 6 2" xfId="31365" xr:uid="{00000000-0005-0000-0000-00006E7A0000}"/>
    <cellStyle name="Normal 3 4 2 2 3 2 6 2 2" xfId="31366" xr:uid="{00000000-0005-0000-0000-00006F7A0000}"/>
    <cellStyle name="Normal 3 4 2 2 3 2 6 3" xfId="31367" xr:uid="{00000000-0005-0000-0000-0000707A0000}"/>
    <cellStyle name="Normal 3 4 2 2 3 2 7" xfId="31368" xr:uid="{00000000-0005-0000-0000-0000717A0000}"/>
    <cellStyle name="Normal 3 4 2 2 3 2 7 2" xfId="31369" xr:uid="{00000000-0005-0000-0000-0000727A0000}"/>
    <cellStyle name="Normal 3 4 2 2 3 2 8" xfId="31370" xr:uid="{00000000-0005-0000-0000-0000737A0000}"/>
    <cellStyle name="Normal 3 4 2 2 3 2 8 2" xfId="31371" xr:uid="{00000000-0005-0000-0000-0000747A0000}"/>
    <cellStyle name="Normal 3 4 2 2 3 2 9" xfId="31372" xr:uid="{00000000-0005-0000-0000-0000757A0000}"/>
    <cellStyle name="Normal 3 4 2 2 3 3" xfId="31373" xr:uid="{00000000-0005-0000-0000-0000767A0000}"/>
    <cellStyle name="Normal 3 4 2 2 3 3 2" xfId="31374" xr:uid="{00000000-0005-0000-0000-0000777A0000}"/>
    <cellStyle name="Normal 3 4 2 2 3 3 2 2" xfId="31375" xr:uid="{00000000-0005-0000-0000-0000787A0000}"/>
    <cellStyle name="Normal 3 4 2 2 3 3 2 2 2" xfId="31376" xr:uid="{00000000-0005-0000-0000-0000797A0000}"/>
    <cellStyle name="Normal 3 4 2 2 3 3 2 2 2 2" xfId="31377" xr:uid="{00000000-0005-0000-0000-00007A7A0000}"/>
    <cellStyle name="Normal 3 4 2 2 3 3 2 2 2 2 2" xfId="31378" xr:uid="{00000000-0005-0000-0000-00007B7A0000}"/>
    <cellStyle name="Normal 3 4 2 2 3 3 2 2 2 3" xfId="31379" xr:uid="{00000000-0005-0000-0000-00007C7A0000}"/>
    <cellStyle name="Normal 3 4 2 2 3 3 2 2 3" xfId="31380" xr:uid="{00000000-0005-0000-0000-00007D7A0000}"/>
    <cellStyle name="Normal 3 4 2 2 3 3 2 2 3 2" xfId="31381" xr:uid="{00000000-0005-0000-0000-00007E7A0000}"/>
    <cellStyle name="Normal 3 4 2 2 3 3 2 2 4" xfId="31382" xr:uid="{00000000-0005-0000-0000-00007F7A0000}"/>
    <cellStyle name="Normal 3 4 2 2 3 3 2 3" xfId="31383" xr:uid="{00000000-0005-0000-0000-0000807A0000}"/>
    <cellStyle name="Normal 3 4 2 2 3 3 2 3 2" xfId="31384" xr:uid="{00000000-0005-0000-0000-0000817A0000}"/>
    <cellStyle name="Normal 3 4 2 2 3 3 2 3 2 2" xfId="31385" xr:uid="{00000000-0005-0000-0000-0000827A0000}"/>
    <cellStyle name="Normal 3 4 2 2 3 3 2 3 3" xfId="31386" xr:uid="{00000000-0005-0000-0000-0000837A0000}"/>
    <cellStyle name="Normal 3 4 2 2 3 3 2 4" xfId="31387" xr:uid="{00000000-0005-0000-0000-0000847A0000}"/>
    <cellStyle name="Normal 3 4 2 2 3 3 2 4 2" xfId="31388" xr:uid="{00000000-0005-0000-0000-0000857A0000}"/>
    <cellStyle name="Normal 3 4 2 2 3 3 2 5" xfId="31389" xr:uid="{00000000-0005-0000-0000-0000867A0000}"/>
    <cellStyle name="Normal 3 4 2 2 3 3 3" xfId="31390" xr:uid="{00000000-0005-0000-0000-0000877A0000}"/>
    <cellStyle name="Normal 3 4 2 2 3 3 3 2" xfId="31391" xr:uid="{00000000-0005-0000-0000-0000887A0000}"/>
    <cellStyle name="Normal 3 4 2 2 3 3 3 2 2" xfId="31392" xr:uid="{00000000-0005-0000-0000-0000897A0000}"/>
    <cellStyle name="Normal 3 4 2 2 3 3 3 2 2 2" xfId="31393" xr:uid="{00000000-0005-0000-0000-00008A7A0000}"/>
    <cellStyle name="Normal 3 4 2 2 3 3 3 2 3" xfId="31394" xr:uid="{00000000-0005-0000-0000-00008B7A0000}"/>
    <cellStyle name="Normal 3 4 2 2 3 3 3 3" xfId="31395" xr:uid="{00000000-0005-0000-0000-00008C7A0000}"/>
    <cellStyle name="Normal 3 4 2 2 3 3 3 3 2" xfId="31396" xr:uid="{00000000-0005-0000-0000-00008D7A0000}"/>
    <cellStyle name="Normal 3 4 2 2 3 3 3 4" xfId="31397" xr:uid="{00000000-0005-0000-0000-00008E7A0000}"/>
    <cellStyle name="Normal 3 4 2 2 3 3 4" xfId="31398" xr:uid="{00000000-0005-0000-0000-00008F7A0000}"/>
    <cellStyle name="Normal 3 4 2 2 3 3 4 2" xfId="31399" xr:uid="{00000000-0005-0000-0000-0000907A0000}"/>
    <cellStyle name="Normal 3 4 2 2 3 3 4 2 2" xfId="31400" xr:uid="{00000000-0005-0000-0000-0000917A0000}"/>
    <cellStyle name="Normal 3 4 2 2 3 3 4 2 2 2" xfId="31401" xr:uid="{00000000-0005-0000-0000-0000927A0000}"/>
    <cellStyle name="Normal 3 4 2 2 3 3 4 2 3" xfId="31402" xr:uid="{00000000-0005-0000-0000-0000937A0000}"/>
    <cellStyle name="Normal 3 4 2 2 3 3 4 3" xfId="31403" xr:uid="{00000000-0005-0000-0000-0000947A0000}"/>
    <cellStyle name="Normal 3 4 2 2 3 3 4 3 2" xfId="31404" xr:uid="{00000000-0005-0000-0000-0000957A0000}"/>
    <cellStyle name="Normal 3 4 2 2 3 3 4 4" xfId="31405" xr:uid="{00000000-0005-0000-0000-0000967A0000}"/>
    <cellStyle name="Normal 3 4 2 2 3 3 5" xfId="31406" xr:uid="{00000000-0005-0000-0000-0000977A0000}"/>
    <cellStyle name="Normal 3 4 2 2 3 3 5 2" xfId="31407" xr:uid="{00000000-0005-0000-0000-0000987A0000}"/>
    <cellStyle name="Normal 3 4 2 2 3 3 5 2 2" xfId="31408" xr:uid="{00000000-0005-0000-0000-0000997A0000}"/>
    <cellStyle name="Normal 3 4 2 2 3 3 5 3" xfId="31409" xr:uid="{00000000-0005-0000-0000-00009A7A0000}"/>
    <cellStyle name="Normal 3 4 2 2 3 3 6" xfId="31410" xr:uid="{00000000-0005-0000-0000-00009B7A0000}"/>
    <cellStyle name="Normal 3 4 2 2 3 3 6 2" xfId="31411" xr:uid="{00000000-0005-0000-0000-00009C7A0000}"/>
    <cellStyle name="Normal 3 4 2 2 3 3 7" xfId="31412" xr:uid="{00000000-0005-0000-0000-00009D7A0000}"/>
    <cellStyle name="Normal 3 4 2 2 3 3 7 2" xfId="31413" xr:uid="{00000000-0005-0000-0000-00009E7A0000}"/>
    <cellStyle name="Normal 3 4 2 2 3 3 8" xfId="31414" xr:uid="{00000000-0005-0000-0000-00009F7A0000}"/>
    <cellStyle name="Normal 3 4 2 2 3 4" xfId="31415" xr:uid="{00000000-0005-0000-0000-0000A07A0000}"/>
    <cellStyle name="Normal 3 4 2 2 3 4 2" xfId="31416" xr:uid="{00000000-0005-0000-0000-0000A17A0000}"/>
    <cellStyle name="Normal 3 4 2 2 3 4 2 2" xfId="31417" xr:uid="{00000000-0005-0000-0000-0000A27A0000}"/>
    <cellStyle name="Normal 3 4 2 2 3 4 2 2 2" xfId="31418" xr:uid="{00000000-0005-0000-0000-0000A37A0000}"/>
    <cellStyle name="Normal 3 4 2 2 3 4 2 2 2 2" xfId="31419" xr:uid="{00000000-0005-0000-0000-0000A47A0000}"/>
    <cellStyle name="Normal 3 4 2 2 3 4 2 2 3" xfId="31420" xr:uid="{00000000-0005-0000-0000-0000A57A0000}"/>
    <cellStyle name="Normal 3 4 2 2 3 4 2 3" xfId="31421" xr:uid="{00000000-0005-0000-0000-0000A67A0000}"/>
    <cellStyle name="Normal 3 4 2 2 3 4 2 3 2" xfId="31422" xr:uid="{00000000-0005-0000-0000-0000A77A0000}"/>
    <cellStyle name="Normal 3 4 2 2 3 4 2 4" xfId="31423" xr:uid="{00000000-0005-0000-0000-0000A87A0000}"/>
    <cellStyle name="Normal 3 4 2 2 3 4 3" xfId="31424" xr:uid="{00000000-0005-0000-0000-0000A97A0000}"/>
    <cellStyle name="Normal 3 4 2 2 3 4 3 2" xfId="31425" xr:uid="{00000000-0005-0000-0000-0000AA7A0000}"/>
    <cellStyle name="Normal 3 4 2 2 3 4 3 2 2" xfId="31426" xr:uid="{00000000-0005-0000-0000-0000AB7A0000}"/>
    <cellStyle name="Normal 3 4 2 2 3 4 3 3" xfId="31427" xr:uid="{00000000-0005-0000-0000-0000AC7A0000}"/>
    <cellStyle name="Normal 3 4 2 2 3 4 4" xfId="31428" xr:uid="{00000000-0005-0000-0000-0000AD7A0000}"/>
    <cellStyle name="Normal 3 4 2 2 3 4 4 2" xfId="31429" xr:uid="{00000000-0005-0000-0000-0000AE7A0000}"/>
    <cellStyle name="Normal 3 4 2 2 3 4 5" xfId="31430" xr:uid="{00000000-0005-0000-0000-0000AF7A0000}"/>
    <cellStyle name="Normal 3 4 2 2 3 5" xfId="31431" xr:uid="{00000000-0005-0000-0000-0000B07A0000}"/>
    <cellStyle name="Normal 3 4 2 2 3 5 2" xfId="31432" xr:uid="{00000000-0005-0000-0000-0000B17A0000}"/>
    <cellStyle name="Normal 3 4 2 2 3 5 2 2" xfId="31433" xr:uid="{00000000-0005-0000-0000-0000B27A0000}"/>
    <cellStyle name="Normal 3 4 2 2 3 5 2 2 2" xfId="31434" xr:uid="{00000000-0005-0000-0000-0000B37A0000}"/>
    <cellStyle name="Normal 3 4 2 2 3 5 2 3" xfId="31435" xr:uid="{00000000-0005-0000-0000-0000B47A0000}"/>
    <cellStyle name="Normal 3 4 2 2 3 5 3" xfId="31436" xr:uid="{00000000-0005-0000-0000-0000B57A0000}"/>
    <cellStyle name="Normal 3 4 2 2 3 5 3 2" xfId="31437" xr:uid="{00000000-0005-0000-0000-0000B67A0000}"/>
    <cellStyle name="Normal 3 4 2 2 3 5 4" xfId="31438" xr:uid="{00000000-0005-0000-0000-0000B77A0000}"/>
    <cellStyle name="Normal 3 4 2 2 3 6" xfId="31439" xr:uid="{00000000-0005-0000-0000-0000B87A0000}"/>
    <cellStyle name="Normal 3 4 2 2 3 6 2" xfId="31440" xr:uid="{00000000-0005-0000-0000-0000B97A0000}"/>
    <cellStyle name="Normal 3 4 2 2 3 6 2 2" xfId="31441" xr:uid="{00000000-0005-0000-0000-0000BA7A0000}"/>
    <cellStyle name="Normal 3 4 2 2 3 6 2 2 2" xfId="31442" xr:uid="{00000000-0005-0000-0000-0000BB7A0000}"/>
    <cellStyle name="Normal 3 4 2 2 3 6 2 3" xfId="31443" xr:uid="{00000000-0005-0000-0000-0000BC7A0000}"/>
    <cellStyle name="Normal 3 4 2 2 3 6 3" xfId="31444" xr:uid="{00000000-0005-0000-0000-0000BD7A0000}"/>
    <cellStyle name="Normal 3 4 2 2 3 6 3 2" xfId="31445" xr:uid="{00000000-0005-0000-0000-0000BE7A0000}"/>
    <cellStyle name="Normal 3 4 2 2 3 6 4" xfId="31446" xr:uid="{00000000-0005-0000-0000-0000BF7A0000}"/>
    <cellStyle name="Normal 3 4 2 2 3 7" xfId="31447" xr:uid="{00000000-0005-0000-0000-0000C07A0000}"/>
    <cellStyle name="Normal 3 4 2 2 3 7 2" xfId="31448" xr:uid="{00000000-0005-0000-0000-0000C17A0000}"/>
    <cellStyle name="Normal 3 4 2 2 3 7 2 2" xfId="31449" xr:uid="{00000000-0005-0000-0000-0000C27A0000}"/>
    <cellStyle name="Normal 3 4 2 2 3 7 3" xfId="31450" xr:uid="{00000000-0005-0000-0000-0000C37A0000}"/>
    <cellStyle name="Normal 3 4 2 2 3 8" xfId="31451" xr:uid="{00000000-0005-0000-0000-0000C47A0000}"/>
    <cellStyle name="Normal 3 4 2 2 3 8 2" xfId="31452" xr:uid="{00000000-0005-0000-0000-0000C57A0000}"/>
    <cellStyle name="Normal 3 4 2 2 3 9" xfId="31453" xr:uid="{00000000-0005-0000-0000-0000C67A0000}"/>
    <cellStyle name="Normal 3 4 2 2 3 9 2" xfId="31454" xr:uid="{00000000-0005-0000-0000-0000C77A0000}"/>
    <cellStyle name="Normal 3 4 2 2 4" xfId="31455" xr:uid="{00000000-0005-0000-0000-0000C87A0000}"/>
    <cellStyle name="Normal 3 4 2 2 4 10" xfId="31456" xr:uid="{00000000-0005-0000-0000-0000C97A0000}"/>
    <cellStyle name="Normal 3 4 2 2 4 11" xfId="31457" xr:uid="{00000000-0005-0000-0000-0000CA7A0000}"/>
    <cellStyle name="Normal 3 4 2 2 4 2" xfId="31458" xr:uid="{00000000-0005-0000-0000-0000CB7A0000}"/>
    <cellStyle name="Normal 3 4 2 2 4 2 2" xfId="31459" xr:uid="{00000000-0005-0000-0000-0000CC7A0000}"/>
    <cellStyle name="Normal 3 4 2 2 4 2 2 2" xfId="31460" xr:uid="{00000000-0005-0000-0000-0000CD7A0000}"/>
    <cellStyle name="Normal 3 4 2 2 4 2 2 2 2" xfId="31461" xr:uid="{00000000-0005-0000-0000-0000CE7A0000}"/>
    <cellStyle name="Normal 3 4 2 2 4 2 2 2 2 2" xfId="31462" xr:uid="{00000000-0005-0000-0000-0000CF7A0000}"/>
    <cellStyle name="Normal 3 4 2 2 4 2 2 2 2 2 2" xfId="31463" xr:uid="{00000000-0005-0000-0000-0000D07A0000}"/>
    <cellStyle name="Normal 3 4 2 2 4 2 2 2 2 2 2 2" xfId="31464" xr:uid="{00000000-0005-0000-0000-0000D17A0000}"/>
    <cellStyle name="Normal 3 4 2 2 4 2 2 2 2 2 3" xfId="31465" xr:uid="{00000000-0005-0000-0000-0000D27A0000}"/>
    <cellStyle name="Normal 3 4 2 2 4 2 2 2 2 3" xfId="31466" xr:uid="{00000000-0005-0000-0000-0000D37A0000}"/>
    <cellStyle name="Normal 3 4 2 2 4 2 2 2 2 3 2" xfId="31467" xr:uid="{00000000-0005-0000-0000-0000D47A0000}"/>
    <cellStyle name="Normal 3 4 2 2 4 2 2 2 2 4" xfId="31468" xr:uid="{00000000-0005-0000-0000-0000D57A0000}"/>
    <cellStyle name="Normal 3 4 2 2 4 2 2 2 3" xfId="31469" xr:uid="{00000000-0005-0000-0000-0000D67A0000}"/>
    <cellStyle name="Normal 3 4 2 2 4 2 2 2 3 2" xfId="31470" xr:uid="{00000000-0005-0000-0000-0000D77A0000}"/>
    <cellStyle name="Normal 3 4 2 2 4 2 2 2 3 2 2" xfId="31471" xr:uid="{00000000-0005-0000-0000-0000D87A0000}"/>
    <cellStyle name="Normal 3 4 2 2 4 2 2 2 3 3" xfId="31472" xr:uid="{00000000-0005-0000-0000-0000D97A0000}"/>
    <cellStyle name="Normal 3 4 2 2 4 2 2 2 4" xfId="31473" xr:uid="{00000000-0005-0000-0000-0000DA7A0000}"/>
    <cellStyle name="Normal 3 4 2 2 4 2 2 2 4 2" xfId="31474" xr:uid="{00000000-0005-0000-0000-0000DB7A0000}"/>
    <cellStyle name="Normal 3 4 2 2 4 2 2 2 5" xfId="31475" xr:uid="{00000000-0005-0000-0000-0000DC7A0000}"/>
    <cellStyle name="Normal 3 4 2 2 4 2 2 3" xfId="31476" xr:uid="{00000000-0005-0000-0000-0000DD7A0000}"/>
    <cellStyle name="Normal 3 4 2 2 4 2 2 3 2" xfId="31477" xr:uid="{00000000-0005-0000-0000-0000DE7A0000}"/>
    <cellStyle name="Normal 3 4 2 2 4 2 2 3 2 2" xfId="31478" xr:uid="{00000000-0005-0000-0000-0000DF7A0000}"/>
    <cellStyle name="Normal 3 4 2 2 4 2 2 3 2 2 2" xfId="31479" xr:uid="{00000000-0005-0000-0000-0000E07A0000}"/>
    <cellStyle name="Normal 3 4 2 2 4 2 2 3 2 3" xfId="31480" xr:uid="{00000000-0005-0000-0000-0000E17A0000}"/>
    <cellStyle name="Normal 3 4 2 2 4 2 2 3 3" xfId="31481" xr:uid="{00000000-0005-0000-0000-0000E27A0000}"/>
    <cellStyle name="Normal 3 4 2 2 4 2 2 3 3 2" xfId="31482" xr:uid="{00000000-0005-0000-0000-0000E37A0000}"/>
    <cellStyle name="Normal 3 4 2 2 4 2 2 3 4" xfId="31483" xr:uid="{00000000-0005-0000-0000-0000E47A0000}"/>
    <cellStyle name="Normal 3 4 2 2 4 2 2 4" xfId="31484" xr:uid="{00000000-0005-0000-0000-0000E57A0000}"/>
    <cellStyle name="Normal 3 4 2 2 4 2 2 4 2" xfId="31485" xr:uid="{00000000-0005-0000-0000-0000E67A0000}"/>
    <cellStyle name="Normal 3 4 2 2 4 2 2 4 2 2" xfId="31486" xr:uid="{00000000-0005-0000-0000-0000E77A0000}"/>
    <cellStyle name="Normal 3 4 2 2 4 2 2 4 2 2 2" xfId="31487" xr:uid="{00000000-0005-0000-0000-0000E87A0000}"/>
    <cellStyle name="Normal 3 4 2 2 4 2 2 4 2 3" xfId="31488" xr:uid="{00000000-0005-0000-0000-0000E97A0000}"/>
    <cellStyle name="Normal 3 4 2 2 4 2 2 4 3" xfId="31489" xr:uid="{00000000-0005-0000-0000-0000EA7A0000}"/>
    <cellStyle name="Normal 3 4 2 2 4 2 2 4 3 2" xfId="31490" xr:uid="{00000000-0005-0000-0000-0000EB7A0000}"/>
    <cellStyle name="Normal 3 4 2 2 4 2 2 4 4" xfId="31491" xr:uid="{00000000-0005-0000-0000-0000EC7A0000}"/>
    <cellStyle name="Normal 3 4 2 2 4 2 2 5" xfId="31492" xr:uid="{00000000-0005-0000-0000-0000ED7A0000}"/>
    <cellStyle name="Normal 3 4 2 2 4 2 2 5 2" xfId="31493" xr:uid="{00000000-0005-0000-0000-0000EE7A0000}"/>
    <cellStyle name="Normal 3 4 2 2 4 2 2 5 2 2" xfId="31494" xr:uid="{00000000-0005-0000-0000-0000EF7A0000}"/>
    <cellStyle name="Normal 3 4 2 2 4 2 2 5 3" xfId="31495" xr:uid="{00000000-0005-0000-0000-0000F07A0000}"/>
    <cellStyle name="Normal 3 4 2 2 4 2 2 6" xfId="31496" xr:uid="{00000000-0005-0000-0000-0000F17A0000}"/>
    <cellStyle name="Normal 3 4 2 2 4 2 2 6 2" xfId="31497" xr:uid="{00000000-0005-0000-0000-0000F27A0000}"/>
    <cellStyle name="Normal 3 4 2 2 4 2 2 7" xfId="31498" xr:uid="{00000000-0005-0000-0000-0000F37A0000}"/>
    <cellStyle name="Normal 3 4 2 2 4 2 2 7 2" xfId="31499" xr:uid="{00000000-0005-0000-0000-0000F47A0000}"/>
    <cellStyle name="Normal 3 4 2 2 4 2 2 8" xfId="31500" xr:uid="{00000000-0005-0000-0000-0000F57A0000}"/>
    <cellStyle name="Normal 3 4 2 2 4 2 3" xfId="31501" xr:uid="{00000000-0005-0000-0000-0000F67A0000}"/>
    <cellStyle name="Normal 3 4 2 2 4 2 3 2" xfId="31502" xr:uid="{00000000-0005-0000-0000-0000F77A0000}"/>
    <cellStyle name="Normal 3 4 2 2 4 2 3 2 2" xfId="31503" xr:uid="{00000000-0005-0000-0000-0000F87A0000}"/>
    <cellStyle name="Normal 3 4 2 2 4 2 3 2 2 2" xfId="31504" xr:uid="{00000000-0005-0000-0000-0000F97A0000}"/>
    <cellStyle name="Normal 3 4 2 2 4 2 3 2 2 2 2" xfId="31505" xr:uid="{00000000-0005-0000-0000-0000FA7A0000}"/>
    <cellStyle name="Normal 3 4 2 2 4 2 3 2 2 3" xfId="31506" xr:uid="{00000000-0005-0000-0000-0000FB7A0000}"/>
    <cellStyle name="Normal 3 4 2 2 4 2 3 2 3" xfId="31507" xr:uid="{00000000-0005-0000-0000-0000FC7A0000}"/>
    <cellStyle name="Normal 3 4 2 2 4 2 3 2 3 2" xfId="31508" xr:uid="{00000000-0005-0000-0000-0000FD7A0000}"/>
    <cellStyle name="Normal 3 4 2 2 4 2 3 2 4" xfId="31509" xr:uid="{00000000-0005-0000-0000-0000FE7A0000}"/>
    <cellStyle name="Normal 3 4 2 2 4 2 3 3" xfId="31510" xr:uid="{00000000-0005-0000-0000-0000FF7A0000}"/>
    <cellStyle name="Normal 3 4 2 2 4 2 3 3 2" xfId="31511" xr:uid="{00000000-0005-0000-0000-0000007B0000}"/>
    <cellStyle name="Normal 3 4 2 2 4 2 3 3 2 2" xfId="31512" xr:uid="{00000000-0005-0000-0000-0000017B0000}"/>
    <cellStyle name="Normal 3 4 2 2 4 2 3 3 3" xfId="31513" xr:uid="{00000000-0005-0000-0000-0000027B0000}"/>
    <cellStyle name="Normal 3 4 2 2 4 2 3 4" xfId="31514" xr:uid="{00000000-0005-0000-0000-0000037B0000}"/>
    <cellStyle name="Normal 3 4 2 2 4 2 3 4 2" xfId="31515" xr:uid="{00000000-0005-0000-0000-0000047B0000}"/>
    <cellStyle name="Normal 3 4 2 2 4 2 3 5" xfId="31516" xr:uid="{00000000-0005-0000-0000-0000057B0000}"/>
    <cellStyle name="Normal 3 4 2 2 4 2 4" xfId="31517" xr:uid="{00000000-0005-0000-0000-0000067B0000}"/>
    <cellStyle name="Normal 3 4 2 2 4 2 4 2" xfId="31518" xr:uid="{00000000-0005-0000-0000-0000077B0000}"/>
    <cellStyle name="Normal 3 4 2 2 4 2 4 2 2" xfId="31519" xr:uid="{00000000-0005-0000-0000-0000087B0000}"/>
    <cellStyle name="Normal 3 4 2 2 4 2 4 2 2 2" xfId="31520" xr:uid="{00000000-0005-0000-0000-0000097B0000}"/>
    <cellStyle name="Normal 3 4 2 2 4 2 4 2 3" xfId="31521" xr:uid="{00000000-0005-0000-0000-00000A7B0000}"/>
    <cellStyle name="Normal 3 4 2 2 4 2 4 3" xfId="31522" xr:uid="{00000000-0005-0000-0000-00000B7B0000}"/>
    <cellStyle name="Normal 3 4 2 2 4 2 4 3 2" xfId="31523" xr:uid="{00000000-0005-0000-0000-00000C7B0000}"/>
    <cellStyle name="Normal 3 4 2 2 4 2 4 4" xfId="31524" xr:uid="{00000000-0005-0000-0000-00000D7B0000}"/>
    <cellStyle name="Normal 3 4 2 2 4 2 5" xfId="31525" xr:uid="{00000000-0005-0000-0000-00000E7B0000}"/>
    <cellStyle name="Normal 3 4 2 2 4 2 5 2" xfId="31526" xr:uid="{00000000-0005-0000-0000-00000F7B0000}"/>
    <cellStyle name="Normal 3 4 2 2 4 2 5 2 2" xfId="31527" xr:uid="{00000000-0005-0000-0000-0000107B0000}"/>
    <cellStyle name="Normal 3 4 2 2 4 2 5 2 2 2" xfId="31528" xr:uid="{00000000-0005-0000-0000-0000117B0000}"/>
    <cellStyle name="Normal 3 4 2 2 4 2 5 2 3" xfId="31529" xr:uid="{00000000-0005-0000-0000-0000127B0000}"/>
    <cellStyle name="Normal 3 4 2 2 4 2 5 3" xfId="31530" xr:uid="{00000000-0005-0000-0000-0000137B0000}"/>
    <cellStyle name="Normal 3 4 2 2 4 2 5 3 2" xfId="31531" xr:uid="{00000000-0005-0000-0000-0000147B0000}"/>
    <cellStyle name="Normal 3 4 2 2 4 2 5 4" xfId="31532" xr:uid="{00000000-0005-0000-0000-0000157B0000}"/>
    <cellStyle name="Normal 3 4 2 2 4 2 6" xfId="31533" xr:uid="{00000000-0005-0000-0000-0000167B0000}"/>
    <cellStyle name="Normal 3 4 2 2 4 2 6 2" xfId="31534" xr:uid="{00000000-0005-0000-0000-0000177B0000}"/>
    <cellStyle name="Normal 3 4 2 2 4 2 6 2 2" xfId="31535" xr:uid="{00000000-0005-0000-0000-0000187B0000}"/>
    <cellStyle name="Normal 3 4 2 2 4 2 6 3" xfId="31536" xr:uid="{00000000-0005-0000-0000-0000197B0000}"/>
    <cellStyle name="Normal 3 4 2 2 4 2 7" xfId="31537" xr:uid="{00000000-0005-0000-0000-00001A7B0000}"/>
    <cellStyle name="Normal 3 4 2 2 4 2 7 2" xfId="31538" xr:uid="{00000000-0005-0000-0000-00001B7B0000}"/>
    <cellStyle name="Normal 3 4 2 2 4 2 8" xfId="31539" xr:uid="{00000000-0005-0000-0000-00001C7B0000}"/>
    <cellStyle name="Normal 3 4 2 2 4 2 8 2" xfId="31540" xr:uid="{00000000-0005-0000-0000-00001D7B0000}"/>
    <cellStyle name="Normal 3 4 2 2 4 2 9" xfId="31541" xr:uid="{00000000-0005-0000-0000-00001E7B0000}"/>
    <cellStyle name="Normal 3 4 2 2 4 3" xfId="31542" xr:uid="{00000000-0005-0000-0000-00001F7B0000}"/>
    <cellStyle name="Normal 3 4 2 2 4 3 2" xfId="31543" xr:uid="{00000000-0005-0000-0000-0000207B0000}"/>
    <cellStyle name="Normal 3 4 2 2 4 3 2 2" xfId="31544" xr:uid="{00000000-0005-0000-0000-0000217B0000}"/>
    <cellStyle name="Normal 3 4 2 2 4 3 2 2 2" xfId="31545" xr:uid="{00000000-0005-0000-0000-0000227B0000}"/>
    <cellStyle name="Normal 3 4 2 2 4 3 2 2 2 2" xfId="31546" xr:uid="{00000000-0005-0000-0000-0000237B0000}"/>
    <cellStyle name="Normal 3 4 2 2 4 3 2 2 2 2 2" xfId="31547" xr:uid="{00000000-0005-0000-0000-0000247B0000}"/>
    <cellStyle name="Normal 3 4 2 2 4 3 2 2 2 3" xfId="31548" xr:uid="{00000000-0005-0000-0000-0000257B0000}"/>
    <cellStyle name="Normal 3 4 2 2 4 3 2 2 3" xfId="31549" xr:uid="{00000000-0005-0000-0000-0000267B0000}"/>
    <cellStyle name="Normal 3 4 2 2 4 3 2 2 3 2" xfId="31550" xr:uid="{00000000-0005-0000-0000-0000277B0000}"/>
    <cellStyle name="Normal 3 4 2 2 4 3 2 2 4" xfId="31551" xr:uid="{00000000-0005-0000-0000-0000287B0000}"/>
    <cellStyle name="Normal 3 4 2 2 4 3 2 3" xfId="31552" xr:uid="{00000000-0005-0000-0000-0000297B0000}"/>
    <cellStyle name="Normal 3 4 2 2 4 3 2 3 2" xfId="31553" xr:uid="{00000000-0005-0000-0000-00002A7B0000}"/>
    <cellStyle name="Normal 3 4 2 2 4 3 2 3 2 2" xfId="31554" xr:uid="{00000000-0005-0000-0000-00002B7B0000}"/>
    <cellStyle name="Normal 3 4 2 2 4 3 2 3 3" xfId="31555" xr:uid="{00000000-0005-0000-0000-00002C7B0000}"/>
    <cellStyle name="Normal 3 4 2 2 4 3 2 4" xfId="31556" xr:uid="{00000000-0005-0000-0000-00002D7B0000}"/>
    <cellStyle name="Normal 3 4 2 2 4 3 2 4 2" xfId="31557" xr:uid="{00000000-0005-0000-0000-00002E7B0000}"/>
    <cellStyle name="Normal 3 4 2 2 4 3 2 5" xfId="31558" xr:uid="{00000000-0005-0000-0000-00002F7B0000}"/>
    <cellStyle name="Normal 3 4 2 2 4 3 3" xfId="31559" xr:uid="{00000000-0005-0000-0000-0000307B0000}"/>
    <cellStyle name="Normal 3 4 2 2 4 3 3 2" xfId="31560" xr:uid="{00000000-0005-0000-0000-0000317B0000}"/>
    <cellStyle name="Normal 3 4 2 2 4 3 3 2 2" xfId="31561" xr:uid="{00000000-0005-0000-0000-0000327B0000}"/>
    <cellStyle name="Normal 3 4 2 2 4 3 3 2 2 2" xfId="31562" xr:uid="{00000000-0005-0000-0000-0000337B0000}"/>
    <cellStyle name="Normal 3 4 2 2 4 3 3 2 3" xfId="31563" xr:uid="{00000000-0005-0000-0000-0000347B0000}"/>
    <cellStyle name="Normal 3 4 2 2 4 3 3 3" xfId="31564" xr:uid="{00000000-0005-0000-0000-0000357B0000}"/>
    <cellStyle name="Normal 3 4 2 2 4 3 3 3 2" xfId="31565" xr:uid="{00000000-0005-0000-0000-0000367B0000}"/>
    <cellStyle name="Normal 3 4 2 2 4 3 3 4" xfId="31566" xr:uid="{00000000-0005-0000-0000-0000377B0000}"/>
    <cellStyle name="Normal 3 4 2 2 4 3 4" xfId="31567" xr:uid="{00000000-0005-0000-0000-0000387B0000}"/>
    <cellStyle name="Normal 3 4 2 2 4 3 4 2" xfId="31568" xr:uid="{00000000-0005-0000-0000-0000397B0000}"/>
    <cellStyle name="Normal 3 4 2 2 4 3 4 2 2" xfId="31569" xr:uid="{00000000-0005-0000-0000-00003A7B0000}"/>
    <cellStyle name="Normal 3 4 2 2 4 3 4 2 2 2" xfId="31570" xr:uid="{00000000-0005-0000-0000-00003B7B0000}"/>
    <cellStyle name="Normal 3 4 2 2 4 3 4 2 3" xfId="31571" xr:uid="{00000000-0005-0000-0000-00003C7B0000}"/>
    <cellStyle name="Normal 3 4 2 2 4 3 4 3" xfId="31572" xr:uid="{00000000-0005-0000-0000-00003D7B0000}"/>
    <cellStyle name="Normal 3 4 2 2 4 3 4 3 2" xfId="31573" xr:uid="{00000000-0005-0000-0000-00003E7B0000}"/>
    <cellStyle name="Normal 3 4 2 2 4 3 4 4" xfId="31574" xr:uid="{00000000-0005-0000-0000-00003F7B0000}"/>
    <cellStyle name="Normal 3 4 2 2 4 3 5" xfId="31575" xr:uid="{00000000-0005-0000-0000-0000407B0000}"/>
    <cellStyle name="Normal 3 4 2 2 4 3 5 2" xfId="31576" xr:uid="{00000000-0005-0000-0000-0000417B0000}"/>
    <cellStyle name="Normal 3 4 2 2 4 3 5 2 2" xfId="31577" xr:uid="{00000000-0005-0000-0000-0000427B0000}"/>
    <cellStyle name="Normal 3 4 2 2 4 3 5 3" xfId="31578" xr:uid="{00000000-0005-0000-0000-0000437B0000}"/>
    <cellStyle name="Normal 3 4 2 2 4 3 6" xfId="31579" xr:uid="{00000000-0005-0000-0000-0000447B0000}"/>
    <cellStyle name="Normal 3 4 2 2 4 3 6 2" xfId="31580" xr:uid="{00000000-0005-0000-0000-0000457B0000}"/>
    <cellStyle name="Normal 3 4 2 2 4 3 7" xfId="31581" xr:uid="{00000000-0005-0000-0000-0000467B0000}"/>
    <cellStyle name="Normal 3 4 2 2 4 3 7 2" xfId="31582" xr:uid="{00000000-0005-0000-0000-0000477B0000}"/>
    <cellStyle name="Normal 3 4 2 2 4 3 8" xfId="31583" xr:uid="{00000000-0005-0000-0000-0000487B0000}"/>
    <cellStyle name="Normal 3 4 2 2 4 4" xfId="31584" xr:uid="{00000000-0005-0000-0000-0000497B0000}"/>
    <cellStyle name="Normal 3 4 2 2 4 4 2" xfId="31585" xr:uid="{00000000-0005-0000-0000-00004A7B0000}"/>
    <cellStyle name="Normal 3 4 2 2 4 4 2 2" xfId="31586" xr:uid="{00000000-0005-0000-0000-00004B7B0000}"/>
    <cellStyle name="Normal 3 4 2 2 4 4 2 2 2" xfId="31587" xr:uid="{00000000-0005-0000-0000-00004C7B0000}"/>
    <cellStyle name="Normal 3 4 2 2 4 4 2 2 2 2" xfId="31588" xr:uid="{00000000-0005-0000-0000-00004D7B0000}"/>
    <cellStyle name="Normal 3 4 2 2 4 4 2 2 3" xfId="31589" xr:uid="{00000000-0005-0000-0000-00004E7B0000}"/>
    <cellStyle name="Normal 3 4 2 2 4 4 2 3" xfId="31590" xr:uid="{00000000-0005-0000-0000-00004F7B0000}"/>
    <cellStyle name="Normal 3 4 2 2 4 4 2 3 2" xfId="31591" xr:uid="{00000000-0005-0000-0000-0000507B0000}"/>
    <cellStyle name="Normal 3 4 2 2 4 4 2 4" xfId="31592" xr:uid="{00000000-0005-0000-0000-0000517B0000}"/>
    <cellStyle name="Normal 3 4 2 2 4 4 3" xfId="31593" xr:uid="{00000000-0005-0000-0000-0000527B0000}"/>
    <cellStyle name="Normal 3 4 2 2 4 4 3 2" xfId="31594" xr:uid="{00000000-0005-0000-0000-0000537B0000}"/>
    <cellStyle name="Normal 3 4 2 2 4 4 3 2 2" xfId="31595" xr:uid="{00000000-0005-0000-0000-0000547B0000}"/>
    <cellStyle name="Normal 3 4 2 2 4 4 3 3" xfId="31596" xr:uid="{00000000-0005-0000-0000-0000557B0000}"/>
    <cellStyle name="Normal 3 4 2 2 4 4 4" xfId="31597" xr:uid="{00000000-0005-0000-0000-0000567B0000}"/>
    <cellStyle name="Normal 3 4 2 2 4 4 4 2" xfId="31598" xr:uid="{00000000-0005-0000-0000-0000577B0000}"/>
    <cellStyle name="Normal 3 4 2 2 4 4 5" xfId="31599" xr:uid="{00000000-0005-0000-0000-0000587B0000}"/>
    <cellStyle name="Normal 3 4 2 2 4 5" xfId="31600" xr:uid="{00000000-0005-0000-0000-0000597B0000}"/>
    <cellStyle name="Normal 3 4 2 2 4 5 2" xfId="31601" xr:uid="{00000000-0005-0000-0000-00005A7B0000}"/>
    <cellStyle name="Normal 3 4 2 2 4 5 2 2" xfId="31602" xr:uid="{00000000-0005-0000-0000-00005B7B0000}"/>
    <cellStyle name="Normal 3 4 2 2 4 5 2 2 2" xfId="31603" xr:uid="{00000000-0005-0000-0000-00005C7B0000}"/>
    <cellStyle name="Normal 3 4 2 2 4 5 2 3" xfId="31604" xr:uid="{00000000-0005-0000-0000-00005D7B0000}"/>
    <cellStyle name="Normal 3 4 2 2 4 5 3" xfId="31605" xr:uid="{00000000-0005-0000-0000-00005E7B0000}"/>
    <cellStyle name="Normal 3 4 2 2 4 5 3 2" xfId="31606" xr:uid="{00000000-0005-0000-0000-00005F7B0000}"/>
    <cellStyle name="Normal 3 4 2 2 4 5 4" xfId="31607" xr:uid="{00000000-0005-0000-0000-0000607B0000}"/>
    <cellStyle name="Normal 3 4 2 2 4 6" xfId="31608" xr:uid="{00000000-0005-0000-0000-0000617B0000}"/>
    <cellStyle name="Normal 3 4 2 2 4 6 2" xfId="31609" xr:uid="{00000000-0005-0000-0000-0000627B0000}"/>
    <cellStyle name="Normal 3 4 2 2 4 6 2 2" xfId="31610" xr:uid="{00000000-0005-0000-0000-0000637B0000}"/>
    <cellStyle name="Normal 3 4 2 2 4 6 2 2 2" xfId="31611" xr:uid="{00000000-0005-0000-0000-0000647B0000}"/>
    <cellStyle name="Normal 3 4 2 2 4 6 2 3" xfId="31612" xr:uid="{00000000-0005-0000-0000-0000657B0000}"/>
    <cellStyle name="Normal 3 4 2 2 4 6 3" xfId="31613" xr:uid="{00000000-0005-0000-0000-0000667B0000}"/>
    <cellStyle name="Normal 3 4 2 2 4 6 3 2" xfId="31614" xr:uid="{00000000-0005-0000-0000-0000677B0000}"/>
    <cellStyle name="Normal 3 4 2 2 4 6 4" xfId="31615" xr:uid="{00000000-0005-0000-0000-0000687B0000}"/>
    <cellStyle name="Normal 3 4 2 2 4 7" xfId="31616" xr:uid="{00000000-0005-0000-0000-0000697B0000}"/>
    <cellStyle name="Normal 3 4 2 2 4 7 2" xfId="31617" xr:uid="{00000000-0005-0000-0000-00006A7B0000}"/>
    <cellStyle name="Normal 3 4 2 2 4 7 2 2" xfId="31618" xr:uid="{00000000-0005-0000-0000-00006B7B0000}"/>
    <cellStyle name="Normal 3 4 2 2 4 7 3" xfId="31619" xr:uid="{00000000-0005-0000-0000-00006C7B0000}"/>
    <cellStyle name="Normal 3 4 2 2 4 8" xfId="31620" xr:uid="{00000000-0005-0000-0000-00006D7B0000}"/>
    <cellStyle name="Normal 3 4 2 2 4 8 2" xfId="31621" xr:uid="{00000000-0005-0000-0000-00006E7B0000}"/>
    <cellStyle name="Normal 3 4 2 2 4 9" xfId="31622" xr:uid="{00000000-0005-0000-0000-00006F7B0000}"/>
    <cellStyle name="Normal 3 4 2 2 4 9 2" xfId="31623" xr:uid="{00000000-0005-0000-0000-0000707B0000}"/>
    <cellStyle name="Normal 3 4 2 2 5" xfId="31624" xr:uid="{00000000-0005-0000-0000-0000717B0000}"/>
    <cellStyle name="Normal 3 4 2 2 5 2" xfId="31625" xr:uid="{00000000-0005-0000-0000-0000727B0000}"/>
    <cellStyle name="Normal 3 4 2 2 5 2 2" xfId="31626" xr:uid="{00000000-0005-0000-0000-0000737B0000}"/>
    <cellStyle name="Normal 3 4 2 2 5 2 2 2" xfId="31627" xr:uid="{00000000-0005-0000-0000-0000747B0000}"/>
    <cellStyle name="Normal 3 4 2 2 5 2 2 2 2" xfId="31628" xr:uid="{00000000-0005-0000-0000-0000757B0000}"/>
    <cellStyle name="Normal 3 4 2 2 5 2 2 2 2 2" xfId="31629" xr:uid="{00000000-0005-0000-0000-0000767B0000}"/>
    <cellStyle name="Normal 3 4 2 2 5 2 2 2 2 2 2" xfId="31630" xr:uid="{00000000-0005-0000-0000-0000777B0000}"/>
    <cellStyle name="Normal 3 4 2 2 5 2 2 2 2 3" xfId="31631" xr:uid="{00000000-0005-0000-0000-0000787B0000}"/>
    <cellStyle name="Normal 3 4 2 2 5 2 2 2 3" xfId="31632" xr:uid="{00000000-0005-0000-0000-0000797B0000}"/>
    <cellStyle name="Normal 3 4 2 2 5 2 2 2 3 2" xfId="31633" xr:uid="{00000000-0005-0000-0000-00007A7B0000}"/>
    <cellStyle name="Normal 3 4 2 2 5 2 2 2 4" xfId="31634" xr:uid="{00000000-0005-0000-0000-00007B7B0000}"/>
    <cellStyle name="Normal 3 4 2 2 5 2 2 3" xfId="31635" xr:uid="{00000000-0005-0000-0000-00007C7B0000}"/>
    <cellStyle name="Normal 3 4 2 2 5 2 2 3 2" xfId="31636" xr:uid="{00000000-0005-0000-0000-00007D7B0000}"/>
    <cellStyle name="Normal 3 4 2 2 5 2 2 3 2 2" xfId="31637" xr:uid="{00000000-0005-0000-0000-00007E7B0000}"/>
    <cellStyle name="Normal 3 4 2 2 5 2 2 3 3" xfId="31638" xr:uid="{00000000-0005-0000-0000-00007F7B0000}"/>
    <cellStyle name="Normal 3 4 2 2 5 2 2 4" xfId="31639" xr:uid="{00000000-0005-0000-0000-0000807B0000}"/>
    <cellStyle name="Normal 3 4 2 2 5 2 2 4 2" xfId="31640" xr:uid="{00000000-0005-0000-0000-0000817B0000}"/>
    <cellStyle name="Normal 3 4 2 2 5 2 2 5" xfId="31641" xr:uid="{00000000-0005-0000-0000-0000827B0000}"/>
    <cellStyle name="Normal 3 4 2 2 5 2 3" xfId="31642" xr:uid="{00000000-0005-0000-0000-0000837B0000}"/>
    <cellStyle name="Normal 3 4 2 2 5 2 3 2" xfId="31643" xr:uid="{00000000-0005-0000-0000-0000847B0000}"/>
    <cellStyle name="Normal 3 4 2 2 5 2 3 2 2" xfId="31644" xr:uid="{00000000-0005-0000-0000-0000857B0000}"/>
    <cellStyle name="Normal 3 4 2 2 5 2 3 2 2 2" xfId="31645" xr:uid="{00000000-0005-0000-0000-0000867B0000}"/>
    <cellStyle name="Normal 3 4 2 2 5 2 3 2 3" xfId="31646" xr:uid="{00000000-0005-0000-0000-0000877B0000}"/>
    <cellStyle name="Normal 3 4 2 2 5 2 3 3" xfId="31647" xr:uid="{00000000-0005-0000-0000-0000887B0000}"/>
    <cellStyle name="Normal 3 4 2 2 5 2 3 3 2" xfId="31648" xr:uid="{00000000-0005-0000-0000-0000897B0000}"/>
    <cellStyle name="Normal 3 4 2 2 5 2 3 4" xfId="31649" xr:uid="{00000000-0005-0000-0000-00008A7B0000}"/>
    <cellStyle name="Normal 3 4 2 2 5 2 4" xfId="31650" xr:uid="{00000000-0005-0000-0000-00008B7B0000}"/>
    <cellStyle name="Normal 3 4 2 2 5 2 4 2" xfId="31651" xr:uid="{00000000-0005-0000-0000-00008C7B0000}"/>
    <cellStyle name="Normal 3 4 2 2 5 2 4 2 2" xfId="31652" xr:uid="{00000000-0005-0000-0000-00008D7B0000}"/>
    <cellStyle name="Normal 3 4 2 2 5 2 4 2 2 2" xfId="31653" xr:uid="{00000000-0005-0000-0000-00008E7B0000}"/>
    <cellStyle name="Normal 3 4 2 2 5 2 4 2 3" xfId="31654" xr:uid="{00000000-0005-0000-0000-00008F7B0000}"/>
    <cellStyle name="Normal 3 4 2 2 5 2 4 3" xfId="31655" xr:uid="{00000000-0005-0000-0000-0000907B0000}"/>
    <cellStyle name="Normal 3 4 2 2 5 2 4 3 2" xfId="31656" xr:uid="{00000000-0005-0000-0000-0000917B0000}"/>
    <cellStyle name="Normal 3 4 2 2 5 2 4 4" xfId="31657" xr:uid="{00000000-0005-0000-0000-0000927B0000}"/>
    <cellStyle name="Normal 3 4 2 2 5 2 5" xfId="31658" xr:uid="{00000000-0005-0000-0000-0000937B0000}"/>
    <cellStyle name="Normal 3 4 2 2 5 2 5 2" xfId="31659" xr:uid="{00000000-0005-0000-0000-0000947B0000}"/>
    <cellStyle name="Normal 3 4 2 2 5 2 5 2 2" xfId="31660" xr:uid="{00000000-0005-0000-0000-0000957B0000}"/>
    <cellStyle name="Normal 3 4 2 2 5 2 5 3" xfId="31661" xr:uid="{00000000-0005-0000-0000-0000967B0000}"/>
    <cellStyle name="Normal 3 4 2 2 5 2 6" xfId="31662" xr:uid="{00000000-0005-0000-0000-0000977B0000}"/>
    <cellStyle name="Normal 3 4 2 2 5 2 6 2" xfId="31663" xr:uid="{00000000-0005-0000-0000-0000987B0000}"/>
    <cellStyle name="Normal 3 4 2 2 5 2 7" xfId="31664" xr:uid="{00000000-0005-0000-0000-0000997B0000}"/>
    <cellStyle name="Normal 3 4 2 2 5 2 7 2" xfId="31665" xr:uid="{00000000-0005-0000-0000-00009A7B0000}"/>
    <cellStyle name="Normal 3 4 2 2 5 2 8" xfId="31666" xr:uid="{00000000-0005-0000-0000-00009B7B0000}"/>
    <cellStyle name="Normal 3 4 2 2 5 3" xfId="31667" xr:uid="{00000000-0005-0000-0000-00009C7B0000}"/>
    <cellStyle name="Normal 3 4 2 2 5 3 2" xfId="31668" xr:uid="{00000000-0005-0000-0000-00009D7B0000}"/>
    <cellStyle name="Normal 3 4 2 2 5 3 2 2" xfId="31669" xr:uid="{00000000-0005-0000-0000-00009E7B0000}"/>
    <cellStyle name="Normal 3 4 2 2 5 3 2 2 2" xfId="31670" xr:uid="{00000000-0005-0000-0000-00009F7B0000}"/>
    <cellStyle name="Normal 3 4 2 2 5 3 2 2 2 2" xfId="31671" xr:uid="{00000000-0005-0000-0000-0000A07B0000}"/>
    <cellStyle name="Normal 3 4 2 2 5 3 2 2 3" xfId="31672" xr:uid="{00000000-0005-0000-0000-0000A17B0000}"/>
    <cellStyle name="Normal 3 4 2 2 5 3 2 3" xfId="31673" xr:uid="{00000000-0005-0000-0000-0000A27B0000}"/>
    <cellStyle name="Normal 3 4 2 2 5 3 2 3 2" xfId="31674" xr:uid="{00000000-0005-0000-0000-0000A37B0000}"/>
    <cellStyle name="Normal 3 4 2 2 5 3 2 4" xfId="31675" xr:uid="{00000000-0005-0000-0000-0000A47B0000}"/>
    <cellStyle name="Normal 3 4 2 2 5 3 3" xfId="31676" xr:uid="{00000000-0005-0000-0000-0000A57B0000}"/>
    <cellStyle name="Normal 3 4 2 2 5 3 3 2" xfId="31677" xr:uid="{00000000-0005-0000-0000-0000A67B0000}"/>
    <cellStyle name="Normal 3 4 2 2 5 3 3 2 2" xfId="31678" xr:uid="{00000000-0005-0000-0000-0000A77B0000}"/>
    <cellStyle name="Normal 3 4 2 2 5 3 3 3" xfId="31679" xr:uid="{00000000-0005-0000-0000-0000A87B0000}"/>
    <cellStyle name="Normal 3 4 2 2 5 3 4" xfId="31680" xr:uid="{00000000-0005-0000-0000-0000A97B0000}"/>
    <cellStyle name="Normal 3 4 2 2 5 3 4 2" xfId="31681" xr:uid="{00000000-0005-0000-0000-0000AA7B0000}"/>
    <cellStyle name="Normal 3 4 2 2 5 3 5" xfId="31682" xr:uid="{00000000-0005-0000-0000-0000AB7B0000}"/>
    <cellStyle name="Normal 3 4 2 2 5 4" xfId="31683" xr:uid="{00000000-0005-0000-0000-0000AC7B0000}"/>
    <cellStyle name="Normal 3 4 2 2 5 4 2" xfId="31684" xr:uid="{00000000-0005-0000-0000-0000AD7B0000}"/>
    <cellStyle name="Normal 3 4 2 2 5 4 2 2" xfId="31685" xr:uid="{00000000-0005-0000-0000-0000AE7B0000}"/>
    <cellStyle name="Normal 3 4 2 2 5 4 2 2 2" xfId="31686" xr:uid="{00000000-0005-0000-0000-0000AF7B0000}"/>
    <cellStyle name="Normal 3 4 2 2 5 4 2 3" xfId="31687" xr:uid="{00000000-0005-0000-0000-0000B07B0000}"/>
    <cellStyle name="Normal 3 4 2 2 5 4 3" xfId="31688" xr:uid="{00000000-0005-0000-0000-0000B17B0000}"/>
    <cellStyle name="Normal 3 4 2 2 5 4 3 2" xfId="31689" xr:uid="{00000000-0005-0000-0000-0000B27B0000}"/>
    <cellStyle name="Normal 3 4 2 2 5 4 4" xfId="31690" xr:uid="{00000000-0005-0000-0000-0000B37B0000}"/>
    <cellStyle name="Normal 3 4 2 2 5 5" xfId="31691" xr:uid="{00000000-0005-0000-0000-0000B47B0000}"/>
    <cellStyle name="Normal 3 4 2 2 5 5 2" xfId="31692" xr:uid="{00000000-0005-0000-0000-0000B57B0000}"/>
    <cellStyle name="Normal 3 4 2 2 5 5 2 2" xfId="31693" xr:uid="{00000000-0005-0000-0000-0000B67B0000}"/>
    <cellStyle name="Normal 3 4 2 2 5 5 2 2 2" xfId="31694" xr:uid="{00000000-0005-0000-0000-0000B77B0000}"/>
    <cellStyle name="Normal 3 4 2 2 5 5 2 3" xfId="31695" xr:uid="{00000000-0005-0000-0000-0000B87B0000}"/>
    <cellStyle name="Normal 3 4 2 2 5 5 3" xfId="31696" xr:uid="{00000000-0005-0000-0000-0000B97B0000}"/>
    <cellStyle name="Normal 3 4 2 2 5 5 3 2" xfId="31697" xr:uid="{00000000-0005-0000-0000-0000BA7B0000}"/>
    <cellStyle name="Normal 3 4 2 2 5 5 4" xfId="31698" xr:uid="{00000000-0005-0000-0000-0000BB7B0000}"/>
    <cellStyle name="Normal 3 4 2 2 5 6" xfId="31699" xr:uid="{00000000-0005-0000-0000-0000BC7B0000}"/>
    <cellStyle name="Normal 3 4 2 2 5 6 2" xfId="31700" xr:uid="{00000000-0005-0000-0000-0000BD7B0000}"/>
    <cellStyle name="Normal 3 4 2 2 5 6 2 2" xfId="31701" xr:uid="{00000000-0005-0000-0000-0000BE7B0000}"/>
    <cellStyle name="Normal 3 4 2 2 5 6 3" xfId="31702" xr:uid="{00000000-0005-0000-0000-0000BF7B0000}"/>
    <cellStyle name="Normal 3 4 2 2 5 7" xfId="31703" xr:uid="{00000000-0005-0000-0000-0000C07B0000}"/>
    <cellStyle name="Normal 3 4 2 2 5 7 2" xfId="31704" xr:uid="{00000000-0005-0000-0000-0000C17B0000}"/>
    <cellStyle name="Normal 3 4 2 2 5 8" xfId="31705" xr:uid="{00000000-0005-0000-0000-0000C27B0000}"/>
    <cellStyle name="Normal 3 4 2 2 5 8 2" xfId="31706" xr:uid="{00000000-0005-0000-0000-0000C37B0000}"/>
    <cellStyle name="Normal 3 4 2 2 5 9" xfId="31707" xr:uid="{00000000-0005-0000-0000-0000C47B0000}"/>
    <cellStyle name="Normal 3 4 2 2 6" xfId="31708" xr:uid="{00000000-0005-0000-0000-0000C57B0000}"/>
    <cellStyle name="Normal 3 4 2 2 6 2" xfId="31709" xr:uid="{00000000-0005-0000-0000-0000C67B0000}"/>
    <cellStyle name="Normal 3 4 2 2 6 2 2" xfId="31710" xr:uid="{00000000-0005-0000-0000-0000C77B0000}"/>
    <cellStyle name="Normal 3 4 2 2 6 2 2 2" xfId="31711" xr:uid="{00000000-0005-0000-0000-0000C87B0000}"/>
    <cellStyle name="Normal 3 4 2 2 6 2 2 2 2" xfId="31712" xr:uid="{00000000-0005-0000-0000-0000C97B0000}"/>
    <cellStyle name="Normal 3 4 2 2 6 2 2 2 2 2" xfId="31713" xr:uid="{00000000-0005-0000-0000-0000CA7B0000}"/>
    <cellStyle name="Normal 3 4 2 2 6 2 2 2 3" xfId="31714" xr:uid="{00000000-0005-0000-0000-0000CB7B0000}"/>
    <cellStyle name="Normal 3 4 2 2 6 2 2 3" xfId="31715" xr:uid="{00000000-0005-0000-0000-0000CC7B0000}"/>
    <cellStyle name="Normal 3 4 2 2 6 2 2 3 2" xfId="31716" xr:uid="{00000000-0005-0000-0000-0000CD7B0000}"/>
    <cellStyle name="Normal 3 4 2 2 6 2 2 4" xfId="31717" xr:uid="{00000000-0005-0000-0000-0000CE7B0000}"/>
    <cellStyle name="Normal 3 4 2 2 6 2 3" xfId="31718" xr:uid="{00000000-0005-0000-0000-0000CF7B0000}"/>
    <cellStyle name="Normal 3 4 2 2 6 2 3 2" xfId="31719" xr:uid="{00000000-0005-0000-0000-0000D07B0000}"/>
    <cellStyle name="Normal 3 4 2 2 6 2 3 2 2" xfId="31720" xr:uid="{00000000-0005-0000-0000-0000D17B0000}"/>
    <cellStyle name="Normal 3 4 2 2 6 2 3 3" xfId="31721" xr:uid="{00000000-0005-0000-0000-0000D27B0000}"/>
    <cellStyle name="Normal 3 4 2 2 6 2 4" xfId="31722" xr:uid="{00000000-0005-0000-0000-0000D37B0000}"/>
    <cellStyle name="Normal 3 4 2 2 6 2 4 2" xfId="31723" xr:uid="{00000000-0005-0000-0000-0000D47B0000}"/>
    <cellStyle name="Normal 3 4 2 2 6 2 5" xfId="31724" xr:uid="{00000000-0005-0000-0000-0000D57B0000}"/>
    <cellStyle name="Normal 3 4 2 2 6 3" xfId="31725" xr:uid="{00000000-0005-0000-0000-0000D67B0000}"/>
    <cellStyle name="Normal 3 4 2 2 6 3 2" xfId="31726" xr:uid="{00000000-0005-0000-0000-0000D77B0000}"/>
    <cellStyle name="Normal 3 4 2 2 6 3 2 2" xfId="31727" xr:uid="{00000000-0005-0000-0000-0000D87B0000}"/>
    <cellStyle name="Normal 3 4 2 2 6 3 2 2 2" xfId="31728" xr:uid="{00000000-0005-0000-0000-0000D97B0000}"/>
    <cellStyle name="Normal 3 4 2 2 6 3 2 3" xfId="31729" xr:uid="{00000000-0005-0000-0000-0000DA7B0000}"/>
    <cellStyle name="Normal 3 4 2 2 6 3 3" xfId="31730" xr:uid="{00000000-0005-0000-0000-0000DB7B0000}"/>
    <cellStyle name="Normal 3 4 2 2 6 3 3 2" xfId="31731" xr:uid="{00000000-0005-0000-0000-0000DC7B0000}"/>
    <cellStyle name="Normal 3 4 2 2 6 3 4" xfId="31732" xr:uid="{00000000-0005-0000-0000-0000DD7B0000}"/>
    <cellStyle name="Normal 3 4 2 2 6 4" xfId="31733" xr:uid="{00000000-0005-0000-0000-0000DE7B0000}"/>
    <cellStyle name="Normal 3 4 2 2 6 4 2" xfId="31734" xr:uid="{00000000-0005-0000-0000-0000DF7B0000}"/>
    <cellStyle name="Normal 3 4 2 2 6 4 2 2" xfId="31735" xr:uid="{00000000-0005-0000-0000-0000E07B0000}"/>
    <cellStyle name="Normal 3 4 2 2 6 4 2 2 2" xfId="31736" xr:uid="{00000000-0005-0000-0000-0000E17B0000}"/>
    <cellStyle name="Normal 3 4 2 2 6 4 2 3" xfId="31737" xr:uid="{00000000-0005-0000-0000-0000E27B0000}"/>
    <cellStyle name="Normal 3 4 2 2 6 4 3" xfId="31738" xr:uid="{00000000-0005-0000-0000-0000E37B0000}"/>
    <cellStyle name="Normal 3 4 2 2 6 4 3 2" xfId="31739" xr:uid="{00000000-0005-0000-0000-0000E47B0000}"/>
    <cellStyle name="Normal 3 4 2 2 6 4 4" xfId="31740" xr:uid="{00000000-0005-0000-0000-0000E57B0000}"/>
    <cellStyle name="Normal 3 4 2 2 6 5" xfId="31741" xr:uid="{00000000-0005-0000-0000-0000E67B0000}"/>
    <cellStyle name="Normal 3 4 2 2 6 5 2" xfId="31742" xr:uid="{00000000-0005-0000-0000-0000E77B0000}"/>
    <cellStyle name="Normal 3 4 2 2 6 5 2 2" xfId="31743" xr:uid="{00000000-0005-0000-0000-0000E87B0000}"/>
    <cellStyle name="Normal 3 4 2 2 6 5 3" xfId="31744" xr:uid="{00000000-0005-0000-0000-0000E97B0000}"/>
    <cellStyle name="Normal 3 4 2 2 6 6" xfId="31745" xr:uid="{00000000-0005-0000-0000-0000EA7B0000}"/>
    <cellStyle name="Normal 3 4 2 2 6 6 2" xfId="31746" xr:uid="{00000000-0005-0000-0000-0000EB7B0000}"/>
    <cellStyle name="Normal 3 4 2 2 6 7" xfId="31747" xr:uid="{00000000-0005-0000-0000-0000EC7B0000}"/>
    <cellStyle name="Normal 3 4 2 2 6 7 2" xfId="31748" xr:uid="{00000000-0005-0000-0000-0000ED7B0000}"/>
    <cellStyle name="Normal 3 4 2 2 6 8" xfId="31749" xr:uid="{00000000-0005-0000-0000-0000EE7B0000}"/>
    <cellStyle name="Normal 3 4 2 2 7" xfId="31750" xr:uid="{00000000-0005-0000-0000-0000EF7B0000}"/>
    <cellStyle name="Normal 3 4 2 2 7 2" xfId="31751" xr:uid="{00000000-0005-0000-0000-0000F07B0000}"/>
    <cellStyle name="Normal 3 4 2 2 7 2 2" xfId="31752" xr:uid="{00000000-0005-0000-0000-0000F17B0000}"/>
    <cellStyle name="Normal 3 4 2 2 7 2 2 2" xfId="31753" xr:uid="{00000000-0005-0000-0000-0000F27B0000}"/>
    <cellStyle name="Normal 3 4 2 2 7 2 2 2 2" xfId="31754" xr:uid="{00000000-0005-0000-0000-0000F37B0000}"/>
    <cellStyle name="Normal 3 4 2 2 7 2 2 2 2 2" xfId="31755" xr:uid="{00000000-0005-0000-0000-0000F47B0000}"/>
    <cellStyle name="Normal 3 4 2 2 7 2 2 2 3" xfId="31756" xr:uid="{00000000-0005-0000-0000-0000F57B0000}"/>
    <cellStyle name="Normal 3 4 2 2 7 2 2 3" xfId="31757" xr:uid="{00000000-0005-0000-0000-0000F67B0000}"/>
    <cellStyle name="Normal 3 4 2 2 7 2 2 3 2" xfId="31758" xr:uid="{00000000-0005-0000-0000-0000F77B0000}"/>
    <cellStyle name="Normal 3 4 2 2 7 2 2 4" xfId="31759" xr:uid="{00000000-0005-0000-0000-0000F87B0000}"/>
    <cellStyle name="Normal 3 4 2 2 7 2 3" xfId="31760" xr:uid="{00000000-0005-0000-0000-0000F97B0000}"/>
    <cellStyle name="Normal 3 4 2 2 7 2 3 2" xfId="31761" xr:uid="{00000000-0005-0000-0000-0000FA7B0000}"/>
    <cellStyle name="Normal 3 4 2 2 7 2 3 2 2" xfId="31762" xr:uid="{00000000-0005-0000-0000-0000FB7B0000}"/>
    <cellStyle name="Normal 3 4 2 2 7 2 3 3" xfId="31763" xr:uid="{00000000-0005-0000-0000-0000FC7B0000}"/>
    <cellStyle name="Normal 3 4 2 2 7 2 4" xfId="31764" xr:uid="{00000000-0005-0000-0000-0000FD7B0000}"/>
    <cellStyle name="Normal 3 4 2 2 7 2 4 2" xfId="31765" xr:uid="{00000000-0005-0000-0000-0000FE7B0000}"/>
    <cellStyle name="Normal 3 4 2 2 7 2 5" xfId="31766" xr:uid="{00000000-0005-0000-0000-0000FF7B0000}"/>
    <cellStyle name="Normal 3 4 2 2 7 3" xfId="31767" xr:uid="{00000000-0005-0000-0000-0000007C0000}"/>
    <cellStyle name="Normal 3 4 2 2 7 3 2" xfId="31768" xr:uid="{00000000-0005-0000-0000-0000017C0000}"/>
    <cellStyle name="Normal 3 4 2 2 7 3 2 2" xfId="31769" xr:uid="{00000000-0005-0000-0000-0000027C0000}"/>
    <cellStyle name="Normal 3 4 2 2 7 3 2 2 2" xfId="31770" xr:uid="{00000000-0005-0000-0000-0000037C0000}"/>
    <cellStyle name="Normal 3 4 2 2 7 3 2 3" xfId="31771" xr:uid="{00000000-0005-0000-0000-0000047C0000}"/>
    <cellStyle name="Normal 3 4 2 2 7 3 3" xfId="31772" xr:uid="{00000000-0005-0000-0000-0000057C0000}"/>
    <cellStyle name="Normal 3 4 2 2 7 3 3 2" xfId="31773" xr:uid="{00000000-0005-0000-0000-0000067C0000}"/>
    <cellStyle name="Normal 3 4 2 2 7 3 4" xfId="31774" xr:uid="{00000000-0005-0000-0000-0000077C0000}"/>
    <cellStyle name="Normal 3 4 2 2 7 4" xfId="31775" xr:uid="{00000000-0005-0000-0000-0000087C0000}"/>
    <cellStyle name="Normal 3 4 2 2 7 4 2" xfId="31776" xr:uid="{00000000-0005-0000-0000-0000097C0000}"/>
    <cellStyle name="Normal 3 4 2 2 7 4 2 2" xfId="31777" xr:uid="{00000000-0005-0000-0000-00000A7C0000}"/>
    <cellStyle name="Normal 3 4 2 2 7 4 3" xfId="31778" xr:uid="{00000000-0005-0000-0000-00000B7C0000}"/>
    <cellStyle name="Normal 3 4 2 2 7 5" xfId="31779" xr:uid="{00000000-0005-0000-0000-00000C7C0000}"/>
    <cellStyle name="Normal 3 4 2 2 7 5 2" xfId="31780" xr:uid="{00000000-0005-0000-0000-00000D7C0000}"/>
    <cellStyle name="Normal 3 4 2 2 7 6" xfId="31781" xr:uid="{00000000-0005-0000-0000-00000E7C0000}"/>
    <cellStyle name="Normal 3 4 2 2 8" xfId="31782" xr:uid="{00000000-0005-0000-0000-00000F7C0000}"/>
    <cellStyle name="Normal 3 4 2 2 8 2" xfId="31783" xr:uid="{00000000-0005-0000-0000-0000107C0000}"/>
    <cellStyle name="Normal 3 4 2 2 8 2 2" xfId="31784" xr:uid="{00000000-0005-0000-0000-0000117C0000}"/>
    <cellStyle name="Normal 3 4 2 2 8 2 2 2" xfId="31785" xr:uid="{00000000-0005-0000-0000-0000127C0000}"/>
    <cellStyle name="Normal 3 4 2 2 8 2 2 2 2" xfId="31786" xr:uid="{00000000-0005-0000-0000-0000137C0000}"/>
    <cellStyle name="Normal 3 4 2 2 8 2 2 2 2 2" xfId="31787" xr:uid="{00000000-0005-0000-0000-0000147C0000}"/>
    <cellStyle name="Normal 3 4 2 2 8 2 2 2 3" xfId="31788" xr:uid="{00000000-0005-0000-0000-0000157C0000}"/>
    <cellStyle name="Normal 3 4 2 2 8 2 2 3" xfId="31789" xr:uid="{00000000-0005-0000-0000-0000167C0000}"/>
    <cellStyle name="Normal 3 4 2 2 8 2 2 3 2" xfId="31790" xr:uid="{00000000-0005-0000-0000-0000177C0000}"/>
    <cellStyle name="Normal 3 4 2 2 8 2 2 4" xfId="31791" xr:uid="{00000000-0005-0000-0000-0000187C0000}"/>
    <cellStyle name="Normal 3 4 2 2 8 2 3" xfId="31792" xr:uid="{00000000-0005-0000-0000-0000197C0000}"/>
    <cellStyle name="Normal 3 4 2 2 8 2 3 2" xfId="31793" xr:uid="{00000000-0005-0000-0000-00001A7C0000}"/>
    <cellStyle name="Normal 3 4 2 2 8 2 3 2 2" xfId="31794" xr:uid="{00000000-0005-0000-0000-00001B7C0000}"/>
    <cellStyle name="Normal 3 4 2 2 8 2 3 3" xfId="31795" xr:uid="{00000000-0005-0000-0000-00001C7C0000}"/>
    <cellStyle name="Normal 3 4 2 2 8 2 4" xfId="31796" xr:uid="{00000000-0005-0000-0000-00001D7C0000}"/>
    <cellStyle name="Normal 3 4 2 2 8 2 4 2" xfId="31797" xr:uid="{00000000-0005-0000-0000-00001E7C0000}"/>
    <cellStyle name="Normal 3 4 2 2 8 2 5" xfId="31798" xr:uid="{00000000-0005-0000-0000-00001F7C0000}"/>
    <cellStyle name="Normal 3 4 2 2 8 3" xfId="31799" xr:uid="{00000000-0005-0000-0000-0000207C0000}"/>
    <cellStyle name="Normal 3 4 2 2 8 3 2" xfId="31800" xr:uid="{00000000-0005-0000-0000-0000217C0000}"/>
    <cellStyle name="Normal 3 4 2 2 8 3 2 2" xfId="31801" xr:uid="{00000000-0005-0000-0000-0000227C0000}"/>
    <cellStyle name="Normal 3 4 2 2 8 3 2 2 2" xfId="31802" xr:uid="{00000000-0005-0000-0000-0000237C0000}"/>
    <cellStyle name="Normal 3 4 2 2 8 3 2 3" xfId="31803" xr:uid="{00000000-0005-0000-0000-0000247C0000}"/>
    <cellStyle name="Normal 3 4 2 2 8 3 3" xfId="31804" xr:uid="{00000000-0005-0000-0000-0000257C0000}"/>
    <cellStyle name="Normal 3 4 2 2 8 3 3 2" xfId="31805" xr:uid="{00000000-0005-0000-0000-0000267C0000}"/>
    <cellStyle name="Normal 3 4 2 2 8 3 4" xfId="31806" xr:uid="{00000000-0005-0000-0000-0000277C0000}"/>
    <cellStyle name="Normal 3 4 2 2 8 4" xfId="31807" xr:uid="{00000000-0005-0000-0000-0000287C0000}"/>
    <cellStyle name="Normal 3 4 2 2 8 4 2" xfId="31808" xr:uid="{00000000-0005-0000-0000-0000297C0000}"/>
    <cellStyle name="Normal 3 4 2 2 8 4 2 2" xfId="31809" xr:uid="{00000000-0005-0000-0000-00002A7C0000}"/>
    <cellStyle name="Normal 3 4 2 2 8 4 3" xfId="31810" xr:uid="{00000000-0005-0000-0000-00002B7C0000}"/>
    <cellStyle name="Normal 3 4 2 2 8 5" xfId="31811" xr:uid="{00000000-0005-0000-0000-00002C7C0000}"/>
    <cellStyle name="Normal 3 4 2 2 8 5 2" xfId="31812" xr:uid="{00000000-0005-0000-0000-00002D7C0000}"/>
    <cellStyle name="Normal 3 4 2 2 8 6" xfId="31813" xr:uid="{00000000-0005-0000-0000-00002E7C0000}"/>
    <cellStyle name="Normal 3 4 2 2 9" xfId="31814" xr:uid="{00000000-0005-0000-0000-00002F7C0000}"/>
    <cellStyle name="Normal 3 4 2 2 9 2" xfId="31815" xr:uid="{00000000-0005-0000-0000-0000307C0000}"/>
    <cellStyle name="Normal 3 4 2 2 9 2 2" xfId="31816" xr:uid="{00000000-0005-0000-0000-0000317C0000}"/>
    <cellStyle name="Normal 3 4 2 2 9 2 2 2" xfId="31817" xr:uid="{00000000-0005-0000-0000-0000327C0000}"/>
    <cellStyle name="Normal 3 4 2 2 9 2 2 2 2" xfId="31818" xr:uid="{00000000-0005-0000-0000-0000337C0000}"/>
    <cellStyle name="Normal 3 4 2 2 9 2 2 3" xfId="31819" xr:uid="{00000000-0005-0000-0000-0000347C0000}"/>
    <cellStyle name="Normal 3 4 2 2 9 2 3" xfId="31820" xr:uid="{00000000-0005-0000-0000-0000357C0000}"/>
    <cellStyle name="Normal 3 4 2 2 9 2 3 2" xfId="31821" xr:uid="{00000000-0005-0000-0000-0000367C0000}"/>
    <cellStyle name="Normal 3 4 2 2 9 2 4" xfId="31822" xr:uid="{00000000-0005-0000-0000-0000377C0000}"/>
    <cellStyle name="Normal 3 4 2 2 9 3" xfId="31823" xr:uid="{00000000-0005-0000-0000-0000387C0000}"/>
    <cellStyle name="Normal 3 4 2 2 9 3 2" xfId="31824" xr:uid="{00000000-0005-0000-0000-0000397C0000}"/>
    <cellStyle name="Normal 3 4 2 2 9 3 2 2" xfId="31825" xr:uid="{00000000-0005-0000-0000-00003A7C0000}"/>
    <cellStyle name="Normal 3 4 2 2 9 3 3" xfId="31826" xr:uid="{00000000-0005-0000-0000-00003B7C0000}"/>
    <cellStyle name="Normal 3 4 2 2 9 4" xfId="31827" xr:uid="{00000000-0005-0000-0000-00003C7C0000}"/>
    <cellStyle name="Normal 3 4 2 2 9 4 2" xfId="31828" xr:uid="{00000000-0005-0000-0000-00003D7C0000}"/>
    <cellStyle name="Normal 3 4 2 2 9 5" xfId="31829" xr:uid="{00000000-0005-0000-0000-00003E7C0000}"/>
    <cellStyle name="Normal 3 4 2 2_T-straight with PEDs adjustor" xfId="31830" xr:uid="{00000000-0005-0000-0000-00003F7C0000}"/>
    <cellStyle name="Normal 3 4 2 3" xfId="31831" xr:uid="{00000000-0005-0000-0000-0000407C0000}"/>
    <cellStyle name="Normal 3 4 2 3 10" xfId="31832" xr:uid="{00000000-0005-0000-0000-0000417C0000}"/>
    <cellStyle name="Normal 3 4 2 3 11" xfId="31833" xr:uid="{00000000-0005-0000-0000-0000427C0000}"/>
    <cellStyle name="Normal 3 4 2 3 2" xfId="31834" xr:uid="{00000000-0005-0000-0000-0000437C0000}"/>
    <cellStyle name="Normal 3 4 2 3 2 10" xfId="31835" xr:uid="{00000000-0005-0000-0000-0000447C0000}"/>
    <cellStyle name="Normal 3 4 2 3 2 2" xfId="31836" xr:uid="{00000000-0005-0000-0000-0000457C0000}"/>
    <cellStyle name="Normal 3 4 2 3 2 2 2" xfId="31837" xr:uid="{00000000-0005-0000-0000-0000467C0000}"/>
    <cellStyle name="Normal 3 4 2 3 2 2 2 2" xfId="31838" xr:uid="{00000000-0005-0000-0000-0000477C0000}"/>
    <cellStyle name="Normal 3 4 2 3 2 2 2 2 2" xfId="31839" xr:uid="{00000000-0005-0000-0000-0000487C0000}"/>
    <cellStyle name="Normal 3 4 2 3 2 2 2 2 2 2" xfId="31840" xr:uid="{00000000-0005-0000-0000-0000497C0000}"/>
    <cellStyle name="Normal 3 4 2 3 2 2 2 2 2 2 2" xfId="31841" xr:uid="{00000000-0005-0000-0000-00004A7C0000}"/>
    <cellStyle name="Normal 3 4 2 3 2 2 2 2 2 3" xfId="31842" xr:uid="{00000000-0005-0000-0000-00004B7C0000}"/>
    <cellStyle name="Normal 3 4 2 3 2 2 2 2 3" xfId="31843" xr:uid="{00000000-0005-0000-0000-00004C7C0000}"/>
    <cellStyle name="Normal 3 4 2 3 2 2 2 2 3 2" xfId="31844" xr:uid="{00000000-0005-0000-0000-00004D7C0000}"/>
    <cellStyle name="Normal 3 4 2 3 2 2 2 2 4" xfId="31845" xr:uid="{00000000-0005-0000-0000-00004E7C0000}"/>
    <cellStyle name="Normal 3 4 2 3 2 2 2 3" xfId="31846" xr:uid="{00000000-0005-0000-0000-00004F7C0000}"/>
    <cellStyle name="Normal 3 4 2 3 2 2 2 3 2" xfId="31847" xr:uid="{00000000-0005-0000-0000-0000507C0000}"/>
    <cellStyle name="Normal 3 4 2 3 2 2 2 3 2 2" xfId="31848" xr:uid="{00000000-0005-0000-0000-0000517C0000}"/>
    <cellStyle name="Normal 3 4 2 3 2 2 2 3 3" xfId="31849" xr:uid="{00000000-0005-0000-0000-0000527C0000}"/>
    <cellStyle name="Normal 3 4 2 3 2 2 2 4" xfId="31850" xr:uid="{00000000-0005-0000-0000-0000537C0000}"/>
    <cellStyle name="Normal 3 4 2 3 2 2 2 4 2" xfId="31851" xr:uid="{00000000-0005-0000-0000-0000547C0000}"/>
    <cellStyle name="Normal 3 4 2 3 2 2 2 5" xfId="31852" xr:uid="{00000000-0005-0000-0000-0000557C0000}"/>
    <cellStyle name="Normal 3 4 2 3 2 2 3" xfId="31853" xr:uid="{00000000-0005-0000-0000-0000567C0000}"/>
    <cellStyle name="Normal 3 4 2 3 2 2 3 2" xfId="31854" xr:uid="{00000000-0005-0000-0000-0000577C0000}"/>
    <cellStyle name="Normal 3 4 2 3 2 2 3 2 2" xfId="31855" xr:uid="{00000000-0005-0000-0000-0000587C0000}"/>
    <cellStyle name="Normal 3 4 2 3 2 2 3 2 2 2" xfId="31856" xr:uid="{00000000-0005-0000-0000-0000597C0000}"/>
    <cellStyle name="Normal 3 4 2 3 2 2 3 2 3" xfId="31857" xr:uid="{00000000-0005-0000-0000-00005A7C0000}"/>
    <cellStyle name="Normal 3 4 2 3 2 2 3 3" xfId="31858" xr:uid="{00000000-0005-0000-0000-00005B7C0000}"/>
    <cellStyle name="Normal 3 4 2 3 2 2 3 3 2" xfId="31859" xr:uid="{00000000-0005-0000-0000-00005C7C0000}"/>
    <cellStyle name="Normal 3 4 2 3 2 2 3 4" xfId="31860" xr:uid="{00000000-0005-0000-0000-00005D7C0000}"/>
    <cellStyle name="Normal 3 4 2 3 2 2 4" xfId="31861" xr:uid="{00000000-0005-0000-0000-00005E7C0000}"/>
    <cellStyle name="Normal 3 4 2 3 2 2 4 2" xfId="31862" xr:uid="{00000000-0005-0000-0000-00005F7C0000}"/>
    <cellStyle name="Normal 3 4 2 3 2 2 4 2 2" xfId="31863" xr:uid="{00000000-0005-0000-0000-0000607C0000}"/>
    <cellStyle name="Normal 3 4 2 3 2 2 4 2 2 2" xfId="31864" xr:uid="{00000000-0005-0000-0000-0000617C0000}"/>
    <cellStyle name="Normal 3 4 2 3 2 2 4 2 3" xfId="31865" xr:uid="{00000000-0005-0000-0000-0000627C0000}"/>
    <cellStyle name="Normal 3 4 2 3 2 2 4 3" xfId="31866" xr:uid="{00000000-0005-0000-0000-0000637C0000}"/>
    <cellStyle name="Normal 3 4 2 3 2 2 4 3 2" xfId="31867" xr:uid="{00000000-0005-0000-0000-0000647C0000}"/>
    <cellStyle name="Normal 3 4 2 3 2 2 4 4" xfId="31868" xr:uid="{00000000-0005-0000-0000-0000657C0000}"/>
    <cellStyle name="Normal 3 4 2 3 2 2 5" xfId="31869" xr:uid="{00000000-0005-0000-0000-0000667C0000}"/>
    <cellStyle name="Normal 3 4 2 3 2 2 5 2" xfId="31870" xr:uid="{00000000-0005-0000-0000-0000677C0000}"/>
    <cellStyle name="Normal 3 4 2 3 2 2 5 2 2" xfId="31871" xr:uid="{00000000-0005-0000-0000-0000687C0000}"/>
    <cellStyle name="Normal 3 4 2 3 2 2 5 3" xfId="31872" xr:uid="{00000000-0005-0000-0000-0000697C0000}"/>
    <cellStyle name="Normal 3 4 2 3 2 2 6" xfId="31873" xr:uid="{00000000-0005-0000-0000-00006A7C0000}"/>
    <cellStyle name="Normal 3 4 2 3 2 2 6 2" xfId="31874" xr:uid="{00000000-0005-0000-0000-00006B7C0000}"/>
    <cellStyle name="Normal 3 4 2 3 2 2 7" xfId="31875" xr:uid="{00000000-0005-0000-0000-00006C7C0000}"/>
    <cellStyle name="Normal 3 4 2 3 2 2 7 2" xfId="31876" xr:uid="{00000000-0005-0000-0000-00006D7C0000}"/>
    <cellStyle name="Normal 3 4 2 3 2 2 8" xfId="31877" xr:uid="{00000000-0005-0000-0000-00006E7C0000}"/>
    <cellStyle name="Normal 3 4 2 3 2 3" xfId="31878" xr:uid="{00000000-0005-0000-0000-00006F7C0000}"/>
    <cellStyle name="Normal 3 4 2 3 2 3 2" xfId="31879" xr:uid="{00000000-0005-0000-0000-0000707C0000}"/>
    <cellStyle name="Normal 3 4 2 3 2 3 2 2" xfId="31880" xr:uid="{00000000-0005-0000-0000-0000717C0000}"/>
    <cellStyle name="Normal 3 4 2 3 2 3 2 2 2" xfId="31881" xr:uid="{00000000-0005-0000-0000-0000727C0000}"/>
    <cellStyle name="Normal 3 4 2 3 2 3 2 2 2 2" xfId="31882" xr:uid="{00000000-0005-0000-0000-0000737C0000}"/>
    <cellStyle name="Normal 3 4 2 3 2 3 2 2 3" xfId="31883" xr:uid="{00000000-0005-0000-0000-0000747C0000}"/>
    <cellStyle name="Normal 3 4 2 3 2 3 2 3" xfId="31884" xr:uid="{00000000-0005-0000-0000-0000757C0000}"/>
    <cellStyle name="Normal 3 4 2 3 2 3 2 3 2" xfId="31885" xr:uid="{00000000-0005-0000-0000-0000767C0000}"/>
    <cellStyle name="Normal 3 4 2 3 2 3 2 4" xfId="31886" xr:uid="{00000000-0005-0000-0000-0000777C0000}"/>
    <cellStyle name="Normal 3 4 2 3 2 3 3" xfId="31887" xr:uid="{00000000-0005-0000-0000-0000787C0000}"/>
    <cellStyle name="Normal 3 4 2 3 2 3 3 2" xfId="31888" xr:uid="{00000000-0005-0000-0000-0000797C0000}"/>
    <cellStyle name="Normal 3 4 2 3 2 3 3 2 2" xfId="31889" xr:uid="{00000000-0005-0000-0000-00007A7C0000}"/>
    <cellStyle name="Normal 3 4 2 3 2 3 3 3" xfId="31890" xr:uid="{00000000-0005-0000-0000-00007B7C0000}"/>
    <cellStyle name="Normal 3 4 2 3 2 3 4" xfId="31891" xr:uid="{00000000-0005-0000-0000-00007C7C0000}"/>
    <cellStyle name="Normal 3 4 2 3 2 3 4 2" xfId="31892" xr:uid="{00000000-0005-0000-0000-00007D7C0000}"/>
    <cellStyle name="Normal 3 4 2 3 2 3 5" xfId="31893" xr:uid="{00000000-0005-0000-0000-00007E7C0000}"/>
    <cellStyle name="Normal 3 4 2 3 2 4" xfId="31894" xr:uid="{00000000-0005-0000-0000-00007F7C0000}"/>
    <cellStyle name="Normal 3 4 2 3 2 4 2" xfId="31895" xr:uid="{00000000-0005-0000-0000-0000807C0000}"/>
    <cellStyle name="Normal 3 4 2 3 2 4 2 2" xfId="31896" xr:uid="{00000000-0005-0000-0000-0000817C0000}"/>
    <cellStyle name="Normal 3 4 2 3 2 4 2 2 2" xfId="31897" xr:uid="{00000000-0005-0000-0000-0000827C0000}"/>
    <cellStyle name="Normal 3 4 2 3 2 4 2 3" xfId="31898" xr:uid="{00000000-0005-0000-0000-0000837C0000}"/>
    <cellStyle name="Normal 3 4 2 3 2 4 3" xfId="31899" xr:uid="{00000000-0005-0000-0000-0000847C0000}"/>
    <cellStyle name="Normal 3 4 2 3 2 4 3 2" xfId="31900" xr:uid="{00000000-0005-0000-0000-0000857C0000}"/>
    <cellStyle name="Normal 3 4 2 3 2 4 4" xfId="31901" xr:uid="{00000000-0005-0000-0000-0000867C0000}"/>
    <cellStyle name="Normal 3 4 2 3 2 5" xfId="31902" xr:uid="{00000000-0005-0000-0000-0000877C0000}"/>
    <cellStyle name="Normal 3 4 2 3 2 5 2" xfId="31903" xr:uid="{00000000-0005-0000-0000-0000887C0000}"/>
    <cellStyle name="Normal 3 4 2 3 2 5 2 2" xfId="31904" xr:uid="{00000000-0005-0000-0000-0000897C0000}"/>
    <cellStyle name="Normal 3 4 2 3 2 5 2 2 2" xfId="31905" xr:uid="{00000000-0005-0000-0000-00008A7C0000}"/>
    <cellStyle name="Normal 3 4 2 3 2 5 2 3" xfId="31906" xr:uid="{00000000-0005-0000-0000-00008B7C0000}"/>
    <cellStyle name="Normal 3 4 2 3 2 5 3" xfId="31907" xr:uid="{00000000-0005-0000-0000-00008C7C0000}"/>
    <cellStyle name="Normal 3 4 2 3 2 5 3 2" xfId="31908" xr:uid="{00000000-0005-0000-0000-00008D7C0000}"/>
    <cellStyle name="Normal 3 4 2 3 2 5 4" xfId="31909" xr:uid="{00000000-0005-0000-0000-00008E7C0000}"/>
    <cellStyle name="Normal 3 4 2 3 2 6" xfId="31910" xr:uid="{00000000-0005-0000-0000-00008F7C0000}"/>
    <cellStyle name="Normal 3 4 2 3 2 6 2" xfId="31911" xr:uid="{00000000-0005-0000-0000-0000907C0000}"/>
    <cellStyle name="Normal 3 4 2 3 2 6 2 2" xfId="31912" xr:uid="{00000000-0005-0000-0000-0000917C0000}"/>
    <cellStyle name="Normal 3 4 2 3 2 6 3" xfId="31913" xr:uid="{00000000-0005-0000-0000-0000927C0000}"/>
    <cellStyle name="Normal 3 4 2 3 2 7" xfId="31914" xr:uid="{00000000-0005-0000-0000-0000937C0000}"/>
    <cellStyle name="Normal 3 4 2 3 2 7 2" xfId="31915" xr:uid="{00000000-0005-0000-0000-0000947C0000}"/>
    <cellStyle name="Normal 3 4 2 3 2 8" xfId="31916" xr:uid="{00000000-0005-0000-0000-0000957C0000}"/>
    <cellStyle name="Normal 3 4 2 3 2 8 2" xfId="31917" xr:uid="{00000000-0005-0000-0000-0000967C0000}"/>
    <cellStyle name="Normal 3 4 2 3 2 9" xfId="31918" xr:uid="{00000000-0005-0000-0000-0000977C0000}"/>
    <cellStyle name="Normal 3 4 2 3 3" xfId="31919" xr:uid="{00000000-0005-0000-0000-0000987C0000}"/>
    <cellStyle name="Normal 3 4 2 3 3 2" xfId="31920" xr:uid="{00000000-0005-0000-0000-0000997C0000}"/>
    <cellStyle name="Normal 3 4 2 3 3 2 2" xfId="31921" xr:uid="{00000000-0005-0000-0000-00009A7C0000}"/>
    <cellStyle name="Normal 3 4 2 3 3 2 2 2" xfId="31922" xr:uid="{00000000-0005-0000-0000-00009B7C0000}"/>
    <cellStyle name="Normal 3 4 2 3 3 2 2 2 2" xfId="31923" xr:uid="{00000000-0005-0000-0000-00009C7C0000}"/>
    <cellStyle name="Normal 3 4 2 3 3 2 2 2 2 2" xfId="31924" xr:uid="{00000000-0005-0000-0000-00009D7C0000}"/>
    <cellStyle name="Normal 3 4 2 3 3 2 2 2 3" xfId="31925" xr:uid="{00000000-0005-0000-0000-00009E7C0000}"/>
    <cellStyle name="Normal 3 4 2 3 3 2 2 3" xfId="31926" xr:uid="{00000000-0005-0000-0000-00009F7C0000}"/>
    <cellStyle name="Normal 3 4 2 3 3 2 2 3 2" xfId="31927" xr:uid="{00000000-0005-0000-0000-0000A07C0000}"/>
    <cellStyle name="Normal 3 4 2 3 3 2 2 4" xfId="31928" xr:uid="{00000000-0005-0000-0000-0000A17C0000}"/>
    <cellStyle name="Normal 3 4 2 3 3 2 3" xfId="31929" xr:uid="{00000000-0005-0000-0000-0000A27C0000}"/>
    <cellStyle name="Normal 3 4 2 3 3 2 3 2" xfId="31930" xr:uid="{00000000-0005-0000-0000-0000A37C0000}"/>
    <cellStyle name="Normal 3 4 2 3 3 2 3 2 2" xfId="31931" xr:uid="{00000000-0005-0000-0000-0000A47C0000}"/>
    <cellStyle name="Normal 3 4 2 3 3 2 3 3" xfId="31932" xr:uid="{00000000-0005-0000-0000-0000A57C0000}"/>
    <cellStyle name="Normal 3 4 2 3 3 2 4" xfId="31933" xr:uid="{00000000-0005-0000-0000-0000A67C0000}"/>
    <cellStyle name="Normal 3 4 2 3 3 2 4 2" xfId="31934" xr:uid="{00000000-0005-0000-0000-0000A77C0000}"/>
    <cellStyle name="Normal 3 4 2 3 3 2 5" xfId="31935" xr:uid="{00000000-0005-0000-0000-0000A87C0000}"/>
    <cellStyle name="Normal 3 4 2 3 3 3" xfId="31936" xr:uid="{00000000-0005-0000-0000-0000A97C0000}"/>
    <cellStyle name="Normal 3 4 2 3 3 3 2" xfId="31937" xr:uid="{00000000-0005-0000-0000-0000AA7C0000}"/>
    <cellStyle name="Normal 3 4 2 3 3 3 2 2" xfId="31938" xr:uid="{00000000-0005-0000-0000-0000AB7C0000}"/>
    <cellStyle name="Normal 3 4 2 3 3 3 2 2 2" xfId="31939" xr:uid="{00000000-0005-0000-0000-0000AC7C0000}"/>
    <cellStyle name="Normal 3 4 2 3 3 3 2 3" xfId="31940" xr:uid="{00000000-0005-0000-0000-0000AD7C0000}"/>
    <cellStyle name="Normal 3 4 2 3 3 3 3" xfId="31941" xr:uid="{00000000-0005-0000-0000-0000AE7C0000}"/>
    <cellStyle name="Normal 3 4 2 3 3 3 3 2" xfId="31942" xr:uid="{00000000-0005-0000-0000-0000AF7C0000}"/>
    <cellStyle name="Normal 3 4 2 3 3 3 4" xfId="31943" xr:uid="{00000000-0005-0000-0000-0000B07C0000}"/>
    <cellStyle name="Normal 3 4 2 3 3 4" xfId="31944" xr:uid="{00000000-0005-0000-0000-0000B17C0000}"/>
    <cellStyle name="Normal 3 4 2 3 3 4 2" xfId="31945" xr:uid="{00000000-0005-0000-0000-0000B27C0000}"/>
    <cellStyle name="Normal 3 4 2 3 3 4 2 2" xfId="31946" xr:uid="{00000000-0005-0000-0000-0000B37C0000}"/>
    <cellStyle name="Normal 3 4 2 3 3 4 2 2 2" xfId="31947" xr:uid="{00000000-0005-0000-0000-0000B47C0000}"/>
    <cellStyle name="Normal 3 4 2 3 3 4 2 3" xfId="31948" xr:uid="{00000000-0005-0000-0000-0000B57C0000}"/>
    <cellStyle name="Normal 3 4 2 3 3 4 3" xfId="31949" xr:uid="{00000000-0005-0000-0000-0000B67C0000}"/>
    <cellStyle name="Normal 3 4 2 3 3 4 3 2" xfId="31950" xr:uid="{00000000-0005-0000-0000-0000B77C0000}"/>
    <cellStyle name="Normal 3 4 2 3 3 4 4" xfId="31951" xr:uid="{00000000-0005-0000-0000-0000B87C0000}"/>
    <cellStyle name="Normal 3 4 2 3 3 5" xfId="31952" xr:uid="{00000000-0005-0000-0000-0000B97C0000}"/>
    <cellStyle name="Normal 3 4 2 3 3 5 2" xfId="31953" xr:uid="{00000000-0005-0000-0000-0000BA7C0000}"/>
    <cellStyle name="Normal 3 4 2 3 3 5 2 2" xfId="31954" xr:uid="{00000000-0005-0000-0000-0000BB7C0000}"/>
    <cellStyle name="Normal 3 4 2 3 3 5 3" xfId="31955" xr:uid="{00000000-0005-0000-0000-0000BC7C0000}"/>
    <cellStyle name="Normal 3 4 2 3 3 6" xfId="31956" xr:uid="{00000000-0005-0000-0000-0000BD7C0000}"/>
    <cellStyle name="Normal 3 4 2 3 3 6 2" xfId="31957" xr:uid="{00000000-0005-0000-0000-0000BE7C0000}"/>
    <cellStyle name="Normal 3 4 2 3 3 7" xfId="31958" xr:uid="{00000000-0005-0000-0000-0000BF7C0000}"/>
    <cellStyle name="Normal 3 4 2 3 3 7 2" xfId="31959" xr:uid="{00000000-0005-0000-0000-0000C07C0000}"/>
    <cellStyle name="Normal 3 4 2 3 3 8" xfId="31960" xr:uid="{00000000-0005-0000-0000-0000C17C0000}"/>
    <cellStyle name="Normal 3 4 2 3 4" xfId="31961" xr:uid="{00000000-0005-0000-0000-0000C27C0000}"/>
    <cellStyle name="Normal 3 4 2 3 4 2" xfId="31962" xr:uid="{00000000-0005-0000-0000-0000C37C0000}"/>
    <cellStyle name="Normal 3 4 2 3 4 2 2" xfId="31963" xr:uid="{00000000-0005-0000-0000-0000C47C0000}"/>
    <cellStyle name="Normal 3 4 2 3 4 2 2 2" xfId="31964" xr:uid="{00000000-0005-0000-0000-0000C57C0000}"/>
    <cellStyle name="Normal 3 4 2 3 4 2 2 2 2" xfId="31965" xr:uid="{00000000-0005-0000-0000-0000C67C0000}"/>
    <cellStyle name="Normal 3 4 2 3 4 2 2 3" xfId="31966" xr:uid="{00000000-0005-0000-0000-0000C77C0000}"/>
    <cellStyle name="Normal 3 4 2 3 4 2 3" xfId="31967" xr:uid="{00000000-0005-0000-0000-0000C87C0000}"/>
    <cellStyle name="Normal 3 4 2 3 4 2 3 2" xfId="31968" xr:uid="{00000000-0005-0000-0000-0000C97C0000}"/>
    <cellStyle name="Normal 3 4 2 3 4 2 4" xfId="31969" xr:uid="{00000000-0005-0000-0000-0000CA7C0000}"/>
    <cellStyle name="Normal 3 4 2 3 4 3" xfId="31970" xr:uid="{00000000-0005-0000-0000-0000CB7C0000}"/>
    <cellStyle name="Normal 3 4 2 3 4 3 2" xfId="31971" xr:uid="{00000000-0005-0000-0000-0000CC7C0000}"/>
    <cellStyle name="Normal 3 4 2 3 4 3 2 2" xfId="31972" xr:uid="{00000000-0005-0000-0000-0000CD7C0000}"/>
    <cellStyle name="Normal 3 4 2 3 4 3 3" xfId="31973" xr:uid="{00000000-0005-0000-0000-0000CE7C0000}"/>
    <cellStyle name="Normal 3 4 2 3 4 4" xfId="31974" xr:uid="{00000000-0005-0000-0000-0000CF7C0000}"/>
    <cellStyle name="Normal 3 4 2 3 4 4 2" xfId="31975" xr:uid="{00000000-0005-0000-0000-0000D07C0000}"/>
    <cellStyle name="Normal 3 4 2 3 4 5" xfId="31976" xr:uid="{00000000-0005-0000-0000-0000D17C0000}"/>
    <cellStyle name="Normal 3 4 2 3 5" xfId="31977" xr:uid="{00000000-0005-0000-0000-0000D27C0000}"/>
    <cellStyle name="Normal 3 4 2 3 5 2" xfId="31978" xr:uid="{00000000-0005-0000-0000-0000D37C0000}"/>
    <cellStyle name="Normal 3 4 2 3 5 2 2" xfId="31979" xr:uid="{00000000-0005-0000-0000-0000D47C0000}"/>
    <cellStyle name="Normal 3 4 2 3 5 2 2 2" xfId="31980" xr:uid="{00000000-0005-0000-0000-0000D57C0000}"/>
    <cellStyle name="Normal 3 4 2 3 5 2 3" xfId="31981" xr:uid="{00000000-0005-0000-0000-0000D67C0000}"/>
    <cellStyle name="Normal 3 4 2 3 5 3" xfId="31982" xr:uid="{00000000-0005-0000-0000-0000D77C0000}"/>
    <cellStyle name="Normal 3 4 2 3 5 3 2" xfId="31983" xr:uid="{00000000-0005-0000-0000-0000D87C0000}"/>
    <cellStyle name="Normal 3 4 2 3 5 4" xfId="31984" xr:uid="{00000000-0005-0000-0000-0000D97C0000}"/>
    <cellStyle name="Normal 3 4 2 3 6" xfId="31985" xr:uid="{00000000-0005-0000-0000-0000DA7C0000}"/>
    <cellStyle name="Normal 3 4 2 3 6 2" xfId="31986" xr:uid="{00000000-0005-0000-0000-0000DB7C0000}"/>
    <cellStyle name="Normal 3 4 2 3 6 2 2" xfId="31987" xr:uid="{00000000-0005-0000-0000-0000DC7C0000}"/>
    <cellStyle name="Normal 3 4 2 3 6 2 2 2" xfId="31988" xr:uid="{00000000-0005-0000-0000-0000DD7C0000}"/>
    <cellStyle name="Normal 3 4 2 3 6 2 3" xfId="31989" xr:uid="{00000000-0005-0000-0000-0000DE7C0000}"/>
    <cellStyle name="Normal 3 4 2 3 6 3" xfId="31990" xr:uid="{00000000-0005-0000-0000-0000DF7C0000}"/>
    <cellStyle name="Normal 3 4 2 3 6 3 2" xfId="31991" xr:uid="{00000000-0005-0000-0000-0000E07C0000}"/>
    <cellStyle name="Normal 3 4 2 3 6 4" xfId="31992" xr:uid="{00000000-0005-0000-0000-0000E17C0000}"/>
    <cellStyle name="Normal 3 4 2 3 7" xfId="31993" xr:uid="{00000000-0005-0000-0000-0000E27C0000}"/>
    <cellStyle name="Normal 3 4 2 3 7 2" xfId="31994" xr:uid="{00000000-0005-0000-0000-0000E37C0000}"/>
    <cellStyle name="Normal 3 4 2 3 7 2 2" xfId="31995" xr:uid="{00000000-0005-0000-0000-0000E47C0000}"/>
    <cellStyle name="Normal 3 4 2 3 7 3" xfId="31996" xr:uid="{00000000-0005-0000-0000-0000E57C0000}"/>
    <cellStyle name="Normal 3 4 2 3 8" xfId="31997" xr:uid="{00000000-0005-0000-0000-0000E67C0000}"/>
    <cellStyle name="Normal 3 4 2 3 8 2" xfId="31998" xr:uid="{00000000-0005-0000-0000-0000E77C0000}"/>
    <cellStyle name="Normal 3 4 2 3 9" xfId="31999" xr:uid="{00000000-0005-0000-0000-0000E87C0000}"/>
    <cellStyle name="Normal 3 4 2 3 9 2" xfId="32000" xr:uid="{00000000-0005-0000-0000-0000E97C0000}"/>
    <cellStyle name="Normal 3 4 2 4" xfId="32001" xr:uid="{00000000-0005-0000-0000-0000EA7C0000}"/>
    <cellStyle name="Normal 3 4 2 4 10" xfId="32002" xr:uid="{00000000-0005-0000-0000-0000EB7C0000}"/>
    <cellStyle name="Normal 3 4 2 4 11" xfId="32003" xr:uid="{00000000-0005-0000-0000-0000EC7C0000}"/>
    <cellStyle name="Normal 3 4 2 4 2" xfId="32004" xr:uid="{00000000-0005-0000-0000-0000ED7C0000}"/>
    <cellStyle name="Normal 3 4 2 4 2 10" xfId="32005" xr:uid="{00000000-0005-0000-0000-0000EE7C0000}"/>
    <cellStyle name="Normal 3 4 2 4 2 2" xfId="32006" xr:uid="{00000000-0005-0000-0000-0000EF7C0000}"/>
    <cellStyle name="Normal 3 4 2 4 2 2 2" xfId="32007" xr:uid="{00000000-0005-0000-0000-0000F07C0000}"/>
    <cellStyle name="Normal 3 4 2 4 2 2 2 2" xfId="32008" xr:uid="{00000000-0005-0000-0000-0000F17C0000}"/>
    <cellStyle name="Normal 3 4 2 4 2 2 2 2 2" xfId="32009" xr:uid="{00000000-0005-0000-0000-0000F27C0000}"/>
    <cellStyle name="Normal 3 4 2 4 2 2 2 2 2 2" xfId="32010" xr:uid="{00000000-0005-0000-0000-0000F37C0000}"/>
    <cellStyle name="Normal 3 4 2 4 2 2 2 2 2 2 2" xfId="32011" xr:uid="{00000000-0005-0000-0000-0000F47C0000}"/>
    <cellStyle name="Normal 3 4 2 4 2 2 2 2 2 3" xfId="32012" xr:uid="{00000000-0005-0000-0000-0000F57C0000}"/>
    <cellStyle name="Normal 3 4 2 4 2 2 2 2 3" xfId="32013" xr:uid="{00000000-0005-0000-0000-0000F67C0000}"/>
    <cellStyle name="Normal 3 4 2 4 2 2 2 2 3 2" xfId="32014" xr:uid="{00000000-0005-0000-0000-0000F77C0000}"/>
    <cellStyle name="Normal 3 4 2 4 2 2 2 2 4" xfId="32015" xr:uid="{00000000-0005-0000-0000-0000F87C0000}"/>
    <cellStyle name="Normal 3 4 2 4 2 2 2 3" xfId="32016" xr:uid="{00000000-0005-0000-0000-0000F97C0000}"/>
    <cellStyle name="Normal 3 4 2 4 2 2 2 3 2" xfId="32017" xr:uid="{00000000-0005-0000-0000-0000FA7C0000}"/>
    <cellStyle name="Normal 3 4 2 4 2 2 2 3 2 2" xfId="32018" xr:uid="{00000000-0005-0000-0000-0000FB7C0000}"/>
    <cellStyle name="Normal 3 4 2 4 2 2 2 3 3" xfId="32019" xr:uid="{00000000-0005-0000-0000-0000FC7C0000}"/>
    <cellStyle name="Normal 3 4 2 4 2 2 2 4" xfId="32020" xr:uid="{00000000-0005-0000-0000-0000FD7C0000}"/>
    <cellStyle name="Normal 3 4 2 4 2 2 2 4 2" xfId="32021" xr:uid="{00000000-0005-0000-0000-0000FE7C0000}"/>
    <cellStyle name="Normal 3 4 2 4 2 2 2 5" xfId="32022" xr:uid="{00000000-0005-0000-0000-0000FF7C0000}"/>
    <cellStyle name="Normal 3 4 2 4 2 2 3" xfId="32023" xr:uid="{00000000-0005-0000-0000-0000007D0000}"/>
    <cellStyle name="Normal 3 4 2 4 2 2 3 2" xfId="32024" xr:uid="{00000000-0005-0000-0000-0000017D0000}"/>
    <cellStyle name="Normal 3 4 2 4 2 2 3 2 2" xfId="32025" xr:uid="{00000000-0005-0000-0000-0000027D0000}"/>
    <cellStyle name="Normal 3 4 2 4 2 2 3 2 2 2" xfId="32026" xr:uid="{00000000-0005-0000-0000-0000037D0000}"/>
    <cellStyle name="Normal 3 4 2 4 2 2 3 2 3" xfId="32027" xr:uid="{00000000-0005-0000-0000-0000047D0000}"/>
    <cellStyle name="Normal 3 4 2 4 2 2 3 3" xfId="32028" xr:uid="{00000000-0005-0000-0000-0000057D0000}"/>
    <cellStyle name="Normal 3 4 2 4 2 2 3 3 2" xfId="32029" xr:uid="{00000000-0005-0000-0000-0000067D0000}"/>
    <cellStyle name="Normal 3 4 2 4 2 2 3 4" xfId="32030" xr:uid="{00000000-0005-0000-0000-0000077D0000}"/>
    <cellStyle name="Normal 3 4 2 4 2 2 4" xfId="32031" xr:uid="{00000000-0005-0000-0000-0000087D0000}"/>
    <cellStyle name="Normal 3 4 2 4 2 2 4 2" xfId="32032" xr:uid="{00000000-0005-0000-0000-0000097D0000}"/>
    <cellStyle name="Normal 3 4 2 4 2 2 4 2 2" xfId="32033" xr:uid="{00000000-0005-0000-0000-00000A7D0000}"/>
    <cellStyle name="Normal 3 4 2 4 2 2 4 2 2 2" xfId="32034" xr:uid="{00000000-0005-0000-0000-00000B7D0000}"/>
    <cellStyle name="Normal 3 4 2 4 2 2 4 2 3" xfId="32035" xr:uid="{00000000-0005-0000-0000-00000C7D0000}"/>
    <cellStyle name="Normal 3 4 2 4 2 2 4 3" xfId="32036" xr:uid="{00000000-0005-0000-0000-00000D7D0000}"/>
    <cellStyle name="Normal 3 4 2 4 2 2 4 3 2" xfId="32037" xr:uid="{00000000-0005-0000-0000-00000E7D0000}"/>
    <cellStyle name="Normal 3 4 2 4 2 2 4 4" xfId="32038" xr:uid="{00000000-0005-0000-0000-00000F7D0000}"/>
    <cellStyle name="Normal 3 4 2 4 2 2 5" xfId="32039" xr:uid="{00000000-0005-0000-0000-0000107D0000}"/>
    <cellStyle name="Normal 3 4 2 4 2 2 5 2" xfId="32040" xr:uid="{00000000-0005-0000-0000-0000117D0000}"/>
    <cellStyle name="Normal 3 4 2 4 2 2 5 2 2" xfId="32041" xr:uid="{00000000-0005-0000-0000-0000127D0000}"/>
    <cellStyle name="Normal 3 4 2 4 2 2 5 3" xfId="32042" xr:uid="{00000000-0005-0000-0000-0000137D0000}"/>
    <cellStyle name="Normal 3 4 2 4 2 2 6" xfId="32043" xr:uid="{00000000-0005-0000-0000-0000147D0000}"/>
    <cellStyle name="Normal 3 4 2 4 2 2 6 2" xfId="32044" xr:uid="{00000000-0005-0000-0000-0000157D0000}"/>
    <cellStyle name="Normal 3 4 2 4 2 2 7" xfId="32045" xr:uid="{00000000-0005-0000-0000-0000167D0000}"/>
    <cellStyle name="Normal 3 4 2 4 2 2 7 2" xfId="32046" xr:uid="{00000000-0005-0000-0000-0000177D0000}"/>
    <cellStyle name="Normal 3 4 2 4 2 2 8" xfId="32047" xr:uid="{00000000-0005-0000-0000-0000187D0000}"/>
    <cellStyle name="Normal 3 4 2 4 2 3" xfId="32048" xr:uid="{00000000-0005-0000-0000-0000197D0000}"/>
    <cellStyle name="Normal 3 4 2 4 2 3 2" xfId="32049" xr:uid="{00000000-0005-0000-0000-00001A7D0000}"/>
    <cellStyle name="Normal 3 4 2 4 2 3 2 2" xfId="32050" xr:uid="{00000000-0005-0000-0000-00001B7D0000}"/>
    <cellStyle name="Normal 3 4 2 4 2 3 2 2 2" xfId="32051" xr:uid="{00000000-0005-0000-0000-00001C7D0000}"/>
    <cellStyle name="Normal 3 4 2 4 2 3 2 2 2 2" xfId="32052" xr:uid="{00000000-0005-0000-0000-00001D7D0000}"/>
    <cellStyle name="Normal 3 4 2 4 2 3 2 2 3" xfId="32053" xr:uid="{00000000-0005-0000-0000-00001E7D0000}"/>
    <cellStyle name="Normal 3 4 2 4 2 3 2 3" xfId="32054" xr:uid="{00000000-0005-0000-0000-00001F7D0000}"/>
    <cellStyle name="Normal 3 4 2 4 2 3 2 3 2" xfId="32055" xr:uid="{00000000-0005-0000-0000-0000207D0000}"/>
    <cellStyle name="Normal 3 4 2 4 2 3 2 4" xfId="32056" xr:uid="{00000000-0005-0000-0000-0000217D0000}"/>
    <cellStyle name="Normal 3 4 2 4 2 3 3" xfId="32057" xr:uid="{00000000-0005-0000-0000-0000227D0000}"/>
    <cellStyle name="Normal 3 4 2 4 2 3 3 2" xfId="32058" xr:uid="{00000000-0005-0000-0000-0000237D0000}"/>
    <cellStyle name="Normal 3 4 2 4 2 3 3 2 2" xfId="32059" xr:uid="{00000000-0005-0000-0000-0000247D0000}"/>
    <cellStyle name="Normal 3 4 2 4 2 3 3 3" xfId="32060" xr:uid="{00000000-0005-0000-0000-0000257D0000}"/>
    <cellStyle name="Normal 3 4 2 4 2 3 4" xfId="32061" xr:uid="{00000000-0005-0000-0000-0000267D0000}"/>
    <cellStyle name="Normal 3 4 2 4 2 3 4 2" xfId="32062" xr:uid="{00000000-0005-0000-0000-0000277D0000}"/>
    <cellStyle name="Normal 3 4 2 4 2 3 5" xfId="32063" xr:uid="{00000000-0005-0000-0000-0000287D0000}"/>
    <cellStyle name="Normal 3 4 2 4 2 4" xfId="32064" xr:uid="{00000000-0005-0000-0000-0000297D0000}"/>
    <cellStyle name="Normal 3 4 2 4 2 4 2" xfId="32065" xr:uid="{00000000-0005-0000-0000-00002A7D0000}"/>
    <cellStyle name="Normal 3 4 2 4 2 4 2 2" xfId="32066" xr:uid="{00000000-0005-0000-0000-00002B7D0000}"/>
    <cellStyle name="Normal 3 4 2 4 2 4 2 2 2" xfId="32067" xr:uid="{00000000-0005-0000-0000-00002C7D0000}"/>
    <cellStyle name="Normal 3 4 2 4 2 4 2 3" xfId="32068" xr:uid="{00000000-0005-0000-0000-00002D7D0000}"/>
    <cellStyle name="Normal 3 4 2 4 2 4 3" xfId="32069" xr:uid="{00000000-0005-0000-0000-00002E7D0000}"/>
    <cellStyle name="Normal 3 4 2 4 2 4 3 2" xfId="32070" xr:uid="{00000000-0005-0000-0000-00002F7D0000}"/>
    <cellStyle name="Normal 3 4 2 4 2 4 4" xfId="32071" xr:uid="{00000000-0005-0000-0000-0000307D0000}"/>
    <cellStyle name="Normal 3 4 2 4 2 5" xfId="32072" xr:uid="{00000000-0005-0000-0000-0000317D0000}"/>
    <cellStyle name="Normal 3 4 2 4 2 5 2" xfId="32073" xr:uid="{00000000-0005-0000-0000-0000327D0000}"/>
    <cellStyle name="Normal 3 4 2 4 2 5 2 2" xfId="32074" xr:uid="{00000000-0005-0000-0000-0000337D0000}"/>
    <cellStyle name="Normal 3 4 2 4 2 5 2 2 2" xfId="32075" xr:uid="{00000000-0005-0000-0000-0000347D0000}"/>
    <cellStyle name="Normal 3 4 2 4 2 5 2 3" xfId="32076" xr:uid="{00000000-0005-0000-0000-0000357D0000}"/>
    <cellStyle name="Normal 3 4 2 4 2 5 3" xfId="32077" xr:uid="{00000000-0005-0000-0000-0000367D0000}"/>
    <cellStyle name="Normal 3 4 2 4 2 5 3 2" xfId="32078" xr:uid="{00000000-0005-0000-0000-0000377D0000}"/>
    <cellStyle name="Normal 3 4 2 4 2 5 4" xfId="32079" xr:uid="{00000000-0005-0000-0000-0000387D0000}"/>
    <cellStyle name="Normal 3 4 2 4 2 6" xfId="32080" xr:uid="{00000000-0005-0000-0000-0000397D0000}"/>
    <cellStyle name="Normal 3 4 2 4 2 6 2" xfId="32081" xr:uid="{00000000-0005-0000-0000-00003A7D0000}"/>
    <cellStyle name="Normal 3 4 2 4 2 6 2 2" xfId="32082" xr:uid="{00000000-0005-0000-0000-00003B7D0000}"/>
    <cellStyle name="Normal 3 4 2 4 2 6 3" xfId="32083" xr:uid="{00000000-0005-0000-0000-00003C7D0000}"/>
    <cellStyle name="Normal 3 4 2 4 2 7" xfId="32084" xr:uid="{00000000-0005-0000-0000-00003D7D0000}"/>
    <cellStyle name="Normal 3 4 2 4 2 7 2" xfId="32085" xr:uid="{00000000-0005-0000-0000-00003E7D0000}"/>
    <cellStyle name="Normal 3 4 2 4 2 8" xfId="32086" xr:uid="{00000000-0005-0000-0000-00003F7D0000}"/>
    <cellStyle name="Normal 3 4 2 4 2 8 2" xfId="32087" xr:uid="{00000000-0005-0000-0000-0000407D0000}"/>
    <cellStyle name="Normal 3 4 2 4 2 9" xfId="32088" xr:uid="{00000000-0005-0000-0000-0000417D0000}"/>
    <cellStyle name="Normal 3 4 2 4 3" xfId="32089" xr:uid="{00000000-0005-0000-0000-0000427D0000}"/>
    <cellStyle name="Normal 3 4 2 4 3 2" xfId="32090" xr:uid="{00000000-0005-0000-0000-0000437D0000}"/>
    <cellStyle name="Normal 3 4 2 4 3 2 2" xfId="32091" xr:uid="{00000000-0005-0000-0000-0000447D0000}"/>
    <cellStyle name="Normal 3 4 2 4 3 2 2 2" xfId="32092" xr:uid="{00000000-0005-0000-0000-0000457D0000}"/>
    <cellStyle name="Normal 3 4 2 4 3 2 2 2 2" xfId="32093" xr:uid="{00000000-0005-0000-0000-0000467D0000}"/>
    <cellStyle name="Normal 3 4 2 4 3 2 2 2 2 2" xfId="32094" xr:uid="{00000000-0005-0000-0000-0000477D0000}"/>
    <cellStyle name="Normal 3 4 2 4 3 2 2 2 3" xfId="32095" xr:uid="{00000000-0005-0000-0000-0000487D0000}"/>
    <cellStyle name="Normal 3 4 2 4 3 2 2 3" xfId="32096" xr:uid="{00000000-0005-0000-0000-0000497D0000}"/>
    <cellStyle name="Normal 3 4 2 4 3 2 2 3 2" xfId="32097" xr:uid="{00000000-0005-0000-0000-00004A7D0000}"/>
    <cellStyle name="Normal 3 4 2 4 3 2 2 4" xfId="32098" xr:uid="{00000000-0005-0000-0000-00004B7D0000}"/>
    <cellStyle name="Normal 3 4 2 4 3 2 3" xfId="32099" xr:uid="{00000000-0005-0000-0000-00004C7D0000}"/>
    <cellStyle name="Normal 3 4 2 4 3 2 3 2" xfId="32100" xr:uid="{00000000-0005-0000-0000-00004D7D0000}"/>
    <cellStyle name="Normal 3 4 2 4 3 2 3 2 2" xfId="32101" xr:uid="{00000000-0005-0000-0000-00004E7D0000}"/>
    <cellStyle name="Normal 3 4 2 4 3 2 3 3" xfId="32102" xr:uid="{00000000-0005-0000-0000-00004F7D0000}"/>
    <cellStyle name="Normal 3 4 2 4 3 2 4" xfId="32103" xr:uid="{00000000-0005-0000-0000-0000507D0000}"/>
    <cellStyle name="Normal 3 4 2 4 3 2 4 2" xfId="32104" xr:uid="{00000000-0005-0000-0000-0000517D0000}"/>
    <cellStyle name="Normal 3 4 2 4 3 2 5" xfId="32105" xr:uid="{00000000-0005-0000-0000-0000527D0000}"/>
    <cellStyle name="Normal 3 4 2 4 3 3" xfId="32106" xr:uid="{00000000-0005-0000-0000-0000537D0000}"/>
    <cellStyle name="Normal 3 4 2 4 3 3 2" xfId="32107" xr:uid="{00000000-0005-0000-0000-0000547D0000}"/>
    <cellStyle name="Normal 3 4 2 4 3 3 2 2" xfId="32108" xr:uid="{00000000-0005-0000-0000-0000557D0000}"/>
    <cellStyle name="Normal 3 4 2 4 3 3 2 2 2" xfId="32109" xr:uid="{00000000-0005-0000-0000-0000567D0000}"/>
    <cellStyle name="Normal 3 4 2 4 3 3 2 3" xfId="32110" xr:uid="{00000000-0005-0000-0000-0000577D0000}"/>
    <cellStyle name="Normal 3 4 2 4 3 3 3" xfId="32111" xr:uid="{00000000-0005-0000-0000-0000587D0000}"/>
    <cellStyle name="Normal 3 4 2 4 3 3 3 2" xfId="32112" xr:uid="{00000000-0005-0000-0000-0000597D0000}"/>
    <cellStyle name="Normal 3 4 2 4 3 3 4" xfId="32113" xr:uid="{00000000-0005-0000-0000-00005A7D0000}"/>
    <cellStyle name="Normal 3 4 2 4 3 4" xfId="32114" xr:uid="{00000000-0005-0000-0000-00005B7D0000}"/>
    <cellStyle name="Normal 3 4 2 4 3 4 2" xfId="32115" xr:uid="{00000000-0005-0000-0000-00005C7D0000}"/>
    <cellStyle name="Normal 3 4 2 4 3 4 2 2" xfId="32116" xr:uid="{00000000-0005-0000-0000-00005D7D0000}"/>
    <cellStyle name="Normal 3 4 2 4 3 4 2 2 2" xfId="32117" xr:uid="{00000000-0005-0000-0000-00005E7D0000}"/>
    <cellStyle name="Normal 3 4 2 4 3 4 2 3" xfId="32118" xr:uid="{00000000-0005-0000-0000-00005F7D0000}"/>
    <cellStyle name="Normal 3 4 2 4 3 4 3" xfId="32119" xr:uid="{00000000-0005-0000-0000-0000607D0000}"/>
    <cellStyle name="Normal 3 4 2 4 3 4 3 2" xfId="32120" xr:uid="{00000000-0005-0000-0000-0000617D0000}"/>
    <cellStyle name="Normal 3 4 2 4 3 4 4" xfId="32121" xr:uid="{00000000-0005-0000-0000-0000627D0000}"/>
    <cellStyle name="Normal 3 4 2 4 3 5" xfId="32122" xr:uid="{00000000-0005-0000-0000-0000637D0000}"/>
    <cellStyle name="Normal 3 4 2 4 3 5 2" xfId="32123" xr:uid="{00000000-0005-0000-0000-0000647D0000}"/>
    <cellStyle name="Normal 3 4 2 4 3 5 2 2" xfId="32124" xr:uid="{00000000-0005-0000-0000-0000657D0000}"/>
    <cellStyle name="Normal 3 4 2 4 3 5 3" xfId="32125" xr:uid="{00000000-0005-0000-0000-0000667D0000}"/>
    <cellStyle name="Normal 3 4 2 4 3 6" xfId="32126" xr:uid="{00000000-0005-0000-0000-0000677D0000}"/>
    <cellStyle name="Normal 3 4 2 4 3 6 2" xfId="32127" xr:uid="{00000000-0005-0000-0000-0000687D0000}"/>
    <cellStyle name="Normal 3 4 2 4 3 7" xfId="32128" xr:uid="{00000000-0005-0000-0000-0000697D0000}"/>
    <cellStyle name="Normal 3 4 2 4 3 7 2" xfId="32129" xr:uid="{00000000-0005-0000-0000-00006A7D0000}"/>
    <cellStyle name="Normal 3 4 2 4 3 8" xfId="32130" xr:uid="{00000000-0005-0000-0000-00006B7D0000}"/>
    <cellStyle name="Normal 3 4 2 4 4" xfId="32131" xr:uid="{00000000-0005-0000-0000-00006C7D0000}"/>
    <cellStyle name="Normal 3 4 2 4 4 2" xfId="32132" xr:uid="{00000000-0005-0000-0000-00006D7D0000}"/>
    <cellStyle name="Normal 3 4 2 4 4 2 2" xfId="32133" xr:uid="{00000000-0005-0000-0000-00006E7D0000}"/>
    <cellStyle name="Normal 3 4 2 4 4 2 2 2" xfId="32134" xr:uid="{00000000-0005-0000-0000-00006F7D0000}"/>
    <cellStyle name="Normal 3 4 2 4 4 2 2 2 2" xfId="32135" xr:uid="{00000000-0005-0000-0000-0000707D0000}"/>
    <cellStyle name="Normal 3 4 2 4 4 2 2 3" xfId="32136" xr:uid="{00000000-0005-0000-0000-0000717D0000}"/>
    <cellStyle name="Normal 3 4 2 4 4 2 3" xfId="32137" xr:uid="{00000000-0005-0000-0000-0000727D0000}"/>
    <cellStyle name="Normal 3 4 2 4 4 2 3 2" xfId="32138" xr:uid="{00000000-0005-0000-0000-0000737D0000}"/>
    <cellStyle name="Normal 3 4 2 4 4 2 4" xfId="32139" xr:uid="{00000000-0005-0000-0000-0000747D0000}"/>
    <cellStyle name="Normal 3 4 2 4 4 3" xfId="32140" xr:uid="{00000000-0005-0000-0000-0000757D0000}"/>
    <cellStyle name="Normal 3 4 2 4 4 3 2" xfId="32141" xr:uid="{00000000-0005-0000-0000-0000767D0000}"/>
    <cellStyle name="Normal 3 4 2 4 4 3 2 2" xfId="32142" xr:uid="{00000000-0005-0000-0000-0000777D0000}"/>
    <cellStyle name="Normal 3 4 2 4 4 3 3" xfId="32143" xr:uid="{00000000-0005-0000-0000-0000787D0000}"/>
    <cellStyle name="Normal 3 4 2 4 4 4" xfId="32144" xr:uid="{00000000-0005-0000-0000-0000797D0000}"/>
    <cellStyle name="Normal 3 4 2 4 4 4 2" xfId="32145" xr:uid="{00000000-0005-0000-0000-00007A7D0000}"/>
    <cellStyle name="Normal 3 4 2 4 4 5" xfId="32146" xr:uid="{00000000-0005-0000-0000-00007B7D0000}"/>
    <cellStyle name="Normal 3 4 2 4 5" xfId="32147" xr:uid="{00000000-0005-0000-0000-00007C7D0000}"/>
    <cellStyle name="Normal 3 4 2 4 5 2" xfId="32148" xr:uid="{00000000-0005-0000-0000-00007D7D0000}"/>
    <cellStyle name="Normal 3 4 2 4 5 2 2" xfId="32149" xr:uid="{00000000-0005-0000-0000-00007E7D0000}"/>
    <cellStyle name="Normal 3 4 2 4 5 2 2 2" xfId="32150" xr:uid="{00000000-0005-0000-0000-00007F7D0000}"/>
    <cellStyle name="Normal 3 4 2 4 5 2 3" xfId="32151" xr:uid="{00000000-0005-0000-0000-0000807D0000}"/>
    <cellStyle name="Normal 3 4 2 4 5 3" xfId="32152" xr:uid="{00000000-0005-0000-0000-0000817D0000}"/>
    <cellStyle name="Normal 3 4 2 4 5 3 2" xfId="32153" xr:uid="{00000000-0005-0000-0000-0000827D0000}"/>
    <cellStyle name="Normal 3 4 2 4 5 4" xfId="32154" xr:uid="{00000000-0005-0000-0000-0000837D0000}"/>
    <cellStyle name="Normal 3 4 2 4 6" xfId="32155" xr:uid="{00000000-0005-0000-0000-0000847D0000}"/>
    <cellStyle name="Normal 3 4 2 4 6 2" xfId="32156" xr:uid="{00000000-0005-0000-0000-0000857D0000}"/>
    <cellStyle name="Normal 3 4 2 4 6 2 2" xfId="32157" xr:uid="{00000000-0005-0000-0000-0000867D0000}"/>
    <cellStyle name="Normal 3 4 2 4 6 2 2 2" xfId="32158" xr:uid="{00000000-0005-0000-0000-0000877D0000}"/>
    <cellStyle name="Normal 3 4 2 4 6 2 3" xfId="32159" xr:uid="{00000000-0005-0000-0000-0000887D0000}"/>
    <cellStyle name="Normal 3 4 2 4 6 3" xfId="32160" xr:uid="{00000000-0005-0000-0000-0000897D0000}"/>
    <cellStyle name="Normal 3 4 2 4 6 3 2" xfId="32161" xr:uid="{00000000-0005-0000-0000-00008A7D0000}"/>
    <cellStyle name="Normal 3 4 2 4 6 4" xfId="32162" xr:uid="{00000000-0005-0000-0000-00008B7D0000}"/>
    <cellStyle name="Normal 3 4 2 4 7" xfId="32163" xr:uid="{00000000-0005-0000-0000-00008C7D0000}"/>
    <cellStyle name="Normal 3 4 2 4 7 2" xfId="32164" xr:uid="{00000000-0005-0000-0000-00008D7D0000}"/>
    <cellStyle name="Normal 3 4 2 4 7 2 2" xfId="32165" xr:uid="{00000000-0005-0000-0000-00008E7D0000}"/>
    <cellStyle name="Normal 3 4 2 4 7 3" xfId="32166" xr:uid="{00000000-0005-0000-0000-00008F7D0000}"/>
    <cellStyle name="Normal 3 4 2 4 8" xfId="32167" xr:uid="{00000000-0005-0000-0000-0000907D0000}"/>
    <cellStyle name="Normal 3 4 2 4 8 2" xfId="32168" xr:uid="{00000000-0005-0000-0000-0000917D0000}"/>
    <cellStyle name="Normal 3 4 2 4 9" xfId="32169" xr:uid="{00000000-0005-0000-0000-0000927D0000}"/>
    <cellStyle name="Normal 3 4 2 4 9 2" xfId="32170" xr:uid="{00000000-0005-0000-0000-0000937D0000}"/>
    <cellStyle name="Normal 3 4 2 5" xfId="32171" xr:uid="{00000000-0005-0000-0000-0000947D0000}"/>
    <cellStyle name="Normal 3 4 2 5 10" xfId="32172" xr:uid="{00000000-0005-0000-0000-0000957D0000}"/>
    <cellStyle name="Normal 3 4 2 5 11" xfId="32173" xr:uid="{00000000-0005-0000-0000-0000967D0000}"/>
    <cellStyle name="Normal 3 4 2 5 2" xfId="32174" xr:uid="{00000000-0005-0000-0000-0000977D0000}"/>
    <cellStyle name="Normal 3 4 2 5 2 2" xfId="32175" xr:uid="{00000000-0005-0000-0000-0000987D0000}"/>
    <cellStyle name="Normal 3 4 2 5 2 2 2" xfId="32176" xr:uid="{00000000-0005-0000-0000-0000997D0000}"/>
    <cellStyle name="Normal 3 4 2 5 2 2 2 2" xfId="32177" xr:uid="{00000000-0005-0000-0000-00009A7D0000}"/>
    <cellStyle name="Normal 3 4 2 5 2 2 2 2 2" xfId="32178" xr:uid="{00000000-0005-0000-0000-00009B7D0000}"/>
    <cellStyle name="Normal 3 4 2 5 2 2 2 2 2 2" xfId="32179" xr:uid="{00000000-0005-0000-0000-00009C7D0000}"/>
    <cellStyle name="Normal 3 4 2 5 2 2 2 2 2 2 2" xfId="32180" xr:uid="{00000000-0005-0000-0000-00009D7D0000}"/>
    <cellStyle name="Normal 3 4 2 5 2 2 2 2 2 3" xfId="32181" xr:uid="{00000000-0005-0000-0000-00009E7D0000}"/>
    <cellStyle name="Normal 3 4 2 5 2 2 2 2 3" xfId="32182" xr:uid="{00000000-0005-0000-0000-00009F7D0000}"/>
    <cellStyle name="Normal 3 4 2 5 2 2 2 2 3 2" xfId="32183" xr:uid="{00000000-0005-0000-0000-0000A07D0000}"/>
    <cellStyle name="Normal 3 4 2 5 2 2 2 2 4" xfId="32184" xr:uid="{00000000-0005-0000-0000-0000A17D0000}"/>
    <cellStyle name="Normal 3 4 2 5 2 2 2 3" xfId="32185" xr:uid="{00000000-0005-0000-0000-0000A27D0000}"/>
    <cellStyle name="Normal 3 4 2 5 2 2 2 3 2" xfId="32186" xr:uid="{00000000-0005-0000-0000-0000A37D0000}"/>
    <cellStyle name="Normal 3 4 2 5 2 2 2 3 2 2" xfId="32187" xr:uid="{00000000-0005-0000-0000-0000A47D0000}"/>
    <cellStyle name="Normal 3 4 2 5 2 2 2 3 3" xfId="32188" xr:uid="{00000000-0005-0000-0000-0000A57D0000}"/>
    <cellStyle name="Normal 3 4 2 5 2 2 2 4" xfId="32189" xr:uid="{00000000-0005-0000-0000-0000A67D0000}"/>
    <cellStyle name="Normal 3 4 2 5 2 2 2 4 2" xfId="32190" xr:uid="{00000000-0005-0000-0000-0000A77D0000}"/>
    <cellStyle name="Normal 3 4 2 5 2 2 2 5" xfId="32191" xr:uid="{00000000-0005-0000-0000-0000A87D0000}"/>
    <cellStyle name="Normal 3 4 2 5 2 2 3" xfId="32192" xr:uid="{00000000-0005-0000-0000-0000A97D0000}"/>
    <cellStyle name="Normal 3 4 2 5 2 2 3 2" xfId="32193" xr:uid="{00000000-0005-0000-0000-0000AA7D0000}"/>
    <cellStyle name="Normal 3 4 2 5 2 2 3 2 2" xfId="32194" xr:uid="{00000000-0005-0000-0000-0000AB7D0000}"/>
    <cellStyle name="Normal 3 4 2 5 2 2 3 2 2 2" xfId="32195" xr:uid="{00000000-0005-0000-0000-0000AC7D0000}"/>
    <cellStyle name="Normal 3 4 2 5 2 2 3 2 3" xfId="32196" xr:uid="{00000000-0005-0000-0000-0000AD7D0000}"/>
    <cellStyle name="Normal 3 4 2 5 2 2 3 3" xfId="32197" xr:uid="{00000000-0005-0000-0000-0000AE7D0000}"/>
    <cellStyle name="Normal 3 4 2 5 2 2 3 3 2" xfId="32198" xr:uid="{00000000-0005-0000-0000-0000AF7D0000}"/>
    <cellStyle name="Normal 3 4 2 5 2 2 3 4" xfId="32199" xr:uid="{00000000-0005-0000-0000-0000B07D0000}"/>
    <cellStyle name="Normal 3 4 2 5 2 2 4" xfId="32200" xr:uid="{00000000-0005-0000-0000-0000B17D0000}"/>
    <cellStyle name="Normal 3 4 2 5 2 2 4 2" xfId="32201" xr:uid="{00000000-0005-0000-0000-0000B27D0000}"/>
    <cellStyle name="Normal 3 4 2 5 2 2 4 2 2" xfId="32202" xr:uid="{00000000-0005-0000-0000-0000B37D0000}"/>
    <cellStyle name="Normal 3 4 2 5 2 2 4 2 2 2" xfId="32203" xr:uid="{00000000-0005-0000-0000-0000B47D0000}"/>
    <cellStyle name="Normal 3 4 2 5 2 2 4 2 3" xfId="32204" xr:uid="{00000000-0005-0000-0000-0000B57D0000}"/>
    <cellStyle name="Normal 3 4 2 5 2 2 4 3" xfId="32205" xr:uid="{00000000-0005-0000-0000-0000B67D0000}"/>
    <cellStyle name="Normal 3 4 2 5 2 2 4 3 2" xfId="32206" xr:uid="{00000000-0005-0000-0000-0000B77D0000}"/>
    <cellStyle name="Normal 3 4 2 5 2 2 4 4" xfId="32207" xr:uid="{00000000-0005-0000-0000-0000B87D0000}"/>
    <cellStyle name="Normal 3 4 2 5 2 2 5" xfId="32208" xr:uid="{00000000-0005-0000-0000-0000B97D0000}"/>
    <cellStyle name="Normal 3 4 2 5 2 2 5 2" xfId="32209" xr:uid="{00000000-0005-0000-0000-0000BA7D0000}"/>
    <cellStyle name="Normal 3 4 2 5 2 2 5 2 2" xfId="32210" xr:uid="{00000000-0005-0000-0000-0000BB7D0000}"/>
    <cellStyle name="Normal 3 4 2 5 2 2 5 3" xfId="32211" xr:uid="{00000000-0005-0000-0000-0000BC7D0000}"/>
    <cellStyle name="Normal 3 4 2 5 2 2 6" xfId="32212" xr:uid="{00000000-0005-0000-0000-0000BD7D0000}"/>
    <cellStyle name="Normal 3 4 2 5 2 2 6 2" xfId="32213" xr:uid="{00000000-0005-0000-0000-0000BE7D0000}"/>
    <cellStyle name="Normal 3 4 2 5 2 2 7" xfId="32214" xr:uid="{00000000-0005-0000-0000-0000BF7D0000}"/>
    <cellStyle name="Normal 3 4 2 5 2 2 7 2" xfId="32215" xr:uid="{00000000-0005-0000-0000-0000C07D0000}"/>
    <cellStyle name="Normal 3 4 2 5 2 2 8" xfId="32216" xr:uid="{00000000-0005-0000-0000-0000C17D0000}"/>
    <cellStyle name="Normal 3 4 2 5 2 3" xfId="32217" xr:uid="{00000000-0005-0000-0000-0000C27D0000}"/>
    <cellStyle name="Normal 3 4 2 5 2 3 2" xfId="32218" xr:uid="{00000000-0005-0000-0000-0000C37D0000}"/>
    <cellStyle name="Normal 3 4 2 5 2 3 2 2" xfId="32219" xr:uid="{00000000-0005-0000-0000-0000C47D0000}"/>
    <cellStyle name="Normal 3 4 2 5 2 3 2 2 2" xfId="32220" xr:uid="{00000000-0005-0000-0000-0000C57D0000}"/>
    <cellStyle name="Normal 3 4 2 5 2 3 2 2 2 2" xfId="32221" xr:uid="{00000000-0005-0000-0000-0000C67D0000}"/>
    <cellStyle name="Normal 3 4 2 5 2 3 2 2 3" xfId="32222" xr:uid="{00000000-0005-0000-0000-0000C77D0000}"/>
    <cellStyle name="Normal 3 4 2 5 2 3 2 3" xfId="32223" xr:uid="{00000000-0005-0000-0000-0000C87D0000}"/>
    <cellStyle name="Normal 3 4 2 5 2 3 2 3 2" xfId="32224" xr:uid="{00000000-0005-0000-0000-0000C97D0000}"/>
    <cellStyle name="Normal 3 4 2 5 2 3 2 4" xfId="32225" xr:uid="{00000000-0005-0000-0000-0000CA7D0000}"/>
    <cellStyle name="Normal 3 4 2 5 2 3 3" xfId="32226" xr:uid="{00000000-0005-0000-0000-0000CB7D0000}"/>
    <cellStyle name="Normal 3 4 2 5 2 3 3 2" xfId="32227" xr:uid="{00000000-0005-0000-0000-0000CC7D0000}"/>
    <cellStyle name="Normal 3 4 2 5 2 3 3 2 2" xfId="32228" xr:uid="{00000000-0005-0000-0000-0000CD7D0000}"/>
    <cellStyle name="Normal 3 4 2 5 2 3 3 3" xfId="32229" xr:uid="{00000000-0005-0000-0000-0000CE7D0000}"/>
    <cellStyle name="Normal 3 4 2 5 2 3 4" xfId="32230" xr:uid="{00000000-0005-0000-0000-0000CF7D0000}"/>
    <cellStyle name="Normal 3 4 2 5 2 3 4 2" xfId="32231" xr:uid="{00000000-0005-0000-0000-0000D07D0000}"/>
    <cellStyle name="Normal 3 4 2 5 2 3 5" xfId="32232" xr:uid="{00000000-0005-0000-0000-0000D17D0000}"/>
    <cellStyle name="Normal 3 4 2 5 2 4" xfId="32233" xr:uid="{00000000-0005-0000-0000-0000D27D0000}"/>
    <cellStyle name="Normal 3 4 2 5 2 4 2" xfId="32234" xr:uid="{00000000-0005-0000-0000-0000D37D0000}"/>
    <cellStyle name="Normal 3 4 2 5 2 4 2 2" xfId="32235" xr:uid="{00000000-0005-0000-0000-0000D47D0000}"/>
    <cellStyle name="Normal 3 4 2 5 2 4 2 2 2" xfId="32236" xr:uid="{00000000-0005-0000-0000-0000D57D0000}"/>
    <cellStyle name="Normal 3 4 2 5 2 4 2 3" xfId="32237" xr:uid="{00000000-0005-0000-0000-0000D67D0000}"/>
    <cellStyle name="Normal 3 4 2 5 2 4 3" xfId="32238" xr:uid="{00000000-0005-0000-0000-0000D77D0000}"/>
    <cellStyle name="Normal 3 4 2 5 2 4 3 2" xfId="32239" xr:uid="{00000000-0005-0000-0000-0000D87D0000}"/>
    <cellStyle name="Normal 3 4 2 5 2 4 4" xfId="32240" xr:uid="{00000000-0005-0000-0000-0000D97D0000}"/>
    <cellStyle name="Normal 3 4 2 5 2 5" xfId="32241" xr:uid="{00000000-0005-0000-0000-0000DA7D0000}"/>
    <cellStyle name="Normal 3 4 2 5 2 5 2" xfId="32242" xr:uid="{00000000-0005-0000-0000-0000DB7D0000}"/>
    <cellStyle name="Normal 3 4 2 5 2 5 2 2" xfId="32243" xr:uid="{00000000-0005-0000-0000-0000DC7D0000}"/>
    <cellStyle name="Normal 3 4 2 5 2 5 2 2 2" xfId="32244" xr:uid="{00000000-0005-0000-0000-0000DD7D0000}"/>
    <cellStyle name="Normal 3 4 2 5 2 5 2 3" xfId="32245" xr:uid="{00000000-0005-0000-0000-0000DE7D0000}"/>
    <cellStyle name="Normal 3 4 2 5 2 5 3" xfId="32246" xr:uid="{00000000-0005-0000-0000-0000DF7D0000}"/>
    <cellStyle name="Normal 3 4 2 5 2 5 3 2" xfId="32247" xr:uid="{00000000-0005-0000-0000-0000E07D0000}"/>
    <cellStyle name="Normal 3 4 2 5 2 5 4" xfId="32248" xr:uid="{00000000-0005-0000-0000-0000E17D0000}"/>
    <cellStyle name="Normal 3 4 2 5 2 6" xfId="32249" xr:uid="{00000000-0005-0000-0000-0000E27D0000}"/>
    <cellStyle name="Normal 3 4 2 5 2 6 2" xfId="32250" xr:uid="{00000000-0005-0000-0000-0000E37D0000}"/>
    <cellStyle name="Normal 3 4 2 5 2 6 2 2" xfId="32251" xr:uid="{00000000-0005-0000-0000-0000E47D0000}"/>
    <cellStyle name="Normal 3 4 2 5 2 6 3" xfId="32252" xr:uid="{00000000-0005-0000-0000-0000E57D0000}"/>
    <cellStyle name="Normal 3 4 2 5 2 7" xfId="32253" xr:uid="{00000000-0005-0000-0000-0000E67D0000}"/>
    <cellStyle name="Normal 3 4 2 5 2 7 2" xfId="32254" xr:uid="{00000000-0005-0000-0000-0000E77D0000}"/>
    <cellStyle name="Normal 3 4 2 5 2 8" xfId="32255" xr:uid="{00000000-0005-0000-0000-0000E87D0000}"/>
    <cellStyle name="Normal 3 4 2 5 2 8 2" xfId="32256" xr:uid="{00000000-0005-0000-0000-0000E97D0000}"/>
    <cellStyle name="Normal 3 4 2 5 2 9" xfId="32257" xr:uid="{00000000-0005-0000-0000-0000EA7D0000}"/>
    <cellStyle name="Normal 3 4 2 5 3" xfId="32258" xr:uid="{00000000-0005-0000-0000-0000EB7D0000}"/>
    <cellStyle name="Normal 3 4 2 5 3 2" xfId="32259" xr:uid="{00000000-0005-0000-0000-0000EC7D0000}"/>
    <cellStyle name="Normal 3 4 2 5 3 2 2" xfId="32260" xr:uid="{00000000-0005-0000-0000-0000ED7D0000}"/>
    <cellStyle name="Normal 3 4 2 5 3 2 2 2" xfId="32261" xr:uid="{00000000-0005-0000-0000-0000EE7D0000}"/>
    <cellStyle name="Normal 3 4 2 5 3 2 2 2 2" xfId="32262" xr:uid="{00000000-0005-0000-0000-0000EF7D0000}"/>
    <cellStyle name="Normal 3 4 2 5 3 2 2 2 2 2" xfId="32263" xr:uid="{00000000-0005-0000-0000-0000F07D0000}"/>
    <cellStyle name="Normal 3 4 2 5 3 2 2 2 3" xfId="32264" xr:uid="{00000000-0005-0000-0000-0000F17D0000}"/>
    <cellStyle name="Normal 3 4 2 5 3 2 2 3" xfId="32265" xr:uid="{00000000-0005-0000-0000-0000F27D0000}"/>
    <cellStyle name="Normal 3 4 2 5 3 2 2 3 2" xfId="32266" xr:uid="{00000000-0005-0000-0000-0000F37D0000}"/>
    <cellStyle name="Normal 3 4 2 5 3 2 2 4" xfId="32267" xr:uid="{00000000-0005-0000-0000-0000F47D0000}"/>
    <cellStyle name="Normal 3 4 2 5 3 2 3" xfId="32268" xr:uid="{00000000-0005-0000-0000-0000F57D0000}"/>
    <cellStyle name="Normal 3 4 2 5 3 2 3 2" xfId="32269" xr:uid="{00000000-0005-0000-0000-0000F67D0000}"/>
    <cellStyle name="Normal 3 4 2 5 3 2 3 2 2" xfId="32270" xr:uid="{00000000-0005-0000-0000-0000F77D0000}"/>
    <cellStyle name="Normal 3 4 2 5 3 2 3 3" xfId="32271" xr:uid="{00000000-0005-0000-0000-0000F87D0000}"/>
    <cellStyle name="Normal 3 4 2 5 3 2 4" xfId="32272" xr:uid="{00000000-0005-0000-0000-0000F97D0000}"/>
    <cellStyle name="Normal 3 4 2 5 3 2 4 2" xfId="32273" xr:uid="{00000000-0005-0000-0000-0000FA7D0000}"/>
    <cellStyle name="Normal 3 4 2 5 3 2 5" xfId="32274" xr:uid="{00000000-0005-0000-0000-0000FB7D0000}"/>
    <cellStyle name="Normal 3 4 2 5 3 3" xfId="32275" xr:uid="{00000000-0005-0000-0000-0000FC7D0000}"/>
    <cellStyle name="Normal 3 4 2 5 3 3 2" xfId="32276" xr:uid="{00000000-0005-0000-0000-0000FD7D0000}"/>
    <cellStyle name="Normal 3 4 2 5 3 3 2 2" xfId="32277" xr:uid="{00000000-0005-0000-0000-0000FE7D0000}"/>
    <cellStyle name="Normal 3 4 2 5 3 3 2 2 2" xfId="32278" xr:uid="{00000000-0005-0000-0000-0000FF7D0000}"/>
    <cellStyle name="Normal 3 4 2 5 3 3 2 3" xfId="32279" xr:uid="{00000000-0005-0000-0000-0000007E0000}"/>
    <cellStyle name="Normal 3 4 2 5 3 3 3" xfId="32280" xr:uid="{00000000-0005-0000-0000-0000017E0000}"/>
    <cellStyle name="Normal 3 4 2 5 3 3 3 2" xfId="32281" xr:uid="{00000000-0005-0000-0000-0000027E0000}"/>
    <cellStyle name="Normal 3 4 2 5 3 3 4" xfId="32282" xr:uid="{00000000-0005-0000-0000-0000037E0000}"/>
    <cellStyle name="Normal 3 4 2 5 3 4" xfId="32283" xr:uid="{00000000-0005-0000-0000-0000047E0000}"/>
    <cellStyle name="Normal 3 4 2 5 3 4 2" xfId="32284" xr:uid="{00000000-0005-0000-0000-0000057E0000}"/>
    <cellStyle name="Normal 3 4 2 5 3 4 2 2" xfId="32285" xr:uid="{00000000-0005-0000-0000-0000067E0000}"/>
    <cellStyle name="Normal 3 4 2 5 3 4 2 2 2" xfId="32286" xr:uid="{00000000-0005-0000-0000-0000077E0000}"/>
    <cellStyle name="Normal 3 4 2 5 3 4 2 3" xfId="32287" xr:uid="{00000000-0005-0000-0000-0000087E0000}"/>
    <cellStyle name="Normal 3 4 2 5 3 4 3" xfId="32288" xr:uid="{00000000-0005-0000-0000-0000097E0000}"/>
    <cellStyle name="Normal 3 4 2 5 3 4 3 2" xfId="32289" xr:uid="{00000000-0005-0000-0000-00000A7E0000}"/>
    <cellStyle name="Normal 3 4 2 5 3 4 4" xfId="32290" xr:uid="{00000000-0005-0000-0000-00000B7E0000}"/>
    <cellStyle name="Normal 3 4 2 5 3 5" xfId="32291" xr:uid="{00000000-0005-0000-0000-00000C7E0000}"/>
    <cellStyle name="Normal 3 4 2 5 3 5 2" xfId="32292" xr:uid="{00000000-0005-0000-0000-00000D7E0000}"/>
    <cellStyle name="Normal 3 4 2 5 3 5 2 2" xfId="32293" xr:uid="{00000000-0005-0000-0000-00000E7E0000}"/>
    <cellStyle name="Normal 3 4 2 5 3 5 3" xfId="32294" xr:uid="{00000000-0005-0000-0000-00000F7E0000}"/>
    <cellStyle name="Normal 3 4 2 5 3 6" xfId="32295" xr:uid="{00000000-0005-0000-0000-0000107E0000}"/>
    <cellStyle name="Normal 3 4 2 5 3 6 2" xfId="32296" xr:uid="{00000000-0005-0000-0000-0000117E0000}"/>
    <cellStyle name="Normal 3 4 2 5 3 7" xfId="32297" xr:uid="{00000000-0005-0000-0000-0000127E0000}"/>
    <cellStyle name="Normal 3 4 2 5 3 7 2" xfId="32298" xr:uid="{00000000-0005-0000-0000-0000137E0000}"/>
    <cellStyle name="Normal 3 4 2 5 3 8" xfId="32299" xr:uid="{00000000-0005-0000-0000-0000147E0000}"/>
    <cellStyle name="Normal 3 4 2 5 4" xfId="32300" xr:uid="{00000000-0005-0000-0000-0000157E0000}"/>
    <cellStyle name="Normal 3 4 2 5 4 2" xfId="32301" xr:uid="{00000000-0005-0000-0000-0000167E0000}"/>
    <cellStyle name="Normal 3 4 2 5 4 2 2" xfId="32302" xr:uid="{00000000-0005-0000-0000-0000177E0000}"/>
    <cellStyle name="Normal 3 4 2 5 4 2 2 2" xfId="32303" xr:uid="{00000000-0005-0000-0000-0000187E0000}"/>
    <cellStyle name="Normal 3 4 2 5 4 2 2 2 2" xfId="32304" xr:uid="{00000000-0005-0000-0000-0000197E0000}"/>
    <cellStyle name="Normal 3 4 2 5 4 2 2 3" xfId="32305" xr:uid="{00000000-0005-0000-0000-00001A7E0000}"/>
    <cellStyle name="Normal 3 4 2 5 4 2 3" xfId="32306" xr:uid="{00000000-0005-0000-0000-00001B7E0000}"/>
    <cellStyle name="Normal 3 4 2 5 4 2 3 2" xfId="32307" xr:uid="{00000000-0005-0000-0000-00001C7E0000}"/>
    <cellStyle name="Normal 3 4 2 5 4 2 4" xfId="32308" xr:uid="{00000000-0005-0000-0000-00001D7E0000}"/>
    <cellStyle name="Normal 3 4 2 5 4 3" xfId="32309" xr:uid="{00000000-0005-0000-0000-00001E7E0000}"/>
    <cellStyle name="Normal 3 4 2 5 4 3 2" xfId="32310" xr:uid="{00000000-0005-0000-0000-00001F7E0000}"/>
    <cellStyle name="Normal 3 4 2 5 4 3 2 2" xfId="32311" xr:uid="{00000000-0005-0000-0000-0000207E0000}"/>
    <cellStyle name="Normal 3 4 2 5 4 3 3" xfId="32312" xr:uid="{00000000-0005-0000-0000-0000217E0000}"/>
    <cellStyle name="Normal 3 4 2 5 4 4" xfId="32313" xr:uid="{00000000-0005-0000-0000-0000227E0000}"/>
    <cellStyle name="Normal 3 4 2 5 4 4 2" xfId="32314" xr:uid="{00000000-0005-0000-0000-0000237E0000}"/>
    <cellStyle name="Normal 3 4 2 5 4 5" xfId="32315" xr:uid="{00000000-0005-0000-0000-0000247E0000}"/>
    <cellStyle name="Normal 3 4 2 5 5" xfId="32316" xr:uid="{00000000-0005-0000-0000-0000257E0000}"/>
    <cellStyle name="Normal 3 4 2 5 5 2" xfId="32317" xr:uid="{00000000-0005-0000-0000-0000267E0000}"/>
    <cellStyle name="Normal 3 4 2 5 5 2 2" xfId="32318" xr:uid="{00000000-0005-0000-0000-0000277E0000}"/>
    <cellStyle name="Normal 3 4 2 5 5 2 2 2" xfId="32319" xr:uid="{00000000-0005-0000-0000-0000287E0000}"/>
    <cellStyle name="Normal 3 4 2 5 5 2 3" xfId="32320" xr:uid="{00000000-0005-0000-0000-0000297E0000}"/>
    <cellStyle name="Normal 3 4 2 5 5 3" xfId="32321" xr:uid="{00000000-0005-0000-0000-00002A7E0000}"/>
    <cellStyle name="Normal 3 4 2 5 5 3 2" xfId="32322" xr:uid="{00000000-0005-0000-0000-00002B7E0000}"/>
    <cellStyle name="Normal 3 4 2 5 5 4" xfId="32323" xr:uid="{00000000-0005-0000-0000-00002C7E0000}"/>
    <cellStyle name="Normal 3 4 2 5 6" xfId="32324" xr:uid="{00000000-0005-0000-0000-00002D7E0000}"/>
    <cellStyle name="Normal 3 4 2 5 6 2" xfId="32325" xr:uid="{00000000-0005-0000-0000-00002E7E0000}"/>
    <cellStyle name="Normal 3 4 2 5 6 2 2" xfId="32326" xr:uid="{00000000-0005-0000-0000-00002F7E0000}"/>
    <cellStyle name="Normal 3 4 2 5 6 2 2 2" xfId="32327" xr:uid="{00000000-0005-0000-0000-0000307E0000}"/>
    <cellStyle name="Normal 3 4 2 5 6 2 3" xfId="32328" xr:uid="{00000000-0005-0000-0000-0000317E0000}"/>
    <cellStyle name="Normal 3 4 2 5 6 3" xfId="32329" xr:uid="{00000000-0005-0000-0000-0000327E0000}"/>
    <cellStyle name="Normal 3 4 2 5 6 3 2" xfId="32330" xr:uid="{00000000-0005-0000-0000-0000337E0000}"/>
    <cellStyle name="Normal 3 4 2 5 6 4" xfId="32331" xr:uid="{00000000-0005-0000-0000-0000347E0000}"/>
    <cellStyle name="Normal 3 4 2 5 7" xfId="32332" xr:uid="{00000000-0005-0000-0000-0000357E0000}"/>
    <cellStyle name="Normal 3 4 2 5 7 2" xfId="32333" xr:uid="{00000000-0005-0000-0000-0000367E0000}"/>
    <cellStyle name="Normal 3 4 2 5 7 2 2" xfId="32334" xr:uid="{00000000-0005-0000-0000-0000377E0000}"/>
    <cellStyle name="Normal 3 4 2 5 7 3" xfId="32335" xr:uid="{00000000-0005-0000-0000-0000387E0000}"/>
    <cellStyle name="Normal 3 4 2 5 8" xfId="32336" xr:uid="{00000000-0005-0000-0000-0000397E0000}"/>
    <cellStyle name="Normal 3 4 2 5 8 2" xfId="32337" xr:uid="{00000000-0005-0000-0000-00003A7E0000}"/>
    <cellStyle name="Normal 3 4 2 5 9" xfId="32338" xr:uid="{00000000-0005-0000-0000-00003B7E0000}"/>
    <cellStyle name="Normal 3 4 2 5 9 2" xfId="32339" xr:uid="{00000000-0005-0000-0000-00003C7E0000}"/>
    <cellStyle name="Normal 3 4 2 6" xfId="32340" xr:uid="{00000000-0005-0000-0000-00003D7E0000}"/>
    <cellStyle name="Normal 3 4 2 6 2" xfId="32341" xr:uid="{00000000-0005-0000-0000-00003E7E0000}"/>
    <cellStyle name="Normal 3 4 2 6 2 2" xfId="32342" xr:uid="{00000000-0005-0000-0000-00003F7E0000}"/>
    <cellStyle name="Normal 3 4 2 6 2 2 2" xfId="32343" xr:uid="{00000000-0005-0000-0000-0000407E0000}"/>
    <cellStyle name="Normal 3 4 2 6 2 2 2 2" xfId="32344" xr:uid="{00000000-0005-0000-0000-0000417E0000}"/>
    <cellStyle name="Normal 3 4 2 6 2 2 2 2 2" xfId="32345" xr:uid="{00000000-0005-0000-0000-0000427E0000}"/>
    <cellStyle name="Normal 3 4 2 6 2 2 2 2 2 2" xfId="32346" xr:uid="{00000000-0005-0000-0000-0000437E0000}"/>
    <cellStyle name="Normal 3 4 2 6 2 2 2 2 3" xfId="32347" xr:uid="{00000000-0005-0000-0000-0000447E0000}"/>
    <cellStyle name="Normal 3 4 2 6 2 2 2 3" xfId="32348" xr:uid="{00000000-0005-0000-0000-0000457E0000}"/>
    <cellStyle name="Normal 3 4 2 6 2 2 2 3 2" xfId="32349" xr:uid="{00000000-0005-0000-0000-0000467E0000}"/>
    <cellStyle name="Normal 3 4 2 6 2 2 2 4" xfId="32350" xr:uid="{00000000-0005-0000-0000-0000477E0000}"/>
    <cellStyle name="Normal 3 4 2 6 2 2 3" xfId="32351" xr:uid="{00000000-0005-0000-0000-0000487E0000}"/>
    <cellStyle name="Normal 3 4 2 6 2 2 3 2" xfId="32352" xr:uid="{00000000-0005-0000-0000-0000497E0000}"/>
    <cellStyle name="Normal 3 4 2 6 2 2 3 2 2" xfId="32353" xr:uid="{00000000-0005-0000-0000-00004A7E0000}"/>
    <cellStyle name="Normal 3 4 2 6 2 2 3 3" xfId="32354" xr:uid="{00000000-0005-0000-0000-00004B7E0000}"/>
    <cellStyle name="Normal 3 4 2 6 2 2 4" xfId="32355" xr:uid="{00000000-0005-0000-0000-00004C7E0000}"/>
    <cellStyle name="Normal 3 4 2 6 2 2 4 2" xfId="32356" xr:uid="{00000000-0005-0000-0000-00004D7E0000}"/>
    <cellStyle name="Normal 3 4 2 6 2 2 5" xfId="32357" xr:uid="{00000000-0005-0000-0000-00004E7E0000}"/>
    <cellStyle name="Normal 3 4 2 6 2 3" xfId="32358" xr:uid="{00000000-0005-0000-0000-00004F7E0000}"/>
    <cellStyle name="Normal 3 4 2 6 2 3 2" xfId="32359" xr:uid="{00000000-0005-0000-0000-0000507E0000}"/>
    <cellStyle name="Normal 3 4 2 6 2 3 2 2" xfId="32360" xr:uid="{00000000-0005-0000-0000-0000517E0000}"/>
    <cellStyle name="Normal 3 4 2 6 2 3 2 2 2" xfId="32361" xr:uid="{00000000-0005-0000-0000-0000527E0000}"/>
    <cellStyle name="Normal 3 4 2 6 2 3 2 3" xfId="32362" xr:uid="{00000000-0005-0000-0000-0000537E0000}"/>
    <cellStyle name="Normal 3 4 2 6 2 3 3" xfId="32363" xr:uid="{00000000-0005-0000-0000-0000547E0000}"/>
    <cellStyle name="Normal 3 4 2 6 2 3 3 2" xfId="32364" xr:uid="{00000000-0005-0000-0000-0000557E0000}"/>
    <cellStyle name="Normal 3 4 2 6 2 3 4" xfId="32365" xr:uid="{00000000-0005-0000-0000-0000567E0000}"/>
    <cellStyle name="Normal 3 4 2 6 2 4" xfId="32366" xr:uid="{00000000-0005-0000-0000-0000577E0000}"/>
    <cellStyle name="Normal 3 4 2 6 2 4 2" xfId="32367" xr:uid="{00000000-0005-0000-0000-0000587E0000}"/>
    <cellStyle name="Normal 3 4 2 6 2 4 2 2" xfId="32368" xr:uid="{00000000-0005-0000-0000-0000597E0000}"/>
    <cellStyle name="Normal 3 4 2 6 2 4 2 2 2" xfId="32369" xr:uid="{00000000-0005-0000-0000-00005A7E0000}"/>
    <cellStyle name="Normal 3 4 2 6 2 4 2 3" xfId="32370" xr:uid="{00000000-0005-0000-0000-00005B7E0000}"/>
    <cellStyle name="Normal 3 4 2 6 2 4 3" xfId="32371" xr:uid="{00000000-0005-0000-0000-00005C7E0000}"/>
    <cellStyle name="Normal 3 4 2 6 2 4 3 2" xfId="32372" xr:uid="{00000000-0005-0000-0000-00005D7E0000}"/>
    <cellStyle name="Normal 3 4 2 6 2 4 4" xfId="32373" xr:uid="{00000000-0005-0000-0000-00005E7E0000}"/>
    <cellStyle name="Normal 3 4 2 6 2 5" xfId="32374" xr:uid="{00000000-0005-0000-0000-00005F7E0000}"/>
    <cellStyle name="Normal 3 4 2 6 2 5 2" xfId="32375" xr:uid="{00000000-0005-0000-0000-0000607E0000}"/>
    <cellStyle name="Normal 3 4 2 6 2 5 2 2" xfId="32376" xr:uid="{00000000-0005-0000-0000-0000617E0000}"/>
    <cellStyle name="Normal 3 4 2 6 2 5 3" xfId="32377" xr:uid="{00000000-0005-0000-0000-0000627E0000}"/>
    <cellStyle name="Normal 3 4 2 6 2 6" xfId="32378" xr:uid="{00000000-0005-0000-0000-0000637E0000}"/>
    <cellStyle name="Normal 3 4 2 6 2 6 2" xfId="32379" xr:uid="{00000000-0005-0000-0000-0000647E0000}"/>
    <cellStyle name="Normal 3 4 2 6 2 7" xfId="32380" xr:uid="{00000000-0005-0000-0000-0000657E0000}"/>
    <cellStyle name="Normal 3 4 2 6 2 7 2" xfId="32381" xr:uid="{00000000-0005-0000-0000-0000667E0000}"/>
    <cellStyle name="Normal 3 4 2 6 2 8" xfId="32382" xr:uid="{00000000-0005-0000-0000-0000677E0000}"/>
    <cellStyle name="Normal 3 4 2 6 3" xfId="32383" xr:uid="{00000000-0005-0000-0000-0000687E0000}"/>
    <cellStyle name="Normal 3 4 2 6 3 2" xfId="32384" xr:uid="{00000000-0005-0000-0000-0000697E0000}"/>
    <cellStyle name="Normal 3 4 2 6 3 2 2" xfId="32385" xr:uid="{00000000-0005-0000-0000-00006A7E0000}"/>
    <cellStyle name="Normal 3 4 2 6 3 2 2 2" xfId="32386" xr:uid="{00000000-0005-0000-0000-00006B7E0000}"/>
    <cellStyle name="Normal 3 4 2 6 3 2 2 2 2" xfId="32387" xr:uid="{00000000-0005-0000-0000-00006C7E0000}"/>
    <cellStyle name="Normal 3 4 2 6 3 2 2 3" xfId="32388" xr:uid="{00000000-0005-0000-0000-00006D7E0000}"/>
    <cellStyle name="Normal 3 4 2 6 3 2 3" xfId="32389" xr:uid="{00000000-0005-0000-0000-00006E7E0000}"/>
    <cellStyle name="Normal 3 4 2 6 3 2 3 2" xfId="32390" xr:uid="{00000000-0005-0000-0000-00006F7E0000}"/>
    <cellStyle name="Normal 3 4 2 6 3 2 4" xfId="32391" xr:uid="{00000000-0005-0000-0000-0000707E0000}"/>
    <cellStyle name="Normal 3 4 2 6 3 3" xfId="32392" xr:uid="{00000000-0005-0000-0000-0000717E0000}"/>
    <cellStyle name="Normal 3 4 2 6 3 3 2" xfId="32393" xr:uid="{00000000-0005-0000-0000-0000727E0000}"/>
    <cellStyle name="Normal 3 4 2 6 3 3 2 2" xfId="32394" xr:uid="{00000000-0005-0000-0000-0000737E0000}"/>
    <cellStyle name="Normal 3 4 2 6 3 3 3" xfId="32395" xr:uid="{00000000-0005-0000-0000-0000747E0000}"/>
    <cellStyle name="Normal 3 4 2 6 3 4" xfId="32396" xr:uid="{00000000-0005-0000-0000-0000757E0000}"/>
    <cellStyle name="Normal 3 4 2 6 3 4 2" xfId="32397" xr:uid="{00000000-0005-0000-0000-0000767E0000}"/>
    <cellStyle name="Normal 3 4 2 6 3 5" xfId="32398" xr:uid="{00000000-0005-0000-0000-0000777E0000}"/>
    <cellStyle name="Normal 3 4 2 6 4" xfId="32399" xr:uid="{00000000-0005-0000-0000-0000787E0000}"/>
    <cellStyle name="Normal 3 4 2 6 4 2" xfId="32400" xr:uid="{00000000-0005-0000-0000-0000797E0000}"/>
    <cellStyle name="Normal 3 4 2 6 4 2 2" xfId="32401" xr:uid="{00000000-0005-0000-0000-00007A7E0000}"/>
    <cellStyle name="Normal 3 4 2 6 4 2 2 2" xfId="32402" xr:uid="{00000000-0005-0000-0000-00007B7E0000}"/>
    <cellStyle name="Normal 3 4 2 6 4 2 3" xfId="32403" xr:uid="{00000000-0005-0000-0000-00007C7E0000}"/>
    <cellStyle name="Normal 3 4 2 6 4 3" xfId="32404" xr:uid="{00000000-0005-0000-0000-00007D7E0000}"/>
    <cellStyle name="Normal 3 4 2 6 4 3 2" xfId="32405" xr:uid="{00000000-0005-0000-0000-00007E7E0000}"/>
    <cellStyle name="Normal 3 4 2 6 4 4" xfId="32406" xr:uid="{00000000-0005-0000-0000-00007F7E0000}"/>
    <cellStyle name="Normal 3 4 2 6 5" xfId="32407" xr:uid="{00000000-0005-0000-0000-0000807E0000}"/>
    <cellStyle name="Normal 3 4 2 6 5 2" xfId="32408" xr:uid="{00000000-0005-0000-0000-0000817E0000}"/>
    <cellStyle name="Normal 3 4 2 6 5 2 2" xfId="32409" xr:uid="{00000000-0005-0000-0000-0000827E0000}"/>
    <cellStyle name="Normal 3 4 2 6 5 2 2 2" xfId="32410" xr:uid="{00000000-0005-0000-0000-0000837E0000}"/>
    <cellStyle name="Normal 3 4 2 6 5 2 3" xfId="32411" xr:uid="{00000000-0005-0000-0000-0000847E0000}"/>
    <cellStyle name="Normal 3 4 2 6 5 3" xfId="32412" xr:uid="{00000000-0005-0000-0000-0000857E0000}"/>
    <cellStyle name="Normal 3 4 2 6 5 3 2" xfId="32413" xr:uid="{00000000-0005-0000-0000-0000867E0000}"/>
    <cellStyle name="Normal 3 4 2 6 5 4" xfId="32414" xr:uid="{00000000-0005-0000-0000-0000877E0000}"/>
    <cellStyle name="Normal 3 4 2 6 6" xfId="32415" xr:uid="{00000000-0005-0000-0000-0000887E0000}"/>
    <cellStyle name="Normal 3 4 2 6 6 2" xfId="32416" xr:uid="{00000000-0005-0000-0000-0000897E0000}"/>
    <cellStyle name="Normal 3 4 2 6 6 2 2" xfId="32417" xr:uid="{00000000-0005-0000-0000-00008A7E0000}"/>
    <cellStyle name="Normal 3 4 2 6 6 3" xfId="32418" xr:uid="{00000000-0005-0000-0000-00008B7E0000}"/>
    <cellStyle name="Normal 3 4 2 6 7" xfId="32419" xr:uid="{00000000-0005-0000-0000-00008C7E0000}"/>
    <cellStyle name="Normal 3 4 2 6 7 2" xfId="32420" xr:uid="{00000000-0005-0000-0000-00008D7E0000}"/>
    <cellStyle name="Normal 3 4 2 6 8" xfId="32421" xr:uid="{00000000-0005-0000-0000-00008E7E0000}"/>
    <cellStyle name="Normal 3 4 2 6 8 2" xfId="32422" xr:uid="{00000000-0005-0000-0000-00008F7E0000}"/>
    <cellStyle name="Normal 3 4 2 6 9" xfId="32423" xr:uid="{00000000-0005-0000-0000-0000907E0000}"/>
    <cellStyle name="Normal 3 4 2 7" xfId="32424" xr:uid="{00000000-0005-0000-0000-0000917E0000}"/>
    <cellStyle name="Normal 3 4 2 7 2" xfId="32425" xr:uid="{00000000-0005-0000-0000-0000927E0000}"/>
    <cellStyle name="Normal 3 4 2 7 2 2" xfId="32426" xr:uid="{00000000-0005-0000-0000-0000937E0000}"/>
    <cellStyle name="Normal 3 4 2 7 2 2 2" xfId="32427" xr:uid="{00000000-0005-0000-0000-0000947E0000}"/>
    <cellStyle name="Normal 3 4 2 7 2 2 2 2" xfId="32428" xr:uid="{00000000-0005-0000-0000-0000957E0000}"/>
    <cellStyle name="Normal 3 4 2 7 2 2 2 2 2" xfId="32429" xr:uid="{00000000-0005-0000-0000-0000967E0000}"/>
    <cellStyle name="Normal 3 4 2 7 2 2 2 3" xfId="32430" xr:uid="{00000000-0005-0000-0000-0000977E0000}"/>
    <cellStyle name="Normal 3 4 2 7 2 2 3" xfId="32431" xr:uid="{00000000-0005-0000-0000-0000987E0000}"/>
    <cellStyle name="Normal 3 4 2 7 2 2 3 2" xfId="32432" xr:uid="{00000000-0005-0000-0000-0000997E0000}"/>
    <cellStyle name="Normal 3 4 2 7 2 2 4" xfId="32433" xr:uid="{00000000-0005-0000-0000-00009A7E0000}"/>
    <cellStyle name="Normal 3 4 2 7 2 3" xfId="32434" xr:uid="{00000000-0005-0000-0000-00009B7E0000}"/>
    <cellStyle name="Normal 3 4 2 7 2 3 2" xfId="32435" xr:uid="{00000000-0005-0000-0000-00009C7E0000}"/>
    <cellStyle name="Normal 3 4 2 7 2 3 2 2" xfId="32436" xr:uid="{00000000-0005-0000-0000-00009D7E0000}"/>
    <cellStyle name="Normal 3 4 2 7 2 3 3" xfId="32437" xr:uid="{00000000-0005-0000-0000-00009E7E0000}"/>
    <cellStyle name="Normal 3 4 2 7 2 4" xfId="32438" xr:uid="{00000000-0005-0000-0000-00009F7E0000}"/>
    <cellStyle name="Normal 3 4 2 7 2 4 2" xfId="32439" xr:uid="{00000000-0005-0000-0000-0000A07E0000}"/>
    <cellStyle name="Normal 3 4 2 7 2 5" xfId="32440" xr:uid="{00000000-0005-0000-0000-0000A17E0000}"/>
    <cellStyle name="Normal 3 4 2 7 3" xfId="32441" xr:uid="{00000000-0005-0000-0000-0000A27E0000}"/>
    <cellStyle name="Normal 3 4 2 7 3 2" xfId="32442" xr:uid="{00000000-0005-0000-0000-0000A37E0000}"/>
    <cellStyle name="Normal 3 4 2 7 3 2 2" xfId="32443" xr:uid="{00000000-0005-0000-0000-0000A47E0000}"/>
    <cellStyle name="Normal 3 4 2 7 3 2 2 2" xfId="32444" xr:uid="{00000000-0005-0000-0000-0000A57E0000}"/>
    <cellStyle name="Normal 3 4 2 7 3 2 3" xfId="32445" xr:uid="{00000000-0005-0000-0000-0000A67E0000}"/>
    <cellStyle name="Normal 3 4 2 7 3 3" xfId="32446" xr:uid="{00000000-0005-0000-0000-0000A77E0000}"/>
    <cellStyle name="Normal 3 4 2 7 3 3 2" xfId="32447" xr:uid="{00000000-0005-0000-0000-0000A87E0000}"/>
    <cellStyle name="Normal 3 4 2 7 3 4" xfId="32448" xr:uid="{00000000-0005-0000-0000-0000A97E0000}"/>
    <cellStyle name="Normal 3 4 2 7 4" xfId="32449" xr:uid="{00000000-0005-0000-0000-0000AA7E0000}"/>
    <cellStyle name="Normal 3 4 2 7 4 2" xfId="32450" xr:uid="{00000000-0005-0000-0000-0000AB7E0000}"/>
    <cellStyle name="Normal 3 4 2 7 4 2 2" xfId="32451" xr:uid="{00000000-0005-0000-0000-0000AC7E0000}"/>
    <cellStyle name="Normal 3 4 2 7 4 2 2 2" xfId="32452" xr:uid="{00000000-0005-0000-0000-0000AD7E0000}"/>
    <cellStyle name="Normal 3 4 2 7 4 2 3" xfId="32453" xr:uid="{00000000-0005-0000-0000-0000AE7E0000}"/>
    <cellStyle name="Normal 3 4 2 7 4 3" xfId="32454" xr:uid="{00000000-0005-0000-0000-0000AF7E0000}"/>
    <cellStyle name="Normal 3 4 2 7 4 3 2" xfId="32455" xr:uid="{00000000-0005-0000-0000-0000B07E0000}"/>
    <cellStyle name="Normal 3 4 2 7 4 4" xfId="32456" xr:uid="{00000000-0005-0000-0000-0000B17E0000}"/>
    <cellStyle name="Normal 3 4 2 7 5" xfId="32457" xr:uid="{00000000-0005-0000-0000-0000B27E0000}"/>
    <cellStyle name="Normal 3 4 2 7 5 2" xfId="32458" xr:uid="{00000000-0005-0000-0000-0000B37E0000}"/>
    <cellStyle name="Normal 3 4 2 7 5 2 2" xfId="32459" xr:uid="{00000000-0005-0000-0000-0000B47E0000}"/>
    <cellStyle name="Normal 3 4 2 7 5 3" xfId="32460" xr:uid="{00000000-0005-0000-0000-0000B57E0000}"/>
    <cellStyle name="Normal 3 4 2 7 6" xfId="32461" xr:uid="{00000000-0005-0000-0000-0000B67E0000}"/>
    <cellStyle name="Normal 3 4 2 7 6 2" xfId="32462" xr:uid="{00000000-0005-0000-0000-0000B77E0000}"/>
    <cellStyle name="Normal 3 4 2 7 7" xfId="32463" xr:uid="{00000000-0005-0000-0000-0000B87E0000}"/>
    <cellStyle name="Normal 3 4 2 7 7 2" xfId="32464" xr:uid="{00000000-0005-0000-0000-0000B97E0000}"/>
    <cellStyle name="Normal 3 4 2 7 8" xfId="32465" xr:uid="{00000000-0005-0000-0000-0000BA7E0000}"/>
    <cellStyle name="Normal 3 4 2 8" xfId="32466" xr:uid="{00000000-0005-0000-0000-0000BB7E0000}"/>
    <cellStyle name="Normal 3 4 2 8 2" xfId="32467" xr:uid="{00000000-0005-0000-0000-0000BC7E0000}"/>
    <cellStyle name="Normal 3 4 2 8 2 2" xfId="32468" xr:uid="{00000000-0005-0000-0000-0000BD7E0000}"/>
    <cellStyle name="Normal 3 4 2 8 2 2 2" xfId="32469" xr:uid="{00000000-0005-0000-0000-0000BE7E0000}"/>
    <cellStyle name="Normal 3 4 2 8 2 2 2 2" xfId="32470" xr:uid="{00000000-0005-0000-0000-0000BF7E0000}"/>
    <cellStyle name="Normal 3 4 2 8 2 2 2 2 2" xfId="32471" xr:uid="{00000000-0005-0000-0000-0000C07E0000}"/>
    <cellStyle name="Normal 3 4 2 8 2 2 2 3" xfId="32472" xr:uid="{00000000-0005-0000-0000-0000C17E0000}"/>
    <cellStyle name="Normal 3 4 2 8 2 2 3" xfId="32473" xr:uid="{00000000-0005-0000-0000-0000C27E0000}"/>
    <cellStyle name="Normal 3 4 2 8 2 2 3 2" xfId="32474" xr:uid="{00000000-0005-0000-0000-0000C37E0000}"/>
    <cellStyle name="Normal 3 4 2 8 2 2 4" xfId="32475" xr:uid="{00000000-0005-0000-0000-0000C47E0000}"/>
    <cellStyle name="Normal 3 4 2 8 2 3" xfId="32476" xr:uid="{00000000-0005-0000-0000-0000C57E0000}"/>
    <cellStyle name="Normal 3 4 2 8 2 3 2" xfId="32477" xr:uid="{00000000-0005-0000-0000-0000C67E0000}"/>
    <cellStyle name="Normal 3 4 2 8 2 3 2 2" xfId="32478" xr:uid="{00000000-0005-0000-0000-0000C77E0000}"/>
    <cellStyle name="Normal 3 4 2 8 2 3 3" xfId="32479" xr:uid="{00000000-0005-0000-0000-0000C87E0000}"/>
    <cellStyle name="Normal 3 4 2 8 2 4" xfId="32480" xr:uid="{00000000-0005-0000-0000-0000C97E0000}"/>
    <cellStyle name="Normal 3 4 2 8 2 4 2" xfId="32481" xr:uid="{00000000-0005-0000-0000-0000CA7E0000}"/>
    <cellStyle name="Normal 3 4 2 8 2 5" xfId="32482" xr:uid="{00000000-0005-0000-0000-0000CB7E0000}"/>
    <cellStyle name="Normal 3 4 2 8 3" xfId="32483" xr:uid="{00000000-0005-0000-0000-0000CC7E0000}"/>
    <cellStyle name="Normal 3 4 2 8 3 2" xfId="32484" xr:uid="{00000000-0005-0000-0000-0000CD7E0000}"/>
    <cellStyle name="Normal 3 4 2 8 3 2 2" xfId="32485" xr:uid="{00000000-0005-0000-0000-0000CE7E0000}"/>
    <cellStyle name="Normal 3 4 2 8 3 2 2 2" xfId="32486" xr:uid="{00000000-0005-0000-0000-0000CF7E0000}"/>
    <cellStyle name="Normal 3 4 2 8 3 2 3" xfId="32487" xr:uid="{00000000-0005-0000-0000-0000D07E0000}"/>
    <cellStyle name="Normal 3 4 2 8 3 3" xfId="32488" xr:uid="{00000000-0005-0000-0000-0000D17E0000}"/>
    <cellStyle name="Normal 3 4 2 8 3 3 2" xfId="32489" xr:uid="{00000000-0005-0000-0000-0000D27E0000}"/>
    <cellStyle name="Normal 3 4 2 8 3 4" xfId="32490" xr:uid="{00000000-0005-0000-0000-0000D37E0000}"/>
    <cellStyle name="Normal 3 4 2 8 4" xfId="32491" xr:uid="{00000000-0005-0000-0000-0000D47E0000}"/>
    <cellStyle name="Normal 3 4 2 8 4 2" xfId="32492" xr:uid="{00000000-0005-0000-0000-0000D57E0000}"/>
    <cellStyle name="Normal 3 4 2 8 4 2 2" xfId="32493" xr:uid="{00000000-0005-0000-0000-0000D67E0000}"/>
    <cellStyle name="Normal 3 4 2 8 4 2 2 2" xfId="32494" xr:uid="{00000000-0005-0000-0000-0000D77E0000}"/>
    <cellStyle name="Normal 3 4 2 8 4 2 3" xfId="32495" xr:uid="{00000000-0005-0000-0000-0000D87E0000}"/>
    <cellStyle name="Normal 3 4 2 8 4 3" xfId="32496" xr:uid="{00000000-0005-0000-0000-0000D97E0000}"/>
    <cellStyle name="Normal 3 4 2 8 4 3 2" xfId="32497" xr:uid="{00000000-0005-0000-0000-0000DA7E0000}"/>
    <cellStyle name="Normal 3 4 2 8 4 4" xfId="32498" xr:uid="{00000000-0005-0000-0000-0000DB7E0000}"/>
    <cellStyle name="Normal 3 4 2 8 5" xfId="32499" xr:uid="{00000000-0005-0000-0000-0000DC7E0000}"/>
    <cellStyle name="Normal 3 4 2 8 5 2" xfId="32500" xr:uid="{00000000-0005-0000-0000-0000DD7E0000}"/>
    <cellStyle name="Normal 3 4 2 8 5 2 2" xfId="32501" xr:uid="{00000000-0005-0000-0000-0000DE7E0000}"/>
    <cellStyle name="Normal 3 4 2 8 5 3" xfId="32502" xr:uid="{00000000-0005-0000-0000-0000DF7E0000}"/>
    <cellStyle name="Normal 3 4 2 8 6" xfId="32503" xr:uid="{00000000-0005-0000-0000-0000E07E0000}"/>
    <cellStyle name="Normal 3 4 2 8 6 2" xfId="32504" xr:uid="{00000000-0005-0000-0000-0000E17E0000}"/>
    <cellStyle name="Normal 3 4 2 8 7" xfId="32505" xr:uid="{00000000-0005-0000-0000-0000E27E0000}"/>
    <cellStyle name="Normal 3 4 2 8 7 2" xfId="32506" xr:uid="{00000000-0005-0000-0000-0000E37E0000}"/>
    <cellStyle name="Normal 3 4 2 8 8" xfId="32507" xr:uid="{00000000-0005-0000-0000-0000E47E0000}"/>
    <cellStyle name="Normal 3 4 2 9" xfId="32508" xr:uid="{00000000-0005-0000-0000-0000E57E0000}"/>
    <cellStyle name="Normal 3 4 2 9 2" xfId="32509" xr:uid="{00000000-0005-0000-0000-0000E67E0000}"/>
    <cellStyle name="Normal 3 4 2 9 2 2" xfId="32510" xr:uid="{00000000-0005-0000-0000-0000E77E0000}"/>
    <cellStyle name="Normal 3 4 2 9 2 2 2" xfId="32511" xr:uid="{00000000-0005-0000-0000-0000E87E0000}"/>
    <cellStyle name="Normal 3 4 2 9 2 2 2 2" xfId="32512" xr:uid="{00000000-0005-0000-0000-0000E97E0000}"/>
    <cellStyle name="Normal 3 4 2 9 2 2 2 2 2" xfId="32513" xr:uid="{00000000-0005-0000-0000-0000EA7E0000}"/>
    <cellStyle name="Normal 3 4 2 9 2 2 2 3" xfId="32514" xr:uid="{00000000-0005-0000-0000-0000EB7E0000}"/>
    <cellStyle name="Normal 3 4 2 9 2 2 3" xfId="32515" xr:uid="{00000000-0005-0000-0000-0000EC7E0000}"/>
    <cellStyle name="Normal 3 4 2 9 2 2 3 2" xfId="32516" xr:uid="{00000000-0005-0000-0000-0000ED7E0000}"/>
    <cellStyle name="Normal 3 4 2 9 2 2 4" xfId="32517" xr:uid="{00000000-0005-0000-0000-0000EE7E0000}"/>
    <cellStyle name="Normal 3 4 2 9 2 3" xfId="32518" xr:uid="{00000000-0005-0000-0000-0000EF7E0000}"/>
    <cellStyle name="Normal 3 4 2 9 2 3 2" xfId="32519" xr:uid="{00000000-0005-0000-0000-0000F07E0000}"/>
    <cellStyle name="Normal 3 4 2 9 2 3 2 2" xfId="32520" xr:uid="{00000000-0005-0000-0000-0000F17E0000}"/>
    <cellStyle name="Normal 3 4 2 9 2 3 3" xfId="32521" xr:uid="{00000000-0005-0000-0000-0000F27E0000}"/>
    <cellStyle name="Normal 3 4 2 9 2 4" xfId="32522" xr:uid="{00000000-0005-0000-0000-0000F37E0000}"/>
    <cellStyle name="Normal 3 4 2 9 2 4 2" xfId="32523" xr:uid="{00000000-0005-0000-0000-0000F47E0000}"/>
    <cellStyle name="Normal 3 4 2 9 2 5" xfId="32524" xr:uid="{00000000-0005-0000-0000-0000F57E0000}"/>
    <cellStyle name="Normal 3 4 2 9 3" xfId="32525" xr:uid="{00000000-0005-0000-0000-0000F67E0000}"/>
    <cellStyle name="Normal 3 4 2 9 3 2" xfId="32526" xr:uid="{00000000-0005-0000-0000-0000F77E0000}"/>
    <cellStyle name="Normal 3 4 2 9 3 2 2" xfId="32527" xr:uid="{00000000-0005-0000-0000-0000F87E0000}"/>
    <cellStyle name="Normal 3 4 2 9 3 2 2 2" xfId="32528" xr:uid="{00000000-0005-0000-0000-0000F97E0000}"/>
    <cellStyle name="Normal 3 4 2 9 3 2 3" xfId="32529" xr:uid="{00000000-0005-0000-0000-0000FA7E0000}"/>
    <cellStyle name="Normal 3 4 2 9 3 3" xfId="32530" xr:uid="{00000000-0005-0000-0000-0000FB7E0000}"/>
    <cellStyle name="Normal 3 4 2 9 3 3 2" xfId="32531" xr:uid="{00000000-0005-0000-0000-0000FC7E0000}"/>
    <cellStyle name="Normal 3 4 2 9 3 4" xfId="32532" xr:uid="{00000000-0005-0000-0000-0000FD7E0000}"/>
    <cellStyle name="Normal 3 4 2 9 4" xfId="32533" xr:uid="{00000000-0005-0000-0000-0000FE7E0000}"/>
    <cellStyle name="Normal 3 4 2 9 4 2" xfId="32534" xr:uid="{00000000-0005-0000-0000-0000FF7E0000}"/>
    <cellStyle name="Normal 3 4 2 9 4 2 2" xfId="32535" xr:uid="{00000000-0005-0000-0000-0000007F0000}"/>
    <cellStyle name="Normal 3 4 2 9 4 3" xfId="32536" xr:uid="{00000000-0005-0000-0000-0000017F0000}"/>
    <cellStyle name="Normal 3 4 2 9 5" xfId="32537" xr:uid="{00000000-0005-0000-0000-0000027F0000}"/>
    <cellStyle name="Normal 3 4 2 9 5 2" xfId="32538" xr:uid="{00000000-0005-0000-0000-0000037F0000}"/>
    <cellStyle name="Normal 3 4 2 9 6" xfId="32539" xr:uid="{00000000-0005-0000-0000-0000047F0000}"/>
    <cellStyle name="Normal 3 4 2_T-straight with PEDs adjustor" xfId="32540" xr:uid="{00000000-0005-0000-0000-0000057F0000}"/>
    <cellStyle name="Normal 3 4 20" xfId="32541" xr:uid="{00000000-0005-0000-0000-0000067F0000}"/>
    <cellStyle name="Normal 3 4 3" xfId="32542" xr:uid="{00000000-0005-0000-0000-0000077F0000}"/>
    <cellStyle name="Normal 3 4 3 10" xfId="32543" xr:uid="{00000000-0005-0000-0000-0000087F0000}"/>
    <cellStyle name="Normal 3 4 3 10 2" xfId="32544" xr:uid="{00000000-0005-0000-0000-0000097F0000}"/>
    <cellStyle name="Normal 3 4 3 10 2 2" xfId="32545" xr:uid="{00000000-0005-0000-0000-00000A7F0000}"/>
    <cellStyle name="Normal 3 4 3 10 2 2 2" xfId="32546" xr:uid="{00000000-0005-0000-0000-00000B7F0000}"/>
    <cellStyle name="Normal 3 4 3 10 2 3" xfId="32547" xr:uid="{00000000-0005-0000-0000-00000C7F0000}"/>
    <cellStyle name="Normal 3 4 3 10 3" xfId="32548" xr:uid="{00000000-0005-0000-0000-00000D7F0000}"/>
    <cellStyle name="Normal 3 4 3 10 3 2" xfId="32549" xr:uid="{00000000-0005-0000-0000-00000E7F0000}"/>
    <cellStyle name="Normal 3 4 3 10 4" xfId="32550" xr:uid="{00000000-0005-0000-0000-00000F7F0000}"/>
    <cellStyle name="Normal 3 4 3 11" xfId="32551" xr:uid="{00000000-0005-0000-0000-0000107F0000}"/>
    <cellStyle name="Normal 3 4 3 11 2" xfId="32552" xr:uid="{00000000-0005-0000-0000-0000117F0000}"/>
    <cellStyle name="Normal 3 4 3 11 2 2" xfId="32553" xr:uid="{00000000-0005-0000-0000-0000127F0000}"/>
    <cellStyle name="Normal 3 4 3 11 2 2 2" xfId="32554" xr:uid="{00000000-0005-0000-0000-0000137F0000}"/>
    <cellStyle name="Normal 3 4 3 11 2 3" xfId="32555" xr:uid="{00000000-0005-0000-0000-0000147F0000}"/>
    <cellStyle name="Normal 3 4 3 11 3" xfId="32556" xr:uid="{00000000-0005-0000-0000-0000157F0000}"/>
    <cellStyle name="Normal 3 4 3 11 3 2" xfId="32557" xr:uid="{00000000-0005-0000-0000-0000167F0000}"/>
    <cellStyle name="Normal 3 4 3 11 4" xfId="32558" xr:uid="{00000000-0005-0000-0000-0000177F0000}"/>
    <cellStyle name="Normal 3 4 3 12" xfId="32559" xr:uid="{00000000-0005-0000-0000-0000187F0000}"/>
    <cellStyle name="Normal 3 4 3 12 2" xfId="32560" xr:uid="{00000000-0005-0000-0000-0000197F0000}"/>
    <cellStyle name="Normal 3 4 3 12 2 2" xfId="32561" xr:uid="{00000000-0005-0000-0000-00001A7F0000}"/>
    <cellStyle name="Normal 3 4 3 12 2 2 2" xfId="32562" xr:uid="{00000000-0005-0000-0000-00001B7F0000}"/>
    <cellStyle name="Normal 3 4 3 12 2 3" xfId="32563" xr:uid="{00000000-0005-0000-0000-00001C7F0000}"/>
    <cellStyle name="Normal 3 4 3 12 3" xfId="32564" xr:uid="{00000000-0005-0000-0000-00001D7F0000}"/>
    <cellStyle name="Normal 3 4 3 12 3 2" xfId="32565" xr:uid="{00000000-0005-0000-0000-00001E7F0000}"/>
    <cellStyle name="Normal 3 4 3 12 4" xfId="32566" xr:uid="{00000000-0005-0000-0000-00001F7F0000}"/>
    <cellStyle name="Normal 3 4 3 13" xfId="32567" xr:uid="{00000000-0005-0000-0000-0000207F0000}"/>
    <cellStyle name="Normal 3 4 3 13 2" xfId="32568" xr:uid="{00000000-0005-0000-0000-0000217F0000}"/>
    <cellStyle name="Normal 3 4 3 13 2 2" xfId="32569" xr:uid="{00000000-0005-0000-0000-0000227F0000}"/>
    <cellStyle name="Normal 3 4 3 13 3" xfId="32570" xr:uid="{00000000-0005-0000-0000-0000237F0000}"/>
    <cellStyle name="Normal 3 4 3 14" xfId="32571" xr:uid="{00000000-0005-0000-0000-0000247F0000}"/>
    <cellStyle name="Normal 3 4 3 14 2" xfId="32572" xr:uid="{00000000-0005-0000-0000-0000257F0000}"/>
    <cellStyle name="Normal 3 4 3 15" xfId="32573" xr:uid="{00000000-0005-0000-0000-0000267F0000}"/>
    <cellStyle name="Normal 3 4 3 15 2" xfId="32574" xr:uid="{00000000-0005-0000-0000-0000277F0000}"/>
    <cellStyle name="Normal 3 4 3 16" xfId="32575" xr:uid="{00000000-0005-0000-0000-0000287F0000}"/>
    <cellStyle name="Normal 3 4 3 17" xfId="32576" xr:uid="{00000000-0005-0000-0000-0000297F0000}"/>
    <cellStyle name="Normal 3 4 3 2" xfId="32577" xr:uid="{00000000-0005-0000-0000-00002A7F0000}"/>
    <cellStyle name="Normal 3 4 3 2 10" xfId="32578" xr:uid="{00000000-0005-0000-0000-00002B7F0000}"/>
    <cellStyle name="Normal 3 4 3 2 11" xfId="32579" xr:uid="{00000000-0005-0000-0000-00002C7F0000}"/>
    <cellStyle name="Normal 3 4 3 2 2" xfId="32580" xr:uid="{00000000-0005-0000-0000-00002D7F0000}"/>
    <cellStyle name="Normal 3 4 3 2 2 10" xfId="32581" xr:uid="{00000000-0005-0000-0000-00002E7F0000}"/>
    <cellStyle name="Normal 3 4 3 2 2 2" xfId="32582" xr:uid="{00000000-0005-0000-0000-00002F7F0000}"/>
    <cellStyle name="Normal 3 4 3 2 2 2 2" xfId="32583" xr:uid="{00000000-0005-0000-0000-0000307F0000}"/>
    <cellStyle name="Normal 3 4 3 2 2 2 2 2" xfId="32584" xr:uid="{00000000-0005-0000-0000-0000317F0000}"/>
    <cellStyle name="Normal 3 4 3 2 2 2 2 2 2" xfId="32585" xr:uid="{00000000-0005-0000-0000-0000327F0000}"/>
    <cellStyle name="Normal 3 4 3 2 2 2 2 2 2 2" xfId="32586" xr:uid="{00000000-0005-0000-0000-0000337F0000}"/>
    <cellStyle name="Normal 3 4 3 2 2 2 2 2 2 2 2" xfId="32587" xr:uid="{00000000-0005-0000-0000-0000347F0000}"/>
    <cellStyle name="Normal 3 4 3 2 2 2 2 2 2 3" xfId="32588" xr:uid="{00000000-0005-0000-0000-0000357F0000}"/>
    <cellStyle name="Normal 3 4 3 2 2 2 2 2 3" xfId="32589" xr:uid="{00000000-0005-0000-0000-0000367F0000}"/>
    <cellStyle name="Normal 3 4 3 2 2 2 2 2 3 2" xfId="32590" xr:uid="{00000000-0005-0000-0000-0000377F0000}"/>
    <cellStyle name="Normal 3 4 3 2 2 2 2 2 4" xfId="32591" xr:uid="{00000000-0005-0000-0000-0000387F0000}"/>
    <cellStyle name="Normal 3 4 3 2 2 2 2 3" xfId="32592" xr:uid="{00000000-0005-0000-0000-0000397F0000}"/>
    <cellStyle name="Normal 3 4 3 2 2 2 2 3 2" xfId="32593" xr:uid="{00000000-0005-0000-0000-00003A7F0000}"/>
    <cellStyle name="Normal 3 4 3 2 2 2 2 3 2 2" xfId="32594" xr:uid="{00000000-0005-0000-0000-00003B7F0000}"/>
    <cellStyle name="Normal 3 4 3 2 2 2 2 3 3" xfId="32595" xr:uid="{00000000-0005-0000-0000-00003C7F0000}"/>
    <cellStyle name="Normal 3 4 3 2 2 2 2 4" xfId="32596" xr:uid="{00000000-0005-0000-0000-00003D7F0000}"/>
    <cellStyle name="Normal 3 4 3 2 2 2 2 4 2" xfId="32597" xr:uid="{00000000-0005-0000-0000-00003E7F0000}"/>
    <cellStyle name="Normal 3 4 3 2 2 2 2 5" xfId="32598" xr:uid="{00000000-0005-0000-0000-00003F7F0000}"/>
    <cellStyle name="Normal 3 4 3 2 2 2 3" xfId="32599" xr:uid="{00000000-0005-0000-0000-0000407F0000}"/>
    <cellStyle name="Normal 3 4 3 2 2 2 3 2" xfId="32600" xr:uid="{00000000-0005-0000-0000-0000417F0000}"/>
    <cellStyle name="Normal 3 4 3 2 2 2 3 2 2" xfId="32601" xr:uid="{00000000-0005-0000-0000-0000427F0000}"/>
    <cellStyle name="Normal 3 4 3 2 2 2 3 2 2 2" xfId="32602" xr:uid="{00000000-0005-0000-0000-0000437F0000}"/>
    <cellStyle name="Normal 3 4 3 2 2 2 3 2 3" xfId="32603" xr:uid="{00000000-0005-0000-0000-0000447F0000}"/>
    <cellStyle name="Normal 3 4 3 2 2 2 3 3" xfId="32604" xr:uid="{00000000-0005-0000-0000-0000457F0000}"/>
    <cellStyle name="Normal 3 4 3 2 2 2 3 3 2" xfId="32605" xr:uid="{00000000-0005-0000-0000-0000467F0000}"/>
    <cellStyle name="Normal 3 4 3 2 2 2 3 4" xfId="32606" xr:uid="{00000000-0005-0000-0000-0000477F0000}"/>
    <cellStyle name="Normal 3 4 3 2 2 2 4" xfId="32607" xr:uid="{00000000-0005-0000-0000-0000487F0000}"/>
    <cellStyle name="Normal 3 4 3 2 2 2 4 2" xfId="32608" xr:uid="{00000000-0005-0000-0000-0000497F0000}"/>
    <cellStyle name="Normal 3 4 3 2 2 2 4 2 2" xfId="32609" xr:uid="{00000000-0005-0000-0000-00004A7F0000}"/>
    <cellStyle name="Normal 3 4 3 2 2 2 4 2 2 2" xfId="32610" xr:uid="{00000000-0005-0000-0000-00004B7F0000}"/>
    <cellStyle name="Normal 3 4 3 2 2 2 4 2 3" xfId="32611" xr:uid="{00000000-0005-0000-0000-00004C7F0000}"/>
    <cellStyle name="Normal 3 4 3 2 2 2 4 3" xfId="32612" xr:uid="{00000000-0005-0000-0000-00004D7F0000}"/>
    <cellStyle name="Normal 3 4 3 2 2 2 4 3 2" xfId="32613" xr:uid="{00000000-0005-0000-0000-00004E7F0000}"/>
    <cellStyle name="Normal 3 4 3 2 2 2 4 4" xfId="32614" xr:uid="{00000000-0005-0000-0000-00004F7F0000}"/>
    <cellStyle name="Normal 3 4 3 2 2 2 5" xfId="32615" xr:uid="{00000000-0005-0000-0000-0000507F0000}"/>
    <cellStyle name="Normal 3 4 3 2 2 2 5 2" xfId="32616" xr:uid="{00000000-0005-0000-0000-0000517F0000}"/>
    <cellStyle name="Normal 3 4 3 2 2 2 5 2 2" xfId="32617" xr:uid="{00000000-0005-0000-0000-0000527F0000}"/>
    <cellStyle name="Normal 3 4 3 2 2 2 5 3" xfId="32618" xr:uid="{00000000-0005-0000-0000-0000537F0000}"/>
    <cellStyle name="Normal 3 4 3 2 2 2 6" xfId="32619" xr:uid="{00000000-0005-0000-0000-0000547F0000}"/>
    <cellStyle name="Normal 3 4 3 2 2 2 6 2" xfId="32620" xr:uid="{00000000-0005-0000-0000-0000557F0000}"/>
    <cellStyle name="Normal 3 4 3 2 2 2 7" xfId="32621" xr:uid="{00000000-0005-0000-0000-0000567F0000}"/>
    <cellStyle name="Normal 3 4 3 2 2 2 7 2" xfId="32622" xr:uid="{00000000-0005-0000-0000-0000577F0000}"/>
    <cellStyle name="Normal 3 4 3 2 2 2 8" xfId="32623" xr:uid="{00000000-0005-0000-0000-0000587F0000}"/>
    <cellStyle name="Normal 3 4 3 2 2 3" xfId="32624" xr:uid="{00000000-0005-0000-0000-0000597F0000}"/>
    <cellStyle name="Normal 3 4 3 2 2 3 2" xfId="32625" xr:uid="{00000000-0005-0000-0000-00005A7F0000}"/>
    <cellStyle name="Normal 3 4 3 2 2 3 2 2" xfId="32626" xr:uid="{00000000-0005-0000-0000-00005B7F0000}"/>
    <cellStyle name="Normal 3 4 3 2 2 3 2 2 2" xfId="32627" xr:uid="{00000000-0005-0000-0000-00005C7F0000}"/>
    <cellStyle name="Normal 3 4 3 2 2 3 2 2 2 2" xfId="32628" xr:uid="{00000000-0005-0000-0000-00005D7F0000}"/>
    <cellStyle name="Normal 3 4 3 2 2 3 2 2 3" xfId="32629" xr:uid="{00000000-0005-0000-0000-00005E7F0000}"/>
    <cellStyle name="Normal 3 4 3 2 2 3 2 3" xfId="32630" xr:uid="{00000000-0005-0000-0000-00005F7F0000}"/>
    <cellStyle name="Normal 3 4 3 2 2 3 2 3 2" xfId="32631" xr:uid="{00000000-0005-0000-0000-0000607F0000}"/>
    <cellStyle name="Normal 3 4 3 2 2 3 2 4" xfId="32632" xr:uid="{00000000-0005-0000-0000-0000617F0000}"/>
    <cellStyle name="Normal 3 4 3 2 2 3 3" xfId="32633" xr:uid="{00000000-0005-0000-0000-0000627F0000}"/>
    <cellStyle name="Normal 3 4 3 2 2 3 3 2" xfId="32634" xr:uid="{00000000-0005-0000-0000-0000637F0000}"/>
    <cellStyle name="Normal 3 4 3 2 2 3 3 2 2" xfId="32635" xr:uid="{00000000-0005-0000-0000-0000647F0000}"/>
    <cellStyle name="Normal 3 4 3 2 2 3 3 3" xfId="32636" xr:uid="{00000000-0005-0000-0000-0000657F0000}"/>
    <cellStyle name="Normal 3 4 3 2 2 3 4" xfId="32637" xr:uid="{00000000-0005-0000-0000-0000667F0000}"/>
    <cellStyle name="Normal 3 4 3 2 2 3 4 2" xfId="32638" xr:uid="{00000000-0005-0000-0000-0000677F0000}"/>
    <cellStyle name="Normal 3 4 3 2 2 3 5" xfId="32639" xr:uid="{00000000-0005-0000-0000-0000687F0000}"/>
    <cellStyle name="Normal 3 4 3 2 2 4" xfId="32640" xr:uid="{00000000-0005-0000-0000-0000697F0000}"/>
    <cellStyle name="Normal 3 4 3 2 2 4 2" xfId="32641" xr:uid="{00000000-0005-0000-0000-00006A7F0000}"/>
    <cellStyle name="Normal 3 4 3 2 2 4 2 2" xfId="32642" xr:uid="{00000000-0005-0000-0000-00006B7F0000}"/>
    <cellStyle name="Normal 3 4 3 2 2 4 2 2 2" xfId="32643" xr:uid="{00000000-0005-0000-0000-00006C7F0000}"/>
    <cellStyle name="Normal 3 4 3 2 2 4 2 3" xfId="32644" xr:uid="{00000000-0005-0000-0000-00006D7F0000}"/>
    <cellStyle name="Normal 3 4 3 2 2 4 3" xfId="32645" xr:uid="{00000000-0005-0000-0000-00006E7F0000}"/>
    <cellStyle name="Normal 3 4 3 2 2 4 3 2" xfId="32646" xr:uid="{00000000-0005-0000-0000-00006F7F0000}"/>
    <cellStyle name="Normal 3 4 3 2 2 4 4" xfId="32647" xr:uid="{00000000-0005-0000-0000-0000707F0000}"/>
    <cellStyle name="Normal 3 4 3 2 2 5" xfId="32648" xr:uid="{00000000-0005-0000-0000-0000717F0000}"/>
    <cellStyle name="Normal 3 4 3 2 2 5 2" xfId="32649" xr:uid="{00000000-0005-0000-0000-0000727F0000}"/>
    <cellStyle name="Normal 3 4 3 2 2 5 2 2" xfId="32650" xr:uid="{00000000-0005-0000-0000-0000737F0000}"/>
    <cellStyle name="Normal 3 4 3 2 2 5 2 2 2" xfId="32651" xr:uid="{00000000-0005-0000-0000-0000747F0000}"/>
    <cellStyle name="Normal 3 4 3 2 2 5 2 3" xfId="32652" xr:uid="{00000000-0005-0000-0000-0000757F0000}"/>
    <cellStyle name="Normal 3 4 3 2 2 5 3" xfId="32653" xr:uid="{00000000-0005-0000-0000-0000767F0000}"/>
    <cellStyle name="Normal 3 4 3 2 2 5 3 2" xfId="32654" xr:uid="{00000000-0005-0000-0000-0000777F0000}"/>
    <cellStyle name="Normal 3 4 3 2 2 5 4" xfId="32655" xr:uid="{00000000-0005-0000-0000-0000787F0000}"/>
    <cellStyle name="Normal 3 4 3 2 2 6" xfId="32656" xr:uid="{00000000-0005-0000-0000-0000797F0000}"/>
    <cellStyle name="Normal 3 4 3 2 2 6 2" xfId="32657" xr:uid="{00000000-0005-0000-0000-00007A7F0000}"/>
    <cellStyle name="Normal 3 4 3 2 2 6 2 2" xfId="32658" xr:uid="{00000000-0005-0000-0000-00007B7F0000}"/>
    <cellStyle name="Normal 3 4 3 2 2 6 3" xfId="32659" xr:uid="{00000000-0005-0000-0000-00007C7F0000}"/>
    <cellStyle name="Normal 3 4 3 2 2 7" xfId="32660" xr:uid="{00000000-0005-0000-0000-00007D7F0000}"/>
    <cellStyle name="Normal 3 4 3 2 2 7 2" xfId="32661" xr:uid="{00000000-0005-0000-0000-00007E7F0000}"/>
    <cellStyle name="Normal 3 4 3 2 2 8" xfId="32662" xr:uid="{00000000-0005-0000-0000-00007F7F0000}"/>
    <cellStyle name="Normal 3 4 3 2 2 8 2" xfId="32663" xr:uid="{00000000-0005-0000-0000-0000807F0000}"/>
    <cellStyle name="Normal 3 4 3 2 2 9" xfId="32664" xr:uid="{00000000-0005-0000-0000-0000817F0000}"/>
    <cellStyle name="Normal 3 4 3 2 3" xfId="32665" xr:uid="{00000000-0005-0000-0000-0000827F0000}"/>
    <cellStyle name="Normal 3 4 3 2 3 2" xfId="32666" xr:uid="{00000000-0005-0000-0000-0000837F0000}"/>
    <cellStyle name="Normal 3 4 3 2 3 2 2" xfId="32667" xr:uid="{00000000-0005-0000-0000-0000847F0000}"/>
    <cellStyle name="Normal 3 4 3 2 3 2 2 2" xfId="32668" xr:uid="{00000000-0005-0000-0000-0000857F0000}"/>
    <cellStyle name="Normal 3 4 3 2 3 2 2 2 2" xfId="32669" xr:uid="{00000000-0005-0000-0000-0000867F0000}"/>
    <cellStyle name="Normal 3 4 3 2 3 2 2 2 2 2" xfId="32670" xr:uid="{00000000-0005-0000-0000-0000877F0000}"/>
    <cellStyle name="Normal 3 4 3 2 3 2 2 2 3" xfId="32671" xr:uid="{00000000-0005-0000-0000-0000887F0000}"/>
    <cellStyle name="Normal 3 4 3 2 3 2 2 3" xfId="32672" xr:uid="{00000000-0005-0000-0000-0000897F0000}"/>
    <cellStyle name="Normal 3 4 3 2 3 2 2 3 2" xfId="32673" xr:uid="{00000000-0005-0000-0000-00008A7F0000}"/>
    <cellStyle name="Normal 3 4 3 2 3 2 2 4" xfId="32674" xr:uid="{00000000-0005-0000-0000-00008B7F0000}"/>
    <cellStyle name="Normal 3 4 3 2 3 2 3" xfId="32675" xr:uid="{00000000-0005-0000-0000-00008C7F0000}"/>
    <cellStyle name="Normal 3 4 3 2 3 2 3 2" xfId="32676" xr:uid="{00000000-0005-0000-0000-00008D7F0000}"/>
    <cellStyle name="Normal 3 4 3 2 3 2 3 2 2" xfId="32677" xr:uid="{00000000-0005-0000-0000-00008E7F0000}"/>
    <cellStyle name="Normal 3 4 3 2 3 2 3 3" xfId="32678" xr:uid="{00000000-0005-0000-0000-00008F7F0000}"/>
    <cellStyle name="Normal 3 4 3 2 3 2 4" xfId="32679" xr:uid="{00000000-0005-0000-0000-0000907F0000}"/>
    <cellStyle name="Normal 3 4 3 2 3 2 4 2" xfId="32680" xr:uid="{00000000-0005-0000-0000-0000917F0000}"/>
    <cellStyle name="Normal 3 4 3 2 3 2 5" xfId="32681" xr:uid="{00000000-0005-0000-0000-0000927F0000}"/>
    <cellStyle name="Normal 3 4 3 2 3 3" xfId="32682" xr:uid="{00000000-0005-0000-0000-0000937F0000}"/>
    <cellStyle name="Normal 3 4 3 2 3 3 2" xfId="32683" xr:uid="{00000000-0005-0000-0000-0000947F0000}"/>
    <cellStyle name="Normal 3 4 3 2 3 3 2 2" xfId="32684" xr:uid="{00000000-0005-0000-0000-0000957F0000}"/>
    <cellStyle name="Normal 3 4 3 2 3 3 2 2 2" xfId="32685" xr:uid="{00000000-0005-0000-0000-0000967F0000}"/>
    <cellStyle name="Normal 3 4 3 2 3 3 2 3" xfId="32686" xr:uid="{00000000-0005-0000-0000-0000977F0000}"/>
    <cellStyle name="Normal 3 4 3 2 3 3 3" xfId="32687" xr:uid="{00000000-0005-0000-0000-0000987F0000}"/>
    <cellStyle name="Normal 3 4 3 2 3 3 3 2" xfId="32688" xr:uid="{00000000-0005-0000-0000-0000997F0000}"/>
    <cellStyle name="Normal 3 4 3 2 3 3 4" xfId="32689" xr:uid="{00000000-0005-0000-0000-00009A7F0000}"/>
    <cellStyle name="Normal 3 4 3 2 3 4" xfId="32690" xr:uid="{00000000-0005-0000-0000-00009B7F0000}"/>
    <cellStyle name="Normal 3 4 3 2 3 4 2" xfId="32691" xr:uid="{00000000-0005-0000-0000-00009C7F0000}"/>
    <cellStyle name="Normal 3 4 3 2 3 4 2 2" xfId="32692" xr:uid="{00000000-0005-0000-0000-00009D7F0000}"/>
    <cellStyle name="Normal 3 4 3 2 3 4 2 2 2" xfId="32693" xr:uid="{00000000-0005-0000-0000-00009E7F0000}"/>
    <cellStyle name="Normal 3 4 3 2 3 4 2 3" xfId="32694" xr:uid="{00000000-0005-0000-0000-00009F7F0000}"/>
    <cellStyle name="Normal 3 4 3 2 3 4 3" xfId="32695" xr:uid="{00000000-0005-0000-0000-0000A07F0000}"/>
    <cellStyle name="Normal 3 4 3 2 3 4 3 2" xfId="32696" xr:uid="{00000000-0005-0000-0000-0000A17F0000}"/>
    <cellStyle name="Normal 3 4 3 2 3 4 4" xfId="32697" xr:uid="{00000000-0005-0000-0000-0000A27F0000}"/>
    <cellStyle name="Normal 3 4 3 2 3 5" xfId="32698" xr:uid="{00000000-0005-0000-0000-0000A37F0000}"/>
    <cellStyle name="Normal 3 4 3 2 3 5 2" xfId="32699" xr:uid="{00000000-0005-0000-0000-0000A47F0000}"/>
    <cellStyle name="Normal 3 4 3 2 3 5 2 2" xfId="32700" xr:uid="{00000000-0005-0000-0000-0000A57F0000}"/>
    <cellStyle name="Normal 3 4 3 2 3 5 3" xfId="32701" xr:uid="{00000000-0005-0000-0000-0000A67F0000}"/>
    <cellStyle name="Normal 3 4 3 2 3 6" xfId="32702" xr:uid="{00000000-0005-0000-0000-0000A77F0000}"/>
    <cellStyle name="Normal 3 4 3 2 3 6 2" xfId="32703" xr:uid="{00000000-0005-0000-0000-0000A87F0000}"/>
    <cellStyle name="Normal 3 4 3 2 3 7" xfId="32704" xr:uid="{00000000-0005-0000-0000-0000A97F0000}"/>
    <cellStyle name="Normal 3 4 3 2 3 7 2" xfId="32705" xr:uid="{00000000-0005-0000-0000-0000AA7F0000}"/>
    <cellStyle name="Normal 3 4 3 2 3 8" xfId="32706" xr:uid="{00000000-0005-0000-0000-0000AB7F0000}"/>
    <cellStyle name="Normal 3 4 3 2 4" xfId="32707" xr:uid="{00000000-0005-0000-0000-0000AC7F0000}"/>
    <cellStyle name="Normal 3 4 3 2 4 2" xfId="32708" xr:uid="{00000000-0005-0000-0000-0000AD7F0000}"/>
    <cellStyle name="Normal 3 4 3 2 4 2 2" xfId="32709" xr:uid="{00000000-0005-0000-0000-0000AE7F0000}"/>
    <cellStyle name="Normal 3 4 3 2 4 2 2 2" xfId="32710" xr:uid="{00000000-0005-0000-0000-0000AF7F0000}"/>
    <cellStyle name="Normal 3 4 3 2 4 2 2 2 2" xfId="32711" xr:uid="{00000000-0005-0000-0000-0000B07F0000}"/>
    <cellStyle name="Normal 3 4 3 2 4 2 2 3" xfId="32712" xr:uid="{00000000-0005-0000-0000-0000B17F0000}"/>
    <cellStyle name="Normal 3 4 3 2 4 2 3" xfId="32713" xr:uid="{00000000-0005-0000-0000-0000B27F0000}"/>
    <cellStyle name="Normal 3 4 3 2 4 2 3 2" xfId="32714" xr:uid="{00000000-0005-0000-0000-0000B37F0000}"/>
    <cellStyle name="Normal 3 4 3 2 4 2 4" xfId="32715" xr:uid="{00000000-0005-0000-0000-0000B47F0000}"/>
    <cellStyle name="Normal 3 4 3 2 4 3" xfId="32716" xr:uid="{00000000-0005-0000-0000-0000B57F0000}"/>
    <cellStyle name="Normal 3 4 3 2 4 3 2" xfId="32717" xr:uid="{00000000-0005-0000-0000-0000B67F0000}"/>
    <cellStyle name="Normal 3 4 3 2 4 3 2 2" xfId="32718" xr:uid="{00000000-0005-0000-0000-0000B77F0000}"/>
    <cellStyle name="Normal 3 4 3 2 4 3 3" xfId="32719" xr:uid="{00000000-0005-0000-0000-0000B87F0000}"/>
    <cellStyle name="Normal 3 4 3 2 4 4" xfId="32720" xr:uid="{00000000-0005-0000-0000-0000B97F0000}"/>
    <cellStyle name="Normal 3 4 3 2 4 4 2" xfId="32721" xr:uid="{00000000-0005-0000-0000-0000BA7F0000}"/>
    <cellStyle name="Normal 3 4 3 2 4 5" xfId="32722" xr:uid="{00000000-0005-0000-0000-0000BB7F0000}"/>
    <cellStyle name="Normal 3 4 3 2 5" xfId="32723" xr:uid="{00000000-0005-0000-0000-0000BC7F0000}"/>
    <cellStyle name="Normal 3 4 3 2 5 2" xfId="32724" xr:uid="{00000000-0005-0000-0000-0000BD7F0000}"/>
    <cellStyle name="Normal 3 4 3 2 5 2 2" xfId="32725" xr:uid="{00000000-0005-0000-0000-0000BE7F0000}"/>
    <cellStyle name="Normal 3 4 3 2 5 2 2 2" xfId="32726" xr:uid="{00000000-0005-0000-0000-0000BF7F0000}"/>
    <cellStyle name="Normal 3 4 3 2 5 2 3" xfId="32727" xr:uid="{00000000-0005-0000-0000-0000C07F0000}"/>
    <cellStyle name="Normal 3 4 3 2 5 3" xfId="32728" xr:uid="{00000000-0005-0000-0000-0000C17F0000}"/>
    <cellStyle name="Normal 3 4 3 2 5 3 2" xfId="32729" xr:uid="{00000000-0005-0000-0000-0000C27F0000}"/>
    <cellStyle name="Normal 3 4 3 2 5 4" xfId="32730" xr:uid="{00000000-0005-0000-0000-0000C37F0000}"/>
    <cellStyle name="Normal 3 4 3 2 6" xfId="32731" xr:uid="{00000000-0005-0000-0000-0000C47F0000}"/>
    <cellStyle name="Normal 3 4 3 2 6 2" xfId="32732" xr:uid="{00000000-0005-0000-0000-0000C57F0000}"/>
    <cellStyle name="Normal 3 4 3 2 6 2 2" xfId="32733" xr:uid="{00000000-0005-0000-0000-0000C67F0000}"/>
    <cellStyle name="Normal 3 4 3 2 6 2 2 2" xfId="32734" xr:uid="{00000000-0005-0000-0000-0000C77F0000}"/>
    <cellStyle name="Normal 3 4 3 2 6 2 3" xfId="32735" xr:uid="{00000000-0005-0000-0000-0000C87F0000}"/>
    <cellStyle name="Normal 3 4 3 2 6 3" xfId="32736" xr:uid="{00000000-0005-0000-0000-0000C97F0000}"/>
    <cellStyle name="Normal 3 4 3 2 6 3 2" xfId="32737" xr:uid="{00000000-0005-0000-0000-0000CA7F0000}"/>
    <cellStyle name="Normal 3 4 3 2 6 4" xfId="32738" xr:uid="{00000000-0005-0000-0000-0000CB7F0000}"/>
    <cellStyle name="Normal 3 4 3 2 7" xfId="32739" xr:uid="{00000000-0005-0000-0000-0000CC7F0000}"/>
    <cellStyle name="Normal 3 4 3 2 7 2" xfId="32740" xr:uid="{00000000-0005-0000-0000-0000CD7F0000}"/>
    <cellStyle name="Normal 3 4 3 2 7 2 2" xfId="32741" xr:uid="{00000000-0005-0000-0000-0000CE7F0000}"/>
    <cellStyle name="Normal 3 4 3 2 7 3" xfId="32742" xr:uid="{00000000-0005-0000-0000-0000CF7F0000}"/>
    <cellStyle name="Normal 3 4 3 2 8" xfId="32743" xr:uid="{00000000-0005-0000-0000-0000D07F0000}"/>
    <cellStyle name="Normal 3 4 3 2 8 2" xfId="32744" xr:uid="{00000000-0005-0000-0000-0000D17F0000}"/>
    <cellStyle name="Normal 3 4 3 2 9" xfId="32745" xr:uid="{00000000-0005-0000-0000-0000D27F0000}"/>
    <cellStyle name="Normal 3 4 3 2 9 2" xfId="32746" xr:uid="{00000000-0005-0000-0000-0000D37F0000}"/>
    <cellStyle name="Normal 3 4 3 3" xfId="32747" xr:uid="{00000000-0005-0000-0000-0000D47F0000}"/>
    <cellStyle name="Normal 3 4 3 3 10" xfId="32748" xr:uid="{00000000-0005-0000-0000-0000D57F0000}"/>
    <cellStyle name="Normal 3 4 3 3 11" xfId="32749" xr:uid="{00000000-0005-0000-0000-0000D67F0000}"/>
    <cellStyle name="Normal 3 4 3 3 2" xfId="32750" xr:uid="{00000000-0005-0000-0000-0000D77F0000}"/>
    <cellStyle name="Normal 3 4 3 3 2 10" xfId="32751" xr:uid="{00000000-0005-0000-0000-0000D87F0000}"/>
    <cellStyle name="Normal 3 4 3 3 2 2" xfId="32752" xr:uid="{00000000-0005-0000-0000-0000D97F0000}"/>
    <cellStyle name="Normal 3 4 3 3 2 2 2" xfId="32753" xr:uid="{00000000-0005-0000-0000-0000DA7F0000}"/>
    <cellStyle name="Normal 3 4 3 3 2 2 2 2" xfId="32754" xr:uid="{00000000-0005-0000-0000-0000DB7F0000}"/>
    <cellStyle name="Normal 3 4 3 3 2 2 2 2 2" xfId="32755" xr:uid="{00000000-0005-0000-0000-0000DC7F0000}"/>
    <cellStyle name="Normal 3 4 3 3 2 2 2 2 2 2" xfId="32756" xr:uid="{00000000-0005-0000-0000-0000DD7F0000}"/>
    <cellStyle name="Normal 3 4 3 3 2 2 2 2 2 2 2" xfId="32757" xr:uid="{00000000-0005-0000-0000-0000DE7F0000}"/>
    <cellStyle name="Normal 3 4 3 3 2 2 2 2 2 3" xfId="32758" xr:uid="{00000000-0005-0000-0000-0000DF7F0000}"/>
    <cellStyle name="Normal 3 4 3 3 2 2 2 2 3" xfId="32759" xr:uid="{00000000-0005-0000-0000-0000E07F0000}"/>
    <cellStyle name="Normal 3 4 3 3 2 2 2 2 3 2" xfId="32760" xr:uid="{00000000-0005-0000-0000-0000E17F0000}"/>
    <cellStyle name="Normal 3 4 3 3 2 2 2 2 4" xfId="32761" xr:uid="{00000000-0005-0000-0000-0000E27F0000}"/>
    <cellStyle name="Normal 3 4 3 3 2 2 2 3" xfId="32762" xr:uid="{00000000-0005-0000-0000-0000E37F0000}"/>
    <cellStyle name="Normal 3 4 3 3 2 2 2 3 2" xfId="32763" xr:uid="{00000000-0005-0000-0000-0000E47F0000}"/>
    <cellStyle name="Normal 3 4 3 3 2 2 2 3 2 2" xfId="32764" xr:uid="{00000000-0005-0000-0000-0000E57F0000}"/>
    <cellStyle name="Normal 3 4 3 3 2 2 2 3 3" xfId="32765" xr:uid="{00000000-0005-0000-0000-0000E67F0000}"/>
    <cellStyle name="Normal 3 4 3 3 2 2 2 4" xfId="32766" xr:uid="{00000000-0005-0000-0000-0000E77F0000}"/>
    <cellStyle name="Normal 3 4 3 3 2 2 2 4 2" xfId="32767" xr:uid="{00000000-0005-0000-0000-0000E87F0000}"/>
    <cellStyle name="Normal 3 4 3 3 2 2 2 5" xfId="32768" xr:uid="{00000000-0005-0000-0000-0000E97F0000}"/>
    <cellStyle name="Normal 3 4 3 3 2 2 3" xfId="32769" xr:uid="{00000000-0005-0000-0000-0000EA7F0000}"/>
    <cellStyle name="Normal 3 4 3 3 2 2 3 2" xfId="32770" xr:uid="{00000000-0005-0000-0000-0000EB7F0000}"/>
    <cellStyle name="Normal 3 4 3 3 2 2 3 2 2" xfId="32771" xr:uid="{00000000-0005-0000-0000-0000EC7F0000}"/>
    <cellStyle name="Normal 3 4 3 3 2 2 3 2 2 2" xfId="32772" xr:uid="{00000000-0005-0000-0000-0000ED7F0000}"/>
    <cellStyle name="Normal 3 4 3 3 2 2 3 2 3" xfId="32773" xr:uid="{00000000-0005-0000-0000-0000EE7F0000}"/>
    <cellStyle name="Normal 3 4 3 3 2 2 3 3" xfId="32774" xr:uid="{00000000-0005-0000-0000-0000EF7F0000}"/>
    <cellStyle name="Normal 3 4 3 3 2 2 3 3 2" xfId="32775" xr:uid="{00000000-0005-0000-0000-0000F07F0000}"/>
    <cellStyle name="Normal 3 4 3 3 2 2 3 4" xfId="32776" xr:uid="{00000000-0005-0000-0000-0000F17F0000}"/>
    <cellStyle name="Normal 3 4 3 3 2 2 4" xfId="32777" xr:uid="{00000000-0005-0000-0000-0000F27F0000}"/>
    <cellStyle name="Normal 3 4 3 3 2 2 4 2" xfId="32778" xr:uid="{00000000-0005-0000-0000-0000F37F0000}"/>
    <cellStyle name="Normal 3 4 3 3 2 2 4 2 2" xfId="32779" xr:uid="{00000000-0005-0000-0000-0000F47F0000}"/>
    <cellStyle name="Normal 3 4 3 3 2 2 4 2 2 2" xfId="32780" xr:uid="{00000000-0005-0000-0000-0000F57F0000}"/>
    <cellStyle name="Normal 3 4 3 3 2 2 4 2 3" xfId="32781" xr:uid="{00000000-0005-0000-0000-0000F67F0000}"/>
    <cellStyle name="Normal 3 4 3 3 2 2 4 3" xfId="32782" xr:uid="{00000000-0005-0000-0000-0000F77F0000}"/>
    <cellStyle name="Normal 3 4 3 3 2 2 4 3 2" xfId="32783" xr:uid="{00000000-0005-0000-0000-0000F87F0000}"/>
    <cellStyle name="Normal 3 4 3 3 2 2 4 4" xfId="32784" xr:uid="{00000000-0005-0000-0000-0000F97F0000}"/>
    <cellStyle name="Normal 3 4 3 3 2 2 5" xfId="32785" xr:uid="{00000000-0005-0000-0000-0000FA7F0000}"/>
    <cellStyle name="Normal 3 4 3 3 2 2 5 2" xfId="32786" xr:uid="{00000000-0005-0000-0000-0000FB7F0000}"/>
    <cellStyle name="Normal 3 4 3 3 2 2 5 2 2" xfId="32787" xr:uid="{00000000-0005-0000-0000-0000FC7F0000}"/>
    <cellStyle name="Normal 3 4 3 3 2 2 5 3" xfId="32788" xr:uid="{00000000-0005-0000-0000-0000FD7F0000}"/>
    <cellStyle name="Normal 3 4 3 3 2 2 6" xfId="32789" xr:uid="{00000000-0005-0000-0000-0000FE7F0000}"/>
    <cellStyle name="Normal 3 4 3 3 2 2 6 2" xfId="32790" xr:uid="{00000000-0005-0000-0000-0000FF7F0000}"/>
    <cellStyle name="Normal 3 4 3 3 2 2 7" xfId="32791" xr:uid="{00000000-0005-0000-0000-000000800000}"/>
    <cellStyle name="Normal 3 4 3 3 2 2 7 2" xfId="32792" xr:uid="{00000000-0005-0000-0000-000001800000}"/>
    <cellStyle name="Normal 3 4 3 3 2 2 8" xfId="32793" xr:uid="{00000000-0005-0000-0000-000002800000}"/>
    <cellStyle name="Normal 3 4 3 3 2 3" xfId="32794" xr:uid="{00000000-0005-0000-0000-000003800000}"/>
    <cellStyle name="Normal 3 4 3 3 2 3 2" xfId="32795" xr:uid="{00000000-0005-0000-0000-000004800000}"/>
    <cellStyle name="Normal 3 4 3 3 2 3 2 2" xfId="32796" xr:uid="{00000000-0005-0000-0000-000005800000}"/>
    <cellStyle name="Normal 3 4 3 3 2 3 2 2 2" xfId="32797" xr:uid="{00000000-0005-0000-0000-000006800000}"/>
    <cellStyle name="Normal 3 4 3 3 2 3 2 2 2 2" xfId="32798" xr:uid="{00000000-0005-0000-0000-000007800000}"/>
    <cellStyle name="Normal 3 4 3 3 2 3 2 2 3" xfId="32799" xr:uid="{00000000-0005-0000-0000-000008800000}"/>
    <cellStyle name="Normal 3 4 3 3 2 3 2 3" xfId="32800" xr:uid="{00000000-0005-0000-0000-000009800000}"/>
    <cellStyle name="Normal 3 4 3 3 2 3 2 3 2" xfId="32801" xr:uid="{00000000-0005-0000-0000-00000A800000}"/>
    <cellStyle name="Normal 3 4 3 3 2 3 2 4" xfId="32802" xr:uid="{00000000-0005-0000-0000-00000B800000}"/>
    <cellStyle name="Normal 3 4 3 3 2 3 3" xfId="32803" xr:uid="{00000000-0005-0000-0000-00000C800000}"/>
    <cellStyle name="Normal 3 4 3 3 2 3 3 2" xfId="32804" xr:uid="{00000000-0005-0000-0000-00000D800000}"/>
    <cellStyle name="Normal 3 4 3 3 2 3 3 2 2" xfId="32805" xr:uid="{00000000-0005-0000-0000-00000E800000}"/>
    <cellStyle name="Normal 3 4 3 3 2 3 3 3" xfId="32806" xr:uid="{00000000-0005-0000-0000-00000F800000}"/>
    <cellStyle name="Normal 3 4 3 3 2 3 4" xfId="32807" xr:uid="{00000000-0005-0000-0000-000010800000}"/>
    <cellStyle name="Normal 3 4 3 3 2 3 4 2" xfId="32808" xr:uid="{00000000-0005-0000-0000-000011800000}"/>
    <cellStyle name="Normal 3 4 3 3 2 3 5" xfId="32809" xr:uid="{00000000-0005-0000-0000-000012800000}"/>
    <cellStyle name="Normal 3 4 3 3 2 4" xfId="32810" xr:uid="{00000000-0005-0000-0000-000013800000}"/>
    <cellStyle name="Normal 3 4 3 3 2 4 2" xfId="32811" xr:uid="{00000000-0005-0000-0000-000014800000}"/>
    <cellStyle name="Normal 3 4 3 3 2 4 2 2" xfId="32812" xr:uid="{00000000-0005-0000-0000-000015800000}"/>
    <cellStyle name="Normal 3 4 3 3 2 4 2 2 2" xfId="32813" xr:uid="{00000000-0005-0000-0000-000016800000}"/>
    <cellStyle name="Normal 3 4 3 3 2 4 2 3" xfId="32814" xr:uid="{00000000-0005-0000-0000-000017800000}"/>
    <cellStyle name="Normal 3 4 3 3 2 4 3" xfId="32815" xr:uid="{00000000-0005-0000-0000-000018800000}"/>
    <cellStyle name="Normal 3 4 3 3 2 4 3 2" xfId="32816" xr:uid="{00000000-0005-0000-0000-000019800000}"/>
    <cellStyle name="Normal 3 4 3 3 2 4 4" xfId="32817" xr:uid="{00000000-0005-0000-0000-00001A800000}"/>
    <cellStyle name="Normal 3 4 3 3 2 5" xfId="32818" xr:uid="{00000000-0005-0000-0000-00001B800000}"/>
    <cellStyle name="Normal 3 4 3 3 2 5 2" xfId="32819" xr:uid="{00000000-0005-0000-0000-00001C800000}"/>
    <cellStyle name="Normal 3 4 3 3 2 5 2 2" xfId="32820" xr:uid="{00000000-0005-0000-0000-00001D800000}"/>
    <cellStyle name="Normal 3 4 3 3 2 5 2 2 2" xfId="32821" xr:uid="{00000000-0005-0000-0000-00001E800000}"/>
    <cellStyle name="Normal 3 4 3 3 2 5 2 3" xfId="32822" xr:uid="{00000000-0005-0000-0000-00001F800000}"/>
    <cellStyle name="Normal 3 4 3 3 2 5 3" xfId="32823" xr:uid="{00000000-0005-0000-0000-000020800000}"/>
    <cellStyle name="Normal 3 4 3 3 2 5 3 2" xfId="32824" xr:uid="{00000000-0005-0000-0000-000021800000}"/>
    <cellStyle name="Normal 3 4 3 3 2 5 4" xfId="32825" xr:uid="{00000000-0005-0000-0000-000022800000}"/>
    <cellStyle name="Normal 3 4 3 3 2 6" xfId="32826" xr:uid="{00000000-0005-0000-0000-000023800000}"/>
    <cellStyle name="Normal 3 4 3 3 2 6 2" xfId="32827" xr:uid="{00000000-0005-0000-0000-000024800000}"/>
    <cellStyle name="Normal 3 4 3 3 2 6 2 2" xfId="32828" xr:uid="{00000000-0005-0000-0000-000025800000}"/>
    <cellStyle name="Normal 3 4 3 3 2 6 3" xfId="32829" xr:uid="{00000000-0005-0000-0000-000026800000}"/>
    <cellStyle name="Normal 3 4 3 3 2 7" xfId="32830" xr:uid="{00000000-0005-0000-0000-000027800000}"/>
    <cellStyle name="Normal 3 4 3 3 2 7 2" xfId="32831" xr:uid="{00000000-0005-0000-0000-000028800000}"/>
    <cellStyle name="Normal 3 4 3 3 2 8" xfId="32832" xr:uid="{00000000-0005-0000-0000-000029800000}"/>
    <cellStyle name="Normal 3 4 3 3 2 8 2" xfId="32833" xr:uid="{00000000-0005-0000-0000-00002A800000}"/>
    <cellStyle name="Normal 3 4 3 3 2 9" xfId="32834" xr:uid="{00000000-0005-0000-0000-00002B800000}"/>
    <cellStyle name="Normal 3 4 3 3 3" xfId="32835" xr:uid="{00000000-0005-0000-0000-00002C800000}"/>
    <cellStyle name="Normal 3 4 3 3 3 2" xfId="32836" xr:uid="{00000000-0005-0000-0000-00002D800000}"/>
    <cellStyle name="Normal 3 4 3 3 3 2 2" xfId="32837" xr:uid="{00000000-0005-0000-0000-00002E800000}"/>
    <cellStyle name="Normal 3 4 3 3 3 2 2 2" xfId="32838" xr:uid="{00000000-0005-0000-0000-00002F800000}"/>
    <cellStyle name="Normal 3 4 3 3 3 2 2 2 2" xfId="32839" xr:uid="{00000000-0005-0000-0000-000030800000}"/>
    <cellStyle name="Normal 3 4 3 3 3 2 2 2 2 2" xfId="32840" xr:uid="{00000000-0005-0000-0000-000031800000}"/>
    <cellStyle name="Normal 3 4 3 3 3 2 2 2 3" xfId="32841" xr:uid="{00000000-0005-0000-0000-000032800000}"/>
    <cellStyle name="Normal 3 4 3 3 3 2 2 3" xfId="32842" xr:uid="{00000000-0005-0000-0000-000033800000}"/>
    <cellStyle name="Normal 3 4 3 3 3 2 2 3 2" xfId="32843" xr:uid="{00000000-0005-0000-0000-000034800000}"/>
    <cellStyle name="Normal 3 4 3 3 3 2 2 4" xfId="32844" xr:uid="{00000000-0005-0000-0000-000035800000}"/>
    <cellStyle name="Normal 3 4 3 3 3 2 3" xfId="32845" xr:uid="{00000000-0005-0000-0000-000036800000}"/>
    <cellStyle name="Normal 3 4 3 3 3 2 3 2" xfId="32846" xr:uid="{00000000-0005-0000-0000-000037800000}"/>
    <cellStyle name="Normal 3 4 3 3 3 2 3 2 2" xfId="32847" xr:uid="{00000000-0005-0000-0000-000038800000}"/>
    <cellStyle name="Normal 3 4 3 3 3 2 3 3" xfId="32848" xr:uid="{00000000-0005-0000-0000-000039800000}"/>
    <cellStyle name="Normal 3 4 3 3 3 2 4" xfId="32849" xr:uid="{00000000-0005-0000-0000-00003A800000}"/>
    <cellStyle name="Normal 3 4 3 3 3 2 4 2" xfId="32850" xr:uid="{00000000-0005-0000-0000-00003B800000}"/>
    <cellStyle name="Normal 3 4 3 3 3 2 5" xfId="32851" xr:uid="{00000000-0005-0000-0000-00003C800000}"/>
    <cellStyle name="Normal 3 4 3 3 3 3" xfId="32852" xr:uid="{00000000-0005-0000-0000-00003D800000}"/>
    <cellStyle name="Normal 3 4 3 3 3 3 2" xfId="32853" xr:uid="{00000000-0005-0000-0000-00003E800000}"/>
    <cellStyle name="Normal 3 4 3 3 3 3 2 2" xfId="32854" xr:uid="{00000000-0005-0000-0000-00003F800000}"/>
    <cellStyle name="Normal 3 4 3 3 3 3 2 2 2" xfId="32855" xr:uid="{00000000-0005-0000-0000-000040800000}"/>
    <cellStyle name="Normal 3 4 3 3 3 3 2 3" xfId="32856" xr:uid="{00000000-0005-0000-0000-000041800000}"/>
    <cellStyle name="Normal 3 4 3 3 3 3 3" xfId="32857" xr:uid="{00000000-0005-0000-0000-000042800000}"/>
    <cellStyle name="Normal 3 4 3 3 3 3 3 2" xfId="32858" xr:uid="{00000000-0005-0000-0000-000043800000}"/>
    <cellStyle name="Normal 3 4 3 3 3 3 4" xfId="32859" xr:uid="{00000000-0005-0000-0000-000044800000}"/>
    <cellStyle name="Normal 3 4 3 3 3 4" xfId="32860" xr:uid="{00000000-0005-0000-0000-000045800000}"/>
    <cellStyle name="Normal 3 4 3 3 3 4 2" xfId="32861" xr:uid="{00000000-0005-0000-0000-000046800000}"/>
    <cellStyle name="Normal 3 4 3 3 3 4 2 2" xfId="32862" xr:uid="{00000000-0005-0000-0000-000047800000}"/>
    <cellStyle name="Normal 3 4 3 3 3 4 2 2 2" xfId="32863" xr:uid="{00000000-0005-0000-0000-000048800000}"/>
    <cellStyle name="Normal 3 4 3 3 3 4 2 3" xfId="32864" xr:uid="{00000000-0005-0000-0000-000049800000}"/>
    <cellStyle name="Normal 3 4 3 3 3 4 3" xfId="32865" xr:uid="{00000000-0005-0000-0000-00004A800000}"/>
    <cellStyle name="Normal 3 4 3 3 3 4 3 2" xfId="32866" xr:uid="{00000000-0005-0000-0000-00004B800000}"/>
    <cellStyle name="Normal 3 4 3 3 3 4 4" xfId="32867" xr:uid="{00000000-0005-0000-0000-00004C800000}"/>
    <cellStyle name="Normal 3 4 3 3 3 5" xfId="32868" xr:uid="{00000000-0005-0000-0000-00004D800000}"/>
    <cellStyle name="Normal 3 4 3 3 3 5 2" xfId="32869" xr:uid="{00000000-0005-0000-0000-00004E800000}"/>
    <cellStyle name="Normal 3 4 3 3 3 5 2 2" xfId="32870" xr:uid="{00000000-0005-0000-0000-00004F800000}"/>
    <cellStyle name="Normal 3 4 3 3 3 5 3" xfId="32871" xr:uid="{00000000-0005-0000-0000-000050800000}"/>
    <cellStyle name="Normal 3 4 3 3 3 6" xfId="32872" xr:uid="{00000000-0005-0000-0000-000051800000}"/>
    <cellStyle name="Normal 3 4 3 3 3 6 2" xfId="32873" xr:uid="{00000000-0005-0000-0000-000052800000}"/>
    <cellStyle name="Normal 3 4 3 3 3 7" xfId="32874" xr:uid="{00000000-0005-0000-0000-000053800000}"/>
    <cellStyle name="Normal 3 4 3 3 3 7 2" xfId="32875" xr:uid="{00000000-0005-0000-0000-000054800000}"/>
    <cellStyle name="Normal 3 4 3 3 3 8" xfId="32876" xr:uid="{00000000-0005-0000-0000-000055800000}"/>
    <cellStyle name="Normal 3 4 3 3 4" xfId="32877" xr:uid="{00000000-0005-0000-0000-000056800000}"/>
    <cellStyle name="Normal 3 4 3 3 4 2" xfId="32878" xr:uid="{00000000-0005-0000-0000-000057800000}"/>
    <cellStyle name="Normal 3 4 3 3 4 2 2" xfId="32879" xr:uid="{00000000-0005-0000-0000-000058800000}"/>
    <cellStyle name="Normal 3 4 3 3 4 2 2 2" xfId="32880" xr:uid="{00000000-0005-0000-0000-000059800000}"/>
    <cellStyle name="Normal 3 4 3 3 4 2 2 2 2" xfId="32881" xr:uid="{00000000-0005-0000-0000-00005A800000}"/>
    <cellStyle name="Normal 3 4 3 3 4 2 2 3" xfId="32882" xr:uid="{00000000-0005-0000-0000-00005B800000}"/>
    <cellStyle name="Normal 3 4 3 3 4 2 3" xfId="32883" xr:uid="{00000000-0005-0000-0000-00005C800000}"/>
    <cellStyle name="Normal 3 4 3 3 4 2 3 2" xfId="32884" xr:uid="{00000000-0005-0000-0000-00005D800000}"/>
    <cellStyle name="Normal 3 4 3 3 4 2 4" xfId="32885" xr:uid="{00000000-0005-0000-0000-00005E800000}"/>
    <cellStyle name="Normal 3 4 3 3 4 3" xfId="32886" xr:uid="{00000000-0005-0000-0000-00005F800000}"/>
    <cellStyle name="Normal 3 4 3 3 4 3 2" xfId="32887" xr:uid="{00000000-0005-0000-0000-000060800000}"/>
    <cellStyle name="Normal 3 4 3 3 4 3 2 2" xfId="32888" xr:uid="{00000000-0005-0000-0000-000061800000}"/>
    <cellStyle name="Normal 3 4 3 3 4 3 3" xfId="32889" xr:uid="{00000000-0005-0000-0000-000062800000}"/>
    <cellStyle name="Normal 3 4 3 3 4 4" xfId="32890" xr:uid="{00000000-0005-0000-0000-000063800000}"/>
    <cellStyle name="Normal 3 4 3 3 4 4 2" xfId="32891" xr:uid="{00000000-0005-0000-0000-000064800000}"/>
    <cellStyle name="Normal 3 4 3 3 4 5" xfId="32892" xr:uid="{00000000-0005-0000-0000-000065800000}"/>
    <cellStyle name="Normal 3 4 3 3 5" xfId="32893" xr:uid="{00000000-0005-0000-0000-000066800000}"/>
    <cellStyle name="Normal 3 4 3 3 5 2" xfId="32894" xr:uid="{00000000-0005-0000-0000-000067800000}"/>
    <cellStyle name="Normal 3 4 3 3 5 2 2" xfId="32895" xr:uid="{00000000-0005-0000-0000-000068800000}"/>
    <cellStyle name="Normal 3 4 3 3 5 2 2 2" xfId="32896" xr:uid="{00000000-0005-0000-0000-000069800000}"/>
    <cellStyle name="Normal 3 4 3 3 5 2 3" xfId="32897" xr:uid="{00000000-0005-0000-0000-00006A800000}"/>
    <cellStyle name="Normal 3 4 3 3 5 3" xfId="32898" xr:uid="{00000000-0005-0000-0000-00006B800000}"/>
    <cellStyle name="Normal 3 4 3 3 5 3 2" xfId="32899" xr:uid="{00000000-0005-0000-0000-00006C800000}"/>
    <cellStyle name="Normal 3 4 3 3 5 4" xfId="32900" xr:uid="{00000000-0005-0000-0000-00006D800000}"/>
    <cellStyle name="Normal 3 4 3 3 6" xfId="32901" xr:uid="{00000000-0005-0000-0000-00006E800000}"/>
    <cellStyle name="Normal 3 4 3 3 6 2" xfId="32902" xr:uid="{00000000-0005-0000-0000-00006F800000}"/>
    <cellStyle name="Normal 3 4 3 3 6 2 2" xfId="32903" xr:uid="{00000000-0005-0000-0000-000070800000}"/>
    <cellStyle name="Normal 3 4 3 3 6 2 2 2" xfId="32904" xr:uid="{00000000-0005-0000-0000-000071800000}"/>
    <cellStyle name="Normal 3 4 3 3 6 2 3" xfId="32905" xr:uid="{00000000-0005-0000-0000-000072800000}"/>
    <cellStyle name="Normal 3 4 3 3 6 3" xfId="32906" xr:uid="{00000000-0005-0000-0000-000073800000}"/>
    <cellStyle name="Normal 3 4 3 3 6 3 2" xfId="32907" xr:uid="{00000000-0005-0000-0000-000074800000}"/>
    <cellStyle name="Normal 3 4 3 3 6 4" xfId="32908" xr:uid="{00000000-0005-0000-0000-000075800000}"/>
    <cellStyle name="Normal 3 4 3 3 7" xfId="32909" xr:uid="{00000000-0005-0000-0000-000076800000}"/>
    <cellStyle name="Normal 3 4 3 3 7 2" xfId="32910" xr:uid="{00000000-0005-0000-0000-000077800000}"/>
    <cellStyle name="Normal 3 4 3 3 7 2 2" xfId="32911" xr:uid="{00000000-0005-0000-0000-000078800000}"/>
    <cellStyle name="Normal 3 4 3 3 7 3" xfId="32912" xr:uid="{00000000-0005-0000-0000-000079800000}"/>
    <cellStyle name="Normal 3 4 3 3 8" xfId="32913" xr:uid="{00000000-0005-0000-0000-00007A800000}"/>
    <cellStyle name="Normal 3 4 3 3 8 2" xfId="32914" xr:uid="{00000000-0005-0000-0000-00007B800000}"/>
    <cellStyle name="Normal 3 4 3 3 9" xfId="32915" xr:uid="{00000000-0005-0000-0000-00007C800000}"/>
    <cellStyle name="Normal 3 4 3 3 9 2" xfId="32916" xr:uid="{00000000-0005-0000-0000-00007D800000}"/>
    <cellStyle name="Normal 3 4 3 4" xfId="32917" xr:uid="{00000000-0005-0000-0000-00007E800000}"/>
    <cellStyle name="Normal 3 4 3 4 10" xfId="32918" xr:uid="{00000000-0005-0000-0000-00007F800000}"/>
    <cellStyle name="Normal 3 4 3 4 11" xfId="32919" xr:uid="{00000000-0005-0000-0000-000080800000}"/>
    <cellStyle name="Normal 3 4 3 4 2" xfId="32920" xr:uid="{00000000-0005-0000-0000-000081800000}"/>
    <cellStyle name="Normal 3 4 3 4 2 2" xfId="32921" xr:uid="{00000000-0005-0000-0000-000082800000}"/>
    <cellStyle name="Normal 3 4 3 4 2 2 2" xfId="32922" xr:uid="{00000000-0005-0000-0000-000083800000}"/>
    <cellStyle name="Normal 3 4 3 4 2 2 2 2" xfId="32923" xr:uid="{00000000-0005-0000-0000-000084800000}"/>
    <cellStyle name="Normal 3 4 3 4 2 2 2 2 2" xfId="32924" xr:uid="{00000000-0005-0000-0000-000085800000}"/>
    <cellStyle name="Normal 3 4 3 4 2 2 2 2 2 2" xfId="32925" xr:uid="{00000000-0005-0000-0000-000086800000}"/>
    <cellStyle name="Normal 3 4 3 4 2 2 2 2 2 2 2" xfId="32926" xr:uid="{00000000-0005-0000-0000-000087800000}"/>
    <cellStyle name="Normal 3 4 3 4 2 2 2 2 2 3" xfId="32927" xr:uid="{00000000-0005-0000-0000-000088800000}"/>
    <cellStyle name="Normal 3 4 3 4 2 2 2 2 3" xfId="32928" xr:uid="{00000000-0005-0000-0000-000089800000}"/>
    <cellStyle name="Normal 3 4 3 4 2 2 2 2 3 2" xfId="32929" xr:uid="{00000000-0005-0000-0000-00008A800000}"/>
    <cellStyle name="Normal 3 4 3 4 2 2 2 2 4" xfId="32930" xr:uid="{00000000-0005-0000-0000-00008B800000}"/>
    <cellStyle name="Normal 3 4 3 4 2 2 2 3" xfId="32931" xr:uid="{00000000-0005-0000-0000-00008C800000}"/>
    <cellStyle name="Normal 3 4 3 4 2 2 2 3 2" xfId="32932" xr:uid="{00000000-0005-0000-0000-00008D800000}"/>
    <cellStyle name="Normal 3 4 3 4 2 2 2 3 2 2" xfId="32933" xr:uid="{00000000-0005-0000-0000-00008E800000}"/>
    <cellStyle name="Normal 3 4 3 4 2 2 2 3 3" xfId="32934" xr:uid="{00000000-0005-0000-0000-00008F800000}"/>
    <cellStyle name="Normal 3 4 3 4 2 2 2 4" xfId="32935" xr:uid="{00000000-0005-0000-0000-000090800000}"/>
    <cellStyle name="Normal 3 4 3 4 2 2 2 4 2" xfId="32936" xr:uid="{00000000-0005-0000-0000-000091800000}"/>
    <cellStyle name="Normal 3 4 3 4 2 2 2 5" xfId="32937" xr:uid="{00000000-0005-0000-0000-000092800000}"/>
    <cellStyle name="Normal 3 4 3 4 2 2 3" xfId="32938" xr:uid="{00000000-0005-0000-0000-000093800000}"/>
    <cellStyle name="Normal 3 4 3 4 2 2 3 2" xfId="32939" xr:uid="{00000000-0005-0000-0000-000094800000}"/>
    <cellStyle name="Normal 3 4 3 4 2 2 3 2 2" xfId="32940" xr:uid="{00000000-0005-0000-0000-000095800000}"/>
    <cellStyle name="Normal 3 4 3 4 2 2 3 2 2 2" xfId="32941" xr:uid="{00000000-0005-0000-0000-000096800000}"/>
    <cellStyle name="Normal 3 4 3 4 2 2 3 2 3" xfId="32942" xr:uid="{00000000-0005-0000-0000-000097800000}"/>
    <cellStyle name="Normal 3 4 3 4 2 2 3 3" xfId="32943" xr:uid="{00000000-0005-0000-0000-000098800000}"/>
    <cellStyle name="Normal 3 4 3 4 2 2 3 3 2" xfId="32944" xr:uid="{00000000-0005-0000-0000-000099800000}"/>
    <cellStyle name="Normal 3 4 3 4 2 2 3 4" xfId="32945" xr:uid="{00000000-0005-0000-0000-00009A800000}"/>
    <cellStyle name="Normal 3 4 3 4 2 2 4" xfId="32946" xr:uid="{00000000-0005-0000-0000-00009B800000}"/>
    <cellStyle name="Normal 3 4 3 4 2 2 4 2" xfId="32947" xr:uid="{00000000-0005-0000-0000-00009C800000}"/>
    <cellStyle name="Normal 3 4 3 4 2 2 4 2 2" xfId="32948" xr:uid="{00000000-0005-0000-0000-00009D800000}"/>
    <cellStyle name="Normal 3 4 3 4 2 2 4 2 2 2" xfId="32949" xr:uid="{00000000-0005-0000-0000-00009E800000}"/>
    <cellStyle name="Normal 3 4 3 4 2 2 4 2 3" xfId="32950" xr:uid="{00000000-0005-0000-0000-00009F800000}"/>
    <cellStyle name="Normal 3 4 3 4 2 2 4 3" xfId="32951" xr:uid="{00000000-0005-0000-0000-0000A0800000}"/>
    <cellStyle name="Normal 3 4 3 4 2 2 4 3 2" xfId="32952" xr:uid="{00000000-0005-0000-0000-0000A1800000}"/>
    <cellStyle name="Normal 3 4 3 4 2 2 4 4" xfId="32953" xr:uid="{00000000-0005-0000-0000-0000A2800000}"/>
    <cellStyle name="Normal 3 4 3 4 2 2 5" xfId="32954" xr:uid="{00000000-0005-0000-0000-0000A3800000}"/>
    <cellStyle name="Normal 3 4 3 4 2 2 5 2" xfId="32955" xr:uid="{00000000-0005-0000-0000-0000A4800000}"/>
    <cellStyle name="Normal 3 4 3 4 2 2 5 2 2" xfId="32956" xr:uid="{00000000-0005-0000-0000-0000A5800000}"/>
    <cellStyle name="Normal 3 4 3 4 2 2 5 3" xfId="32957" xr:uid="{00000000-0005-0000-0000-0000A6800000}"/>
    <cellStyle name="Normal 3 4 3 4 2 2 6" xfId="32958" xr:uid="{00000000-0005-0000-0000-0000A7800000}"/>
    <cellStyle name="Normal 3 4 3 4 2 2 6 2" xfId="32959" xr:uid="{00000000-0005-0000-0000-0000A8800000}"/>
    <cellStyle name="Normal 3 4 3 4 2 2 7" xfId="32960" xr:uid="{00000000-0005-0000-0000-0000A9800000}"/>
    <cellStyle name="Normal 3 4 3 4 2 2 7 2" xfId="32961" xr:uid="{00000000-0005-0000-0000-0000AA800000}"/>
    <cellStyle name="Normal 3 4 3 4 2 2 8" xfId="32962" xr:uid="{00000000-0005-0000-0000-0000AB800000}"/>
    <cellStyle name="Normal 3 4 3 4 2 3" xfId="32963" xr:uid="{00000000-0005-0000-0000-0000AC800000}"/>
    <cellStyle name="Normal 3 4 3 4 2 3 2" xfId="32964" xr:uid="{00000000-0005-0000-0000-0000AD800000}"/>
    <cellStyle name="Normal 3 4 3 4 2 3 2 2" xfId="32965" xr:uid="{00000000-0005-0000-0000-0000AE800000}"/>
    <cellStyle name="Normal 3 4 3 4 2 3 2 2 2" xfId="32966" xr:uid="{00000000-0005-0000-0000-0000AF800000}"/>
    <cellStyle name="Normal 3 4 3 4 2 3 2 2 2 2" xfId="32967" xr:uid="{00000000-0005-0000-0000-0000B0800000}"/>
    <cellStyle name="Normal 3 4 3 4 2 3 2 2 3" xfId="32968" xr:uid="{00000000-0005-0000-0000-0000B1800000}"/>
    <cellStyle name="Normal 3 4 3 4 2 3 2 3" xfId="32969" xr:uid="{00000000-0005-0000-0000-0000B2800000}"/>
    <cellStyle name="Normal 3 4 3 4 2 3 2 3 2" xfId="32970" xr:uid="{00000000-0005-0000-0000-0000B3800000}"/>
    <cellStyle name="Normal 3 4 3 4 2 3 2 4" xfId="32971" xr:uid="{00000000-0005-0000-0000-0000B4800000}"/>
    <cellStyle name="Normal 3 4 3 4 2 3 3" xfId="32972" xr:uid="{00000000-0005-0000-0000-0000B5800000}"/>
    <cellStyle name="Normal 3 4 3 4 2 3 3 2" xfId="32973" xr:uid="{00000000-0005-0000-0000-0000B6800000}"/>
    <cellStyle name="Normal 3 4 3 4 2 3 3 2 2" xfId="32974" xr:uid="{00000000-0005-0000-0000-0000B7800000}"/>
    <cellStyle name="Normal 3 4 3 4 2 3 3 3" xfId="32975" xr:uid="{00000000-0005-0000-0000-0000B8800000}"/>
    <cellStyle name="Normal 3 4 3 4 2 3 4" xfId="32976" xr:uid="{00000000-0005-0000-0000-0000B9800000}"/>
    <cellStyle name="Normal 3 4 3 4 2 3 4 2" xfId="32977" xr:uid="{00000000-0005-0000-0000-0000BA800000}"/>
    <cellStyle name="Normal 3 4 3 4 2 3 5" xfId="32978" xr:uid="{00000000-0005-0000-0000-0000BB800000}"/>
    <cellStyle name="Normal 3 4 3 4 2 4" xfId="32979" xr:uid="{00000000-0005-0000-0000-0000BC800000}"/>
    <cellStyle name="Normal 3 4 3 4 2 4 2" xfId="32980" xr:uid="{00000000-0005-0000-0000-0000BD800000}"/>
    <cellStyle name="Normal 3 4 3 4 2 4 2 2" xfId="32981" xr:uid="{00000000-0005-0000-0000-0000BE800000}"/>
    <cellStyle name="Normal 3 4 3 4 2 4 2 2 2" xfId="32982" xr:uid="{00000000-0005-0000-0000-0000BF800000}"/>
    <cellStyle name="Normal 3 4 3 4 2 4 2 3" xfId="32983" xr:uid="{00000000-0005-0000-0000-0000C0800000}"/>
    <cellStyle name="Normal 3 4 3 4 2 4 3" xfId="32984" xr:uid="{00000000-0005-0000-0000-0000C1800000}"/>
    <cellStyle name="Normal 3 4 3 4 2 4 3 2" xfId="32985" xr:uid="{00000000-0005-0000-0000-0000C2800000}"/>
    <cellStyle name="Normal 3 4 3 4 2 4 4" xfId="32986" xr:uid="{00000000-0005-0000-0000-0000C3800000}"/>
    <cellStyle name="Normal 3 4 3 4 2 5" xfId="32987" xr:uid="{00000000-0005-0000-0000-0000C4800000}"/>
    <cellStyle name="Normal 3 4 3 4 2 5 2" xfId="32988" xr:uid="{00000000-0005-0000-0000-0000C5800000}"/>
    <cellStyle name="Normal 3 4 3 4 2 5 2 2" xfId="32989" xr:uid="{00000000-0005-0000-0000-0000C6800000}"/>
    <cellStyle name="Normal 3 4 3 4 2 5 2 2 2" xfId="32990" xr:uid="{00000000-0005-0000-0000-0000C7800000}"/>
    <cellStyle name="Normal 3 4 3 4 2 5 2 3" xfId="32991" xr:uid="{00000000-0005-0000-0000-0000C8800000}"/>
    <cellStyle name="Normal 3 4 3 4 2 5 3" xfId="32992" xr:uid="{00000000-0005-0000-0000-0000C9800000}"/>
    <cellStyle name="Normal 3 4 3 4 2 5 3 2" xfId="32993" xr:uid="{00000000-0005-0000-0000-0000CA800000}"/>
    <cellStyle name="Normal 3 4 3 4 2 5 4" xfId="32994" xr:uid="{00000000-0005-0000-0000-0000CB800000}"/>
    <cellStyle name="Normal 3 4 3 4 2 6" xfId="32995" xr:uid="{00000000-0005-0000-0000-0000CC800000}"/>
    <cellStyle name="Normal 3 4 3 4 2 6 2" xfId="32996" xr:uid="{00000000-0005-0000-0000-0000CD800000}"/>
    <cellStyle name="Normal 3 4 3 4 2 6 2 2" xfId="32997" xr:uid="{00000000-0005-0000-0000-0000CE800000}"/>
    <cellStyle name="Normal 3 4 3 4 2 6 3" xfId="32998" xr:uid="{00000000-0005-0000-0000-0000CF800000}"/>
    <cellStyle name="Normal 3 4 3 4 2 7" xfId="32999" xr:uid="{00000000-0005-0000-0000-0000D0800000}"/>
    <cellStyle name="Normal 3 4 3 4 2 7 2" xfId="33000" xr:uid="{00000000-0005-0000-0000-0000D1800000}"/>
    <cellStyle name="Normal 3 4 3 4 2 8" xfId="33001" xr:uid="{00000000-0005-0000-0000-0000D2800000}"/>
    <cellStyle name="Normal 3 4 3 4 2 8 2" xfId="33002" xr:uid="{00000000-0005-0000-0000-0000D3800000}"/>
    <cellStyle name="Normal 3 4 3 4 2 9" xfId="33003" xr:uid="{00000000-0005-0000-0000-0000D4800000}"/>
    <cellStyle name="Normal 3 4 3 4 3" xfId="33004" xr:uid="{00000000-0005-0000-0000-0000D5800000}"/>
    <cellStyle name="Normal 3 4 3 4 3 2" xfId="33005" xr:uid="{00000000-0005-0000-0000-0000D6800000}"/>
    <cellStyle name="Normal 3 4 3 4 3 2 2" xfId="33006" xr:uid="{00000000-0005-0000-0000-0000D7800000}"/>
    <cellStyle name="Normal 3 4 3 4 3 2 2 2" xfId="33007" xr:uid="{00000000-0005-0000-0000-0000D8800000}"/>
    <cellStyle name="Normal 3 4 3 4 3 2 2 2 2" xfId="33008" xr:uid="{00000000-0005-0000-0000-0000D9800000}"/>
    <cellStyle name="Normal 3 4 3 4 3 2 2 2 2 2" xfId="33009" xr:uid="{00000000-0005-0000-0000-0000DA800000}"/>
    <cellStyle name="Normal 3 4 3 4 3 2 2 2 3" xfId="33010" xr:uid="{00000000-0005-0000-0000-0000DB800000}"/>
    <cellStyle name="Normal 3 4 3 4 3 2 2 3" xfId="33011" xr:uid="{00000000-0005-0000-0000-0000DC800000}"/>
    <cellStyle name="Normal 3 4 3 4 3 2 2 3 2" xfId="33012" xr:uid="{00000000-0005-0000-0000-0000DD800000}"/>
    <cellStyle name="Normal 3 4 3 4 3 2 2 4" xfId="33013" xr:uid="{00000000-0005-0000-0000-0000DE800000}"/>
    <cellStyle name="Normal 3 4 3 4 3 2 3" xfId="33014" xr:uid="{00000000-0005-0000-0000-0000DF800000}"/>
    <cellStyle name="Normal 3 4 3 4 3 2 3 2" xfId="33015" xr:uid="{00000000-0005-0000-0000-0000E0800000}"/>
    <cellStyle name="Normal 3 4 3 4 3 2 3 2 2" xfId="33016" xr:uid="{00000000-0005-0000-0000-0000E1800000}"/>
    <cellStyle name="Normal 3 4 3 4 3 2 3 3" xfId="33017" xr:uid="{00000000-0005-0000-0000-0000E2800000}"/>
    <cellStyle name="Normal 3 4 3 4 3 2 4" xfId="33018" xr:uid="{00000000-0005-0000-0000-0000E3800000}"/>
    <cellStyle name="Normal 3 4 3 4 3 2 4 2" xfId="33019" xr:uid="{00000000-0005-0000-0000-0000E4800000}"/>
    <cellStyle name="Normal 3 4 3 4 3 2 5" xfId="33020" xr:uid="{00000000-0005-0000-0000-0000E5800000}"/>
    <cellStyle name="Normal 3 4 3 4 3 3" xfId="33021" xr:uid="{00000000-0005-0000-0000-0000E6800000}"/>
    <cellStyle name="Normal 3 4 3 4 3 3 2" xfId="33022" xr:uid="{00000000-0005-0000-0000-0000E7800000}"/>
    <cellStyle name="Normal 3 4 3 4 3 3 2 2" xfId="33023" xr:uid="{00000000-0005-0000-0000-0000E8800000}"/>
    <cellStyle name="Normal 3 4 3 4 3 3 2 2 2" xfId="33024" xr:uid="{00000000-0005-0000-0000-0000E9800000}"/>
    <cellStyle name="Normal 3 4 3 4 3 3 2 3" xfId="33025" xr:uid="{00000000-0005-0000-0000-0000EA800000}"/>
    <cellStyle name="Normal 3 4 3 4 3 3 3" xfId="33026" xr:uid="{00000000-0005-0000-0000-0000EB800000}"/>
    <cellStyle name="Normal 3 4 3 4 3 3 3 2" xfId="33027" xr:uid="{00000000-0005-0000-0000-0000EC800000}"/>
    <cellStyle name="Normal 3 4 3 4 3 3 4" xfId="33028" xr:uid="{00000000-0005-0000-0000-0000ED800000}"/>
    <cellStyle name="Normal 3 4 3 4 3 4" xfId="33029" xr:uid="{00000000-0005-0000-0000-0000EE800000}"/>
    <cellStyle name="Normal 3 4 3 4 3 4 2" xfId="33030" xr:uid="{00000000-0005-0000-0000-0000EF800000}"/>
    <cellStyle name="Normal 3 4 3 4 3 4 2 2" xfId="33031" xr:uid="{00000000-0005-0000-0000-0000F0800000}"/>
    <cellStyle name="Normal 3 4 3 4 3 4 2 2 2" xfId="33032" xr:uid="{00000000-0005-0000-0000-0000F1800000}"/>
    <cellStyle name="Normal 3 4 3 4 3 4 2 3" xfId="33033" xr:uid="{00000000-0005-0000-0000-0000F2800000}"/>
    <cellStyle name="Normal 3 4 3 4 3 4 3" xfId="33034" xr:uid="{00000000-0005-0000-0000-0000F3800000}"/>
    <cellStyle name="Normal 3 4 3 4 3 4 3 2" xfId="33035" xr:uid="{00000000-0005-0000-0000-0000F4800000}"/>
    <cellStyle name="Normal 3 4 3 4 3 4 4" xfId="33036" xr:uid="{00000000-0005-0000-0000-0000F5800000}"/>
    <cellStyle name="Normal 3 4 3 4 3 5" xfId="33037" xr:uid="{00000000-0005-0000-0000-0000F6800000}"/>
    <cellStyle name="Normal 3 4 3 4 3 5 2" xfId="33038" xr:uid="{00000000-0005-0000-0000-0000F7800000}"/>
    <cellStyle name="Normal 3 4 3 4 3 5 2 2" xfId="33039" xr:uid="{00000000-0005-0000-0000-0000F8800000}"/>
    <cellStyle name="Normal 3 4 3 4 3 5 3" xfId="33040" xr:uid="{00000000-0005-0000-0000-0000F9800000}"/>
    <cellStyle name="Normal 3 4 3 4 3 6" xfId="33041" xr:uid="{00000000-0005-0000-0000-0000FA800000}"/>
    <cellStyle name="Normal 3 4 3 4 3 6 2" xfId="33042" xr:uid="{00000000-0005-0000-0000-0000FB800000}"/>
    <cellStyle name="Normal 3 4 3 4 3 7" xfId="33043" xr:uid="{00000000-0005-0000-0000-0000FC800000}"/>
    <cellStyle name="Normal 3 4 3 4 3 7 2" xfId="33044" xr:uid="{00000000-0005-0000-0000-0000FD800000}"/>
    <cellStyle name="Normal 3 4 3 4 3 8" xfId="33045" xr:uid="{00000000-0005-0000-0000-0000FE800000}"/>
    <cellStyle name="Normal 3 4 3 4 4" xfId="33046" xr:uid="{00000000-0005-0000-0000-0000FF800000}"/>
    <cellStyle name="Normal 3 4 3 4 4 2" xfId="33047" xr:uid="{00000000-0005-0000-0000-000000810000}"/>
    <cellStyle name="Normal 3 4 3 4 4 2 2" xfId="33048" xr:uid="{00000000-0005-0000-0000-000001810000}"/>
    <cellStyle name="Normal 3 4 3 4 4 2 2 2" xfId="33049" xr:uid="{00000000-0005-0000-0000-000002810000}"/>
    <cellStyle name="Normal 3 4 3 4 4 2 2 2 2" xfId="33050" xr:uid="{00000000-0005-0000-0000-000003810000}"/>
    <cellStyle name="Normal 3 4 3 4 4 2 2 3" xfId="33051" xr:uid="{00000000-0005-0000-0000-000004810000}"/>
    <cellStyle name="Normal 3 4 3 4 4 2 3" xfId="33052" xr:uid="{00000000-0005-0000-0000-000005810000}"/>
    <cellStyle name="Normal 3 4 3 4 4 2 3 2" xfId="33053" xr:uid="{00000000-0005-0000-0000-000006810000}"/>
    <cellStyle name="Normal 3 4 3 4 4 2 4" xfId="33054" xr:uid="{00000000-0005-0000-0000-000007810000}"/>
    <cellStyle name="Normal 3 4 3 4 4 3" xfId="33055" xr:uid="{00000000-0005-0000-0000-000008810000}"/>
    <cellStyle name="Normal 3 4 3 4 4 3 2" xfId="33056" xr:uid="{00000000-0005-0000-0000-000009810000}"/>
    <cellStyle name="Normal 3 4 3 4 4 3 2 2" xfId="33057" xr:uid="{00000000-0005-0000-0000-00000A810000}"/>
    <cellStyle name="Normal 3 4 3 4 4 3 3" xfId="33058" xr:uid="{00000000-0005-0000-0000-00000B810000}"/>
    <cellStyle name="Normal 3 4 3 4 4 4" xfId="33059" xr:uid="{00000000-0005-0000-0000-00000C810000}"/>
    <cellStyle name="Normal 3 4 3 4 4 4 2" xfId="33060" xr:uid="{00000000-0005-0000-0000-00000D810000}"/>
    <cellStyle name="Normal 3 4 3 4 4 5" xfId="33061" xr:uid="{00000000-0005-0000-0000-00000E810000}"/>
    <cellStyle name="Normal 3 4 3 4 5" xfId="33062" xr:uid="{00000000-0005-0000-0000-00000F810000}"/>
    <cellStyle name="Normal 3 4 3 4 5 2" xfId="33063" xr:uid="{00000000-0005-0000-0000-000010810000}"/>
    <cellStyle name="Normal 3 4 3 4 5 2 2" xfId="33064" xr:uid="{00000000-0005-0000-0000-000011810000}"/>
    <cellStyle name="Normal 3 4 3 4 5 2 2 2" xfId="33065" xr:uid="{00000000-0005-0000-0000-000012810000}"/>
    <cellStyle name="Normal 3 4 3 4 5 2 3" xfId="33066" xr:uid="{00000000-0005-0000-0000-000013810000}"/>
    <cellStyle name="Normal 3 4 3 4 5 3" xfId="33067" xr:uid="{00000000-0005-0000-0000-000014810000}"/>
    <cellStyle name="Normal 3 4 3 4 5 3 2" xfId="33068" xr:uid="{00000000-0005-0000-0000-000015810000}"/>
    <cellStyle name="Normal 3 4 3 4 5 4" xfId="33069" xr:uid="{00000000-0005-0000-0000-000016810000}"/>
    <cellStyle name="Normal 3 4 3 4 6" xfId="33070" xr:uid="{00000000-0005-0000-0000-000017810000}"/>
    <cellStyle name="Normal 3 4 3 4 6 2" xfId="33071" xr:uid="{00000000-0005-0000-0000-000018810000}"/>
    <cellStyle name="Normal 3 4 3 4 6 2 2" xfId="33072" xr:uid="{00000000-0005-0000-0000-000019810000}"/>
    <cellStyle name="Normal 3 4 3 4 6 2 2 2" xfId="33073" xr:uid="{00000000-0005-0000-0000-00001A810000}"/>
    <cellStyle name="Normal 3 4 3 4 6 2 3" xfId="33074" xr:uid="{00000000-0005-0000-0000-00001B810000}"/>
    <cellStyle name="Normal 3 4 3 4 6 3" xfId="33075" xr:uid="{00000000-0005-0000-0000-00001C810000}"/>
    <cellStyle name="Normal 3 4 3 4 6 3 2" xfId="33076" xr:uid="{00000000-0005-0000-0000-00001D810000}"/>
    <cellStyle name="Normal 3 4 3 4 6 4" xfId="33077" xr:uid="{00000000-0005-0000-0000-00001E810000}"/>
    <cellStyle name="Normal 3 4 3 4 7" xfId="33078" xr:uid="{00000000-0005-0000-0000-00001F810000}"/>
    <cellStyle name="Normal 3 4 3 4 7 2" xfId="33079" xr:uid="{00000000-0005-0000-0000-000020810000}"/>
    <cellStyle name="Normal 3 4 3 4 7 2 2" xfId="33080" xr:uid="{00000000-0005-0000-0000-000021810000}"/>
    <cellStyle name="Normal 3 4 3 4 7 3" xfId="33081" xr:uid="{00000000-0005-0000-0000-000022810000}"/>
    <cellStyle name="Normal 3 4 3 4 8" xfId="33082" xr:uid="{00000000-0005-0000-0000-000023810000}"/>
    <cellStyle name="Normal 3 4 3 4 8 2" xfId="33083" xr:uid="{00000000-0005-0000-0000-000024810000}"/>
    <cellStyle name="Normal 3 4 3 4 9" xfId="33084" xr:uid="{00000000-0005-0000-0000-000025810000}"/>
    <cellStyle name="Normal 3 4 3 4 9 2" xfId="33085" xr:uid="{00000000-0005-0000-0000-000026810000}"/>
    <cellStyle name="Normal 3 4 3 5" xfId="33086" xr:uid="{00000000-0005-0000-0000-000027810000}"/>
    <cellStyle name="Normal 3 4 3 5 2" xfId="33087" xr:uid="{00000000-0005-0000-0000-000028810000}"/>
    <cellStyle name="Normal 3 4 3 5 2 2" xfId="33088" xr:uid="{00000000-0005-0000-0000-000029810000}"/>
    <cellStyle name="Normal 3 4 3 5 2 2 2" xfId="33089" xr:uid="{00000000-0005-0000-0000-00002A810000}"/>
    <cellStyle name="Normal 3 4 3 5 2 2 2 2" xfId="33090" xr:uid="{00000000-0005-0000-0000-00002B810000}"/>
    <cellStyle name="Normal 3 4 3 5 2 2 2 2 2" xfId="33091" xr:uid="{00000000-0005-0000-0000-00002C810000}"/>
    <cellStyle name="Normal 3 4 3 5 2 2 2 2 2 2" xfId="33092" xr:uid="{00000000-0005-0000-0000-00002D810000}"/>
    <cellStyle name="Normal 3 4 3 5 2 2 2 2 3" xfId="33093" xr:uid="{00000000-0005-0000-0000-00002E810000}"/>
    <cellStyle name="Normal 3 4 3 5 2 2 2 3" xfId="33094" xr:uid="{00000000-0005-0000-0000-00002F810000}"/>
    <cellStyle name="Normal 3 4 3 5 2 2 2 3 2" xfId="33095" xr:uid="{00000000-0005-0000-0000-000030810000}"/>
    <cellStyle name="Normal 3 4 3 5 2 2 2 4" xfId="33096" xr:uid="{00000000-0005-0000-0000-000031810000}"/>
    <cellStyle name="Normal 3 4 3 5 2 2 3" xfId="33097" xr:uid="{00000000-0005-0000-0000-000032810000}"/>
    <cellStyle name="Normal 3 4 3 5 2 2 3 2" xfId="33098" xr:uid="{00000000-0005-0000-0000-000033810000}"/>
    <cellStyle name="Normal 3 4 3 5 2 2 3 2 2" xfId="33099" xr:uid="{00000000-0005-0000-0000-000034810000}"/>
    <cellStyle name="Normal 3 4 3 5 2 2 3 3" xfId="33100" xr:uid="{00000000-0005-0000-0000-000035810000}"/>
    <cellStyle name="Normal 3 4 3 5 2 2 4" xfId="33101" xr:uid="{00000000-0005-0000-0000-000036810000}"/>
    <cellStyle name="Normal 3 4 3 5 2 2 4 2" xfId="33102" xr:uid="{00000000-0005-0000-0000-000037810000}"/>
    <cellStyle name="Normal 3 4 3 5 2 2 5" xfId="33103" xr:uid="{00000000-0005-0000-0000-000038810000}"/>
    <cellStyle name="Normal 3 4 3 5 2 3" xfId="33104" xr:uid="{00000000-0005-0000-0000-000039810000}"/>
    <cellStyle name="Normal 3 4 3 5 2 3 2" xfId="33105" xr:uid="{00000000-0005-0000-0000-00003A810000}"/>
    <cellStyle name="Normal 3 4 3 5 2 3 2 2" xfId="33106" xr:uid="{00000000-0005-0000-0000-00003B810000}"/>
    <cellStyle name="Normal 3 4 3 5 2 3 2 2 2" xfId="33107" xr:uid="{00000000-0005-0000-0000-00003C810000}"/>
    <cellStyle name="Normal 3 4 3 5 2 3 2 3" xfId="33108" xr:uid="{00000000-0005-0000-0000-00003D810000}"/>
    <cellStyle name="Normal 3 4 3 5 2 3 3" xfId="33109" xr:uid="{00000000-0005-0000-0000-00003E810000}"/>
    <cellStyle name="Normal 3 4 3 5 2 3 3 2" xfId="33110" xr:uid="{00000000-0005-0000-0000-00003F810000}"/>
    <cellStyle name="Normal 3 4 3 5 2 3 4" xfId="33111" xr:uid="{00000000-0005-0000-0000-000040810000}"/>
    <cellStyle name="Normal 3 4 3 5 2 4" xfId="33112" xr:uid="{00000000-0005-0000-0000-000041810000}"/>
    <cellStyle name="Normal 3 4 3 5 2 4 2" xfId="33113" xr:uid="{00000000-0005-0000-0000-000042810000}"/>
    <cellStyle name="Normal 3 4 3 5 2 4 2 2" xfId="33114" xr:uid="{00000000-0005-0000-0000-000043810000}"/>
    <cellStyle name="Normal 3 4 3 5 2 4 2 2 2" xfId="33115" xr:uid="{00000000-0005-0000-0000-000044810000}"/>
    <cellStyle name="Normal 3 4 3 5 2 4 2 3" xfId="33116" xr:uid="{00000000-0005-0000-0000-000045810000}"/>
    <cellStyle name="Normal 3 4 3 5 2 4 3" xfId="33117" xr:uid="{00000000-0005-0000-0000-000046810000}"/>
    <cellStyle name="Normal 3 4 3 5 2 4 3 2" xfId="33118" xr:uid="{00000000-0005-0000-0000-000047810000}"/>
    <cellStyle name="Normal 3 4 3 5 2 4 4" xfId="33119" xr:uid="{00000000-0005-0000-0000-000048810000}"/>
    <cellStyle name="Normal 3 4 3 5 2 5" xfId="33120" xr:uid="{00000000-0005-0000-0000-000049810000}"/>
    <cellStyle name="Normal 3 4 3 5 2 5 2" xfId="33121" xr:uid="{00000000-0005-0000-0000-00004A810000}"/>
    <cellStyle name="Normal 3 4 3 5 2 5 2 2" xfId="33122" xr:uid="{00000000-0005-0000-0000-00004B810000}"/>
    <cellStyle name="Normal 3 4 3 5 2 5 3" xfId="33123" xr:uid="{00000000-0005-0000-0000-00004C810000}"/>
    <cellStyle name="Normal 3 4 3 5 2 6" xfId="33124" xr:uid="{00000000-0005-0000-0000-00004D810000}"/>
    <cellStyle name="Normal 3 4 3 5 2 6 2" xfId="33125" xr:uid="{00000000-0005-0000-0000-00004E810000}"/>
    <cellStyle name="Normal 3 4 3 5 2 7" xfId="33126" xr:uid="{00000000-0005-0000-0000-00004F810000}"/>
    <cellStyle name="Normal 3 4 3 5 2 7 2" xfId="33127" xr:uid="{00000000-0005-0000-0000-000050810000}"/>
    <cellStyle name="Normal 3 4 3 5 2 8" xfId="33128" xr:uid="{00000000-0005-0000-0000-000051810000}"/>
    <cellStyle name="Normal 3 4 3 5 3" xfId="33129" xr:uid="{00000000-0005-0000-0000-000052810000}"/>
    <cellStyle name="Normal 3 4 3 5 3 2" xfId="33130" xr:uid="{00000000-0005-0000-0000-000053810000}"/>
    <cellStyle name="Normal 3 4 3 5 3 2 2" xfId="33131" xr:uid="{00000000-0005-0000-0000-000054810000}"/>
    <cellStyle name="Normal 3 4 3 5 3 2 2 2" xfId="33132" xr:uid="{00000000-0005-0000-0000-000055810000}"/>
    <cellStyle name="Normal 3 4 3 5 3 2 2 2 2" xfId="33133" xr:uid="{00000000-0005-0000-0000-000056810000}"/>
    <cellStyle name="Normal 3 4 3 5 3 2 2 3" xfId="33134" xr:uid="{00000000-0005-0000-0000-000057810000}"/>
    <cellStyle name="Normal 3 4 3 5 3 2 3" xfId="33135" xr:uid="{00000000-0005-0000-0000-000058810000}"/>
    <cellStyle name="Normal 3 4 3 5 3 2 3 2" xfId="33136" xr:uid="{00000000-0005-0000-0000-000059810000}"/>
    <cellStyle name="Normal 3 4 3 5 3 2 4" xfId="33137" xr:uid="{00000000-0005-0000-0000-00005A810000}"/>
    <cellStyle name="Normal 3 4 3 5 3 3" xfId="33138" xr:uid="{00000000-0005-0000-0000-00005B810000}"/>
    <cellStyle name="Normal 3 4 3 5 3 3 2" xfId="33139" xr:uid="{00000000-0005-0000-0000-00005C810000}"/>
    <cellStyle name="Normal 3 4 3 5 3 3 2 2" xfId="33140" xr:uid="{00000000-0005-0000-0000-00005D810000}"/>
    <cellStyle name="Normal 3 4 3 5 3 3 3" xfId="33141" xr:uid="{00000000-0005-0000-0000-00005E810000}"/>
    <cellStyle name="Normal 3 4 3 5 3 4" xfId="33142" xr:uid="{00000000-0005-0000-0000-00005F810000}"/>
    <cellStyle name="Normal 3 4 3 5 3 4 2" xfId="33143" xr:uid="{00000000-0005-0000-0000-000060810000}"/>
    <cellStyle name="Normal 3 4 3 5 3 5" xfId="33144" xr:uid="{00000000-0005-0000-0000-000061810000}"/>
    <cellStyle name="Normal 3 4 3 5 4" xfId="33145" xr:uid="{00000000-0005-0000-0000-000062810000}"/>
    <cellStyle name="Normal 3 4 3 5 4 2" xfId="33146" xr:uid="{00000000-0005-0000-0000-000063810000}"/>
    <cellStyle name="Normal 3 4 3 5 4 2 2" xfId="33147" xr:uid="{00000000-0005-0000-0000-000064810000}"/>
    <cellStyle name="Normal 3 4 3 5 4 2 2 2" xfId="33148" xr:uid="{00000000-0005-0000-0000-000065810000}"/>
    <cellStyle name="Normal 3 4 3 5 4 2 3" xfId="33149" xr:uid="{00000000-0005-0000-0000-000066810000}"/>
    <cellStyle name="Normal 3 4 3 5 4 3" xfId="33150" xr:uid="{00000000-0005-0000-0000-000067810000}"/>
    <cellStyle name="Normal 3 4 3 5 4 3 2" xfId="33151" xr:uid="{00000000-0005-0000-0000-000068810000}"/>
    <cellStyle name="Normal 3 4 3 5 4 4" xfId="33152" xr:uid="{00000000-0005-0000-0000-000069810000}"/>
    <cellStyle name="Normal 3 4 3 5 5" xfId="33153" xr:uid="{00000000-0005-0000-0000-00006A810000}"/>
    <cellStyle name="Normal 3 4 3 5 5 2" xfId="33154" xr:uid="{00000000-0005-0000-0000-00006B810000}"/>
    <cellStyle name="Normal 3 4 3 5 5 2 2" xfId="33155" xr:uid="{00000000-0005-0000-0000-00006C810000}"/>
    <cellStyle name="Normal 3 4 3 5 5 2 2 2" xfId="33156" xr:uid="{00000000-0005-0000-0000-00006D810000}"/>
    <cellStyle name="Normal 3 4 3 5 5 2 3" xfId="33157" xr:uid="{00000000-0005-0000-0000-00006E810000}"/>
    <cellStyle name="Normal 3 4 3 5 5 3" xfId="33158" xr:uid="{00000000-0005-0000-0000-00006F810000}"/>
    <cellStyle name="Normal 3 4 3 5 5 3 2" xfId="33159" xr:uid="{00000000-0005-0000-0000-000070810000}"/>
    <cellStyle name="Normal 3 4 3 5 5 4" xfId="33160" xr:uid="{00000000-0005-0000-0000-000071810000}"/>
    <cellStyle name="Normal 3 4 3 5 6" xfId="33161" xr:uid="{00000000-0005-0000-0000-000072810000}"/>
    <cellStyle name="Normal 3 4 3 5 6 2" xfId="33162" xr:uid="{00000000-0005-0000-0000-000073810000}"/>
    <cellStyle name="Normal 3 4 3 5 6 2 2" xfId="33163" xr:uid="{00000000-0005-0000-0000-000074810000}"/>
    <cellStyle name="Normal 3 4 3 5 6 3" xfId="33164" xr:uid="{00000000-0005-0000-0000-000075810000}"/>
    <cellStyle name="Normal 3 4 3 5 7" xfId="33165" xr:uid="{00000000-0005-0000-0000-000076810000}"/>
    <cellStyle name="Normal 3 4 3 5 7 2" xfId="33166" xr:uid="{00000000-0005-0000-0000-000077810000}"/>
    <cellStyle name="Normal 3 4 3 5 8" xfId="33167" xr:uid="{00000000-0005-0000-0000-000078810000}"/>
    <cellStyle name="Normal 3 4 3 5 8 2" xfId="33168" xr:uid="{00000000-0005-0000-0000-000079810000}"/>
    <cellStyle name="Normal 3 4 3 5 9" xfId="33169" xr:uid="{00000000-0005-0000-0000-00007A810000}"/>
    <cellStyle name="Normal 3 4 3 6" xfId="33170" xr:uid="{00000000-0005-0000-0000-00007B810000}"/>
    <cellStyle name="Normal 3 4 3 6 2" xfId="33171" xr:uid="{00000000-0005-0000-0000-00007C810000}"/>
    <cellStyle name="Normal 3 4 3 6 2 2" xfId="33172" xr:uid="{00000000-0005-0000-0000-00007D810000}"/>
    <cellStyle name="Normal 3 4 3 6 2 2 2" xfId="33173" xr:uid="{00000000-0005-0000-0000-00007E810000}"/>
    <cellStyle name="Normal 3 4 3 6 2 2 2 2" xfId="33174" xr:uid="{00000000-0005-0000-0000-00007F810000}"/>
    <cellStyle name="Normal 3 4 3 6 2 2 2 2 2" xfId="33175" xr:uid="{00000000-0005-0000-0000-000080810000}"/>
    <cellStyle name="Normal 3 4 3 6 2 2 2 3" xfId="33176" xr:uid="{00000000-0005-0000-0000-000081810000}"/>
    <cellStyle name="Normal 3 4 3 6 2 2 3" xfId="33177" xr:uid="{00000000-0005-0000-0000-000082810000}"/>
    <cellStyle name="Normal 3 4 3 6 2 2 3 2" xfId="33178" xr:uid="{00000000-0005-0000-0000-000083810000}"/>
    <cellStyle name="Normal 3 4 3 6 2 2 4" xfId="33179" xr:uid="{00000000-0005-0000-0000-000084810000}"/>
    <cellStyle name="Normal 3 4 3 6 2 3" xfId="33180" xr:uid="{00000000-0005-0000-0000-000085810000}"/>
    <cellStyle name="Normal 3 4 3 6 2 3 2" xfId="33181" xr:uid="{00000000-0005-0000-0000-000086810000}"/>
    <cellStyle name="Normal 3 4 3 6 2 3 2 2" xfId="33182" xr:uid="{00000000-0005-0000-0000-000087810000}"/>
    <cellStyle name="Normal 3 4 3 6 2 3 3" xfId="33183" xr:uid="{00000000-0005-0000-0000-000088810000}"/>
    <cellStyle name="Normal 3 4 3 6 2 4" xfId="33184" xr:uid="{00000000-0005-0000-0000-000089810000}"/>
    <cellStyle name="Normal 3 4 3 6 2 4 2" xfId="33185" xr:uid="{00000000-0005-0000-0000-00008A810000}"/>
    <cellStyle name="Normal 3 4 3 6 2 5" xfId="33186" xr:uid="{00000000-0005-0000-0000-00008B810000}"/>
    <cellStyle name="Normal 3 4 3 6 3" xfId="33187" xr:uid="{00000000-0005-0000-0000-00008C810000}"/>
    <cellStyle name="Normal 3 4 3 6 3 2" xfId="33188" xr:uid="{00000000-0005-0000-0000-00008D810000}"/>
    <cellStyle name="Normal 3 4 3 6 3 2 2" xfId="33189" xr:uid="{00000000-0005-0000-0000-00008E810000}"/>
    <cellStyle name="Normal 3 4 3 6 3 2 2 2" xfId="33190" xr:uid="{00000000-0005-0000-0000-00008F810000}"/>
    <cellStyle name="Normal 3 4 3 6 3 2 3" xfId="33191" xr:uid="{00000000-0005-0000-0000-000090810000}"/>
    <cellStyle name="Normal 3 4 3 6 3 3" xfId="33192" xr:uid="{00000000-0005-0000-0000-000091810000}"/>
    <cellStyle name="Normal 3 4 3 6 3 3 2" xfId="33193" xr:uid="{00000000-0005-0000-0000-000092810000}"/>
    <cellStyle name="Normal 3 4 3 6 3 4" xfId="33194" xr:uid="{00000000-0005-0000-0000-000093810000}"/>
    <cellStyle name="Normal 3 4 3 6 4" xfId="33195" xr:uid="{00000000-0005-0000-0000-000094810000}"/>
    <cellStyle name="Normal 3 4 3 6 4 2" xfId="33196" xr:uid="{00000000-0005-0000-0000-000095810000}"/>
    <cellStyle name="Normal 3 4 3 6 4 2 2" xfId="33197" xr:uid="{00000000-0005-0000-0000-000096810000}"/>
    <cellStyle name="Normal 3 4 3 6 4 2 2 2" xfId="33198" xr:uid="{00000000-0005-0000-0000-000097810000}"/>
    <cellStyle name="Normal 3 4 3 6 4 2 3" xfId="33199" xr:uid="{00000000-0005-0000-0000-000098810000}"/>
    <cellStyle name="Normal 3 4 3 6 4 3" xfId="33200" xr:uid="{00000000-0005-0000-0000-000099810000}"/>
    <cellStyle name="Normal 3 4 3 6 4 3 2" xfId="33201" xr:uid="{00000000-0005-0000-0000-00009A810000}"/>
    <cellStyle name="Normal 3 4 3 6 4 4" xfId="33202" xr:uid="{00000000-0005-0000-0000-00009B810000}"/>
    <cellStyle name="Normal 3 4 3 6 5" xfId="33203" xr:uid="{00000000-0005-0000-0000-00009C810000}"/>
    <cellStyle name="Normal 3 4 3 6 5 2" xfId="33204" xr:uid="{00000000-0005-0000-0000-00009D810000}"/>
    <cellStyle name="Normal 3 4 3 6 5 2 2" xfId="33205" xr:uid="{00000000-0005-0000-0000-00009E810000}"/>
    <cellStyle name="Normal 3 4 3 6 5 3" xfId="33206" xr:uid="{00000000-0005-0000-0000-00009F810000}"/>
    <cellStyle name="Normal 3 4 3 6 6" xfId="33207" xr:uid="{00000000-0005-0000-0000-0000A0810000}"/>
    <cellStyle name="Normal 3 4 3 6 6 2" xfId="33208" xr:uid="{00000000-0005-0000-0000-0000A1810000}"/>
    <cellStyle name="Normal 3 4 3 6 7" xfId="33209" xr:uid="{00000000-0005-0000-0000-0000A2810000}"/>
    <cellStyle name="Normal 3 4 3 6 7 2" xfId="33210" xr:uid="{00000000-0005-0000-0000-0000A3810000}"/>
    <cellStyle name="Normal 3 4 3 6 8" xfId="33211" xr:uid="{00000000-0005-0000-0000-0000A4810000}"/>
    <cellStyle name="Normal 3 4 3 7" xfId="33212" xr:uid="{00000000-0005-0000-0000-0000A5810000}"/>
    <cellStyle name="Normal 3 4 3 7 2" xfId="33213" xr:uid="{00000000-0005-0000-0000-0000A6810000}"/>
    <cellStyle name="Normal 3 4 3 7 2 2" xfId="33214" xr:uid="{00000000-0005-0000-0000-0000A7810000}"/>
    <cellStyle name="Normal 3 4 3 7 2 2 2" xfId="33215" xr:uid="{00000000-0005-0000-0000-0000A8810000}"/>
    <cellStyle name="Normal 3 4 3 7 2 2 2 2" xfId="33216" xr:uid="{00000000-0005-0000-0000-0000A9810000}"/>
    <cellStyle name="Normal 3 4 3 7 2 2 2 2 2" xfId="33217" xr:uid="{00000000-0005-0000-0000-0000AA810000}"/>
    <cellStyle name="Normal 3 4 3 7 2 2 2 3" xfId="33218" xr:uid="{00000000-0005-0000-0000-0000AB810000}"/>
    <cellStyle name="Normal 3 4 3 7 2 2 3" xfId="33219" xr:uid="{00000000-0005-0000-0000-0000AC810000}"/>
    <cellStyle name="Normal 3 4 3 7 2 2 3 2" xfId="33220" xr:uid="{00000000-0005-0000-0000-0000AD810000}"/>
    <cellStyle name="Normal 3 4 3 7 2 2 4" xfId="33221" xr:uid="{00000000-0005-0000-0000-0000AE810000}"/>
    <cellStyle name="Normal 3 4 3 7 2 3" xfId="33222" xr:uid="{00000000-0005-0000-0000-0000AF810000}"/>
    <cellStyle name="Normal 3 4 3 7 2 3 2" xfId="33223" xr:uid="{00000000-0005-0000-0000-0000B0810000}"/>
    <cellStyle name="Normal 3 4 3 7 2 3 2 2" xfId="33224" xr:uid="{00000000-0005-0000-0000-0000B1810000}"/>
    <cellStyle name="Normal 3 4 3 7 2 3 3" xfId="33225" xr:uid="{00000000-0005-0000-0000-0000B2810000}"/>
    <cellStyle name="Normal 3 4 3 7 2 4" xfId="33226" xr:uid="{00000000-0005-0000-0000-0000B3810000}"/>
    <cellStyle name="Normal 3 4 3 7 2 4 2" xfId="33227" xr:uid="{00000000-0005-0000-0000-0000B4810000}"/>
    <cellStyle name="Normal 3 4 3 7 2 5" xfId="33228" xr:uid="{00000000-0005-0000-0000-0000B5810000}"/>
    <cellStyle name="Normal 3 4 3 7 3" xfId="33229" xr:uid="{00000000-0005-0000-0000-0000B6810000}"/>
    <cellStyle name="Normal 3 4 3 7 3 2" xfId="33230" xr:uid="{00000000-0005-0000-0000-0000B7810000}"/>
    <cellStyle name="Normal 3 4 3 7 3 2 2" xfId="33231" xr:uid="{00000000-0005-0000-0000-0000B8810000}"/>
    <cellStyle name="Normal 3 4 3 7 3 2 2 2" xfId="33232" xr:uid="{00000000-0005-0000-0000-0000B9810000}"/>
    <cellStyle name="Normal 3 4 3 7 3 2 3" xfId="33233" xr:uid="{00000000-0005-0000-0000-0000BA810000}"/>
    <cellStyle name="Normal 3 4 3 7 3 3" xfId="33234" xr:uid="{00000000-0005-0000-0000-0000BB810000}"/>
    <cellStyle name="Normal 3 4 3 7 3 3 2" xfId="33235" xr:uid="{00000000-0005-0000-0000-0000BC810000}"/>
    <cellStyle name="Normal 3 4 3 7 3 4" xfId="33236" xr:uid="{00000000-0005-0000-0000-0000BD810000}"/>
    <cellStyle name="Normal 3 4 3 7 4" xfId="33237" xr:uid="{00000000-0005-0000-0000-0000BE810000}"/>
    <cellStyle name="Normal 3 4 3 7 4 2" xfId="33238" xr:uid="{00000000-0005-0000-0000-0000BF810000}"/>
    <cellStyle name="Normal 3 4 3 7 4 2 2" xfId="33239" xr:uid="{00000000-0005-0000-0000-0000C0810000}"/>
    <cellStyle name="Normal 3 4 3 7 4 3" xfId="33240" xr:uid="{00000000-0005-0000-0000-0000C1810000}"/>
    <cellStyle name="Normal 3 4 3 7 5" xfId="33241" xr:uid="{00000000-0005-0000-0000-0000C2810000}"/>
    <cellStyle name="Normal 3 4 3 7 5 2" xfId="33242" xr:uid="{00000000-0005-0000-0000-0000C3810000}"/>
    <cellStyle name="Normal 3 4 3 7 6" xfId="33243" xr:uid="{00000000-0005-0000-0000-0000C4810000}"/>
    <cellStyle name="Normal 3 4 3 8" xfId="33244" xr:uid="{00000000-0005-0000-0000-0000C5810000}"/>
    <cellStyle name="Normal 3 4 3 8 2" xfId="33245" xr:uid="{00000000-0005-0000-0000-0000C6810000}"/>
    <cellStyle name="Normal 3 4 3 8 2 2" xfId="33246" xr:uid="{00000000-0005-0000-0000-0000C7810000}"/>
    <cellStyle name="Normal 3 4 3 8 2 2 2" xfId="33247" xr:uid="{00000000-0005-0000-0000-0000C8810000}"/>
    <cellStyle name="Normal 3 4 3 8 2 2 2 2" xfId="33248" xr:uid="{00000000-0005-0000-0000-0000C9810000}"/>
    <cellStyle name="Normal 3 4 3 8 2 2 2 2 2" xfId="33249" xr:uid="{00000000-0005-0000-0000-0000CA810000}"/>
    <cellStyle name="Normal 3 4 3 8 2 2 2 3" xfId="33250" xr:uid="{00000000-0005-0000-0000-0000CB810000}"/>
    <cellStyle name="Normal 3 4 3 8 2 2 3" xfId="33251" xr:uid="{00000000-0005-0000-0000-0000CC810000}"/>
    <cellStyle name="Normal 3 4 3 8 2 2 3 2" xfId="33252" xr:uid="{00000000-0005-0000-0000-0000CD810000}"/>
    <cellStyle name="Normal 3 4 3 8 2 2 4" xfId="33253" xr:uid="{00000000-0005-0000-0000-0000CE810000}"/>
    <cellStyle name="Normal 3 4 3 8 2 3" xfId="33254" xr:uid="{00000000-0005-0000-0000-0000CF810000}"/>
    <cellStyle name="Normal 3 4 3 8 2 3 2" xfId="33255" xr:uid="{00000000-0005-0000-0000-0000D0810000}"/>
    <cellStyle name="Normal 3 4 3 8 2 3 2 2" xfId="33256" xr:uid="{00000000-0005-0000-0000-0000D1810000}"/>
    <cellStyle name="Normal 3 4 3 8 2 3 3" xfId="33257" xr:uid="{00000000-0005-0000-0000-0000D2810000}"/>
    <cellStyle name="Normal 3 4 3 8 2 4" xfId="33258" xr:uid="{00000000-0005-0000-0000-0000D3810000}"/>
    <cellStyle name="Normal 3 4 3 8 2 4 2" xfId="33259" xr:uid="{00000000-0005-0000-0000-0000D4810000}"/>
    <cellStyle name="Normal 3 4 3 8 2 5" xfId="33260" xr:uid="{00000000-0005-0000-0000-0000D5810000}"/>
    <cellStyle name="Normal 3 4 3 8 3" xfId="33261" xr:uid="{00000000-0005-0000-0000-0000D6810000}"/>
    <cellStyle name="Normal 3 4 3 8 3 2" xfId="33262" xr:uid="{00000000-0005-0000-0000-0000D7810000}"/>
    <cellStyle name="Normal 3 4 3 8 3 2 2" xfId="33263" xr:uid="{00000000-0005-0000-0000-0000D8810000}"/>
    <cellStyle name="Normal 3 4 3 8 3 2 2 2" xfId="33264" xr:uid="{00000000-0005-0000-0000-0000D9810000}"/>
    <cellStyle name="Normal 3 4 3 8 3 2 3" xfId="33265" xr:uid="{00000000-0005-0000-0000-0000DA810000}"/>
    <cellStyle name="Normal 3 4 3 8 3 3" xfId="33266" xr:uid="{00000000-0005-0000-0000-0000DB810000}"/>
    <cellStyle name="Normal 3 4 3 8 3 3 2" xfId="33267" xr:uid="{00000000-0005-0000-0000-0000DC810000}"/>
    <cellStyle name="Normal 3 4 3 8 3 4" xfId="33268" xr:uid="{00000000-0005-0000-0000-0000DD810000}"/>
    <cellStyle name="Normal 3 4 3 8 4" xfId="33269" xr:uid="{00000000-0005-0000-0000-0000DE810000}"/>
    <cellStyle name="Normal 3 4 3 8 4 2" xfId="33270" xr:uid="{00000000-0005-0000-0000-0000DF810000}"/>
    <cellStyle name="Normal 3 4 3 8 4 2 2" xfId="33271" xr:uid="{00000000-0005-0000-0000-0000E0810000}"/>
    <cellStyle name="Normal 3 4 3 8 4 3" xfId="33272" xr:uid="{00000000-0005-0000-0000-0000E1810000}"/>
    <cellStyle name="Normal 3 4 3 8 5" xfId="33273" xr:uid="{00000000-0005-0000-0000-0000E2810000}"/>
    <cellStyle name="Normal 3 4 3 8 5 2" xfId="33274" xr:uid="{00000000-0005-0000-0000-0000E3810000}"/>
    <cellStyle name="Normal 3 4 3 8 6" xfId="33275" xr:uid="{00000000-0005-0000-0000-0000E4810000}"/>
    <cellStyle name="Normal 3 4 3 9" xfId="33276" xr:uid="{00000000-0005-0000-0000-0000E5810000}"/>
    <cellStyle name="Normal 3 4 3 9 2" xfId="33277" xr:uid="{00000000-0005-0000-0000-0000E6810000}"/>
    <cellStyle name="Normal 3 4 3 9 2 2" xfId="33278" xr:uid="{00000000-0005-0000-0000-0000E7810000}"/>
    <cellStyle name="Normal 3 4 3 9 2 2 2" xfId="33279" xr:uid="{00000000-0005-0000-0000-0000E8810000}"/>
    <cellStyle name="Normal 3 4 3 9 2 2 2 2" xfId="33280" xr:uid="{00000000-0005-0000-0000-0000E9810000}"/>
    <cellStyle name="Normal 3 4 3 9 2 2 3" xfId="33281" xr:uid="{00000000-0005-0000-0000-0000EA810000}"/>
    <cellStyle name="Normal 3 4 3 9 2 3" xfId="33282" xr:uid="{00000000-0005-0000-0000-0000EB810000}"/>
    <cellStyle name="Normal 3 4 3 9 2 3 2" xfId="33283" xr:uid="{00000000-0005-0000-0000-0000EC810000}"/>
    <cellStyle name="Normal 3 4 3 9 2 4" xfId="33284" xr:uid="{00000000-0005-0000-0000-0000ED810000}"/>
    <cellStyle name="Normal 3 4 3 9 3" xfId="33285" xr:uid="{00000000-0005-0000-0000-0000EE810000}"/>
    <cellStyle name="Normal 3 4 3 9 3 2" xfId="33286" xr:uid="{00000000-0005-0000-0000-0000EF810000}"/>
    <cellStyle name="Normal 3 4 3 9 3 2 2" xfId="33287" xr:uid="{00000000-0005-0000-0000-0000F0810000}"/>
    <cellStyle name="Normal 3 4 3 9 3 3" xfId="33288" xr:uid="{00000000-0005-0000-0000-0000F1810000}"/>
    <cellStyle name="Normal 3 4 3 9 4" xfId="33289" xr:uid="{00000000-0005-0000-0000-0000F2810000}"/>
    <cellStyle name="Normal 3 4 3 9 4 2" xfId="33290" xr:uid="{00000000-0005-0000-0000-0000F3810000}"/>
    <cellStyle name="Normal 3 4 3 9 5" xfId="33291" xr:uid="{00000000-0005-0000-0000-0000F4810000}"/>
    <cellStyle name="Normal 3 4 3_T-straight with PEDs adjustor" xfId="33292" xr:uid="{00000000-0005-0000-0000-0000F5810000}"/>
    <cellStyle name="Normal 3 4 4" xfId="33293" xr:uid="{00000000-0005-0000-0000-0000F6810000}"/>
    <cellStyle name="Normal 3 4 4 10" xfId="33294" xr:uid="{00000000-0005-0000-0000-0000F7810000}"/>
    <cellStyle name="Normal 3 4 4 11" xfId="33295" xr:uid="{00000000-0005-0000-0000-0000F8810000}"/>
    <cellStyle name="Normal 3 4 4 2" xfId="33296" xr:uid="{00000000-0005-0000-0000-0000F9810000}"/>
    <cellStyle name="Normal 3 4 4 2 10" xfId="33297" xr:uid="{00000000-0005-0000-0000-0000FA810000}"/>
    <cellStyle name="Normal 3 4 4 2 2" xfId="33298" xr:uid="{00000000-0005-0000-0000-0000FB810000}"/>
    <cellStyle name="Normal 3 4 4 2 2 2" xfId="33299" xr:uid="{00000000-0005-0000-0000-0000FC810000}"/>
    <cellStyle name="Normal 3 4 4 2 2 2 2" xfId="33300" xr:uid="{00000000-0005-0000-0000-0000FD810000}"/>
    <cellStyle name="Normal 3 4 4 2 2 2 2 2" xfId="33301" xr:uid="{00000000-0005-0000-0000-0000FE810000}"/>
    <cellStyle name="Normal 3 4 4 2 2 2 2 2 2" xfId="33302" xr:uid="{00000000-0005-0000-0000-0000FF810000}"/>
    <cellStyle name="Normal 3 4 4 2 2 2 2 2 2 2" xfId="33303" xr:uid="{00000000-0005-0000-0000-000000820000}"/>
    <cellStyle name="Normal 3 4 4 2 2 2 2 2 3" xfId="33304" xr:uid="{00000000-0005-0000-0000-000001820000}"/>
    <cellStyle name="Normal 3 4 4 2 2 2 2 3" xfId="33305" xr:uid="{00000000-0005-0000-0000-000002820000}"/>
    <cellStyle name="Normal 3 4 4 2 2 2 2 3 2" xfId="33306" xr:uid="{00000000-0005-0000-0000-000003820000}"/>
    <cellStyle name="Normal 3 4 4 2 2 2 2 4" xfId="33307" xr:uid="{00000000-0005-0000-0000-000004820000}"/>
    <cellStyle name="Normal 3 4 4 2 2 2 3" xfId="33308" xr:uid="{00000000-0005-0000-0000-000005820000}"/>
    <cellStyle name="Normal 3 4 4 2 2 2 3 2" xfId="33309" xr:uid="{00000000-0005-0000-0000-000006820000}"/>
    <cellStyle name="Normal 3 4 4 2 2 2 3 2 2" xfId="33310" xr:uid="{00000000-0005-0000-0000-000007820000}"/>
    <cellStyle name="Normal 3 4 4 2 2 2 3 3" xfId="33311" xr:uid="{00000000-0005-0000-0000-000008820000}"/>
    <cellStyle name="Normal 3 4 4 2 2 2 4" xfId="33312" xr:uid="{00000000-0005-0000-0000-000009820000}"/>
    <cellStyle name="Normal 3 4 4 2 2 2 4 2" xfId="33313" xr:uid="{00000000-0005-0000-0000-00000A820000}"/>
    <cellStyle name="Normal 3 4 4 2 2 2 5" xfId="33314" xr:uid="{00000000-0005-0000-0000-00000B820000}"/>
    <cellStyle name="Normal 3 4 4 2 2 3" xfId="33315" xr:uid="{00000000-0005-0000-0000-00000C820000}"/>
    <cellStyle name="Normal 3 4 4 2 2 3 2" xfId="33316" xr:uid="{00000000-0005-0000-0000-00000D820000}"/>
    <cellStyle name="Normal 3 4 4 2 2 3 2 2" xfId="33317" xr:uid="{00000000-0005-0000-0000-00000E820000}"/>
    <cellStyle name="Normal 3 4 4 2 2 3 2 2 2" xfId="33318" xr:uid="{00000000-0005-0000-0000-00000F820000}"/>
    <cellStyle name="Normal 3 4 4 2 2 3 2 3" xfId="33319" xr:uid="{00000000-0005-0000-0000-000010820000}"/>
    <cellStyle name="Normal 3 4 4 2 2 3 3" xfId="33320" xr:uid="{00000000-0005-0000-0000-000011820000}"/>
    <cellStyle name="Normal 3 4 4 2 2 3 3 2" xfId="33321" xr:uid="{00000000-0005-0000-0000-000012820000}"/>
    <cellStyle name="Normal 3 4 4 2 2 3 4" xfId="33322" xr:uid="{00000000-0005-0000-0000-000013820000}"/>
    <cellStyle name="Normal 3 4 4 2 2 4" xfId="33323" xr:uid="{00000000-0005-0000-0000-000014820000}"/>
    <cellStyle name="Normal 3 4 4 2 2 4 2" xfId="33324" xr:uid="{00000000-0005-0000-0000-000015820000}"/>
    <cellStyle name="Normal 3 4 4 2 2 4 2 2" xfId="33325" xr:uid="{00000000-0005-0000-0000-000016820000}"/>
    <cellStyle name="Normal 3 4 4 2 2 4 2 2 2" xfId="33326" xr:uid="{00000000-0005-0000-0000-000017820000}"/>
    <cellStyle name="Normal 3 4 4 2 2 4 2 3" xfId="33327" xr:uid="{00000000-0005-0000-0000-000018820000}"/>
    <cellStyle name="Normal 3 4 4 2 2 4 3" xfId="33328" xr:uid="{00000000-0005-0000-0000-000019820000}"/>
    <cellStyle name="Normal 3 4 4 2 2 4 3 2" xfId="33329" xr:uid="{00000000-0005-0000-0000-00001A820000}"/>
    <cellStyle name="Normal 3 4 4 2 2 4 4" xfId="33330" xr:uid="{00000000-0005-0000-0000-00001B820000}"/>
    <cellStyle name="Normal 3 4 4 2 2 5" xfId="33331" xr:uid="{00000000-0005-0000-0000-00001C820000}"/>
    <cellStyle name="Normal 3 4 4 2 2 5 2" xfId="33332" xr:uid="{00000000-0005-0000-0000-00001D820000}"/>
    <cellStyle name="Normal 3 4 4 2 2 5 2 2" xfId="33333" xr:uid="{00000000-0005-0000-0000-00001E820000}"/>
    <cellStyle name="Normal 3 4 4 2 2 5 3" xfId="33334" xr:uid="{00000000-0005-0000-0000-00001F820000}"/>
    <cellStyle name="Normal 3 4 4 2 2 6" xfId="33335" xr:uid="{00000000-0005-0000-0000-000020820000}"/>
    <cellStyle name="Normal 3 4 4 2 2 6 2" xfId="33336" xr:uid="{00000000-0005-0000-0000-000021820000}"/>
    <cellStyle name="Normal 3 4 4 2 2 7" xfId="33337" xr:uid="{00000000-0005-0000-0000-000022820000}"/>
    <cellStyle name="Normal 3 4 4 2 2 7 2" xfId="33338" xr:uid="{00000000-0005-0000-0000-000023820000}"/>
    <cellStyle name="Normal 3 4 4 2 2 8" xfId="33339" xr:uid="{00000000-0005-0000-0000-000024820000}"/>
    <cellStyle name="Normal 3 4 4 2 3" xfId="33340" xr:uid="{00000000-0005-0000-0000-000025820000}"/>
    <cellStyle name="Normal 3 4 4 2 3 2" xfId="33341" xr:uid="{00000000-0005-0000-0000-000026820000}"/>
    <cellStyle name="Normal 3 4 4 2 3 2 2" xfId="33342" xr:uid="{00000000-0005-0000-0000-000027820000}"/>
    <cellStyle name="Normal 3 4 4 2 3 2 2 2" xfId="33343" xr:uid="{00000000-0005-0000-0000-000028820000}"/>
    <cellStyle name="Normal 3 4 4 2 3 2 2 2 2" xfId="33344" xr:uid="{00000000-0005-0000-0000-000029820000}"/>
    <cellStyle name="Normal 3 4 4 2 3 2 2 3" xfId="33345" xr:uid="{00000000-0005-0000-0000-00002A820000}"/>
    <cellStyle name="Normal 3 4 4 2 3 2 3" xfId="33346" xr:uid="{00000000-0005-0000-0000-00002B820000}"/>
    <cellStyle name="Normal 3 4 4 2 3 2 3 2" xfId="33347" xr:uid="{00000000-0005-0000-0000-00002C820000}"/>
    <cellStyle name="Normal 3 4 4 2 3 2 4" xfId="33348" xr:uid="{00000000-0005-0000-0000-00002D820000}"/>
    <cellStyle name="Normal 3 4 4 2 3 3" xfId="33349" xr:uid="{00000000-0005-0000-0000-00002E820000}"/>
    <cellStyle name="Normal 3 4 4 2 3 3 2" xfId="33350" xr:uid="{00000000-0005-0000-0000-00002F820000}"/>
    <cellStyle name="Normal 3 4 4 2 3 3 2 2" xfId="33351" xr:uid="{00000000-0005-0000-0000-000030820000}"/>
    <cellStyle name="Normal 3 4 4 2 3 3 3" xfId="33352" xr:uid="{00000000-0005-0000-0000-000031820000}"/>
    <cellStyle name="Normal 3 4 4 2 3 4" xfId="33353" xr:uid="{00000000-0005-0000-0000-000032820000}"/>
    <cellStyle name="Normal 3 4 4 2 3 4 2" xfId="33354" xr:uid="{00000000-0005-0000-0000-000033820000}"/>
    <cellStyle name="Normal 3 4 4 2 3 5" xfId="33355" xr:uid="{00000000-0005-0000-0000-000034820000}"/>
    <cellStyle name="Normal 3 4 4 2 4" xfId="33356" xr:uid="{00000000-0005-0000-0000-000035820000}"/>
    <cellStyle name="Normal 3 4 4 2 4 2" xfId="33357" xr:uid="{00000000-0005-0000-0000-000036820000}"/>
    <cellStyle name="Normal 3 4 4 2 4 2 2" xfId="33358" xr:uid="{00000000-0005-0000-0000-000037820000}"/>
    <cellStyle name="Normal 3 4 4 2 4 2 2 2" xfId="33359" xr:uid="{00000000-0005-0000-0000-000038820000}"/>
    <cellStyle name="Normal 3 4 4 2 4 2 3" xfId="33360" xr:uid="{00000000-0005-0000-0000-000039820000}"/>
    <cellStyle name="Normal 3 4 4 2 4 3" xfId="33361" xr:uid="{00000000-0005-0000-0000-00003A820000}"/>
    <cellStyle name="Normal 3 4 4 2 4 3 2" xfId="33362" xr:uid="{00000000-0005-0000-0000-00003B820000}"/>
    <cellStyle name="Normal 3 4 4 2 4 4" xfId="33363" xr:uid="{00000000-0005-0000-0000-00003C820000}"/>
    <cellStyle name="Normal 3 4 4 2 5" xfId="33364" xr:uid="{00000000-0005-0000-0000-00003D820000}"/>
    <cellStyle name="Normal 3 4 4 2 5 2" xfId="33365" xr:uid="{00000000-0005-0000-0000-00003E820000}"/>
    <cellStyle name="Normal 3 4 4 2 5 2 2" xfId="33366" xr:uid="{00000000-0005-0000-0000-00003F820000}"/>
    <cellStyle name="Normal 3 4 4 2 5 2 2 2" xfId="33367" xr:uid="{00000000-0005-0000-0000-000040820000}"/>
    <cellStyle name="Normal 3 4 4 2 5 2 3" xfId="33368" xr:uid="{00000000-0005-0000-0000-000041820000}"/>
    <cellStyle name="Normal 3 4 4 2 5 3" xfId="33369" xr:uid="{00000000-0005-0000-0000-000042820000}"/>
    <cellStyle name="Normal 3 4 4 2 5 3 2" xfId="33370" xr:uid="{00000000-0005-0000-0000-000043820000}"/>
    <cellStyle name="Normal 3 4 4 2 5 4" xfId="33371" xr:uid="{00000000-0005-0000-0000-000044820000}"/>
    <cellStyle name="Normal 3 4 4 2 6" xfId="33372" xr:uid="{00000000-0005-0000-0000-000045820000}"/>
    <cellStyle name="Normal 3 4 4 2 6 2" xfId="33373" xr:uid="{00000000-0005-0000-0000-000046820000}"/>
    <cellStyle name="Normal 3 4 4 2 6 2 2" xfId="33374" xr:uid="{00000000-0005-0000-0000-000047820000}"/>
    <cellStyle name="Normal 3 4 4 2 6 3" xfId="33375" xr:uid="{00000000-0005-0000-0000-000048820000}"/>
    <cellStyle name="Normal 3 4 4 2 7" xfId="33376" xr:uid="{00000000-0005-0000-0000-000049820000}"/>
    <cellStyle name="Normal 3 4 4 2 7 2" xfId="33377" xr:uid="{00000000-0005-0000-0000-00004A820000}"/>
    <cellStyle name="Normal 3 4 4 2 8" xfId="33378" xr:uid="{00000000-0005-0000-0000-00004B820000}"/>
    <cellStyle name="Normal 3 4 4 2 8 2" xfId="33379" xr:uid="{00000000-0005-0000-0000-00004C820000}"/>
    <cellStyle name="Normal 3 4 4 2 9" xfId="33380" xr:uid="{00000000-0005-0000-0000-00004D820000}"/>
    <cellStyle name="Normal 3 4 4 3" xfId="33381" xr:uid="{00000000-0005-0000-0000-00004E820000}"/>
    <cellStyle name="Normal 3 4 4 3 2" xfId="33382" xr:uid="{00000000-0005-0000-0000-00004F820000}"/>
    <cellStyle name="Normal 3 4 4 3 2 2" xfId="33383" xr:uid="{00000000-0005-0000-0000-000050820000}"/>
    <cellStyle name="Normal 3 4 4 3 2 2 2" xfId="33384" xr:uid="{00000000-0005-0000-0000-000051820000}"/>
    <cellStyle name="Normal 3 4 4 3 2 2 2 2" xfId="33385" xr:uid="{00000000-0005-0000-0000-000052820000}"/>
    <cellStyle name="Normal 3 4 4 3 2 2 2 2 2" xfId="33386" xr:uid="{00000000-0005-0000-0000-000053820000}"/>
    <cellStyle name="Normal 3 4 4 3 2 2 2 3" xfId="33387" xr:uid="{00000000-0005-0000-0000-000054820000}"/>
    <cellStyle name="Normal 3 4 4 3 2 2 3" xfId="33388" xr:uid="{00000000-0005-0000-0000-000055820000}"/>
    <cellStyle name="Normal 3 4 4 3 2 2 3 2" xfId="33389" xr:uid="{00000000-0005-0000-0000-000056820000}"/>
    <cellStyle name="Normal 3 4 4 3 2 2 4" xfId="33390" xr:uid="{00000000-0005-0000-0000-000057820000}"/>
    <cellStyle name="Normal 3 4 4 3 2 3" xfId="33391" xr:uid="{00000000-0005-0000-0000-000058820000}"/>
    <cellStyle name="Normal 3 4 4 3 2 3 2" xfId="33392" xr:uid="{00000000-0005-0000-0000-000059820000}"/>
    <cellStyle name="Normal 3 4 4 3 2 3 2 2" xfId="33393" xr:uid="{00000000-0005-0000-0000-00005A820000}"/>
    <cellStyle name="Normal 3 4 4 3 2 3 3" xfId="33394" xr:uid="{00000000-0005-0000-0000-00005B820000}"/>
    <cellStyle name="Normal 3 4 4 3 2 4" xfId="33395" xr:uid="{00000000-0005-0000-0000-00005C820000}"/>
    <cellStyle name="Normal 3 4 4 3 2 4 2" xfId="33396" xr:uid="{00000000-0005-0000-0000-00005D820000}"/>
    <cellStyle name="Normal 3 4 4 3 2 5" xfId="33397" xr:uid="{00000000-0005-0000-0000-00005E820000}"/>
    <cellStyle name="Normal 3 4 4 3 3" xfId="33398" xr:uid="{00000000-0005-0000-0000-00005F820000}"/>
    <cellStyle name="Normal 3 4 4 3 3 2" xfId="33399" xr:uid="{00000000-0005-0000-0000-000060820000}"/>
    <cellStyle name="Normal 3 4 4 3 3 2 2" xfId="33400" xr:uid="{00000000-0005-0000-0000-000061820000}"/>
    <cellStyle name="Normal 3 4 4 3 3 2 2 2" xfId="33401" xr:uid="{00000000-0005-0000-0000-000062820000}"/>
    <cellStyle name="Normal 3 4 4 3 3 2 3" xfId="33402" xr:uid="{00000000-0005-0000-0000-000063820000}"/>
    <cellStyle name="Normal 3 4 4 3 3 3" xfId="33403" xr:uid="{00000000-0005-0000-0000-000064820000}"/>
    <cellStyle name="Normal 3 4 4 3 3 3 2" xfId="33404" xr:uid="{00000000-0005-0000-0000-000065820000}"/>
    <cellStyle name="Normal 3 4 4 3 3 4" xfId="33405" xr:uid="{00000000-0005-0000-0000-000066820000}"/>
    <cellStyle name="Normal 3 4 4 3 4" xfId="33406" xr:uid="{00000000-0005-0000-0000-000067820000}"/>
    <cellStyle name="Normal 3 4 4 3 4 2" xfId="33407" xr:uid="{00000000-0005-0000-0000-000068820000}"/>
    <cellStyle name="Normal 3 4 4 3 4 2 2" xfId="33408" xr:uid="{00000000-0005-0000-0000-000069820000}"/>
    <cellStyle name="Normal 3 4 4 3 4 2 2 2" xfId="33409" xr:uid="{00000000-0005-0000-0000-00006A820000}"/>
    <cellStyle name="Normal 3 4 4 3 4 2 3" xfId="33410" xr:uid="{00000000-0005-0000-0000-00006B820000}"/>
    <cellStyle name="Normal 3 4 4 3 4 3" xfId="33411" xr:uid="{00000000-0005-0000-0000-00006C820000}"/>
    <cellStyle name="Normal 3 4 4 3 4 3 2" xfId="33412" xr:uid="{00000000-0005-0000-0000-00006D820000}"/>
    <cellStyle name="Normal 3 4 4 3 4 4" xfId="33413" xr:uid="{00000000-0005-0000-0000-00006E820000}"/>
    <cellStyle name="Normal 3 4 4 3 5" xfId="33414" xr:uid="{00000000-0005-0000-0000-00006F820000}"/>
    <cellStyle name="Normal 3 4 4 3 5 2" xfId="33415" xr:uid="{00000000-0005-0000-0000-000070820000}"/>
    <cellStyle name="Normal 3 4 4 3 5 2 2" xfId="33416" xr:uid="{00000000-0005-0000-0000-000071820000}"/>
    <cellStyle name="Normal 3 4 4 3 5 3" xfId="33417" xr:uid="{00000000-0005-0000-0000-000072820000}"/>
    <cellStyle name="Normal 3 4 4 3 6" xfId="33418" xr:uid="{00000000-0005-0000-0000-000073820000}"/>
    <cellStyle name="Normal 3 4 4 3 6 2" xfId="33419" xr:uid="{00000000-0005-0000-0000-000074820000}"/>
    <cellStyle name="Normal 3 4 4 3 7" xfId="33420" xr:uid="{00000000-0005-0000-0000-000075820000}"/>
    <cellStyle name="Normal 3 4 4 3 7 2" xfId="33421" xr:uid="{00000000-0005-0000-0000-000076820000}"/>
    <cellStyle name="Normal 3 4 4 3 8" xfId="33422" xr:uid="{00000000-0005-0000-0000-000077820000}"/>
    <cellStyle name="Normal 3 4 4 4" xfId="33423" xr:uid="{00000000-0005-0000-0000-000078820000}"/>
    <cellStyle name="Normal 3 4 4 4 2" xfId="33424" xr:uid="{00000000-0005-0000-0000-000079820000}"/>
    <cellStyle name="Normal 3 4 4 4 2 2" xfId="33425" xr:uid="{00000000-0005-0000-0000-00007A820000}"/>
    <cellStyle name="Normal 3 4 4 4 2 2 2" xfId="33426" xr:uid="{00000000-0005-0000-0000-00007B820000}"/>
    <cellStyle name="Normal 3 4 4 4 2 2 2 2" xfId="33427" xr:uid="{00000000-0005-0000-0000-00007C820000}"/>
    <cellStyle name="Normal 3 4 4 4 2 2 3" xfId="33428" xr:uid="{00000000-0005-0000-0000-00007D820000}"/>
    <cellStyle name="Normal 3 4 4 4 2 3" xfId="33429" xr:uid="{00000000-0005-0000-0000-00007E820000}"/>
    <cellStyle name="Normal 3 4 4 4 2 3 2" xfId="33430" xr:uid="{00000000-0005-0000-0000-00007F820000}"/>
    <cellStyle name="Normal 3 4 4 4 2 4" xfId="33431" xr:uid="{00000000-0005-0000-0000-000080820000}"/>
    <cellStyle name="Normal 3 4 4 4 3" xfId="33432" xr:uid="{00000000-0005-0000-0000-000081820000}"/>
    <cellStyle name="Normal 3 4 4 4 3 2" xfId="33433" xr:uid="{00000000-0005-0000-0000-000082820000}"/>
    <cellStyle name="Normal 3 4 4 4 3 2 2" xfId="33434" xr:uid="{00000000-0005-0000-0000-000083820000}"/>
    <cellStyle name="Normal 3 4 4 4 3 3" xfId="33435" xr:uid="{00000000-0005-0000-0000-000084820000}"/>
    <cellStyle name="Normal 3 4 4 4 4" xfId="33436" xr:uid="{00000000-0005-0000-0000-000085820000}"/>
    <cellStyle name="Normal 3 4 4 4 4 2" xfId="33437" xr:uid="{00000000-0005-0000-0000-000086820000}"/>
    <cellStyle name="Normal 3 4 4 4 5" xfId="33438" xr:uid="{00000000-0005-0000-0000-000087820000}"/>
    <cellStyle name="Normal 3 4 4 5" xfId="33439" xr:uid="{00000000-0005-0000-0000-000088820000}"/>
    <cellStyle name="Normal 3 4 4 5 2" xfId="33440" xr:uid="{00000000-0005-0000-0000-000089820000}"/>
    <cellStyle name="Normal 3 4 4 5 2 2" xfId="33441" xr:uid="{00000000-0005-0000-0000-00008A820000}"/>
    <cellStyle name="Normal 3 4 4 5 2 2 2" xfId="33442" xr:uid="{00000000-0005-0000-0000-00008B820000}"/>
    <cellStyle name="Normal 3 4 4 5 2 3" xfId="33443" xr:uid="{00000000-0005-0000-0000-00008C820000}"/>
    <cellStyle name="Normal 3 4 4 5 3" xfId="33444" xr:uid="{00000000-0005-0000-0000-00008D820000}"/>
    <cellStyle name="Normal 3 4 4 5 3 2" xfId="33445" xr:uid="{00000000-0005-0000-0000-00008E820000}"/>
    <cellStyle name="Normal 3 4 4 5 4" xfId="33446" xr:uid="{00000000-0005-0000-0000-00008F820000}"/>
    <cellStyle name="Normal 3 4 4 6" xfId="33447" xr:uid="{00000000-0005-0000-0000-000090820000}"/>
    <cellStyle name="Normal 3 4 4 6 2" xfId="33448" xr:uid="{00000000-0005-0000-0000-000091820000}"/>
    <cellStyle name="Normal 3 4 4 6 2 2" xfId="33449" xr:uid="{00000000-0005-0000-0000-000092820000}"/>
    <cellStyle name="Normal 3 4 4 6 2 2 2" xfId="33450" xr:uid="{00000000-0005-0000-0000-000093820000}"/>
    <cellStyle name="Normal 3 4 4 6 2 3" xfId="33451" xr:uid="{00000000-0005-0000-0000-000094820000}"/>
    <cellStyle name="Normal 3 4 4 6 3" xfId="33452" xr:uid="{00000000-0005-0000-0000-000095820000}"/>
    <cellStyle name="Normal 3 4 4 6 3 2" xfId="33453" xr:uid="{00000000-0005-0000-0000-000096820000}"/>
    <cellStyle name="Normal 3 4 4 6 4" xfId="33454" xr:uid="{00000000-0005-0000-0000-000097820000}"/>
    <cellStyle name="Normal 3 4 4 7" xfId="33455" xr:uid="{00000000-0005-0000-0000-000098820000}"/>
    <cellStyle name="Normal 3 4 4 7 2" xfId="33456" xr:uid="{00000000-0005-0000-0000-000099820000}"/>
    <cellStyle name="Normal 3 4 4 7 2 2" xfId="33457" xr:uid="{00000000-0005-0000-0000-00009A820000}"/>
    <cellStyle name="Normal 3 4 4 7 3" xfId="33458" xr:uid="{00000000-0005-0000-0000-00009B820000}"/>
    <cellStyle name="Normal 3 4 4 8" xfId="33459" xr:uid="{00000000-0005-0000-0000-00009C820000}"/>
    <cellStyle name="Normal 3 4 4 8 2" xfId="33460" xr:uid="{00000000-0005-0000-0000-00009D820000}"/>
    <cellStyle name="Normal 3 4 4 9" xfId="33461" xr:uid="{00000000-0005-0000-0000-00009E820000}"/>
    <cellStyle name="Normal 3 4 4 9 2" xfId="33462" xr:uid="{00000000-0005-0000-0000-00009F820000}"/>
    <cellStyle name="Normal 3 4 5" xfId="33463" xr:uid="{00000000-0005-0000-0000-0000A0820000}"/>
    <cellStyle name="Normal 3 4 5 10" xfId="33464" xr:uid="{00000000-0005-0000-0000-0000A1820000}"/>
    <cellStyle name="Normal 3 4 5 11" xfId="33465" xr:uid="{00000000-0005-0000-0000-0000A2820000}"/>
    <cellStyle name="Normal 3 4 5 2" xfId="33466" xr:uid="{00000000-0005-0000-0000-0000A3820000}"/>
    <cellStyle name="Normal 3 4 5 2 10" xfId="33467" xr:uid="{00000000-0005-0000-0000-0000A4820000}"/>
    <cellStyle name="Normal 3 4 5 2 2" xfId="33468" xr:uid="{00000000-0005-0000-0000-0000A5820000}"/>
    <cellStyle name="Normal 3 4 5 2 2 2" xfId="33469" xr:uid="{00000000-0005-0000-0000-0000A6820000}"/>
    <cellStyle name="Normal 3 4 5 2 2 2 2" xfId="33470" xr:uid="{00000000-0005-0000-0000-0000A7820000}"/>
    <cellStyle name="Normal 3 4 5 2 2 2 2 2" xfId="33471" xr:uid="{00000000-0005-0000-0000-0000A8820000}"/>
    <cellStyle name="Normal 3 4 5 2 2 2 2 2 2" xfId="33472" xr:uid="{00000000-0005-0000-0000-0000A9820000}"/>
    <cellStyle name="Normal 3 4 5 2 2 2 2 2 2 2" xfId="33473" xr:uid="{00000000-0005-0000-0000-0000AA820000}"/>
    <cellStyle name="Normal 3 4 5 2 2 2 2 2 3" xfId="33474" xr:uid="{00000000-0005-0000-0000-0000AB820000}"/>
    <cellStyle name="Normal 3 4 5 2 2 2 2 3" xfId="33475" xr:uid="{00000000-0005-0000-0000-0000AC820000}"/>
    <cellStyle name="Normal 3 4 5 2 2 2 2 3 2" xfId="33476" xr:uid="{00000000-0005-0000-0000-0000AD820000}"/>
    <cellStyle name="Normal 3 4 5 2 2 2 2 4" xfId="33477" xr:uid="{00000000-0005-0000-0000-0000AE820000}"/>
    <cellStyle name="Normal 3 4 5 2 2 2 3" xfId="33478" xr:uid="{00000000-0005-0000-0000-0000AF820000}"/>
    <cellStyle name="Normal 3 4 5 2 2 2 3 2" xfId="33479" xr:uid="{00000000-0005-0000-0000-0000B0820000}"/>
    <cellStyle name="Normal 3 4 5 2 2 2 3 2 2" xfId="33480" xr:uid="{00000000-0005-0000-0000-0000B1820000}"/>
    <cellStyle name="Normal 3 4 5 2 2 2 3 3" xfId="33481" xr:uid="{00000000-0005-0000-0000-0000B2820000}"/>
    <cellStyle name="Normal 3 4 5 2 2 2 4" xfId="33482" xr:uid="{00000000-0005-0000-0000-0000B3820000}"/>
    <cellStyle name="Normal 3 4 5 2 2 2 4 2" xfId="33483" xr:uid="{00000000-0005-0000-0000-0000B4820000}"/>
    <cellStyle name="Normal 3 4 5 2 2 2 5" xfId="33484" xr:uid="{00000000-0005-0000-0000-0000B5820000}"/>
    <cellStyle name="Normal 3 4 5 2 2 3" xfId="33485" xr:uid="{00000000-0005-0000-0000-0000B6820000}"/>
    <cellStyle name="Normal 3 4 5 2 2 3 2" xfId="33486" xr:uid="{00000000-0005-0000-0000-0000B7820000}"/>
    <cellStyle name="Normal 3 4 5 2 2 3 2 2" xfId="33487" xr:uid="{00000000-0005-0000-0000-0000B8820000}"/>
    <cellStyle name="Normal 3 4 5 2 2 3 2 2 2" xfId="33488" xr:uid="{00000000-0005-0000-0000-0000B9820000}"/>
    <cellStyle name="Normal 3 4 5 2 2 3 2 3" xfId="33489" xr:uid="{00000000-0005-0000-0000-0000BA820000}"/>
    <cellStyle name="Normal 3 4 5 2 2 3 3" xfId="33490" xr:uid="{00000000-0005-0000-0000-0000BB820000}"/>
    <cellStyle name="Normal 3 4 5 2 2 3 3 2" xfId="33491" xr:uid="{00000000-0005-0000-0000-0000BC820000}"/>
    <cellStyle name="Normal 3 4 5 2 2 3 4" xfId="33492" xr:uid="{00000000-0005-0000-0000-0000BD820000}"/>
    <cellStyle name="Normal 3 4 5 2 2 4" xfId="33493" xr:uid="{00000000-0005-0000-0000-0000BE820000}"/>
    <cellStyle name="Normal 3 4 5 2 2 4 2" xfId="33494" xr:uid="{00000000-0005-0000-0000-0000BF820000}"/>
    <cellStyle name="Normal 3 4 5 2 2 4 2 2" xfId="33495" xr:uid="{00000000-0005-0000-0000-0000C0820000}"/>
    <cellStyle name="Normal 3 4 5 2 2 4 2 2 2" xfId="33496" xr:uid="{00000000-0005-0000-0000-0000C1820000}"/>
    <cellStyle name="Normal 3 4 5 2 2 4 2 3" xfId="33497" xr:uid="{00000000-0005-0000-0000-0000C2820000}"/>
    <cellStyle name="Normal 3 4 5 2 2 4 3" xfId="33498" xr:uid="{00000000-0005-0000-0000-0000C3820000}"/>
    <cellStyle name="Normal 3 4 5 2 2 4 3 2" xfId="33499" xr:uid="{00000000-0005-0000-0000-0000C4820000}"/>
    <cellStyle name="Normal 3 4 5 2 2 4 4" xfId="33500" xr:uid="{00000000-0005-0000-0000-0000C5820000}"/>
    <cellStyle name="Normal 3 4 5 2 2 5" xfId="33501" xr:uid="{00000000-0005-0000-0000-0000C6820000}"/>
    <cellStyle name="Normal 3 4 5 2 2 5 2" xfId="33502" xr:uid="{00000000-0005-0000-0000-0000C7820000}"/>
    <cellStyle name="Normal 3 4 5 2 2 5 2 2" xfId="33503" xr:uid="{00000000-0005-0000-0000-0000C8820000}"/>
    <cellStyle name="Normal 3 4 5 2 2 5 3" xfId="33504" xr:uid="{00000000-0005-0000-0000-0000C9820000}"/>
    <cellStyle name="Normal 3 4 5 2 2 6" xfId="33505" xr:uid="{00000000-0005-0000-0000-0000CA820000}"/>
    <cellStyle name="Normal 3 4 5 2 2 6 2" xfId="33506" xr:uid="{00000000-0005-0000-0000-0000CB820000}"/>
    <cellStyle name="Normal 3 4 5 2 2 7" xfId="33507" xr:uid="{00000000-0005-0000-0000-0000CC820000}"/>
    <cellStyle name="Normal 3 4 5 2 2 7 2" xfId="33508" xr:uid="{00000000-0005-0000-0000-0000CD820000}"/>
    <cellStyle name="Normal 3 4 5 2 2 8" xfId="33509" xr:uid="{00000000-0005-0000-0000-0000CE820000}"/>
    <cellStyle name="Normal 3 4 5 2 3" xfId="33510" xr:uid="{00000000-0005-0000-0000-0000CF820000}"/>
    <cellStyle name="Normal 3 4 5 2 3 2" xfId="33511" xr:uid="{00000000-0005-0000-0000-0000D0820000}"/>
    <cellStyle name="Normal 3 4 5 2 3 2 2" xfId="33512" xr:uid="{00000000-0005-0000-0000-0000D1820000}"/>
    <cellStyle name="Normal 3 4 5 2 3 2 2 2" xfId="33513" xr:uid="{00000000-0005-0000-0000-0000D2820000}"/>
    <cellStyle name="Normal 3 4 5 2 3 2 2 2 2" xfId="33514" xr:uid="{00000000-0005-0000-0000-0000D3820000}"/>
    <cellStyle name="Normal 3 4 5 2 3 2 2 3" xfId="33515" xr:uid="{00000000-0005-0000-0000-0000D4820000}"/>
    <cellStyle name="Normal 3 4 5 2 3 2 3" xfId="33516" xr:uid="{00000000-0005-0000-0000-0000D5820000}"/>
    <cellStyle name="Normal 3 4 5 2 3 2 3 2" xfId="33517" xr:uid="{00000000-0005-0000-0000-0000D6820000}"/>
    <cellStyle name="Normal 3 4 5 2 3 2 4" xfId="33518" xr:uid="{00000000-0005-0000-0000-0000D7820000}"/>
    <cellStyle name="Normal 3 4 5 2 3 3" xfId="33519" xr:uid="{00000000-0005-0000-0000-0000D8820000}"/>
    <cellStyle name="Normal 3 4 5 2 3 3 2" xfId="33520" xr:uid="{00000000-0005-0000-0000-0000D9820000}"/>
    <cellStyle name="Normal 3 4 5 2 3 3 2 2" xfId="33521" xr:uid="{00000000-0005-0000-0000-0000DA820000}"/>
    <cellStyle name="Normal 3 4 5 2 3 3 3" xfId="33522" xr:uid="{00000000-0005-0000-0000-0000DB820000}"/>
    <cellStyle name="Normal 3 4 5 2 3 4" xfId="33523" xr:uid="{00000000-0005-0000-0000-0000DC820000}"/>
    <cellStyle name="Normal 3 4 5 2 3 4 2" xfId="33524" xr:uid="{00000000-0005-0000-0000-0000DD820000}"/>
    <cellStyle name="Normal 3 4 5 2 3 5" xfId="33525" xr:uid="{00000000-0005-0000-0000-0000DE820000}"/>
    <cellStyle name="Normal 3 4 5 2 4" xfId="33526" xr:uid="{00000000-0005-0000-0000-0000DF820000}"/>
    <cellStyle name="Normal 3 4 5 2 4 2" xfId="33527" xr:uid="{00000000-0005-0000-0000-0000E0820000}"/>
    <cellStyle name="Normal 3 4 5 2 4 2 2" xfId="33528" xr:uid="{00000000-0005-0000-0000-0000E1820000}"/>
    <cellStyle name="Normal 3 4 5 2 4 2 2 2" xfId="33529" xr:uid="{00000000-0005-0000-0000-0000E2820000}"/>
    <cellStyle name="Normal 3 4 5 2 4 2 3" xfId="33530" xr:uid="{00000000-0005-0000-0000-0000E3820000}"/>
    <cellStyle name="Normal 3 4 5 2 4 3" xfId="33531" xr:uid="{00000000-0005-0000-0000-0000E4820000}"/>
    <cellStyle name="Normal 3 4 5 2 4 3 2" xfId="33532" xr:uid="{00000000-0005-0000-0000-0000E5820000}"/>
    <cellStyle name="Normal 3 4 5 2 4 4" xfId="33533" xr:uid="{00000000-0005-0000-0000-0000E6820000}"/>
    <cellStyle name="Normal 3 4 5 2 5" xfId="33534" xr:uid="{00000000-0005-0000-0000-0000E7820000}"/>
    <cellStyle name="Normal 3 4 5 2 5 2" xfId="33535" xr:uid="{00000000-0005-0000-0000-0000E8820000}"/>
    <cellStyle name="Normal 3 4 5 2 5 2 2" xfId="33536" xr:uid="{00000000-0005-0000-0000-0000E9820000}"/>
    <cellStyle name="Normal 3 4 5 2 5 2 2 2" xfId="33537" xr:uid="{00000000-0005-0000-0000-0000EA820000}"/>
    <cellStyle name="Normal 3 4 5 2 5 2 3" xfId="33538" xr:uid="{00000000-0005-0000-0000-0000EB820000}"/>
    <cellStyle name="Normal 3 4 5 2 5 3" xfId="33539" xr:uid="{00000000-0005-0000-0000-0000EC820000}"/>
    <cellStyle name="Normal 3 4 5 2 5 3 2" xfId="33540" xr:uid="{00000000-0005-0000-0000-0000ED820000}"/>
    <cellStyle name="Normal 3 4 5 2 5 4" xfId="33541" xr:uid="{00000000-0005-0000-0000-0000EE820000}"/>
    <cellStyle name="Normal 3 4 5 2 6" xfId="33542" xr:uid="{00000000-0005-0000-0000-0000EF820000}"/>
    <cellStyle name="Normal 3 4 5 2 6 2" xfId="33543" xr:uid="{00000000-0005-0000-0000-0000F0820000}"/>
    <cellStyle name="Normal 3 4 5 2 6 2 2" xfId="33544" xr:uid="{00000000-0005-0000-0000-0000F1820000}"/>
    <cellStyle name="Normal 3 4 5 2 6 3" xfId="33545" xr:uid="{00000000-0005-0000-0000-0000F2820000}"/>
    <cellStyle name="Normal 3 4 5 2 7" xfId="33546" xr:uid="{00000000-0005-0000-0000-0000F3820000}"/>
    <cellStyle name="Normal 3 4 5 2 7 2" xfId="33547" xr:uid="{00000000-0005-0000-0000-0000F4820000}"/>
    <cellStyle name="Normal 3 4 5 2 8" xfId="33548" xr:uid="{00000000-0005-0000-0000-0000F5820000}"/>
    <cellStyle name="Normal 3 4 5 2 8 2" xfId="33549" xr:uid="{00000000-0005-0000-0000-0000F6820000}"/>
    <cellStyle name="Normal 3 4 5 2 9" xfId="33550" xr:uid="{00000000-0005-0000-0000-0000F7820000}"/>
    <cellStyle name="Normal 3 4 5 3" xfId="33551" xr:uid="{00000000-0005-0000-0000-0000F8820000}"/>
    <cellStyle name="Normal 3 4 5 3 2" xfId="33552" xr:uid="{00000000-0005-0000-0000-0000F9820000}"/>
    <cellStyle name="Normal 3 4 5 3 2 2" xfId="33553" xr:uid="{00000000-0005-0000-0000-0000FA820000}"/>
    <cellStyle name="Normal 3 4 5 3 2 2 2" xfId="33554" xr:uid="{00000000-0005-0000-0000-0000FB820000}"/>
    <cellStyle name="Normal 3 4 5 3 2 2 2 2" xfId="33555" xr:uid="{00000000-0005-0000-0000-0000FC820000}"/>
    <cellStyle name="Normal 3 4 5 3 2 2 2 2 2" xfId="33556" xr:uid="{00000000-0005-0000-0000-0000FD820000}"/>
    <cellStyle name="Normal 3 4 5 3 2 2 2 3" xfId="33557" xr:uid="{00000000-0005-0000-0000-0000FE820000}"/>
    <cellStyle name="Normal 3 4 5 3 2 2 3" xfId="33558" xr:uid="{00000000-0005-0000-0000-0000FF820000}"/>
    <cellStyle name="Normal 3 4 5 3 2 2 3 2" xfId="33559" xr:uid="{00000000-0005-0000-0000-000000830000}"/>
    <cellStyle name="Normal 3 4 5 3 2 2 4" xfId="33560" xr:uid="{00000000-0005-0000-0000-000001830000}"/>
    <cellStyle name="Normal 3 4 5 3 2 3" xfId="33561" xr:uid="{00000000-0005-0000-0000-000002830000}"/>
    <cellStyle name="Normal 3 4 5 3 2 3 2" xfId="33562" xr:uid="{00000000-0005-0000-0000-000003830000}"/>
    <cellStyle name="Normal 3 4 5 3 2 3 2 2" xfId="33563" xr:uid="{00000000-0005-0000-0000-000004830000}"/>
    <cellStyle name="Normal 3 4 5 3 2 3 3" xfId="33564" xr:uid="{00000000-0005-0000-0000-000005830000}"/>
    <cellStyle name="Normal 3 4 5 3 2 4" xfId="33565" xr:uid="{00000000-0005-0000-0000-000006830000}"/>
    <cellStyle name="Normal 3 4 5 3 2 4 2" xfId="33566" xr:uid="{00000000-0005-0000-0000-000007830000}"/>
    <cellStyle name="Normal 3 4 5 3 2 5" xfId="33567" xr:uid="{00000000-0005-0000-0000-000008830000}"/>
    <cellStyle name="Normal 3 4 5 3 3" xfId="33568" xr:uid="{00000000-0005-0000-0000-000009830000}"/>
    <cellStyle name="Normal 3 4 5 3 3 2" xfId="33569" xr:uid="{00000000-0005-0000-0000-00000A830000}"/>
    <cellStyle name="Normal 3 4 5 3 3 2 2" xfId="33570" xr:uid="{00000000-0005-0000-0000-00000B830000}"/>
    <cellStyle name="Normal 3 4 5 3 3 2 2 2" xfId="33571" xr:uid="{00000000-0005-0000-0000-00000C830000}"/>
    <cellStyle name="Normal 3 4 5 3 3 2 3" xfId="33572" xr:uid="{00000000-0005-0000-0000-00000D830000}"/>
    <cellStyle name="Normal 3 4 5 3 3 3" xfId="33573" xr:uid="{00000000-0005-0000-0000-00000E830000}"/>
    <cellStyle name="Normal 3 4 5 3 3 3 2" xfId="33574" xr:uid="{00000000-0005-0000-0000-00000F830000}"/>
    <cellStyle name="Normal 3 4 5 3 3 4" xfId="33575" xr:uid="{00000000-0005-0000-0000-000010830000}"/>
    <cellStyle name="Normal 3 4 5 3 4" xfId="33576" xr:uid="{00000000-0005-0000-0000-000011830000}"/>
    <cellStyle name="Normal 3 4 5 3 4 2" xfId="33577" xr:uid="{00000000-0005-0000-0000-000012830000}"/>
    <cellStyle name="Normal 3 4 5 3 4 2 2" xfId="33578" xr:uid="{00000000-0005-0000-0000-000013830000}"/>
    <cellStyle name="Normal 3 4 5 3 4 2 2 2" xfId="33579" xr:uid="{00000000-0005-0000-0000-000014830000}"/>
    <cellStyle name="Normal 3 4 5 3 4 2 3" xfId="33580" xr:uid="{00000000-0005-0000-0000-000015830000}"/>
    <cellStyle name="Normal 3 4 5 3 4 3" xfId="33581" xr:uid="{00000000-0005-0000-0000-000016830000}"/>
    <cellStyle name="Normal 3 4 5 3 4 3 2" xfId="33582" xr:uid="{00000000-0005-0000-0000-000017830000}"/>
    <cellStyle name="Normal 3 4 5 3 4 4" xfId="33583" xr:uid="{00000000-0005-0000-0000-000018830000}"/>
    <cellStyle name="Normal 3 4 5 3 5" xfId="33584" xr:uid="{00000000-0005-0000-0000-000019830000}"/>
    <cellStyle name="Normal 3 4 5 3 5 2" xfId="33585" xr:uid="{00000000-0005-0000-0000-00001A830000}"/>
    <cellStyle name="Normal 3 4 5 3 5 2 2" xfId="33586" xr:uid="{00000000-0005-0000-0000-00001B830000}"/>
    <cellStyle name="Normal 3 4 5 3 5 3" xfId="33587" xr:uid="{00000000-0005-0000-0000-00001C830000}"/>
    <cellStyle name="Normal 3 4 5 3 6" xfId="33588" xr:uid="{00000000-0005-0000-0000-00001D830000}"/>
    <cellStyle name="Normal 3 4 5 3 6 2" xfId="33589" xr:uid="{00000000-0005-0000-0000-00001E830000}"/>
    <cellStyle name="Normal 3 4 5 3 7" xfId="33590" xr:uid="{00000000-0005-0000-0000-00001F830000}"/>
    <cellStyle name="Normal 3 4 5 3 7 2" xfId="33591" xr:uid="{00000000-0005-0000-0000-000020830000}"/>
    <cellStyle name="Normal 3 4 5 3 8" xfId="33592" xr:uid="{00000000-0005-0000-0000-000021830000}"/>
    <cellStyle name="Normal 3 4 5 4" xfId="33593" xr:uid="{00000000-0005-0000-0000-000022830000}"/>
    <cellStyle name="Normal 3 4 5 4 2" xfId="33594" xr:uid="{00000000-0005-0000-0000-000023830000}"/>
    <cellStyle name="Normal 3 4 5 4 2 2" xfId="33595" xr:uid="{00000000-0005-0000-0000-000024830000}"/>
    <cellStyle name="Normal 3 4 5 4 2 2 2" xfId="33596" xr:uid="{00000000-0005-0000-0000-000025830000}"/>
    <cellStyle name="Normal 3 4 5 4 2 2 2 2" xfId="33597" xr:uid="{00000000-0005-0000-0000-000026830000}"/>
    <cellStyle name="Normal 3 4 5 4 2 2 3" xfId="33598" xr:uid="{00000000-0005-0000-0000-000027830000}"/>
    <cellStyle name="Normal 3 4 5 4 2 3" xfId="33599" xr:uid="{00000000-0005-0000-0000-000028830000}"/>
    <cellStyle name="Normal 3 4 5 4 2 3 2" xfId="33600" xr:uid="{00000000-0005-0000-0000-000029830000}"/>
    <cellStyle name="Normal 3 4 5 4 2 4" xfId="33601" xr:uid="{00000000-0005-0000-0000-00002A830000}"/>
    <cellStyle name="Normal 3 4 5 4 3" xfId="33602" xr:uid="{00000000-0005-0000-0000-00002B830000}"/>
    <cellStyle name="Normal 3 4 5 4 3 2" xfId="33603" xr:uid="{00000000-0005-0000-0000-00002C830000}"/>
    <cellStyle name="Normal 3 4 5 4 3 2 2" xfId="33604" xr:uid="{00000000-0005-0000-0000-00002D830000}"/>
    <cellStyle name="Normal 3 4 5 4 3 3" xfId="33605" xr:uid="{00000000-0005-0000-0000-00002E830000}"/>
    <cellStyle name="Normal 3 4 5 4 4" xfId="33606" xr:uid="{00000000-0005-0000-0000-00002F830000}"/>
    <cellStyle name="Normal 3 4 5 4 4 2" xfId="33607" xr:uid="{00000000-0005-0000-0000-000030830000}"/>
    <cellStyle name="Normal 3 4 5 4 5" xfId="33608" xr:uid="{00000000-0005-0000-0000-000031830000}"/>
    <cellStyle name="Normal 3 4 5 5" xfId="33609" xr:uid="{00000000-0005-0000-0000-000032830000}"/>
    <cellStyle name="Normal 3 4 5 5 2" xfId="33610" xr:uid="{00000000-0005-0000-0000-000033830000}"/>
    <cellStyle name="Normal 3 4 5 5 2 2" xfId="33611" xr:uid="{00000000-0005-0000-0000-000034830000}"/>
    <cellStyle name="Normal 3 4 5 5 2 2 2" xfId="33612" xr:uid="{00000000-0005-0000-0000-000035830000}"/>
    <cellStyle name="Normal 3 4 5 5 2 3" xfId="33613" xr:uid="{00000000-0005-0000-0000-000036830000}"/>
    <cellStyle name="Normal 3 4 5 5 3" xfId="33614" xr:uid="{00000000-0005-0000-0000-000037830000}"/>
    <cellStyle name="Normal 3 4 5 5 3 2" xfId="33615" xr:uid="{00000000-0005-0000-0000-000038830000}"/>
    <cellStyle name="Normal 3 4 5 5 4" xfId="33616" xr:uid="{00000000-0005-0000-0000-000039830000}"/>
    <cellStyle name="Normal 3 4 5 6" xfId="33617" xr:uid="{00000000-0005-0000-0000-00003A830000}"/>
    <cellStyle name="Normal 3 4 5 6 2" xfId="33618" xr:uid="{00000000-0005-0000-0000-00003B830000}"/>
    <cellStyle name="Normal 3 4 5 6 2 2" xfId="33619" xr:uid="{00000000-0005-0000-0000-00003C830000}"/>
    <cellStyle name="Normal 3 4 5 6 2 2 2" xfId="33620" xr:uid="{00000000-0005-0000-0000-00003D830000}"/>
    <cellStyle name="Normal 3 4 5 6 2 3" xfId="33621" xr:uid="{00000000-0005-0000-0000-00003E830000}"/>
    <cellStyle name="Normal 3 4 5 6 3" xfId="33622" xr:uid="{00000000-0005-0000-0000-00003F830000}"/>
    <cellStyle name="Normal 3 4 5 6 3 2" xfId="33623" xr:uid="{00000000-0005-0000-0000-000040830000}"/>
    <cellStyle name="Normal 3 4 5 6 4" xfId="33624" xr:uid="{00000000-0005-0000-0000-000041830000}"/>
    <cellStyle name="Normal 3 4 5 7" xfId="33625" xr:uid="{00000000-0005-0000-0000-000042830000}"/>
    <cellStyle name="Normal 3 4 5 7 2" xfId="33626" xr:uid="{00000000-0005-0000-0000-000043830000}"/>
    <cellStyle name="Normal 3 4 5 7 2 2" xfId="33627" xr:uid="{00000000-0005-0000-0000-000044830000}"/>
    <cellStyle name="Normal 3 4 5 7 3" xfId="33628" xr:uid="{00000000-0005-0000-0000-000045830000}"/>
    <cellStyle name="Normal 3 4 5 8" xfId="33629" xr:uid="{00000000-0005-0000-0000-000046830000}"/>
    <cellStyle name="Normal 3 4 5 8 2" xfId="33630" xr:uid="{00000000-0005-0000-0000-000047830000}"/>
    <cellStyle name="Normal 3 4 5 9" xfId="33631" xr:uid="{00000000-0005-0000-0000-000048830000}"/>
    <cellStyle name="Normal 3 4 5 9 2" xfId="33632" xr:uid="{00000000-0005-0000-0000-000049830000}"/>
    <cellStyle name="Normal 3 4 6" xfId="33633" xr:uid="{00000000-0005-0000-0000-00004A830000}"/>
    <cellStyle name="Normal 3 4 6 10" xfId="33634" xr:uid="{00000000-0005-0000-0000-00004B830000}"/>
    <cellStyle name="Normal 3 4 6 11" xfId="33635" xr:uid="{00000000-0005-0000-0000-00004C830000}"/>
    <cellStyle name="Normal 3 4 6 2" xfId="33636" xr:uid="{00000000-0005-0000-0000-00004D830000}"/>
    <cellStyle name="Normal 3 4 6 2 2" xfId="33637" xr:uid="{00000000-0005-0000-0000-00004E830000}"/>
    <cellStyle name="Normal 3 4 6 2 2 2" xfId="33638" xr:uid="{00000000-0005-0000-0000-00004F830000}"/>
    <cellStyle name="Normal 3 4 6 2 2 2 2" xfId="33639" xr:uid="{00000000-0005-0000-0000-000050830000}"/>
    <cellStyle name="Normal 3 4 6 2 2 2 2 2" xfId="33640" xr:uid="{00000000-0005-0000-0000-000051830000}"/>
    <cellStyle name="Normal 3 4 6 2 2 2 2 2 2" xfId="33641" xr:uid="{00000000-0005-0000-0000-000052830000}"/>
    <cellStyle name="Normal 3 4 6 2 2 2 2 2 2 2" xfId="33642" xr:uid="{00000000-0005-0000-0000-000053830000}"/>
    <cellStyle name="Normal 3 4 6 2 2 2 2 2 3" xfId="33643" xr:uid="{00000000-0005-0000-0000-000054830000}"/>
    <cellStyle name="Normal 3 4 6 2 2 2 2 3" xfId="33644" xr:uid="{00000000-0005-0000-0000-000055830000}"/>
    <cellStyle name="Normal 3 4 6 2 2 2 2 3 2" xfId="33645" xr:uid="{00000000-0005-0000-0000-000056830000}"/>
    <cellStyle name="Normal 3 4 6 2 2 2 2 4" xfId="33646" xr:uid="{00000000-0005-0000-0000-000057830000}"/>
    <cellStyle name="Normal 3 4 6 2 2 2 3" xfId="33647" xr:uid="{00000000-0005-0000-0000-000058830000}"/>
    <cellStyle name="Normal 3 4 6 2 2 2 3 2" xfId="33648" xr:uid="{00000000-0005-0000-0000-000059830000}"/>
    <cellStyle name="Normal 3 4 6 2 2 2 3 2 2" xfId="33649" xr:uid="{00000000-0005-0000-0000-00005A830000}"/>
    <cellStyle name="Normal 3 4 6 2 2 2 3 3" xfId="33650" xr:uid="{00000000-0005-0000-0000-00005B830000}"/>
    <cellStyle name="Normal 3 4 6 2 2 2 4" xfId="33651" xr:uid="{00000000-0005-0000-0000-00005C830000}"/>
    <cellStyle name="Normal 3 4 6 2 2 2 4 2" xfId="33652" xr:uid="{00000000-0005-0000-0000-00005D830000}"/>
    <cellStyle name="Normal 3 4 6 2 2 2 5" xfId="33653" xr:uid="{00000000-0005-0000-0000-00005E830000}"/>
    <cellStyle name="Normal 3 4 6 2 2 3" xfId="33654" xr:uid="{00000000-0005-0000-0000-00005F830000}"/>
    <cellStyle name="Normal 3 4 6 2 2 3 2" xfId="33655" xr:uid="{00000000-0005-0000-0000-000060830000}"/>
    <cellStyle name="Normal 3 4 6 2 2 3 2 2" xfId="33656" xr:uid="{00000000-0005-0000-0000-000061830000}"/>
    <cellStyle name="Normal 3 4 6 2 2 3 2 2 2" xfId="33657" xr:uid="{00000000-0005-0000-0000-000062830000}"/>
    <cellStyle name="Normal 3 4 6 2 2 3 2 3" xfId="33658" xr:uid="{00000000-0005-0000-0000-000063830000}"/>
    <cellStyle name="Normal 3 4 6 2 2 3 3" xfId="33659" xr:uid="{00000000-0005-0000-0000-000064830000}"/>
    <cellStyle name="Normal 3 4 6 2 2 3 3 2" xfId="33660" xr:uid="{00000000-0005-0000-0000-000065830000}"/>
    <cellStyle name="Normal 3 4 6 2 2 3 4" xfId="33661" xr:uid="{00000000-0005-0000-0000-000066830000}"/>
    <cellStyle name="Normal 3 4 6 2 2 4" xfId="33662" xr:uid="{00000000-0005-0000-0000-000067830000}"/>
    <cellStyle name="Normal 3 4 6 2 2 4 2" xfId="33663" xr:uid="{00000000-0005-0000-0000-000068830000}"/>
    <cellStyle name="Normal 3 4 6 2 2 4 2 2" xfId="33664" xr:uid="{00000000-0005-0000-0000-000069830000}"/>
    <cellStyle name="Normal 3 4 6 2 2 4 2 2 2" xfId="33665" xr:uid="{00000000-0005-0000-0000-00006A830000}"/>
    <cellStyle name="Normal 3 4 6 2 2 4 2 3" xfId="33666" xr:uid="{00000000-0005-0000-0000-00006B830000}"/>
    <cellStyle name="Normal 3 4 6 2 2 4 3" xfId="33667" xr:uid="{00000000-0005-0000-0000-00006C830000}"/>
    <cellStyle name="Normal 3 4 6 2 2 4 3 2" xfId="33668" xr:uid="{00000000-0005-0000-0000-00006D830000}"/>
    <cellStyle name="Normal 3 4 6 2 2 4 4" xfId="33669" xr:uid="{00000000-0005-0000-0000-00006E830000}"/>
    <cellStyle name="Normal 3 4 6 2 2 5" xfId="33670" xr:uid="{00000000-0005-0000-0000-00006F830000}"/>
    <cellStyle name="Normal 3 4 6 2 2 5 2" xfId="33671" xr:uid="{00000000-0005-0000-0000-000070830000}"/>
    <cellStyle name="Normal 3 4 6 2 2 5 2 2" xfId="33672" xr:uid="{00000000-0005-0000-0000-000071830000}"/>
    <cellStyle name="Normal 3 4 6 2 2 5 3" xfId="33673" xr:uid="{00000000-0005-0000-0000-000072830000}"/>
    <cellStyle name="Normal 3 4 6 2 2 6" xfId="33674" xr:uid="{00000000-0005-0000-0000-000073830000}"/>
    <cellStyle name="Normal 3 4 6 2 2 6 2" xfId="33675" xr:uid="{00000000-0005-0000-0000-000074830000}"/>
    <cellStyle name="Normal 3 4 6 2 2 7" xfId="33676" xr:uid="{00000000-0005-0000-0000-000075830000}"/>
    <cellStyle name="Normal 3 4 6 2 2 7 2" xfId="33677" xr:uid="{00000000-0005-0000-0000-000076830000}"/>
    <cellStyle name="Normal 3 4 6 2 2 8" xfId="33678" xr:uid="{00000000-0005-0000-0000-000077830000}"/>
    <cellStyle name="Normal 3 4 6 2 3" xfId="33679" xr:uid="{00000000-0005-0000-0000-000078830000}"/>
    <cellStyle name="Normal 3 4 6 2 3 2" xfId="33680" xr:uid="{00000000-0005-0000-0000-000079830000}"/>
    <cellStyle name="Normal 3 4 6 2 3 2 2" xfId="33681" xr:uid="{00000000-0005-0000-0000-00007A830000}"/>
    <cellStyle name="Normal 3 4 6 2 3 2 2 2" xfId="33682" xr:uid="{00000000-0005-0000-0000-00007B830000}"/>
    <cellStyle name="Normal 3 4 6 2 3 2 2 2 2" xfId="33683" xr:uid="{00000000-0005-0000-0000-00007C830000}"/>
    <cellStyle name="Normal 3 4 6 2 3 2 2 3" xfId="33684" xr:uid="{00000000-0005-0000-0000-00007D830000}"/>
    <cellStyle name="Normal 3 4 6 2 3 2 3" xfId="33685" xr:uid="{00000000-0005-0000-0000-00007E830000}"/>
    <cellStyle name="Normal 3 4 6 2 3 2 3 2" xfId="33686" xr:uid="{00000000-0005-0000-0000-00007F830000}"/>
    <cellStyle name="Normal 3 4 6 2 3 2 4" xfId="33687" xr:uid="{00000000-0005-0000-0000-000080830000}"/>
    <cellStyle name="Normal 3 4 6 2 3 3" xfId="33688" xr:uid="{00000000-0005-0000-0000-000081830000}"/>
    <cellStyle name="Normal 3 4 6 2 3 3 2" xfId="33689" xr:uid="{00000000-0005-0000-0000-000082830000}"/>
    <cellStyle name="Normal 3 4 6 2 3 3 2 2" xfId="33690" xr:uid="{00000000-0005-0000-0000-000083830000}"/>
    <cellStyle name="Normal 3 4 6 2 3 3 3" xfId="33691" xr:uid="{00000000-0005-0000-0000-000084830000}"/>
    <cellStyle name="Normal 3 4 6 2 3 4" xfId="33692" xr:uid="{00000000-0005-0000-0000-000085830000}"/>
    <cellStyle name="Normal 3 4 6 2 3 4 2" xfId="33693" xr:uid="{00000000-0005-0000-0000-000086830000}"/>
    <cellStyle name="Normal 3 4 6 2 3 5" xfId="33694" xr:uid="{00000000-0005-0000-0000-000087830000}"/>
    <cellStyle name="Normal 3 4 6 2 4" xfId="33695" xr:uid="{00000000-0005-0000-0000-000088830000}"/>
    <cellStyle name="Normal 3 4 6 2 4 2" xfId="33696" xr:uid="{00000000-0005-0000-0000-000089830000}"/>
    <cellStyle name="Normal 3 4 6 2 4 2 2" xfId="33697" xr:uid="{00000000-0005-0000-0000-00008A830000}"/>
    <cellStyle name="Normal 3 4 6 2 4 2 2 2" xfId="33698" xr:uid="{00000000-0005-0000-0000-00008B830000}"/>
    <cellStyle name="Normal 3 4 6 2 4 2 3" xfId="33699" xr:uid="{00000000-0005-0000-0000-00008C830000}"/>
    <cellStyle name="Normal 3 4 6 2 4 3" xfId="33700" xr:uid="{00000000-0005-0000-0000-00008D830000}"/>
    <cellStyle name="Normal 3 4 6 2 4 3 2" xfId="33701" xr:uid="{00000000-0005-0000-0000-00008E830000}"/>
    <cellStyle name="Normal 3 4 6 2 4 4" xfId="33702" xr:uid="{00000000-0005-0000-0000-00008F830000}"/>
    <cellStyle name="Normal 3 4 6 2 5" xfId="33703" xr:uid="{00000000-0005-0000-0000-000090830000}"/>
    <cellStyle name="Normal 3 4 6 2 5 2" xfId="33704" xr:uid="{00000000-0005-0000-0000-000091830000}"/>
    <cellStyle name="Normal 3 4 6 2 5 2 2" xfId="33705" xr:uid="{00000000-0005-0000-0000-000092830000}"/>
    <cellStyle name="Normal 3 4 6 2 5 2 2 2" xfId="33706" xr:uid="{00000000-0005-0000-0000-000093830000}"/>
    <cellStyle name="Normal 3 4 6 2 5 2 3" xfId="33707" xr:uid="{00000000-0005-0000-0000-000094830000}"/>
    <cellStyle name="Normal 3 4 6 2 5 3" xfId="33708" xr:uid="{00000000-0005-0000-0000-000095830000}"/>
    <cellStyle name="Normal 3 4 6 2 5 3 2" xfId="33709" xr:uid="{00000000-0005-0000-0000-000096830000}"/>
    <cellStyle name="Normal 3 4 6 2 5 4" xfId="33710" xr:uid="{00000000-0005-0000-0000-000097830000}"/>
    <cellStyle name="Normal 3 4 6 2 6" xfId="33711" xr:uid="{00000000-0005-0000-0000-000098830000}"/>
    <cellStyle name="Normal 3 4 6 2 6 2" xfId="33712" xr:uid="{00000000-0005-0000-0000-000099830000}"/>
    <cellStyle name="Normal 3 4 6 2 6 2 2" xfId="33713" xr:uid="{00000000-0005-0000-0000-00009A830000}"/>
    <cellStyle name="Normal 3 4 6 2 6 3" xfId="33714" xr:uid="{00000000-0005-0000-0000-00009B830000}"/>
    <cellStyle name="Normal 3 4 6 2 7" xfId="33715" xr:uid="{00000000-0005-0000-0000-00009C830000}"/>
    <cellStyle name="Normal 3 4 6 2 7 2" xfId="33716" xr:uid="{00000000-0005-0000-0000-00009D830000}"/>
    <cellStyle name="Normal 3 4 6 2 8" xfId="33717" xr:uid="{00000000-0005-0000-0000-00009E830000}"/>
    <cellStyle name="Normal 3 4 6 2 8 2" xfId="33718" xr:uid="{00000000-0005-0000-0000-00009F830000}"/>
    <cellStyle name="Normal 3 4 6 2 9" xfId="33719" xr:uid="{00000000-0005-0000-0000-0000A0830000}"/>
    <cellStyle name="Normal 3 4 6 3" xfId="33720" xr:uid="{00000000-0005-0000-0000-0000A1830000}"/>
    <cellStyle name="Normal 3 4 6 3 2" xfId="33721" xr:uid="{00000000-0005-0000-0000-0000A2830000}"/>
    <cellStyle name="Normal 3 4 6 3 2 2" xfId="33722" xr:uid="{00000000-0005-0000-0000-0000A3830000}"/>
    <cellStyle name="Normal 3 4 6 3 2 2 2" xfId="33723" xr:uid="{00000000-0005-0000-0000-0000A4830000}"/>
    <cellStyle name="Normal 3 4 6 3 2 2 2 2" xfId="33724" xr:uid="{00000000-0005-0000-0000-0000A5830000}"/>
    <cellStyle name="Normal 3 4 6 3 2 2 2 2 2" xfId="33725" xr:uid="{00000000-0005-0000-0000-0000A6830000}"/>
    <cellStyle name="Normal 3 4 6 3 2 2 2 3" xfId="33726" xr:uid="{00000000-0005-0000-0000-0000A7830000}"/>
    <cellStyle name="Normal 3 4 6 3 2 2 3" xfId="33727" xr:uid="{00000000-0005-0000-0000-0000A8830000}"/>
    <cellStyle name="Normal 3 4 6 3 2 2 3 2" xfId="33728" xr:uid="{00000000-0005-0000-0000-0000A9830000}"/>
    <cellStyle name="Normal 3 4 6 3 2 2 4" xfId="33729" xr:uid="{00000000-0005-0000-0000-0000AA830000}"/>
    <cellStyle name="Normal 3 4 6 3 2 3" xfId="33730" xr:uid="{00000000-0005-0000-0000-0000AB830000}"/>
    <cellStyle name="Normal 3 4 6 3 2 3 2" xfId="33731" xr:uid="{00000000-0005-0000-0000-0000AC830000}"/>
    <cellStyle name="Normal 3 4 6 3 2 3 2 2" xfId="33732" xr:uid="{00000000-0005-0000-0000-0000AD830000}"/>
    <cellStyle name="Normal 3 4 6 3 2 3 3" xfId="33733" xr:uid="{00000000-0005-0000-0000-0000AE830000}"/>
    <cellStyle name="Normal 3 4 6 3 2 4" xfId="33734" xr:uid="{00000000-0005-0000-0000-0000AF830000}"/>
    <cellStyle name="Normal 3 4 6 3 2 4 2" xfId="33735" xr:uid="{00000000-0005-0000-0000-0000B0830000}"/>
    <cellStyle name="Normal 3 4 6 3 2 5" xfId="33736" xr:uid="{00000000-0005-0000-0000-0000B1830000}"/>
    <cellStyle name="Normal 3 4 6 3 3" xfId="33737" xr:uid="{00000000-0005-0000-0000-0000B2830000}"/>
    <cellStyle name="Normal 3 4 6 3 3 2" xfId="33738" xr:uid="{00000000-0005-0000-0000-0000B3830000}"/>
    <cellStyle name="Normal 3 4 6 3 3 2 2" xfId="33739" xr:uid="{00000000-0005-0000-0000-0000B4830000}"/>
    <cellStyle name="Normal 3 4 6 3 3 2 2 2" xfId="33740" xr:uid="{00000000-0005-0000-0000-0000B5830000}"/>
    <cellStyle name="Normal 3 4 6 3 3 2 3" xfId="33741" xr:uid="{00000000-0005-0000-0000-0000B6830000}"/>
    <cellStyle name="Normal 3 4 6 3 3 3" xfId="33742" xr:uid="{00000000-0005-0000-0000-0000B7830000}"/>
    <cellStyle name="Normal 3 4 6 3 3 3 2" xfId="33743" xr:uid="{00000000-0005-0000-0000-0000B8830000}"/>
    <cellStyle name="Normal 3 4 6 3 3 4" xfId="33744" xr:uid="{00000000-0005-0000-0000-0000B9830000}"/>
    <cellStyle name="Normal 3 4 6 3 4" xfId="33745" xr:uid="{00000000-0005-0000-0000-0000BA830000}"/>
    <cellStyle name="Normal 3 4 6 3 4 2" xfId="33746" xr:uid="{00000000-0005-0000-0000-0000BB830000}"/>
    <cellStyle name="Normal 3 4 6 3 4 2 2" xfId="33747" xr:uid="{00000000-0005-0000-0000-0000BC830000}"/>
    <cellStyle name="Normal 3 4 6 3 4 2 2 2" xfId="33748" xr:uid="{00000000-0005-0000-0000-0000BD830000}"/>
    <cellStyle name="Normal 3 4 6 3 4 2 3" xfId="33749" xr:uid="{00000000-0005-0000-0000-0000BE830000}"/>
    <cellStyle name="Normal 3 4 6 3 4 3" xfId="33750" xr:uid="{00000000-0005-0000-0000-0000BF830000}"/>
    <cellStyle name="Normal 3 4 6 3 4 3 2" xfId="33751" xr:uid="{00000000-0005-0000-0000-0000C0830000}"/>
    <cellStyle name="Normal 3 4 6 3 4 4" xfId="33752" xr:uid="{00000000-0005-0000-0000-0000C1830000}"/>
    <cellStyle name="Normal 3 4 6 3 5" xfId="33753" xr:uid="{00000000-0005-0000-0000-0000C2830000}"/>
    <cellStyle name="Normal 3 4 6 3 5 2" xfId="33754" xr:uid="{00000000-0005-0000-0000-0000C3830000}"/>
    <cellStyle name="Normal 3 4 6 3 5 2 2" xfId="33755" xr:uid="{00000000-0005-0000-0000-0000C4830000}"/>
    <cellStyle name="Normal 3 4 6 3 5 3" xfId="33756" xr:uid="{00000000-0005-0000-0000-0000C5830000}"/>
    <cellStyle name="Normal 3 4 6 3 6" xfId="33757" xr:uid="{00000000-0005-0000-0000-0000C6830000}"/>
    <cellStyle name="Normal 3 4 6 3 6 2" xfId="33758" xr:uid="{00000000-0005-0000-0000-0000C7830000}"/>
    <cellStyle name="Normal 3 4 6 3 7" xfId="33759" xr:uid="{00000000-0005-0000-0000-0000C8830000}"/>
    <cellStyle name="Normal 3 4 6 3 7 2" xfId="33760" xr:uid="{00000000-0005-0000-0000-0000C9830000}"/>
    <cellStyle name="Normal 3 4 6 3 8" xfId="33761" xr:uid="{00000000-0005-0000-0000-0000CA830000}"/>
    <cellStyle name="Normal 3 4 6 4" xfId="33762" xr:uid="{00000000-0005-0000-0000-0000CB830000}"/>
    <cellStyle name="Normal 3 4 6 4 2" xfId="33763" xr:uid="{00000000-0005-0000-0000-0000CC830000}"/>
    <cellStyle name="Normal 3 4 6 4 2 2" xfId="33764" xr:uid="{00000000-0005-0000-0000-0000CD830000}"/>
    <cellStyle name="Normal 3 4 6 4 2 2 2" xfId="33765" xr:uid="{00000000-0005-0000-0000-0000CE830000}"/>
    <cellStyle name="Normal 3 4 6 4 2 2 2 2" xfId="33766" xr:uid="{00000000-0005-0000-0000-0000CF830000}"/>
    <cellStyle name="Normal 3 4 6 4 2 2 3" xfId="33767" xr:uid="{00000000-0005-0000-0000-0000D0830000}"/>
    <cellStyle name="Normal 3 4 6 4 2 3" xfId="33768" xr:uid="{00000000-0005-0000-0000-0000D1830000}"/>
    <cellStyle name="Normal 3 4 6 4 2 3 2" xfId="33769" xr:uid="{00000000-0005-0000-0000-0000D2830000}"/>
    <cellStyle name="Normal 3 4 6 4 2 4" xfId="33770" xr:uid="{00000000-0005-0000-0000-0000D3830000}"/>
    <cellStyle name="Normal 3 4 6 4 3" xfId="33771" xr:uid="{00000000-0005-0000-0000-0000D4830000}"/>
    <cellStyle name="Normal 3 4 6 4 3 2" xfId="33772" xr:uid="{00000000-0005-0000-0000-0000D5830000}"/>
    <cellStyle name="Normal 3 4 6 4 3 2 2" xfId="33773" xr:uid="{00000000-0005-0000-0000-0000D6830000}"/>
    <cellStyle name="Normal 3 4 6 4 3 3" xfId="33774" xr:uid="{00000000-0005-0000-0000-0000D7830000}"/>
    <cellStyle name="Normal 3 4 6 4 4" xfId="33775" xr:uid="{00000000-0005-0000-0000-0000D8830000}"/>
    <cellStyle name="Normal 3 4 6 4 4 2" xfId="33776" xr:uid="{00000000-0005-0000-0000-0000D9830000}"/>
    <cellStyle name="Normal 3 4 6 4 5" xfId="33777" xr:uid="{00000000-0005-0000-0000-0000DA830000}"/>
    <cellStyle name="Normal 3 4 6 5" xfId="33778" xr:uid="{00000000-0005-0000-0000-0000DB830000}"/>
    <cellStyle name="Normal 3 4 6 5 2" xfId="33779" xr:uid="{00000000-0005-0000-0000-0000DC830000}"/>
    <cellStyle name="Normal 3 4 6 5 2 2" xfId="33780" xr:uid="{00000000-0005-0000-0000-0000DD830000}"/>
    <cellStyle name="Normal 3 4 6 5 2 2 2" xfId="33781" xr:uid="{00000000-0005-0000-0000-0000DE830000}"/>
    <cellStyle name="Normal 3 4 6 5 2 3" xfId="33782" xr:uid="{00000000-0005-0000-0000-0000DF830000}"/>
    <cellStyle name="Normal 3 4 6 5 3" xfId="33783" xr:uid="{00000000-0005-0000-0000-0000E0830000}"/>
    <cellStyle name="Normal 3 4 6 5 3 2" xfId="33784" xr:uid="{00000000-0005-0000-0000-0000E1830000}"/>
    <cellStyle name="Normal 3 4 6 5 4" xfId="33785" xr:uid="{00000000-0005-0000-0000-0000E2830000}"/>
    <cellStyle name="Normal 3 4 6 6" xfId="33786" xr:uid="{00000000-0005-0000-0000-0000E3830000}"/>
    <cellStyle name="Normal 3 4 6 6 2" xfId="33787" xr:uid="{00000000-0005-0000-0000-0000E4830000}"/>
    <cellStyle name="Normal 3 4 6 6 2 2" xfId="33788" xr:uid="{00000000-0005-0000-0000-0000E5830000}"/>
    <cellStyle name="Normal 3 4 6 6 2 2 2" xfId="33789" xr:uid="{00000000-0005-0000-0000-0000E6830000}"/>
    <cellStyle name="Normal 3 4 6 6 2 3" xfId="33790" xr:uid="{00000000-0005-0000-0000-0000E7830000}"/>
    <cellStyle name="Normal 3 4 6 6 3" xfId="33791" xr:uid="{00000000-0005-0000-0000-0000E8830000}"/>
    <cellStyle name="Normal 3 4 6 6 3 2" xfId="33792" xr:uid="{00000000-0005-0000-0000-0000E9830000}"/>
    <cellStyle name="Normal 3 4 6 6 4" xfId="33793" xr:uid="{00000000-0005-0000-0000-0000EA830000}"/>
    <cellStyle name="Normal 3 4 6 7" xfId="33794" xr:uid="{00000000-0005-0000-0000-0000EB830000}"/>
    <cellStyle name="Normal 3 4 6 7 2" xfId="33795" xr:uid="{00000000-0005-0000-0000-0000EC830000}"/>
    <cellStyle name="Normal 3 4 6 7 2 2" xfId="33796" xr:uid="{00000000-0005-0000-0000-0000ED830000}"/>
    <cellStyle name="Normal 3 4 6 7 3" xfId="33797" xr:uid="{00000000-0005-0000-0000-0000EE830000}"/>
    <cellStyle name="Normal 3 4 6 8" xfId="33798" xr:uid="{00000000-0005-0000-0000-0000EF830000}"/>
    <cellStyle name="Normal 3 4 6 8 2" xfId="33799" xr:uid="{00000000-0005-0000-0000-0000F0830000}"/>
    <cellStyle name="Normal 3 4 6 9" xfId="33800" xr:uid="{00000000-0005-0000-0000-0000F1830000}"/>
    <cellStyle name="Normal 3 4 6 9 2" xfId="33801" xr:uid="{00000000-0005-0000-0000-0000F2830000}"/>
    <cellStyle name="Normal 3 4 7" xfId="33802" xr:uid="{00000000-0005-0000-0000-0000F3830000}"/>
    <cellStyle name="Normal 3 4 7 2" xfId="33803" xr:uid="{00000000-0005-0000-0000-0000F4830000}"/>
    <cellStyle name="Normal 3 4 7 2 2" xfId="33804" xr:uid="{00000000-0005-0000-0000-0000F5830000}"/>
    <cellStyle name="Normal 3 4 7 2 2 2" xfId="33805" xr:uid="{00000000-0005-0000-0000-0000F6830000}"/>
    <cellStyle name="Normal 3 4 7 2 2 2 2" xfId="33806" xr:uid="{00000000-0005-0000-0000-0000F7830000}"/>
    <cellStyle name="Normal 3 4 7 2 2 2 2 2" xfId="33807" xr:uid="{00000000-0005-0000-0000-0000F8830000}"/>
    <cellStyle name="Normal 3 4 7 2 2 2 2 2 2" xfId="33808" xr:uid="{00000000-0005-0000-0000-0000F9830000}"/>
    <cellStyle name="Normal 3 4 7 2 2 2 2 3" xfId="33809" xr:uid="{00000000-0005-0000-0000-0000FA830000}"/>
    <cellStyle name="Normal 3 4 7 2 2 2 3" xfId="33810" xr:uid="{00000000-0005-0000-0000-0000FB830000}"/>
    <cellStyle name="Normal 3 4 7 2 2 2 3 2" xfId="33811" xr:uid="{00000000-0005-0000-0000-0000FC830000}"/>
    <cellStyle name="Normal 3 4 7 2 2 2 4" xfId="33812" xr:uid="{00000000-0005-0000-0000-0000FD830000}"/>
    <cellStyle name="Normal 3 4 7 2 2 3" xfId="33813" xr:uid="{00000000-0005-0000-0000-0000FE830000}"/>
    <cellStyle name="Normal 3 4 7 2 2 3 2" xfId="33814" xr:uid="{00000000-0005-0000-0000-0000FF830000}"/>
    <cellStyle name="Normal 3 4 7 2 2 3 2 2" xfId="33815" xr:uid="{00000000-0005-0000-0000-000000840000}"/>
    <cellStyle name="Normal 3 4 7 2 2 3 3" xfId="33816" xr:uid="{00000000-0005-0000-0000-000001840000}"/>
    <cellStyle name="Normal 3 4 7 2 2 4" xfId="33817" xr:uid="{00000000-0005-0000-0000-000002840000}"/>
    <cellStyle name="Normal 3 4 7 2 2 4 2" xfId="33818" xr:uid="{00000000-0005-0000-0000-000003840000}"/>
    <cellStyle name="Normal 3 4 7 2 2 5" xfId="33819" xr:uid="{00000000-0005-0000-0000-000004840000}"/>
    <cellStyle name="Normal 3 4 7 2 3" xfId="33820" xr:uid="{00000000-0005-0000-0000-000005840000}"/>
    <cellStyle name="Normal 3 4 7 2 3 2" xfId="33821" xr:uid="{00000000-0005-0000-0000-000006840000}"/>
    <cellStyle name="Normal 3 4 7 2 3 2 2" xfId="33822" xr:uid="{00000000-0005-0000-0000-000007840000}"/>
    <cellStyle name="Normal 3 4 7 2 3 2 2 2" xfId="33823" xr:uid="{00000000-0005-0000-0000-000008840000}"/>
    <cellStyle name="Normal 3 4 7 2 3 2 3" xfId="33824" xr:uid="{00000000-0005-0000-0000-000009840000}"/>
    <cellStyle name="Normal 3 4 7 2 3 3" xfId="33825" xr:uid="{00000000-0005-0000-0000-00000A840000}"/>
    <cellStyle name="Normal 3 4 7 2 3 3 2" xfId="33826" xr:uid="{00000000-0005-0000-0000-00000B840000}"/>
    <cellStyle name="Normal 3 4 7 2 3 4" xfId="33827" xr:uid="{00000000-0005-0000-0000-00000C840000}"/>
    <cellStyle name="Normal 3 4 7 2 4" xfId="33828" xr:uid="{00000000-0005-0000-0000-00000D840000}"/>
    <cellStyle name="Normal 3 4 7 2 4 2" xfId="33829" xr:uid="{00000000-0005-0000-0000-00000E840000}"/>
    <cellStyle name="Normal 3 4 7 2 4 2 2" xfId="33830" xr:uid="{00000000-0005-0000-0000-00000F840000}"/>
    <cellStyle name="Normal 3 4 7 2 4 2 2 2" xfId="33831" xr:uid="{00000000-0005-0000-0000-000010840000}"/>
    <cellStyle name="Normal 3 4 7 2 4 2 3" xfId="33832" xr:uid="{00000000-0005-0000-0000-000011840000}"/>
    <cellStyle name="Normal 3 4 7 2 4 3" xfId="33833" xr:uid="{00000000-0005-0000-0000-000012840000}"/>
    <cellStyle name="Normal 3 4 7 2 4 3 2" xfId="33834" xr:uid="{00000000-0005-0000-0000-000013840000}"/>
    <cellStyle name="Normal 3 4 7 2 4 4" xfId="33835" xr:uid="{00000000-0005-0000-0000-000014840000}"/>
    <cellStyle name="Normal 3 4 7 2 5" xfId="33836" xr:uid="{00000000-0005-0000-0000-000015840000}"/>
    <cellStyle name="Normal 3 4 7 2 5 2" xfId="33837" xr:uid="{00000000-0005-0000-0000-000016840000}"/>
    <cellStyle name="Normal 3 4 7 2 5 2 2" xfId="33838" xr:uid="{00000000-0005-0000-0000-000017840000}"/>
    <cellStyle name="Normal 3 4 7 2 5 3" xfId="33839" xr:uid="{00000000-0005-0000-0000-000018840000}"/>
    <cellStyle name="Normal 3 4 7 2 6" xfId="33840" xr:uid="{00000000-0005-0000-0000-000019840000}"/>
    <cellStyle name="Normal 3 4 7 2 6 2" xfId="33841" xr:uid="{00000000-0005-0000-0000-00001A840000}"/>
    <cellStyle name="Normal 3 4 7 2 7" xfId="33842" xr:uid="{00000000-0005-0000-0000-00001B840000}"/>
    <cellStyle name="Normal 3 4 7 2 7 2" xfId="33843" xr:uid="{00000000-0005-0000-0000-00001C840000}"/>
    <cellStyle name="Normal 3 4 7 2 8" xfId="33844" xr:uid="{00000000-0005-0000-0000-00001D840000}"/>
    <cellStyle name="Normal 3 4 7 3" xfId="33845" xr:uid="{00000000-0005-0000-0000-00001E840000}"/>
    <cellStyle name="Normal 3 4 7 3 2" xfId="33846" xr:uid="{00000000-0005-0000-0000-00001F840000}"/>
    <cellStyle name="Normal 3 4 7 3 2 2" xfId="33847" xr:uid="{00000000-0005-0000-0000-000020840000}"/>
    <cellStyle name="Normal 3 4 7 3 2 2 2" xfId="33848" xr:uid="{00000000-0005-0000-0000-000021840000}"/>
    <cellStyle name="Normal 3 4 7 3 2 2 2 2" xfId="33849" xr:uid="{00000000-0005-0000-0000-000022840000}"/>
    <cellStyle name="Normal 3 4 7 3 2 2 3" xfId="33850" xr:uid="{00000000-0005-0000-0000-000023840000}"/>
    <cellStyle name="Normal 3 4 7 3 2 3" xfId="33851" xr:uid="{00000000-0005-0000-0000-000024840000}"/>
    <cellStyle name="Normal 3 4 7 3 2 3 2" xfId="33852" xr:uid="{00000000-0005-0000-0000-000025840000}"/>
    <cellStyle name="Normal 3 4 7 3 2 4" xfId="33853" xr:uid="{00000000-0005-0000-0000-000026840000}"/>
    <cellStyle name="Normal 3 4 7 3 3" xfId="33854" xr:uid="{00000000-0005-0000-0000-000027840000}"/>
    <cellStyle name="Normal 3 4 7 3 3 2" xfId="33855" xr:uid="{00000000-0005-0000-0000-000028840000}"/>
    <cellStyle name="Normal 3 4 7 3 3 2 2" xfId="33856" xr:uid="{00000000-0005-0000-0000-000029840000}"/>
    <cellStyle name="Normal 3 4 7 3 3 3" xfId="33857" xr:uid="{00000000-0005-0000-0000-00002A840000}"/>
    <cellStyle name="Normal 3 4 7 3 4" xfId="33858" xr:uid="{00000000-0005-0000-0000-00002B840000}"/>
    <cellStyle name="Normal 3 4 7 3 4 2" xfId="33859" xr:uid="{00000000-0005-0000-0000-00002C840000}"/>
    <cellStyle name="Normal 3 4 7 3 5" xfId="33860" xr:uid="{00000000-0005-0000-0000-00002D840000}"/>
    <cellStyle name="Normal 3 4 7 4" xfId="33861" xr:uid="{00000000-0005-0000-0000-00002E840000}"/>
    <cellStyle name="Normal 3 4 7 4 2" xfId="33862" xr:uid="{00000000-0005-0000-0000-00002F840000}"/>
    <cellStyle name="Normal 3 4 7 4 2 2" xfId="33863" xr:uid="{00000000-0005-0000-0000-000030840000}"/>
    <cellStyle name="Normal 3 4 7 4 2 2 2" xfId="33864" xr:uid="{00000000-0005-0000-0000-000031840000}"/>
    <cellStyle name="Normal 3 4 7 4 2 3" xfId="33865" xr:uid="{00000000-0005-0000-0000-000032840000}"/>
    <cellStyle name="Normal 3 4 7 4 3" xfId="33866" xr:uid="{00000000-0005-0000-0000-000033840000}"/>
    <cellStyle name="Normal 3 4 7 4 3 2" xfId="33867" xr:uid="{00000000-0005-0000-0000-000034840000}"/>
    <cellStyle name="Normal 3 4 7 4 4" xfId="33868" xr:uid="{00000000-0005-0000-0000-000035840000}"/>
    <cellStyle name="Normal 3 4 7 5" xfId="33869" xr:uid="{00000000-0005-0000-0000-000036840000}"/>
    <cellStyle name="Normal 3 4 7 5 2" xfId="33870" xr:uid="{00000000-0005-0000-0000-000037840000}"/>
    <cellStyle name="Normal 3 4 7 5 2 2" xfId="33871" xr:uid="{00000000-0005-0000-0000-000038840000}"/>
    <cellStyle name="Normal 3 4 7 5 2 2 2" xfId="33872" xr:uid="{00000000-0005-0000-0000-000039840000}"/>
    <cellStyle name="Normal 3 4 7 5 2 3" xfId="33873" xr:uid="{00000000-0005-0000-0000-00003A840000}"/>
    <cellStyle name="Normal 3 4 7 5 3" xfId="33874" xr:uid="{00000000-0005-0000-0000-00003B840000}"/>
    <cellStyle name="Normal 3 4 7 5 3 2" xfId="33875" xr:uid="{00000000-0005-0000-0000-00003C840000}"/>
    <cellStyle name="Normal 3 4 7 5 4" xfId="33876" xr:uid="{00000000-0005-0000-0000-00003D840000}"/>
    <cellStyle name="Normal 3 4 7 6" xfId="33877" xr:uid="{00000000-0005-0000-0000-00003E840000}"/>
    <cellStyle name="Normal 3 4 7 6 2" xfId="33878" xr:uid="{00000000-0005-0000-0000-00003F840000}"/>
    <cellStyle name="Normal 3 4 7 6 2 2" xfId="33879" xr:uid="{00000000-0005-0000-0000-000040840000}"/>
    <cellStyle name="Normal 3 4 7 6 3" xfId="33880" xr:uid="{00000000-0005-0000-0000-000041840000}"/>
    <cellStyle name="Normal 3 4 7 7" xfId="33881" xr:uid="{00000000-0005-0000-0000-000042840000}"/>
    <cellStyle name="Normal 3 4 7 7 2" xfId="33882" xr:uid="{00000000-0005-0000-0000-000043840000}"/>
    <cellStyle name="Normal 3 4 7 8" xfId="33883" xr:uid="{00000000-0005-0000-0000-000044840000}"/>
    <cellStyle name="Normal 3 4 7 8 2" xfId="33884" xr:uid="{00000000-0005-0000-0000-000045840000}"/>
    <cellStyle name="Normal 3 4 7 9" xfId="33885" xr:uid="{00000000-0005-0000-0000-000046840000}"/>
    <cellStyle name="Normal 3 4 8" xfId="33886" xr:uid="{00000000-0005-0000-0000-000047840000}"/>
    <cellStyle name="Normal 3 4 8 2" xfId="33887" xr:uid="{00000000-0005-0000-0000-000048840000}"/>
    <cellStyle name="Normal 3 4 8 2 2" xfId="33888" xr:uid="{00000000-0005-0000-0000-000049840000}"/>
    <cellStyle name="Normal 3 4 8 2 2 2" xfId="33889" xr:uid="{00000000-0005-0000-0000-00004A840000}"/>
    <cellStyle name="Normal 3 4 8 2 2 2 2" xfId="33890" xr:uid="{00000000-0005-0000-0000-00004B840000}"/>
    <cellStyle name="Normal 3 4 8 2 2 2 2 2" xfId="33891" xr:uid="{00000000-0005-0000-0000-00004C840000}"/>
    <cellStyle name="Normal 3 4 8 2 2 2 3" xfId="33892" xr:uid="{00000000-0005-0000-0000-00004D840000}"/>
    <cellStyle name="Normal 3 4 8 2 2 3" xfId="33893" xr:uid="{00000000-0005-0000-0000-00004E840000}"/>
    <cellStyle name="Normal 3 4 8 2 2 3 2" xfId="33894" xr:uid="{00000000-0005-0000-0000-00004F840000}"/>
    <cellStyle name="Normal 3 4 8 2 2 4" xfId="33895" xr:uid="{00000000-0005-0000-0000-000050840000}"/>
    <cellStyle name="Normal 3 4 8 2 3" xfId="33896" xr:uid="{00000000-0005-0000-0000-000051840000}"/>
    <cellStyle name="Normal 3 4 8 2 3 2" xfId="33897" xr:uid="{00000000-0005-0000-0000-000052840000}"/>
    <cellStyle name="Normal 3 4 8 2 3 2 2" xfId="33898" xr:uid="{00000000-0005-0000-0000-000053840000}"/>
    <cellStyle name="Normal 3 4 8 2 3 3" xfId="33899" xr:uid="{00000000-0005-0000-0000-000054840000}"/>
    <cellStyle name="Normal 3 4 8 2 4" xfId="33900" xr:uid="{00000000-0005-0000-0000-000055840000}"/>
    <cellStyle name="Normal 3 4 8 2 4 2" xfId="33901" xr:uid="{00000000-0005-0000-0000-000056840000}"/>
    <cellStyle name="Normal 3 4 8 2 5" xfId="33902" xr:uid="{00000000-0005-0000-0000-000057840000}"/>
    <cellStyle name="Normal 3 4 8 3" xfId="33903" xr:uid="{00000000-0005-0000-0000-000058840000}"/>
    <cellStyle name="Normal 3 4 8 3 2" xfId="33904" xr:uid="{00000000-0005-0000-0000-000059840000}"/>
    <cellStyle name="Normal 3 4 8 3 2 2" xfId="33905" xr:uid="{00000000-0005-0000-0000-00005A840000}"/>
    <cellStyle name="Normal 3 4 8 3 2 2 2" xfId="33906" xr:uid="{00000000-0005-0000-0000-00005B840000}"/>
    <cellStyle name="Normal 3 4 8 3 2 3" xfId="33907" xr:uid="{00000000-0005-0000-0000-00005C840000}"/>
    <cellStyle name="Normal 3 4 8 3 3" xfId="33908" xr:uid="{00000000-0005-0000-0000-00005D840000}"/>
    <cellStyle name="Normal 3 4 8 3 3 2" xfId="33909" xr:uid="{00000000-0005-0000-0000-00005E840000}"/>
    <cellStyle name="Normal 3 4 8 3 4" xfId="33910" xr:uid="{00000000-0005-0000-0000-00005F840000}"/>
    <cellStyle name="Normal 3 4 8 4" xfId="33911" xr:uid="{00000000-0005-0000-0000-000060840000}"/>
    <cellStyle name="Normal 3 4 8 4 2" xfId="33912" xr:uid="{00000000-0005-0000-0000-000061840000}"/>
    <cellStyle name="Normal 3 4 8 4 2 2" xfId="33913" xr:uid="{00000000-0005-0000-0000-000062840000}"/>
    <cellStyle name="Normal 3 4 8 4 2 2 2" xfId="33914" xr:uid="{00000000-0005-0000-0000-000063840000}"/>
    <cellStyle name="Normal 3 4 8 4 2 3" xfId="33915" xr:uid="{00000000-0005-0000-0000-000064840000}"/>
    <cellStyle name="Normal 3 4 8 4 3" xfId="33916" xr:uid="{00000000-0005-0000-0000-000065840000}"/>
    <cellStyle name="Normal 3 4 8 4 3 2" xfId="33917" xr:uid="{00000000-0005-0000-0000-000066840000}"/>
    <cellStyle name="Normal 3 4 8 4 4" xfId="33918" xr:uid="{00000000-0005-0000-0000-000067840000}"/>
    <cellStyle name="Normal 3 4 8 5" xfId="33919" xr:uid="{00000000-0005-0000-0000-000068840000}"/>
    <cellStyle name="Normal 3 4 8 5 2" xfId="33920" xr:uid="{00000000-0005-0000-0000-000069840000}"/>
    <cellStyle name="Normal 3 4 8 5 2 2" xfId="33921" xr:uid="{00000000-0005-0000-0000-00006A840000}"/>
    <cellStyle name="Normal 3 4 8 5 3" xfId="33922" xr:uid="{00000000-0005-0000-0000-00006B840000}"/>
    <cellStyle name="Normal 3 4 8 6" xfId="33923" xr:uid="{00000000-0005-0000-0000-00006C840000}"/>
    <cellStyle name="Normal 3 4 8 6 2" xfId="33924" xr:uid="{00000000-0005-0000-0000-00006D840000}"/>
    <cellStyle name="Normal 3 4 8 7" xfId="33925" xr:uid="{00000000-0005-0000-0000-00006E840000}"/>
    <cellStyle name="Normal 3 4 8 7 2" xfId="33926" xr:uid="{00000000-0005-0000-0000-00006F840000}"/>
    <cellStyle name="Normal 3 4 8 8" xfId="33927" xr:uid="{00000000-0005-0000-0000-000070840000}"/>
    <cellStyle name="Normal 3 4 9" xfId="33928" xr:uid="{00000000-0005-0000-0000-000071840000}"/>
    <cellStyle name="Normal 3 4 9 2" xfId="33929" xr:uid="{00000000-0005-0000-0000-000072840000}"/>
    <cellStyle name="Normal 3 4 9 2 2" xfId="33930" xr:uid="{00000000-0005-0000-0000-000073840000}"/>
    <cellStyle name="Normal 3 4 9 2 2 2" xfId="33931" xr:uid="{00000000-0005-0000-0000-000074840000}"/>
    <cellStyle name="Normal 3 4 9 2 2 2 2" xfId="33932" xr:uid="{00000000-0005-0000-0000-000075840000}"/>
    <cellStyle name="Normal 3 4 9 2 2 2 2 2" xfId="33933" xr:uid="{00000000-0005-0000-0000-000076840000}"/>
    <cellStyle name="Normal 3 4 9 2 2 2 3" xfId="33934" xr:uid="{00000000-0005-0000-0000-000077840000}"/>
    <cellStyle name="Normal 3 4 9 2 2 3" xfId="33935" xr:uid="{00000000-0005-0000-0000-000078840000}"/>
    <cellStyle name="Normal 3 4 9 2 2 3 2" xfId="33936" xr:uid="{00000000-0005-0000-0000-000079840000}"/>
    <cellStyle name="Normal 3 4 9 2 2 4" xfId="33937" xr:uid="{00000000-0005-0000-0000-00007A840000}"/>
    <cellStyle name="Normal 3 4 9 2 3" xfId="33938" xr:uid="{00000000-0005-0000-0000-00007B840000}"/>
    <cellStyle name="Normal 3 4 9 2 3 2" xfId="33939" xr:uid="{00000000-0005-0000-0000-00007C840000}"/>
    <cellStyle name="Normal 3 4 9 2 3 2 2" xfId="33940" xr:uid="{00000000-0005-0000-0000-00007D840000}"/>
    <cellStyle name="Normal 3 4 9 2 3 3" xfId="33941" xr:uid="{00000000-0005-0000-0000-00007E840000}"/>
    <cellStyle name="Normal 3 4 9 2 4" xfId="33942" xr:uid="{00000000-0005-0000-0000-00007F840000}"/>
    <cellStyle name="Normal 3 4 9 2 4 2" xfId="33943" xr:uid="{00000000-0005-0000-0000-000080840000}"/>
    <cellStyle name="Normal 3 4 9 2 5" xfId="33944" xr:uid="{00000000-0005-0000-0000-000081840000}"/>
    <cellStyle name="Normal 3 4 9 3" xfId="33945" xr:uid="{00000000-0005-0000-0000-000082840000}"/>
    <cellStyle name="Normal 3 4 9 3 2" xfId="33946" xr:uid="{00000000-0005-0000-0000-000083840000}"/>
    <cellStyle name="Normal 3 4 9 3 2 2" xfId="33947" xr:uid="{00000000-0005-0000-0000-000084840000}"/>
    <cellStyle name="Normal 3 4 9 3 2 2 2" xfId="33948" xr:uid="{00000000-0005-0000-0000-000085840000}"/>
    <cellStyle name="Normal 3 4 9 3 2 3" xfId="33949" xr:uid="{00000000-0005-0000-0000-000086840000}"/>
    <cellStyle name="Normal 3 4 9 3 3" xfId="33950" xr:uid="{00000000-0005-0000-0000-000087840000}"/>
    <cellStyle name="Normal 3 4 9 3 3 2" xfId="33951" xr:uid="{00000000-0005-0000-0000-000088840000}"/>
    <cellStyle name="Normal 3 4 9 3 4" xfId="33952" xr:uid="{00000000-0005-0000-0000-000089840000}"/>
    <cellStyle name="Normal 3 4 9 4" xfId="33953" xr:uid="{00000000-0005-0000-0000-00008A840000}"/>
    <cellStyle name="Normal 3 4 9 4 2" xfId="33954" xr:uid="{00000000-0005-0000-0000-00008B840000}"/>
    <cellStyle name="Normal 3 4 9 4 2 2" xfId="33955" xr:uid="{00000000-0005-0000-0000-00008C840000}"/>
    <cellStyle name="Normal 3 4 9 4 2 2 2" xfId="33956" xr:uid="{00000000-0005-0000-0000-00008D840000}"/>
    <cellStyle name="Normal 3 4 9 4 2 3" xfId="33957" xr:uid="{00000000-0005-0000-0000-00008E840000}"/>
    <cellStyle name="Normal 3 4 9 4 3" xfId="33958" xr:uid="{00000000-0005-0000-0000-00008F840000}"/>
    <cellStyle name="Normal 3 4 9 4 3 2" xfId="33959" xr:uid="{00000000-0005-0000-0000-000090840000}"/>
    <cellStyle name="Normal 3 4 9 4 4" xfId="33960" xr:uid="{00000000-0005-0000-0000-000091840000}"/>
    <cellStyle name="Normal 3 4 9 5" xfId="33961" xr:uid="{00000000-0005-0000-0000-000092840000}"/>
    <cellStyle name="Normal 3 4 9 5 2" xfId="33962" xr:uid="{00000000-0005-0000-0000-000093840000}"/>
    <cellStyle name="Normal 3 4 9 5 2 2" xfId="33963" xr:uid="{00000000-0005-0000-0000-000094840000}"/>
    <cellStyle name="Normal 3 4 9 5 3" xfId="33964" xr:uid="{00000000-0005-0000-0000-000095840000}"/>
    <cellStyle name="Normal 3 4 9 6" xfId="33965" xr:uid="{00000000-0005-0000-0000-000096840000}"/>
    <cellStyle name="Normal 3 4 9 6 2" xfId="33966" xr:uid="{00000000-0005-0000-0000-000097840000}"/>
    <cellStyle name="Normal 3 4 9 7" xfId="33967" xr:uid="{00000000-0005-0000-0000-000098840000}"/>
    <cellStyle name="Normal 3 4 9 7 2" xfId="33968" xr:uid="{00000000-0005-0000-0000-000099840000}"/>
    <cellStyle name="Normal 3 4 9 8" xfId="33969" xr:uid="{00000000-0005-0000-0000-00009A840000}"/>
    <cellStyle name="Normal 3 4_Sheet1" xfId="33970" xr:uid="{00000000-0005-0000-0000-00009B840000}"/>
    <cellStyle name="Normal 3 5" xfId="24" xr:uid="{00000000-0005-0000-0000-00009C840000}"/>
    <cellStyle name="Normal 3 5 10" xfId="33971" xr:uid="{00000000-0005-0000-0000-00009D840000}"/>
    <cellStyle name="Normal 3 5 10 2" xfId="33972" xr:uid="{00000000-0005-0000-0000-00009E840000}"/>
    <cellStyle name="Normal 3 5 10 2 2" xfId="33973" xr:uid="{00000000-0005-0000-0000-00009F840000}"/>
    <cellStyle name="Normal 3 5 10 2 2 2" xfId="33974" xr:uid="{00000000-0005-0000-0000-0000A0840000}"/>
    <cellStyle name="Normal 3 5 10 2 2 2 2" xfId="33975" xr:uid="{00000000-0005-0000-0000-0000A1840000}"/>
    <cellStyle name="Normal 3 5 10 2 2 2 2 2" xfId="33976" xr:uid="{00000000-0005-0000-0000-0000A2840000}"/>
    <cellStyle name="Normal 3 5 10 2 2 2 3" xfId="33977" xr:uid="{00000000-0005-0000-0000-0000A3840000}"/>
    <cellStyle name="Normal 3 5 10 2 2 3" xfId="33978" xr:uid="{00000000-0005-0000-0000-0000A4840000}"/>
    <cellStyle name="Normal 3 5 10 2 2 3 2" xfId="33979" xr:uid="{00000000-0005-0000-0000-0000A5840000}"/>
    <cellStyle name="Normal 3 5 10 2 2 4" xfId="33980" xr:uid="{00000000-0005-0000-0000-0000A6840000}"/>
    <cellStyle name="Normal 3 5 10 2 3" xfId="33981" xr:uid="{00000000-0005-0000-0000-0000A7840000}"/>
    <cellStyle name="Normal 3 5 10 2 3 2" xfId="33982" xr:uid="{00000000-0005-0000-0000-0000A8840000}"/>
    <cellStyle name="Normal 3 5 10 2 3 2 2" xfId="33983" xr:uid="{00000000-0005-0000-0000-0000A9840000}"/>
    <cellStyle name="Normal 3 5 10 2 3 3" xfId="33984" xr:uid="{00000000-0005-0000-0000-0000AA840000}"/>
    <cellStyle name="Normal 3 5 10 2 4" xfId="33985" xr:uid="{00000000-0005-0000-0000-0000AB840000}"/>
    <cellStyle name="Normal 3 5 10 2 4 2" xfId="33986" xr:uid="{00000000-0005-0000-0000-0000AC840000}"/>
    <cellStyle name="Normal 3 5 10 2 5" xfId="33987" xr:uid="{00000000-0005-0000-0000-0000AD840000}"/>
    <cellStyle name="Normal 3 5 10 3" xfId="33988" xr:uid="{00000000-0005-0000-0000-0000AE840000}"/>
    <cellStyle name="Normal 3 5 10 3 2" xfId="33989" xr:uid="{00000000-0005-0000-0000-0000AF840000}"/>
    <cellStyle name="Normal 3 5 10 3 2 2" xfId="33990" xr:uid="{00000000-0005-0000-0000-0000B0840000}"/>
    <cellStyle name="Normal 3 5 10 3 2 2 2" xfId="33991" xr:uid="{00000000-0005-0000-0000-0000B1840000}"/>
    <cellStyle name="Normal 3 5 10 3 2 3" xfId="33992" xr:uid="{00000000-0005-0000-0000-0000B2840000}"/>
    <cellStyle name="Normal 3 5 10 3 3" xfId="33993" xr:uid="{00000000-0005-0000-0000-0000B3840000}"/>
    <cellStyle name="Normal 3 5 10 3 3 2" xfId="33994" xr:uid="{00000000-0005-0000-0000-0000B4840000}"/>
    <cellStyle name="Normal 3 5 10 3 4" xfId="33995" xr:uid="{00000000-0005-0000-0000-0000B5840000}"/>
    <cellStyle name="Normal 3 5 10 4" xfId="33996" xr:uid="{00000000-0005-0000-0000-0000B6840000}"/>
    <cellStyle name="Normal 3 5 10 4 2" xfId="33997" xr:uid="{00000000-0005-0000-0000-0000B7840000}"/>
    <cellStyle name="Normal 3 5 10 4 2 2" xfId="33998" xr:uid="{00000000-0005-0000-0000-0000B8840000}"/>
    <cellStyle name="Normal 3 5 10 4 3" xfId="33999" xr:uid="{00000000-0005-0000-0000-0000B9840000}"/>
    <cellStyle name="Normal 3 5 10 5" xfId="34000" xr:uid="{00000000-0005-0000-0000-0000BA840000}"/>
    <cellStyle name="Normal 3 5 10 5 2" xfId="34001" xr:uid="{00000000-0005-0000-0000-0000BB840000}"/>
    <cellStyle name="Normal 3 5 10 6" xfId="34002" xr:uid="{00000000-0005-0000-0000-0000BC840000}"/>
    <cellStyle name="Normal 3 5 11" xfId="34003" xr:uid="{00000000-0005-0000-0000-0000BD840000}"/>
    <cellStyle name="Normal 3 5 11 2" xfId="34004" xr:uid="{00000000-0005-0000-0000-0000BE840000}"/>
    <cellStyle name="Normal 3 5 11 2 2" xfId="34005" xr:uid="{00000000-0005-0000-0000-0000BF840000}"/>
    <cellStyle name="Normal 3 5 11 2 2 2" xfId="34006" xr:uid="{00000000-0005-0000-0000-0000C0840000}"/>
    <cellStyle name="Normal 3 5 11 2 2 2 2" xfId="34007" xr:uid="{00000000-0005-0000-0000-0000C1840000}"/>
    <cellStyle name="Normal 3 5 11 2 2 3" xfId="34008" xr:uid="{00000000-0005-0000-0000-0000C2840000}"/>
    <cellStyle name="Normal 3 5 11 2 3" xfId="34009" xr:uid="{00000000-0005-0000-0000-0000C3840000}"/>
    <cellStyle name="Normal 3 5 11 2 3 2" xfId="34010" xr:uid="{00000000-0005-0000-0000-0000C4840000}"/>
    <cellStyle name="Normal 3 5 11 2 4" xfId="34011" xr:uid="{00000000-0005-0000-0000-0000C5840000}"/>
    <cellStyle name="Normal 3 5 11 3" xfId="34012" xr:uid="{00000000-0005-0000-0000-0000C6840000}"/>
    <cellStyle name="Normal 3 5 11 3 2" xfId="34013" xr:uid="{00000000-0005-0000-0000-0000C7840000}"/>
    <cellStyle name="Normal 3 5 11 3 2 2" xfId="34014" xr:uid="{00000000-0005-0000-0000-0000C8840000}"/>
    <cellStyle name="Normal 3 5 11 3 3" xfId="34015" xr:uid="{00000000-0005-0000-0000-0000C9840000}"/>
    <cellStyle name="Normal 3 5 11 4" xfId="34016" xr:uid="{00000000-0005-0000-0000-0000CA840000}"/>
    <cellStyle name="Normal 3 5 11 4 2" xfId="34017" xr:uid="{00000000-0005-0000-0000-0000CB840000}"/>
    <cellStyle name="Normal 3 5 11 5" xfId="34018" xr:uid="{00000000-0005-0000-0000-0000CC840000}"/>
    <cellStyle name="Normal 3 5 12" xfId="34019" xr:uid="{00000000-0005-0000-0000-0000CD840000}"/>
    <cellStyle name="Normal 3 5 12 2" xfId="34020" xr:uid="{00000000-0005-0000-0000-0000CE840000}"/>
    <cellStyle name="Normal 3 5 12 2 2" xfId="34021" xr:uid="{00000000-0005-0000-0000-0000CF840000}"/>
    <cellStyle name="Normal 3 5 12 2 2 2" xfId="34022" xr:uid="{00000000-0005-0000-0000-0000D0840000}"/>
    <cellStyle name="Normal 3 5 12 2 3" xfId="34023" xr:uid="{00000000-0005-0000-0000-0000D1840000}"/>
    <cellStyle name="Normal 3 5 12 3" xfId="34024" xr:uid="{00000000-0005-0000-0000-0000D2840000}"/>
    <cellStyle name="Normal 3 5 12 3 2" xfId="34025" xr:uid="{00000000-0005-0000-0000-0000D3840000}"/>
    <cellStyle name="Normal 3 5 12 4" xfId="34026" xr:uid="{00000000-0005-0000-0000-0000D4840000}"/>
    <cellStyle name="Normal 3 5 13" xfId="34027" xr:uid="{00000000-0005-0000-0000-0000D5840000}"/>
    <cellStyle name="Normal 3 5 13 2" xfId="34028" xr:uid="{00000000-0005-0000-0000-0000D6840000}"/>
    <cellStyle name="Normal 3 5 13 2 2" xfId="34029" xr:uid="{00000000-0005-0000-0000-0000D7840000}"/>
    <cellStyle name="Normal 3 5 13 2 2 2" xfId="34030" xr:uid="{00000000-0005-0000-0000-0000D8840000}"/>
    <cellStyle name="Normal 3 5 13 2 3" xfId="34031" xr:uid="{00000000-0005-0000-0000-0000D9840000}"/>
    <cellStyle name="Normal 3 5 13 3" xfId="34032" xr:uid="{00000000-0005-0000-0000-0000DA840000}"/>
    <cellStyle name="Normal 3 5 13 3 2" xfId="34033" xr:uid="{00000000-0005-0000-0000-0000DB840000}"/>
    <cellStyle name="Normal 3 5 13 4" xfId="34034" xr:uid="{00000000-0005-0000-0000-0000DC840000}"/>
    <cellStyle name="Normal 3 5 14" xfId="34035" xr:uid="{00000000-0005-0000-0000-0000DD840000}"/>
    <cellStyle name="Normal 3 5 14 2" xfId="34036" xr:uid="{00000000-0005-0000-0000-0000DE840000}"/>
    <cellStyle name="Normal 3 5 14 2 2" xfId="34037" xr:uid="{00000000-0005-0000-0000-0000DF840000}"/>
    <cellStyle name="Normal 3 5 14 2 2 2" xfId="34038" xr:uid="{00000000-0005-0000-0000-0000E0840000}"/>
    <cellStyle name="Normal 3 5 14 2 3" xfId="34039" xr:uid="{00000000-0005-0000-0000-0000E1840000}"/>
    <cellStyle name="Normal 3 5 14 3" xfId="34040" xr:uid="{00000000-0005-0000-0000-0000E2840000}"/>
    <cellStyle name="Normal 3 5 14 3 2" xfId="34041" xr:uid="{00000000-0005-0000-0000-0000E3840000}"/>
    <cellStyle name="Normal 3 5 14 4" xfId="34042" xr:uid="{00000000-0005-0000-0000-0000E4840000}"/>
    <cellStyle name="Normal 3 5 15" xfId="34043" xr:uid="{00000000-0005-0000-0000-0000E5840000}"/>
    <cellStyle name="Normal 3 5 15 2" xfId="34044" xr:uid="{00000000-0005-0000-0000-0000E6840000}"/>
    <cellStyle name="Normal 3 5 15 2 2" xfId="34045" xr:uid="{00000000-0005-0000-0000-0000E7840000}"/>
    <cellStyle name="Normal 3 5 15 3" xfId="34046" xr:uid="{00000000-0005-0000-0000-0000E8840000}"/>
    <cellStyle name="Normal 3 5 16" xfId="34047" xr:uid="{00000000-0005-0000-0000-0000E9840000}"/>
    <cellStyle name="Normal 3 5 16 2" xfId="34048" xr:uid="{00000000-0005-0000-0000-0000EA840000}"/>
    <cellStyle name="Normal 3 5 17" xfId="34049" xr:uid="{00000000-0005-0000-0000-0000EB840000}"/>
    <cellStyle name="Normal 3 5 17 2" xfId="34050" xr:uid="{00000000-0005-0000-0000-0000EC840000}"/>
    <cellStyle name="Normal 3 5 18" xfId="34051" xr:uid="{00000000-0005-0000-0000-0000ED840000}"/>
    <cellStyle name="Normal 3 5 19" xfId="34052" xr:uid="{00000000-0005-0000-0000-0000EE840000}"/>
    <cellStyle name="Normal 3 5 2" xfId="34053" xr:uid="{00000000-0005-0000-0000-0000EF840000}"/>
    <cellStyle name="Normal 3 5 2 10" xfId="34054" xr:uid="{00000000-0005-0000-0000-0000F0840000}"/>
    <cellStyle name="Normal 3 5 2 10 2" xfId="34055" xr:uid="{00000000-0005-0000-0000-0000F1840000}"/>
    <cellStyle name="Normal 3 5 2 10 2 2" xfId="34056" xr:uid="{00000000-0005-0000-0000-0000F2840000}"/>
    <cellStyle name="Normal 3 5 2 10 2 2 2" xfId="34057" xr:uid="{00000000-0005-0000-0000-0000F3840000}"/>
    <cellStyle name="Normal 3 5 2 10 2 3" xfId="34058" xr:uid="{00000000-0005-0000-0000-0000F4840000}"/>
    <cellStyle name="Normal 3 5 2 10 3" xfId="34059" xr:uid="{00000000-0005-0000-0000-0000F5840000}"/>
    <cellStyle name="Normal 3 5 2 10 3 2" xfId="34060" xr:uid="{00000000-0005-0000-0000-0000F6840000}"/>
    <cellStyle name="Normal 3 5 2 10 4" xfId="34061" xr:uid="{00000000-0005-0000-0000-0000F7840000}"/>
    <cellStyle name="Normal 3 5 2 11" xfId="34062" xr:uid="{00000000-0005-0000-0000-0000F8840000}"/>
    <cellStyle name="Normal 3 5 2 11 2" xfId="34063" xr:uid="{00000000-0005-0000-0000-0000F9840000}"/>
    <cellStyle name="Normal 3 5 2 11 2 2" xfId="34064" xr:uid="{00000000-0005-0000-0000-0000FA840000}"/>
    <cellStyle name="Normal 3 5 2 11 2 2 2" xfId="34065" xr:uid="{00000000-0005-0000-0000-0000FB840000}"/>
    <cellStyle name="Normal 3 5 2 11 2 3" xfId="34066" xr:uid="{00000000-0005-0000-0000-0000FC840000}"/>
    <cellStyle name="Normal 3 5 2 11 3" xfId="34067" xr:uid="{00000000-0005-0000-0000-0000FD840000}"/>
    <cellStyle name="Normal 3 5 2 11 3 2" xfId="34068" xr:uid="{00000000-0005-0000-0000-0000FE840000}"/>
    <cellStyle name="Normal 3 5 2 11 4" xfId="34069" xr:uid="{00000000-0005-0000-0000-0000FF840000}"/>
    <cellStyle name="Normal 3 5 2 12" xfId="34070" xr:uid="{00000000-0005-0000-0000-000000850000}"/>
    <cellStyle name="Normal 3 5 2 12 2" xfId="34071" xr:uid="{00000000-0005-0000-0000-000001850000}"/>
    <cellStyle name="Normal 3 5 2 12 2 2" xfId="34072" xr:uid="{00000000-0005-0000-0000-000002850000}"/>
    <cellStyle name="Normal 3 5 2 12 2 2 2" xfId="34073" xr:uid="{00000000-0005-0000-0000-000003850000}"/>
    <cellStyle name="Normal 3 5 2 12 2 3" xfId="34074" xr:uid="{00000000-0005-0000-0000-000004850000}"/>
    <cellStyle name="Normal 3 5 2 12 3" xfId="34075" xr:uid="{00000000-0005-0000-0000-000005850000}"/>
    <cellStyle name="Normal 3 5 2 12 3 2" xfId="34076" xr:uid="{00000000-0005-0000-0000-000006850000}"/>
    <cellStyle name="Normal 3 5 2 12 4" xfId="34077" xr:uid="{00000000-0005-0000-0000-000007850000}"/>
    <cellStyle name="Normal 3 5 2 13" xfId="34078" xr:uid="{00000000-0005-0000-0000-000008850000}"/>
    <cellStyle name="Normal 3 5 2 13 2" xfId="34079" xr:uid="{00000000-0005-0000-0000-000009850000}"/>
    <cellStyle name="Normal 3 5 2 13 2 2" xfId="34080" xr:uid="{00000000-0005-0000-0000-00000A850000}"/>
    <cellStyle name="Normal 3 5 2 13 3" xfId="34081" xr:uid="{00000000-0005-0000-0000-00000B850000}"/>
    <cellStyle name="Normal 3 5 2 14" xfId="34082" xr:uid="{00000000-0005-0000-0000-00000C850000}"/>
    <cellStyle name="Normal 3 5 2 14 2" xfId="34083" xr:uid="{00000000-0005-0000-0000-00000D850000}"/>
    <cellStyle name="Normal 3 5 2 15" xfId="34084" xr:uid="{00000000-0005-0000-0000-00000E850000}"/>
    <cellStyle name="Normal 3 5 2 15 2" xfId="34085" xr:uid="{00000000-0005-0000-0000-00000F850000}"/>
    <cellStyle name="Normal 3 5 2 16" xfId="34086" xr:uid="{00000000-0005-0000-0000-000010850000}"/>
    <cellStyle name="Normal 3 5 2 17" xfId="34087" xr:uid="{00000000-0005-0000-0000-000011850000}"/>
    <cellStyle name="Normal 3 5 2 2" xfId="34088" xr:uid="{00000000-0005-0000-0000-000012850000}"/>
    <cellStyle name="Normal 3 5 2 2 10" xfId="34089" xr:uid="{00000000-0005-0000-0000-000013850000}"/>
    <cellStyle name="Normal 3 5 2 2 11" xfId="34090" xr:uid="{00000000-0005-0000-0000-000014850000}"/>
    <cellStyle name="Normal 3 5 2 2 2" xfId="34091" xr:uid="{00000000-0005-0000-0000-000015850000}"/>
    <cellStyle name="Normal 3 5 2 2 2 10" xfId="34092" xr:uid="{00000000-0005-0000-0000-000016850000}"/>
    <cellStyle name="Normal 3 5 2 2 2 2" xfId="34093" xr:uid="{00000000-0005-0000-0000-000017850000}"/>
    <cellStyle name="Normal 3 5 2 2 2 2 2" xfId="34094" xr:uid="{00000000-0005-0000-0000-000018850000}"/>
    <cellStyle name="Normal 3 5 2 2 2 2 2 2" xfId="34095" xr:uid="{00000000-0005-0000-0000-000019850000}"/>
    <cellStyle name="Normal 3 5 2 2 2 2 2 2 2" xfId="34096" xr:uid="{00000000-0005-0000-0000-00001A850000}"/>
    <cellStyle name="Normal 3 5 2 2 2 2 2 2 2 2" xfId="34097" xr:uid="{00000000-0005-0000-0000-00001B850000}"/>
    <cellStyle name="Normal 3 5 2 2 2 2 2 2 2 2 2" xfId="34098" xr:uid="{00000000-0005-0000-0000-00001C850000}"/>
    <cellStyle name="Normal 3 5 2 2 2 2 2 2 2 3" xfId="34099" xr:uid="{00000000-0005-0000-0000-00001D850000}"/>
    <cellStyle name="Normal 3 5 2 2 2 2 2 2 3" xfId="34100" xr:uid="{00000000-0005-0000-0000-00001E850000}"/>
    <cellStyle name="Normal 3 5 2 2 2 2 2 2 3 2" xfId="34101" xr:uid="{00000000-0005-0000-0000-00001F850000}"/>
    <cellStyle name="Normal 3 5 2 2 2 2 2 2 4" xfId="34102" xr:uid="{00000000-0005-0000-0000-000020850000}"/>
    <cellStyle name="Normal 3 5 2 2 2 2 2 3" xfId="34103" xr:uid="{00000000-0005-0000-0000-000021850000}"/>
    <cellStyle name="Normal 3 5 2 2 2 2 2 3 2" xfId="34104" xr:uid="{00000000-0005-0000-0000-000022850000}"/>
    <cellStyle name="Normal 3 5 2 2 2 2 2 3 2 2" xfId="34105" xr:uid="{00000000-0005-0000-0000-000023850000}"/>
    <cellStyle name="Normal 3 5 2 2 2 2 2 3 3" xfId="34106" xr:uid="{00000000-0005-0000-0000-000024850000}"/>
    <cellStyle name="Normal 3 5 2 2 2 2 2 4" xfId="34107" xr:uid="{00000000-0005-0000-0000-000025850000}"/>
    <cellStyle name="Normal 3 5 2 2 2 2 2 4 2" xfId="34108" xr:uid="{00000000-0005-0000-0000-000026850000}"/>
    <cellStyle name="Normal 3 5 2 2 2 2 2 5" xfId="34109" xr:uid="{00000000-0005-0000-0000-000027850000}"/>
    <cellStyle name="Normal 3 5 2 2 2 2 3" xfId="34110" xr:uid="{00000000-0005-0000-0000-000028850000}"/>
    <cellStyle name="Normal 3 5 2 2 2 2 3 2" xfId="34111" xr:uid="{00000000-0005-0000-0000-000029850000}"/>
    <cellStyle name="Normal 3 5 2 2 2 2 3 2 2" xfId="34112" xr:uid="{00000000-0005-0000-0000-00002A850000}"/>
    <cellStyle name="Normal 3 5 2 2 2 2 3 2 2 2" xfId="34113" xr:uid="{00000000-0005-0000-0000-00002B850000}"/>
    <cellStyle name="Normal 3 5 2 2 2 2 3 2 3" xfId="34114" xr:uid="{00000000-0005-0000-0000-00002C850000}"/>
    <cellStyle name="Normal 3 5 2 2 2 2 3 3" xfId="34115" xr:uid="{00000000-0005-0000-0000-00002D850000}"/>
    <cellStyle name="Normal 3 5 2 2 2 2 3 3 2" xfId="34116" xr:uid="{00000000-0005-0000-0000-00002E850000}"/>
    <cellStyle name="Normal 3 5 2 2 2 2 3 4" xfId="34117" xr:uid="{00000000-0005-0000-0000-00002F850000}"/>
    <cellStyle name="Normal 3 5 2 2 2 2 4" xfId="34118" xr:uid="{00000000-0005-0000-0000-000030850000}"/>
    <cellStyle name="Normal 3 5 2 2 2 2 4 2" xfId="34119" xr:uid="{00000000-0005-0000-0000-000031850000}"/>
    <cellStyle name="Normal 3 5 2 2 2 2 4 2 2" xfId="34120" xr:uid="{00000000-0005-0000-0000-000032850000}"/>
    <cellStyle name="Normal 3 5 2 2 2 2 4 2 2 2" xfId="34121" xr:uid="{00000000-0005-0000-0000-000033850000}"/>
    <cellStyle name="Normal 3 5 2 2 2 2 4 2 3" xfId="34122" xr:uid="{00000000-0005-0000-0000-000034850000}"/>
    <cellStyle name="Normal 3 5 2 2 2 2 4 3" xfId="34123" xr:uid="{00000000-0005-0000-0000-000035850000}"/>
    <cellStyle name="Normal 3 5 2 2 2 2 4 3 2" xfId="34124" xr:uid="{00000000-0005-0000-0000-000036850000}"/>
    <cellStyle name="Normal 3 5 2 2 2 2 4 4" xfId="34125" xr:uid="{00000000-0005-0000-0000-000037850000}"/>
    <cellStyle name="Normal 3 5 2 2 2 2 5" xfId="34126" xr:uid="{00000000-0005-0000-0000-000038850000}"/>
    <cellStyle name="Normal 3 5 2 2 2 2 5 2" xfId="34127" xr:uid="{00000000-0005-0000-0000-000039850000}"/>
    <cellStyle name="Normal 3 5 2 2 2 2 5 2 2" xfId="34128" xr:uid="{00000000-0005-0000-0000-00003A850000}"/>
    <cellStyle name="Normal 3 5 2 2 2 2 5 3" xfId="34129" xr:uid="{00000000-0005-0000-0000-00003B850000}"/>
    <cellStyle name="Normal 3 5 2 2 2 2 6" xfId="34130" xr:uid="{00000000-0005-0000-0000-00003C850000}"/>
    <cellStyle name="Normal 3 5 2 2 2 2 6 2" xfId="34131" xr:uid="{00000000-0005-0000-0000-00003D850000}"/>
    <cellStyle name="Normal 3 5 2 2 2 2 7" xfId="34132" xr:uid="{00000000-0005-0000-0000-00003E850000}"/>
    <cellStyle name="Normal 3 5 2 2 2 2 7 2" xfId="34133" xr:uid="{00000000-0005-0000-0000-00003F850000}"/>
    <cellStyle name="Normal 3 5 2 2 2 2 8" xfId="34134" xr:uid="{00000000-0005-0000-0000-000040850000}"/>
    <cellStyle name="Normal 3 5 2 2 2 2 9" xfId="34135" xr:uid="{00000000-0005-0000-0000-000041850000}"/>
    <cellStyle name="Normal 3 5 2 2 2 3" xfId="34136" xr:uid="{00000000-0005-0000-0000-000042850000}"/>
    <cellStyle name="Normal 3 5 2 2 2 3 2" xfId="34137" xr:uid="{00000000-0005-0000-0000-000043850000}"/>
    <cellStyle name="Normal 3 5 2 2 2 3 2 2" xfId="34138" xr:uid="{00000000-0005-0000-0000-000044850000}"/>
    <cellStyle name="Normal 3 5 2 2 2 3 2 2 2" xfId="34139" xr:uid="{00000000-0005-0000-0000-000045850000}"/>
    <cellStyle name="Normal 3 5 2 2 2 3 2 2 2 2" xfId="34140" xr:uid="{00000000-0005-0000-0000-000046850000}"/>
    <cellStyle name="Normal 3 5 2 2 2 3 2 2 3" xfId="34141" xr:uid="{00000000-0005-0000-0000-000047850000}"/>
    <cellStyle name="Normal 3 5 2 2 2 3 2 3" xfId="34142" xr:uid="{00000000-0005-0000-0000-000048850000}"/>
    <cellStyle name="Normal 3 5 2 2 2 3 2 3 2" xfId="34143" xr:uid="{00000000-0005-0000-0000-000049850000}"/>
    <cellStyle name="Normal 3 5 2 2 2 3 2 4" xfId="34144" xr:uid="{00000000-0005-0000-0000-00004A850000}"/>
    <cellStyle name="Normal 3 5 2 2 2 3 3" xfId="34145" xr:uid="{00000000-0005-0000-0000-00004B850000}"/>
    <cellStyle name="Normal 3 5 2 2 2 3 3 2" xfId="34146" xr:uid="{00000000-0005-0000-0000-00004C850000}"/>
    <cellStyle name="Normal 3 5 2 2 2 3 3 2 2" xfId="34147" xr:uid="{00000000-0005-0000-0000-00004D850000}"/>
    <cellStyle name="Normal 3 5 2 2 2 3 3 3" xfId="34148" xr:uid="{00000000-0005-0000-0000-00004E850000}"/>
    <cellStyle name="Normal 3 5 2 2 2 3 4" xfId="34149" xr:uid="{00000000-0005-0000-0000-00004F850000}"/>
    <cellStyle name="Normal 3 5 2 2 2 3 4 2" xfId="34150" xr:uid="{00000000-0005-0000-0000-000050850000}"/>
    <cellStyle name="Normal 3 5 2 2 2 3 5" xfId="34151" xr:uid="{00000000-0005-0000-0000-000051850000}"/>
    <cellStyle name="Normal 3 5 2 2 2 4" xfId="34152" xr:uid="{00000000-0005-0000-0000-000052850000}"/>
    <cellStyle name="Normal 3 5 2 2 2 4 2" xfId="34153" xr:uid="{00000000-0005-0000-0000-000053850000}"/>
    <cellStyle name="Normal 3 5 2 2 2 4 2 2" xfId="34154" xr:uid="{00000000-0005-0000-0000-000054850000}"/>
    <cellStyle name="Normal 3 5 2 2 2 4 2 2 2" xfId="34155" xr:uid="{00000000-0005-0000-0000-000055850000}"/>
    <cellStyle name="Normal 3 5 2 2 2 4 2 3" xfId="34156" xr:uid="{00000000-0005-0000-0000-000056850000}"/>
    <cellStyle name="Normal 3 5 2 2 2 4 3" xfId="34157" xr:uid="{00000000-0005-0000-0000-000057850000}"/>
    <cellStyle name="Normal 3 5 2 2 2 4 3 2" xfId="34158" xr:uid="{00000000-0005-0000-0000-000058850000}"/>
    <cellStyle name="Normal 3 5 2 2 2 4 4" xfId="34159" xr:uid="{00000000-0005-0000-0000-000059850000}"/>
    <cellStyle name="Normal 3 5 2 2 2 5" xfId="34160" xr:uid="{00000000-0005-0000-0000-00005A850000}"/>
    <cellStyle name="Normal 3 5 2 2 2 5 2" xfId="34161" xr:uid="{00000000-0005-0000-0000-00005B850000}"/>
    <cellStyle name="Normal 3 5 2 2 2 5 2 2" xfId="34162" xr:uid="{00000000-0005-0000-0000-00005C850000}"/>
    <cellStyle name="Normal 3 5 2 2 2 5 2 2 2" xfId="34163" xr:uid="{00000000-0005-0000-0000-00005D850000}"/>
    <cellStyle name="Normal 3 5 2 2 2 5 2 3" xfId="34164" xr:uid="{00000000-0005-0000-0000-00005E850000}"/>
    <cellStyle name="Normal 3 5 2 2 2 5 3" xfId="34165" xr:uid="{00000000-0005-0000-0000-00005F850000}"/>
    <cellStyle name="Normal 3 5 2 2 2 5 3 2" xfId="34166" xr:uid="{00000000-0005-0000-0000-000060850000}"/>
    <cellStyle name="Normal 3 5 2 2 2 5 4" xfId="34167" xr:uid="{00000000-0005-0000-0000-000061850000}"/>
    <cellStyle name="Normal 3 5 2 2 2 6" xfId="34168" xr:uid="{00000000-0005-0000-0000-000062850000}"/>
    <cellStyle name="Normal 3 5 2 2 2 6 2" xfId="34169" xr:uid="{00000000-0005-0000-0000-000063850000}"/>
    <cellStyle name="Normal 3 5 2 2 2 6 2 2" xfId="34170" xr:uid="{00000000-0005-0000-0000-000064850000}"/>
    <cellStyle name="Normal 3 5 2 2 2 6 3" xfId="34171" xr:uid="{00000000-0005-0000-0000-000065850000}"/>
    <cellStyle name="Normal 3 5 2 2 2 7" xfId="34172" xr:uid="{00000000-0005-0000-0000-000066850000}"/>
    <cellStyle name="Normal 3 5 2 2 2 7 2" xfId="34173" xr:uid="{00000000-0005-0000-0000-000067850000}"/>
    <cellStyle name="Normal 3 5 2 2 2 8" xfId="34174" xr:uid="{00000000-0005-0000-0000-000068850000}"/>
    <cellStyle name="Normal 3 5 2 2 2 8 2" xfId="34175" xr:uid="{00000000-0005-0000-0000-000069850000}"/>
    <cellStyle name="Normal 3 5 2 2 2 9" xfId="34176" xr:uid="{00000000-0005-0000-0000-00006A850000}"/>
    <cellStyle name="Normal 3 5 2 2 3" xfId="34177" xr:uid="{00000000-0005-0000-0000-00006B850000}"/>
    <cellStyle name="Normal 3 5 2 2 3 2" xfId="34178" xr:uid="{00000000-0005-0000-0000-00006C850000}"/>
    <cellStyle name="Normal 3 5 2 2 3 2 2" xfId="34179" xr:uid="{00000000-0005-0000-0000-00006D850000}"/>
    <cellStyle name="Normal 3 5 2 2 3 2 2 2" xfId="34180" xr:uid="{00000000-0005-0000-0000-00006E850000}"/>
    <cellStyle name="Normal 3 5 2 2 3 2 2 2 2" xfId="34181" xr:uid="{00000000-0005-0000-0000-00006F850000}"/>
    <cellStyle name="Normal 3 5 2 2 3 2 2 2 2 2" xfId="34182" xr:uid="{00000000-0005-0000-0000-000070850000}"/>
    <cellStyle name="Normal 3 5 2 2 3 2 2 2 3" xfId="34183" xr:uid="{00000000-0005-0000-0000-000071850000}"/>
    <cellStyle name="Normal 3 5 2 2 3 2 2 3" xfId="34184" xr:uid="{00000000-0005-0000-0000-000072850000}"/>
    <cellStyle name="Normal 3 5 2 2 3 2 2 3 2" xfId="34185" xr:uid="{00000000-0005-0000-0000-000073850000}"/>
    <cellStyle name="Normal 3 5 2 2 3 2 2 4" xfId="34186" xr:uid="{00000000-0005-0000-0000-000074850000}"/>
    <cellStyle name="Normal 3 5 2 2 3 2 3" xfId="34187" xr:uid="{00000000-0005-0000-0000-000075850000}"/>
    <cellStyle name="Normal 3 5 2 2 3 2 3 2" xfId="34188" xr:uid="{00000000-0005-0000-0000-000076850000}"/>
    <cellStyle name="Normal 3 5 2 2 3 2 3 2 2" xfId="34189" xr:uid="{00000000-0005-0000-0000-000077850000}"/>
    <cellStyle name="Normal 3 5 2 2 3 2 3 3" xfId="34190" xr:uid="{00000000-0005-0000-0000-000078850000}"/>
    <cellStyle name="Normal 3 5 2 2 3 2 4" xfId="34191" xr:uid="{00000000-0005-0000-0000-000079850000}"/>
    <cellStyle name="Normal 3 5 2 2 3 2 4 2" xfId="34192" xr:uid="{00000000-0005-0000-0000-00007A850000}"/>
    <cellStyle name="Normal 3 5 2 2 3 2 5" xfId="34193" xr:uid="{00000000-0005-0000-0000-00007B850000}"/>
    <cellStyle name="Normal 3 5 2 2 3 2 6" xfId="34194" xr:uid="{00000000-0005-0000-0000-00007C850000}"/>
    <cellStyle name="Normal 3 5 2 2 3 3" xfId="34195" xr:uid="{00000000-0005-0000-0000-00007D850000}"/>
    <cellStyle name="Normal 3 5 2 2 3 3 2" xfId="34196" xr:uid="{00000000-0005-0000-0000-00007E850000}"/>
    <cellStyle name="Normal 3 5 2 2 3 3 2 2" xfId="34197" xr:uid="{00000000-0005-0000-0000-00007F850000}"/>
    <cellStyle name="Normal 3 5 2 2 3 3 2 2 2" xfId="34198" xr:uid="{00000000-0005-0000-0000-000080850000}"/>
    <cellStyle name="Normal 3 5 2 2 3 3 2 3" xfId="34199" xr:uid="{00000000-0005-0000-0000-000081850000}"/>
    <cellStyle name="Normal 3 5 2 2 3 3 3" xfId="34200" xr:uid="{00000000-0005-0000-0000-000082850000}"/>
    <cellStyle name="Normal 3 5 2 2 3 3 3 2" xfId="34201" xr:uid="{00000000-0005-0000-0000-000083850000}"/>
    <cellStyle name="Normal 3 5 2 2 3 3 4" xfId="34202" xr:uid="{00000000-0005-0000-0000-000084850000}"/>
    <cellStyle name="Normal 3 5 2 2 3 4" xfId="34203" xr:uid="{00000000-0005-0000-0000-000085850000}"/>
    <cellStyle name="Normal 3 5 2 2 3 4 2" xfId="34204" xr:uid="{00000000-0005-0000-0000-000086850000}"/>
    <cellStyle name="Normal 3 5 2 2 3 4 2 2" xfId="34205" xr:uid="{00000000-0005-0000-0000-000087850000}"/>
    <cellStyle name="Normal 3 5 2 2 3 4 2 2 2" xfId="34206" xr:uid="{00000000-0005-0000-0000-000088850000}"/>
    <cellStyle name="Normal 3 5 2 2 3 4 2 3" xfId="34207" xr:uid="{00000000-0005-0000-0000-000089850000}"/>
    <cellStyle name="Normal 3 5 2 2 3 4 3" xfId="34208" xr:uid="{00000000-0005-0000-0000-00008A850000}"/>
    <cellStyle name="Normal 3 5 2 2 3 4 3 2" xfId="34209" xr:uid="{00000000-0005-0000-0000-00008B850000}"/>
    <cellStyle name="Normal 3 5 2 2 3 4 4" xfId="34210" xr:uid="{00000000-0005-0000-0000-00008C850000}"/>
    <cellStyle name="Normal 3 5 2 2 3 5" xfId="34211" xr:uid="{00000000-0005-0000-0000-00008D850000}"/>
    <cellStyle name="Normal 3 5 2 2 3 5 2" xfId="34212" xr:uid="{00000000-0005-0000-0000-00008E850000}"/>
    <cellStyle name="Normal 3 5 2 2 3 5 2 2" xfId="34213" xr:uid="{00000000-0005-0000-0000-00008F850000}"/>
    <cellStyle name="Normal 3 5 2 2 3 5 3" xfId="34214" xr:uid="{00000000-0005-0000-0000-000090850000}"/>
    <cellStyle name="Normal 3 5 2 2 3 6" xfId="34215" xr:uid="{00000000-0005-0000-0000-000091850000}"/>
    <cellStyle name="Normal 3 5 2 2 3 6 2" xfId="34216" xr:uid="{00000000-0005-0000-0000-000092850000}"/>
    <cellStyle name="Normal 3 5 2 2 3 7" xfId="34217" xr:uid="{00000000-0005-0000-0000-000093850000}"/>
    <cellStyle name="Normal 3 5 2 2 3 7 2" xfId="34218" xr:uid="{00000000-0005-0000-0000-000094850000}"/>
    <cellStyle name="Normal 3 5 2 2 3 8" xfId="34219" xr:uid="{00000000-0005-0000-0000-000095850000}"/>
    <cellStyle name="Normal 3 5 2 2 3 9" xfId="34220" xr:uid="{00000000-0005-0000-0000-000096850000}"/>
    <cellStyle name="Normal 3 5 2 2 4" xfId="34221" xr:uid="{00000000-0005-0000-0000-000097850000}"/>
    <cellStyle name="Normal 3 5 2 2 4 2" xfId="34222" xr:uid="{00000000-0005-0000-0000-000098850000}"/>
    <cellStyle name="Normal 3 5 2 2 4 2 2" xfId="34223" xr:uid="{00000000-0005-0000-0000-000099850000}"/>
    <cellStyle name="Normal 3 5 2 2 4 2 2 2" xfId="34224" xr:uid="{00000000-0005-0000-0000-00009A850000}"/>
    <cellStyle name="Normal 3 5 2 2 4 2 2 2 2" xfId="34225" xr:uid="{00000000-0005-0000-0000-00009B850000}"/>
    <cellStyle name="Normal 3 5 2 2 4 2 2 3" xfId="34226" xr:uid="{00000000-0005-0000-0000-00009C850000}"/>
    <cellStyle name="Normal 3 5 2 2 4 2 3" xfId="34227" xr:uid="{00000000-0005-0000-0000-00009D850000}"/>
    <cellStyle name="Normal 3 5 2 2 4 2 3 2" xfId="34228" xr:uid="{00000000-0005-0000-0000-00009E850000}"/>
    <cellStyle name="Normal 3 5 2 2 4 2 4" xfId="34229" xr:uid="{00000000-0005-0000-0000-00009F850000}"/>
    <cellStyle name="Normal 3 5 2 2 4 3" xfId="34230" xr:uid="{00000000-0005-0000-0000-0000A0850000}"/>
    <cellStyle name="Normal 3 5 2 2 4 3 2" xfId="34231" xr:uid="{00000000-0005-0000-0000-0000A1850000}"/>
    <cellStyle name="Normal 3 5 2 2 4 3 2 2" xfId="34232" xr:uid="{00000000-0005-0000-0000-0000A2850000}"/>
    <cellStyle name="Normal 3 5 2 2 4 3 3" xfId="34233" xr:uid="{00000000-0005-0000-0000-0000A3850000}"/>
    <cellStyle name="Normal 3 5 2 2 4 4" xfId="34234" xr:uid="{00000000-0005-0000-0000-0000A4850000}"/>
    <cellStyle name="Normal 3 5 2 2 4 4 2" xfId="34235" xr:uid="{00000000-0005-0000-0000-0000A5850000}"/>
    <cellStyle name="Normal 3 5 2 2 4 5" xfId="34236" xr:uid="{00000000-0005-0000-0000-0000A6850000}"/>
    <cellStyle name="Normal 3 5 2 2 4 6" xfId="34237" xr:uid="{00000000-0005-0000-0000-0000A7850000}"/>
    <cellStyle name="Normal 3 5 2 2 5" xfId="34238" xr:uid="{00000000-0005-0000-0000-0000A8850000}"/>
    <cellStyle name="Normal 3 5 2 2 5 2" xfId="34239" xr:uid="{00000000-0005-0000-0000-0000A9850000}"/>
    <cellStyle name="Normal 3 5 2 2 5 2 2" xfId="34240" xr:uid="{00000000-0005-0000-0000-0000AA850000}"/>
    <cellStyle name="Normal 3 5 2 2 5 2 2 2" xfId="34241" xr:uid="{00000000-0005-0000-0000-0000AB850000}"/>
    <cellStyle name="Normal 3 5 2 2 5 2 3" xfId="34242" xr:uid="{00000000-0005-0000-0000-0000AC850000}"/>
    <cellStyle name="Normal 3 5 2 2 5 3" xfId="34243" xr:uid="{00000000-0005-0000-0000-0000AD850000}"/>
    <cellStyle name="Normal 3 5 2 2 5 3 2" xfId="34244" xr:uid="{00000000-0005-0000-0000-0000AE850000}"/>
    <cellStyle name="Normal 3 5 2 2 5 4" xfId="34245" xr:uid="{00000000-0005-0000-0000-0000AF850000}"/>
    <cellStyle name="Normal 3 5 2 2 6" xfId="34246" xr:uid="{00000000-0005-0000-0000-0000B0850000}"/>
    <cellStyle name="Normal 3 5 2 2 6 2" xfId="34247" xr:uid="{00000000-0005-0000-0000-0000B1850000}"/>
    <cellStyle name="Normal 3 5 2 2 6 2 2" xfId="34248" xr:uid="{00000000-0005-0000-0000-0000B2850000}"/>
    <cellStyle name="Normal 3 5 2 2 6 2 2 2" xfId="34249" xr:uid="{00000000-0005-0000-0000-0000B3850000}"/>
    <cellStyle name="Normal 3 5 2 2 6 2 3" xfId="34250" xr:uid="{00000000-0005-0000-0000-0000B4850000}"/>
    <cellStyle name="Normal 3 5 2 2 6 3" xfId="34251" xr:uid="{00000000-0005-0000-0000-0000B5850000}"/>
    <cellStyle name="Normal 3 5 2 2 6 3 2" xfId="34252" xr:uid="{00000000-0005-0000-0000-0000B6850000}"/>
    <cellStyle name="Normal 3 5 2 2 6 4" xfId="34253" xr:uid="{00000000-0005-0000-0000-0000B7850000}"/>
    <cellStyle name="Normal 3 5 2 2 7" xfId="34254" xr:uid="{00000000-0005-0000-0000-0000B8850000}"/>
    <cellStyle name="Normal 3 5 2 2 7 2" xfId="34255" xr:uid="{00000000-0005-0000-0000-0000B9850000}"/>
    <cellStyle name="Normal 3 5 2 2 7 2 2" xfId="34256" xr:uid="{00000000-0005-0000-0000-0000BA850000}"/>
    <cellStyle name="Normal 3 5 2 2 7 3" xfId="34257" xr:uid="{00000000-0005-0000-0000-0000BB850000}"/>
    <cellStyle name="Normal 3 5 2 2 8" xfId="34258" xr:uid="{00000000-0005-0000-0000-0000BC850000}"/>
    <cellStyle name="Normal 3 5 2 2 8 2" xfId="34259" xr:uid="{00000000-0005-0000-0000-0000BD850000}"/>
    <cellStyle name="Normal 3 5 2 2 9" xfId="34260" xr:uid="{00000000-0005-0000-0000-0000BE850000}"/>
    <cellStyle name="Normal 3 5 2 2 9 2" xfId="34261" xr:uid="{00000000-0005-0000-0000-0000BF850000}"/>
    <cellStyle name="Normal 3 5 2 2_T-straight with PEDs adjustor" xfId="34262" xr:uid="{00000000-0005-0000-0000-0000C0850000}"/>
    <cellStyle name="Normal 3 5 2 3" xfId="34263" xr:uid="{00000000-0005-0000-0000-0000C1850000}"/>
    <cellStyle name="Normal 3 5 2 3 10" xfId="34264" xr:uid="{00000000-0005-0000-0000-0000C2850000}"/>
    <cellStyle name="Normal 3 5 2 3 11" xfId="34265" xr:uid="{00000000-0005-0000-0000-0000C3850000}"/>
    <cellStyle name="Normal 3 5 2 3 2" xfId="34266" xr:uid="{00000000-0005-0000-0000-0000C4850000}"/>
    <cellStyle name="Normal 3 5 2 3 2 10" xfId="34267" xr:uid="{00000000-0005-0000-0000-0000C5850000}"/>
    <cellStyle name="Normal 3 5 2 3 2 2" xfId="34268" xr:uid="{00000000-0005-0000-0000-0000C6850000}"/>
    <cellStyle name="Normal 3 5 2 3 2 2 2" xfId="34269" xr:uid="{00000000-0005-0000-0000-0000C7850000}"/>
    <cellStyle name="Normal 3 5 2 3 2 2 2 2" xfId="34270" xr:uid="{00000000-0005-0000-0000-0000C8850000}"/>
    <cellStyle name="Normal 3 5 2 3 2 2 2 2 2" xfId="34271" xr:uid="{00000000-0005-0000-0000-0000C9850000}"/>
    <cellStyle name="Normal 3 5 2 3 2 2 2 2 2 2" xfId="34272" xr:uid="{00000000-0005-0000-0000-0000CA850000}"/>
    <cellStyle name="Normal 3 5 2 3 2 2 2 2 2 2 2" xfId="34273" xr:uid="{00000000-0005-0000-0000-0000CB850000}"/>
    <cellStyle name="Normal 3 5 2 3 2 2 2 2 2 3" xfId="34274" xr:uid="{00000000-0005-0000-0000-0000CC850000}"/>
    <cellStyle name="Normal 3 5 2 3 2 2 2 2 3" xfId="34275" xr:uid="{00000000-0005-0000-0000-0000CD850000}"/>
    <cellStyle name="Normal 3 5 2 3 2 2 2 2 3 2" xfId="34276" xr:uid="{00000000-0005-0000-0000-0000CE850000}"/>
    <cellStyle name="Normal 3 5 2 3 2 2 2 2 4" xfId="34277" xr:uid="{00000000-0005-0000-0000-0000CF850000}"/>
    <cellStyle name="Normal 3 5 2 3 2 2 2 3" xfId="34278" xr:uid="{00000000-0005-0000-0000-0000D0850000}"/>
    <cellStyle name="Normal 3 5 2 3 2 2 2 3 2" xfId="34279" xr:uid="{00000000-0005-0000-0000-0000D1850000}"/>
    <cellStyle name="Normal 3 5 2 3 2 2 2 3 2 2" xfId="34280" xr:uid="{00000000-0005-0000-0000-0000D2850000}"/>
    <cellStyle name="Normal 3 5 2 3 2 2 2 3 3" xfId="34281" xr:uid="{00000000-0005-0000-0000-0000D3850000}"/>
    <cellStyle name="Normal 3 5 2 3 2 2 2 4" xfId="34282" xr:uid="{00000000-0005-0000-0000-0000D4850000}"/>
    <cellStyle name="Normal 3 5 2 3 2 2 2 4 2" xfId="34283" xr:uid="{00000000-0005-0000-0000-0000D5850000}"/>
    <cellStyle name="Normal 3 5 2 3 2 2 2 5" xfId="34284" xr:uid="{00000000-0005-0000-0000-0000D6850000}"/>
    <cellStyle name="Normal 3 5 2 3 2 2 3" xfId="34285" xr:uid="{00000000-0005-0000-0000-0000D7850000}"/>
    <cellStyle name="Normal 3 5 2 3 2 2 3 2" xfId="34286" xr:uid="{00000000-0005-0000-0000-0000D8850000}"/>
    <cellStyle name="Normal 3 5 2 3 2 2 3 2 2" xfId="34287" xr:uid="{00000000-0005-0000-0000-0000D9850000}"/>
    <cellStyle name="Normal 3 5 2 3 2 2 3 2 2 2" xfId="34288" xr:uid="{00000000-0005-0000-0000-0000DA850000}"/>
    <cellStyle name="Normal 3 5 2 3 2 2 3 2 3" xfId="34289" xr:uid="{00000000-0005-0000-0000-0000DB850000}"/>
    <cellStyle name="Normal 3 5 2 3 2 2 3 3" xfId="34290" xr:uid="{00000000-0005-0000-0000-0000DC850000}"/>
    <cellStyle name="Normal 3 5 2 3 2 2 3 3 2" xfId="34291" xr:uid="{00000000-0005-0000-0000-0000DD850000}"/>
    <cellStyle name="Normal 3 5 2 3 2 2 3 4" xfId="34292" xr:uid="{00000000-0005-0000-0000-0000DE850000}"/>
    <cellStyle name="Normal 3 5 2 3 2 2 4" xfId="34293" xr:uid="{00000000-0005-0000-0000-0000DF850000}"/>
    <cellStyle name="Normal 3 5 2 3 2 2 4 2" xfId="34294" xr:uid="{00000000-0005-0000-0000-0000E0850000}"/>
    <cellStyle name="Normal 3 5 2 3 2 2 4 2 2" xfId="34295" xr:uid="{00000000-0005-0000-0000-0000E1850000}"/>
    <cellStyle name="Normal 3 5 2 3 2 2 4 2 2 2" xfId="34296" xr:uid="{00000000-0005-0000-0000-0000E2850000}"/>
    <cellStyle name="Normal 3 5 2 3 2 2 4 2 3" xfId="34297" xr:uid="{00000000-0005-0000-0000-0000E3850000}"/>
    <cellStyle name="Normal 3 5 2 3 2 2 4 3" xfId="34298" xr:uid="{00000000-0005-0000-0000-0000E4850000}"/>
    <cellStyle name="Normal 3 5 2 3 2 2 4 3 2" xfId="34299" xr:uid="{00000000-0005-0000-0000-0000E5850000}"/>
    <cellStyle name="Normal 3 5 2 3 2 2 4 4" xfId="34300" xr:uid="{00000000-0005-0000-0000-0000E6850000}"/>
    <cellStyle name="Normal 3 5 2 3 2 2 5" xfId="34301" xr:uid="{00000000-0005-0000-0000-0000E7850000}"/>
    <cellStyle name="Normal 3 5 2 3 2 2 5 2" xfId="34302" xr:uid="{00000000-0005-0000-0000-0000E8850000}"/>
    <cellStyle name="Normal 3 5 2 3 2 2 5 2 2" xfId="34303" xr:uid="{00000000-0005-0000-0000-0000E9850000}"/>
    <cellStyle name="Normal 3 5 2 3 2 2 5 3" xfId="34304" xr:uid="{00000000-0005-0000-0000-0000EA850000}"/>
    <cellStyle name="Normal 3 5 2 3 2 2 6" xfId="34305" xr:uid="{00000000-0005-0000-0000-0000EB850000}"/>
    <cellStyle name="Normal 3 5 2 3 2 2 6 2" xfId="34306" xr:uid="{00000000-0005-0000-0000-0000EC850000}"/>
    <cellStyle name="Normal 3 5 2 3 2 2 7" xfId="34307" xr:uid="{00000000-0005-0000-0000-0000ED850000}"/>
    <cellStyle name="Normal 3 5 2 3 2 2 7 2" xfId="34308" xr:uid="{00000000-0005-0000-0000-0000EE850000}"/>
    <cellStyle name="Normal 3 5 2 3 2 2 8" xfId="34309" xr:uid="{00000000-0005-0000-0000-0000EF850000}"/>
    <cellStyle name="Normal 3 5 2 3 2 3" xfId="34310" xr:uid="{00000000-0005-0000-0000-0000F0850000}"/>
    <cellStyle name="Normal 3 5 2 3 2 3 2" xfId="34311" xr:uid="{00000000-0005-0000-0000-0000F1850000}"/>
    <cellStyle name="Normal 3 5 2 3 2 3 2 2" xfId="34312" xr:uid="{00000000-0005-0000-0000-0000F2850000}"/>
    <cellStyle name="Normal 3 5 2 3 2 3 2 2 2" xfId="34313" xr:uid="{00000000-0005-0000-0000-0000F3850000}"/>
    <cellStyle name="Normal 3 5 2 3 2 3 2 2 2 2" xfId="34314" xr:uid="{00000000-0005-0000-0000-0000F4850000}"/>
    <cellStyle name="Normal 3 5 2 3 2 3 2 2 3" xfId="34315" xr:uid="{00000000-0005-0000-0000-0000F5850000}"/>
    <cellStyle name="Normal 3 5 2 3 2 3 2 3" xfId="34316" xr:uid="{00000000-0005-0000-0000-0000F6850000}"/>
    <cellStyle name="Normal 3 5 2 3 2 3 2 3 2" xfId="34317" xr:uid="{00000000-0005-0000-0000-0000F7850000}"/>
    <cellStyle name="Normal 3 5 2 3 2 3 2 4" xfId="34318" xr:uid="{00000000-0005-0000-0000-0000F8850000}"/>
    <cellStyle name="Normal 3 5 2 3 2 3 3" xfId="34319" xr:uid="{00000000-0005-0000-0000-0000F9850000}"/>
    <cellStyle name="Normal 3 5 2 3 2 3 3 2" xfId="34320" xr:uid="{00000000-0005-0000-0000-0000FA850000}"/>
    <cellStyle name="Normal 3 5 2 3 2 3 3 2 2" xfId="34321" xr:uid="{00000000-0005-0000-0000-0000FB850000}"/>
    <cellStyle name="Normal 3 5 2 3 2 3 3 3" xfId="34322" xr:uid="{00000000-0005-0000-0000-0000FC850000}"/>
    <cellStyle name="Normal 3 5 2 3 2 3 4" xfId="34323" xr:uid="{00000000-0005-0000-0000-0000FD850000}"/>
    <cellStyle name="Normal 3 5 2 3 2 3 4 2" xfId="34324" xr:uid="{00000000-0005-0000-0000-0000FE850000}"/>
    <cellStyle name="Normal 3 5 2 3 2 3 5" xfId="34325" xr:uid="{00000000-0005-0000-0000-0000FF850000}"/>
    <cellStyle name="Normal 3 5 2 3 2 4" xfId="34326" xr:uid="{00000000-0005-0000-0000-000000860000}"/>
    <cellStyle name="Normal 3 5 2 3 2 4 2" xfId="34327" xr:uid="{00000000-0005-0000-0000-000001860000}"/>
    <cellStyle name="Normal 3 5 2 3 2 4 2 2" xfId="34328" xr:uid="{00000000-0005-0000-0000-000002860000}"/>
    <cellStyle name="Normal 3 5 2 3 2 4 2 2 2" xfId="34329" xr:uid="{00000000-0005-0000-0000-000003860000}"/>
    <cellStyle name="Normal 3 5 2 3 2 4 2 3" xfId="34330" xr:uid="{00000000-0005-0000-0000-000004860000}"/>
    <cellStyle name="Normal 3 5 2 3 2 4 3" xfId="34331" xr:uid="{00000000-0005-0000-0000-000005860000}"/>
    <cellStyle name="Normal 3 5 2 3 2 4 3 2" xfId="34332" xr:uid="{00000000-0005-0000-0000-000006860000}"/>
    <cellStyle name="Normal 3 5 2 3 2 4 4" xfId="34333" xr:uid="{00000000-0005-0000-0000-000007860000}"/>
    <cellStyle name="Normal 3 5 2 3 2 5" xfId="34334" xr:uid="{00000000-0005-0000-0000-000008860000}"/>
    <cellStyle name="Normal 3 5 2 3 2 5 2" xfId="34335" xr:uid="{00000000-0005-0000-0000-000009860000}"/>
    <cellStyle name="Normal 3 5 2 3 2 5 2 2" xfId="34336" xr:uid="{00000000-0005-0000-0000-00000A860000}"/>
    <cellStyle name="Normal 3 5 2 3 2 5 2 2 2" xfId="34337" xr:uid="{00000000-0005-0000-0000-00000B860000}"/>
    <cellStyle name="Normal 3 5 2 3 2 5 2 3" xfId="34338" xr:uid="{00000000-0005-0000-0000-00000C860000}"/>
    <cellStyle name="Normal 3 5 2 3 2 5 3" xfId="34339" xr:uid="{00000000-0005-0000-0000-00000D860000}"/>
    <cellStyle name="Normal 3 5 2 3 2 5 3 2" xfId="34340" xr:uid="{00000000-0005-0000-0000-00000E860000}"/>
    <cellStyle name="Normal 3 5 2 3 2 5 4" xfId="34341" xr:uid="{00000000-0005-0000-0000-00000F860000}"/>
    <cellStyle name="Normal 3 5 2 3 2 6" xfId="34342" xr:uid="{00000000-0005-0000-0000-000010860000}"/>
    <cellStyle name="Normal 3 5 2 3 2 6 2" xfId="34343" xr:uid="{00000000-0005-0000-0000-000011860000}"/>
    <cellStyle name="Normal 3 5 2 3 2 6 2 2" xfId="34344" xr:uid="{00000000-0005-0000-0000-000012860000}"/>
    <cellStyle name="Normal 3 5 2 3 2 6 3" xfId="34345" xr:uid="{00000000-0005-0000-0000-000013860000}"/>
    <cellStyle name="Normal 3 5 2 3 2 7" xfId="34346" xr:uid="{00000000-0005-0000-0000-000014860000}"/>
    <cellStyle name="Normal 3 5 2 3 2 7 2" xfId="34347" xr:uid="{00000000-0005-0000-0000-000015860000}"/>
    <cellStyle name="Normal 3 5 2 3 2 8" xfId="34348" xr:uid="{00000000-0005-0000-0000-000016860000}"/>
    <cellStyle name="Normal 3 5 2 3 2 8 2" xfId="34349" xr:uid="{00000000-0005-0000-0000-000017860000}"/>
    <cellStyle name="Normal 3 5 2 3 2 9" xfId="34350" xr:uid="{00000000-0005-0000-0000-000018860000}"/>
    <cellStyle name="Normal 3 5 2 3 3" xfId="34351" xr:uid="{00000000-0005-0000-0000-000019860000}"/>
    <cellStyle name="Normal 3 5 2 3 3 2" xfId="34352" xr:uid="{00000000-0005-0000-0000-00001A860000}"/>
    <cellStyle name="Normal 3 5 2 3 3 2 2" xfId="34353" xr:uid="{00000000-0005-0000-0000-00001B860000}"/>
    <cellStyle name="Normal 3 5 2 3 3 2 2 2" xfId="34354" xr:uid="{00000000-0005-0000-0000-00001C860000}"/>
    <cellStyle name="Normal 3 5 2 3 3 2 2 2 2" xfId="34355" xr:uid="{00000000-0005-0000-0000-00001D860000}"/>
    <cellStyle name="Normal 3 5 2 3 3 2 2 2 2 2" xfId="34356" xr:uid="{00000000-0005-0000-0000-00001E860000}"/>
    <cellStyle name="Normal 3 5 2 3 3 2 2 2 3" xfId="34357" xr:uid="{00000000-0005-0000-0000-00001F860000}"/>
    <cellStyle name="Normal 3 5 2 3 3 2 2 3" xfId="34358" xr:uid="{00000000-0005-0000-0000-000020860000}"/>
    <cellStyle name="Normal 3 5 2 3 3 2 2 3 2" xfId="34359" xr:uid="{00000000-0005-0000-0000-000021860000}"/>
    <cellStyle name="Normal 3 5 2 3 3 2 2 4" xfId="34360" xr:uid="{00000000-0005-0000-0000-000022860000}"/>
    <cellStyle name="Normal 3 5 2 3 3 2 3" xfId="34361" xr:uid="{00000000-0005-0000-0000-000023860000}"/>
    <cellStyle name="Normal 3 5 2 3 3 2 3 2" xfId="34362" xr:uid="{00000000-0005-0000-0000-000024860000}"/>
    <cellStyle name="Normal 3 5 2 3 3 2 3 2 2" xfId="34363" xr:uid="{00000000-0005-0000-0000-000025860000}"/>
    <cellStyle name="Normal 3 5 2 3 3 2 3 3" xfId="34364" xr:uid="{00000000-0005-0000-0000-000026860000}"/>
    <cellStyle name="Normal 3 5 2 3 3 2 4" xfId="34365" xr:uid="{00000000-0005-0000-0000-000027860000}"/>
    <cellStyle name="Normal 3 5 2 3 3 2 4 2" xfId="34366" xr:uid="{00000000-0005-0000-0000-000028860000}"/>
    <cellStyle name="Normal 3 5 2 3 3 2 5" xfId="34367" xr:uid="{00000000-0005-0000-0000-000029860000}"/>
    <cellStyle name="Normal 3 5 2 3 3 3" xfId="34368" xr:uid="{00000000-0005-0000-0000-00002A860000}"/>
    <cellStyle name="Normal 3 5 2 3 3 3 2" xfId="34369" xr:uid="{00000000-0005-0000-0000-00002B860000}"/>
    <cellStyle name="Normal 3 5 2 3 3 3 2 2" xfId="34370" xr:uid="{00000000-0005-0000-0000-00002C860000}"/>
    <cellStyle name="Normal 3 5 2 3 3 3 2 2 2" xfId="34371" xr:uid="{00000000-0005-0000-0000-00002D860000}"/>
    <cellStyle name="Normal 3 5 2 3 3 3 2 3" xfId="34372" xr:uid="{00000000-0005-0000-0000-00002E860000}"/>
    <cellStyle name="Normal 3 5 2 3 3 3 3" xfId="34373" xr:uid="{00000000-0005-0000-0000-00002F860000}"/>
    <cellStyle name="Normal 3 5 2 3 3 3 3 2" xfId="34374" xr:uid="{00000000-0005-0000-0000-000030860000}"/>
    <cellStyle name="Normal 3 5 2 3 3 3 4" xfId="34375" xr:uid="{00000000-0005-0000-0000-000031860000}"/>
    <cellStyle name="Normal 3 5 2 3 3 4" xfId="34376" xr:uid="{00000000-0005-0000-0000-000032860000}"/>
    <cellStyle name="Normal 3 5 2 3 3 4 2" xfId="34377" xr:uid="{00000000-0005-0000-0000-000033860000}"/>
    <cellStyle name="Normal 3 5 2 3 3 4 2 2" xfId="34378" xr:uid="{00000000-0005-0000-0000-000034860000}"/>
    <cellStyle name="Normal 3 5 2 3 3 4 2 2 2" xfId="34379" xr:uid="{00000000-0005-0000-0000-000035860000}"/>
    <cellStyle name="Normal 3 5 2 3 3 4 2 3" xfId="34380" xr:uid="{00000000-0005-0000-0000-000036860000}"/>
    <cellStyle name="Normal 3 5 2 3 3 4 3" xfId="34381" xr:uid="{00000000-0005-0000-0000-000037860000}"/>
    <cellStyle name="Normal 3 5 2 3 3 4 3 2" xfId="34382" xr:uid="{00000000-0005-0000-0000-000038860000}"/>
    <cellStyle name="Normal 3 5 2 3 3 4 4" xfId="34383" xr:uid="{00000000-0005-0000-0000-000039860000}"/>
    <cellStyle name="Normal 3 5 2 3 3 5" xfId="34384" xr:uid="{00000000-0005-0000-0000-00003A860000}"/>
    <cellStyle name="Normal 3 5 2 3 3 5 2" xfId="34385" xr:uid="{00000000-0005-0000-0000-00003B860000}"/>
    <cellStyle name="Normal 3 5 2 3 3 5 2 2" xfId="34386" xr:uid="{00000000-0005-0000-0000-00003C860000}"/>
    <cellStyle name="Normal 3 5 2 3 3 5 3" xfId="34387" xr:uid="{00000000-0005-0000-0000-00003D860000}"/>
    <cellStyle name="Normal 3 5 2 3 3 6" xfId="34388" xr:uid="{00000000-0005-0000-0000-00003E860000}"/>
    <cellStyle name="Normal 3 5 2 3 3 6 2" xfId="34389" xr:uid="{00000000-0005-0000-0000-00003F860000}"/>
    <cellStyle name="Normal 3 5 2 3 3 7" xfId="34390" xr:uid="{00000000-0005-0000-0000-000040860000}"/>
    <cellStyle name="Normal 3 5 2 3 3 7 2" xfId="34391" xr:uid="{00000000-0005-0000-0000-000041860000}"/>
    <cellStyle name="Normal 3 5 2 3 3 8" xfId="34392" xr:uid="{00000000-0005-0000-0000-000042860000}"/>
    <cellStyle name="Normal 3 5 2 3 4" xfId="34393" xr:uid="{00000000-0005-0000-0000-000043860000}"/>
    <cellStyle name="Normal 3 5 2 3 4 2" xfId="34394" xr:uid="{00000000-0005-0000-0000-000044860000}"/>
    <cellStyle name="Normal 3 5 2 3 4 2 2" xfId="34395" xr:uid="{00000000-0005-0000-0000-000045860000}"/>
    <cellStyle name="Normal 3 5 2 3 4 2 2 2" xfId="34396" xr:uid="{00000000-0005-0000-0000-000046860000}"/>
    <cellStyle name="Normal 3 5 2 3 4 2 2 2 2" xfId="34397" xr:uid="{00000000-0005-0000-0000-000047860000}"/>
    <cellStyle name="Normal 3 5 2 3 4 2 2 3" xfId="34398" xr:uid="{00000000-0005-0000-0000-000048860000}"/>
    <cellStyle name="Normal 3 5 2 3 4 2 3" xfId="34399" xr:uid="{00000000-0005-0000-0000-000049860000}"/>
    <cellStyle name="Normal 3 5 2 3 4 2 3 2" xfId="34400" xr:uid="{00000000-0005-0000-0000-00004A860000}"/>
    <cellStyle name="Normal 3 5 2 3 4 2 4" xfId="34401" xr:uid="{00000000-0005-0000-0000-00004B860000}"/>
    <cellStyle name="Normal 3 5 2 3 4 3" xfId="34402" xr:uid="{00000000-0005-0000-0000-00004C860000}"/>
    <cellStyle name="Normal 3 5 2 3 4 3 2" xfId="34403" xr:uid="{00000000-0005-0000-0000-00004D860000}"/>
    <cellStyle name="Normal 3 5 2 3 4 3 2 2" xfId="34404" xr:uid="{00000000-0005-0000-0000-00004E860000}"/>
    <cellStyle name="Normal 3 5 2 3 4 3 3" xfId="34405" xr:uid="{00000000-0005-0000-0000-00004F860000}"/>
    <cellStyle name="Normal 3 5 2 3 4 4" xfId="34406" xr:uid="{00000000-0005-0000-0000-000050860000}"/>
    <cellStyle name="Normal 3 5 2 3 4 4 2" xfId="34407" xr:uid="{00000000-0005-0000-0000-000051860000}"/>
    <cellStyle name="Normal 3 5 2 3 4 5" xfId="34408" xr:uid="{00000000-0005-0000-0000-000052860000}"/>
    <cellStyle name="Normal 3 5 2 3 5" xfId="34409" xr:uid="{00000000-0005-0000-0000-000053860000}"/>
    <cellStyle name="Normal 3 5 2 3 5 2" xfId="34410" xr:uid="{00000000-0005-0000-0000-000054860000}"/>
    <cellStyle name="Normal 3 5 2 3 5 2 2" xfId="34411" xr:uid="{00000000-0005-0000-0000-000055860000}"/>
    <cellStyle name="Normal 3 5 2 3 5 2 2 2" xfId="34412" xr:uid="{00000000-0005-0000-0000-000056860000}"/>
    <cellStyle name="Normal 3 5 2 3 5 2 3" xfId="34413" xr:uid="{00000000-0005-0000-0000-000057860000}"/>
    <cellStyle name="Normal 3 5 2 3 5 3" xfId="34414" xr:uid="{00000000-0005-0000-0000-000058860000}"/>
    <cellStyle name="Normal 3 5 2 3 5 3 2" xfId="34415" xr:uid="{00000000-0005-0000-0000-000059860000}"/>
    <cellStyle name="Normal 3 5 2 3 5 4" xfId="34416" xr:uid="{00000000-0005-0000-0000-00005A860000}"/>
    <cellStyle name="Normal 3 5 2 3 6" xfId="34417" xr:uid="{00000000-0005-0000-0000-00005B860000}"/>
    <cellStyle name="Normal 3 5 2 3 6 2" xfId="34418" xr:uid="{00000000-0005-0000-0000-00005C860000}"/>
    <cellStyle name="Normal 3 5 2 3 6 2 2" xfId="34419" xr:uid="{00000000-0005-0000-0000-00005D860000}"/>
    <cellStyle name="Normal 3 5 2 3 6 2 2 2" xfId="34420" xr:uid="{00000000-0005-0000-0000-00005E860000}"/>
    <cellStyle name="Normal 3 5 2 3 6 2 3" xfId="34421" xr:uid="{00000000-0005-0000-0000-00005F860000}"/>
    <cellStyle name="Normal 3 5 2 3 6 3" xfId="34422" xr:uid="{00000000-0005-0000-0000-000060860000}"/>
    <cellStyle name="Normal 3 5 2 3 6 3 2" xfId="34423" xr:uid="{00000000-0005-0000-0000-000061860000}"/>
    <cellStyle name="Normal 3 5 2 3 6 4" xfId="34424" xr:uid="{00000000-0005-0000-0000-000062860000}"/>
    <cellStyle name="Normal 3 5 2 3 7" xfId="34425" xr:uid="{00000000-0005-0000-0000-000063860000}"/>
    <cellStyle name="Normal 3 5 2 3 7 2" xfId="34426" xr:uid="{00000000-0005-0000-0000-000064860000}"/>
    <cellStyle name="Normal 3 5 2 3 7 2 2" xfId="34427" xr:uid="{00000000-0005-0000-0000-000065860000}"/>
    <cellStyle name="Normal 3 5 2 3 7 3" xfId="34428" xr:uid="{00000000-0005-0000-0000-000066860000}"/>
    <cellStyle name="Normal 3 5 2 3 8" xfId="34429" xr:uid="{00000000-0005-0000-0000-000067860000}"/>
    <cellStyle name="Normal 3 5 2 3 8 2" xfId="34430" xr:uid="{00000000-0005-0000-0000-000068860000}"/>
    <cellStyle name="Normal 3 5 2 3 9" xfId="34431" xr:uid="{00000000-0005-0000-0000-000069860000}"/>
    <cellStyle name="Normal 3 5 2 3 9 2" xfId="34432" xr:uid="{00000000-0005-0000-0000-00006A860000}"/>
    <cellStyle name="Normal 3 5 2 4" xfId="34433" xr:uid="{00000000-0005-0000-0000-00006B860000}"/>
    <cellStyle name="Normal 3 5 2 4 10" xfId="34434" xr:uid="{00000000-0005-0000-0000-00006C860000}"/>
    <cellStyle name="Normal 3 5 2 4 11" xfId="34435" xr:uid="{00000000-0005-0000-0000-00006D860000}"/>
    <cellStyle name="Normal 3 5 2 4 2" xfId="34436" xr:uid="{00000000-0005-0000-0000-00006E860000}"/>
    <cellStyle name="Normal 3 5 2 4 2 10" xfId="34437" xr:uid="{00000000-0005-0000-0000-00006F860000}"/>
    <cellStyle name="Normal 3 5 2 4 2 2" xfId="34438" xr:uid="{00000000-0005-0000-0000-000070860000}"/>
    <cellStyle name="Normal 3 5 2 4 2 2 2" xfId="34439" xr:uid="{00000000-0005-0000-0000-000071860000}"/>
    <cellStyle name="Normal 3 5 2 4 2 2 2 2" xfId="34440" xr:uid="{00000000-0005-0000-0000-000072860000}"/>
    <cellStyle name="Normal 3 5 2 4 2 2 2 2 2" xfId="34441" xr:uid="{00000000-0005-0000-0000-000073860000}"/>
    <cellStyle name="Normal 3 5 2 4 2 2 2 2 2 2" xfId="34442" xr:uid="{00000000-0005-0000-0000-000074860000}"/>
    <cellStyle name="Normal 3 5 2 4 2 2 2 2 2 2 2" xfId="34443" xr:uid="{00000000-0005-0000-0000-000075860000}"/>
    <cellStyle name="Normal 3 5 2 4 2 2 2 2 2 3" xfId="34444" xr:uid="{00000000-0005-0000-0000-000076860000}"/>
    <cellStyle name="Normal 3 5 2 4 2 2 2 2 3" xfId="34445" xr:uid="{00000000-0005-0000-0000-000077860000}"/>
    <cellStyle name="Normal 3 5 2 4 2 2 2 2 3 2" xfId="34446" xr:uid="{00000000-0005-0000-0000-000078860000}"/>
    <cellStyle name="Normal 3 5 2 4 2 2 2 2 4" xfId="34447" xr:uid="{00000000-0005-0000-0000-000079860000}"/>
    <cellStyle name="Normal 3 5 2 4 2 2 2 3" xfId="34448" xr:uid="{00000000-0005-0000-0000-00007A860000}"/>
    <cellStyle name="Normal 3 5 2 4 2 2 2 3 2" xfId="34449" xr:uid="{00000000-0005-0000-0000-00007B860000}"/>
    <cellStyle name="Normal 3 5 2 4 2 2 2 3 2 2" xfId="34450" xr:uid="{00000000-0005-0000-0000-00007C860000}"/>
    <cellStyle name="Normal 3 5 2 4 2 2 2 3 3" xfId="34451" xr:uid="{00000000-0005-0000-0000-00007D860000}"/>
    <cellStyle name="Normal 3 5 2 4 2 2 2 4" xfId="34452" xr:uid="{00000000-0005-0000-0000-00007E860000}"/>
    <cellStyle name="Normal 3 5 2 4 2 2 2 4 2" xfId="34453" xr:uid="{00000000-0005-0000-0000-00007F860000}"/>
    <cellStyle name="Normal 3 5 2 4 2 2 2 5" xfId="34454" xr:uid="{00000000-0005-0000-0000-000080860000}"/>
    <cellStyle name="Normal 3 5 2 4 2 2 3" xfId="34455" xr:uid="{00000000-0005-0000-0000-000081860000}"/>
    <cellStyle name="Normal 3 5 2 4 2 2 3 2" xfId="34456" xr:uid="{00000000-0005-0000-0000-000082860000}"/>
    <cellStyle name="Normal 3 5 2 4 2 2 3 2 2" xfId="34457" xr:uid="{00000000-0005-0000-0000-000083860000}"/>
    <cellStyle name="Normal 3 5 2 4 2 2 3 2 2 2" xfId="34458" xr:uid="{00000000-0005-0000-0000-000084860000}"/>
    <cellStyle name="Normal 3 5 2 4 2 2 3 2 3" xfId="34459" xr:uid="{00000000-0005-0000-0000-000085860000}"/>
    <cellStyle name="Normal 3 5 2 4 2 2 3 3" xfId="34460" xr:uid="{00000000-0005-0000-0000-000086860000}"/>
    <cellStyle name="Normal 3 5 2 4 2 2 3 3 2" xfId="34461" xr:uid="{00000000-0005-0000-0000-000087860000}"/>
    <cellStyle name="Normal 3 5 2 4 2 2 3 4" xfId="34462" xr:uid="{00000000-0005-0000-0000-000088860000}"/>
    <cellStyle name="Normal 3 5 2 4 2 2 4" xfId="34463" xr:uid="{00000000-0005-0000-0000-000089860000}"/>
    <cellStyle name="Normal 3 5 2 4 2 2 4 2" xfId="34464" xr:uid="{00000000-0005-0000-0000-00008A860000}"/>
    <cellStyle name="Normal 3 5 2 4 2 2 4 2 2" xfId="34465" xr:uid="{00000000-0005-0000-0000-00008B860000}"/>
    <cellStyle name="Normal 3 5 2 4 2 2 4 2 2 2" xfId="34466" xr:uid="{00000000-0005-0000-0000-00008C860000}"/>
    <cellStyle name="Normal 3 5 2 4 2 2 4 2 3" xfId="34467" xr:uid="{00000000-0005-0000-0000-00008D860000}"/>
    <cellStyle name="Normal 3 5 2 4 2 2 4 3" xfId="34468" xr:uid="{00000000-0005-0000-0000-00008E860000}"/>
    <cellStyle name="Normal 3 5 2 4 2 2 4 3 2" xfId="34469" xr:uid="{00000000-0005-0000-0000-00008F860000}"/>
    <cellStyle name="Normal 3 5 2 4 2 2 4 4" xfId="34470" xr:uid="{00000000-0005-0000-0000-000090860000}"/>
    <cellStyle name="Normal 3 5 2 4 2 2 5" xfId="34471" xr:uid="{00000000-0005-0000-0000-000091860000}"/>
    <cellStyle name="Normal 3 5 2 4 2 2 5 2" xfId="34472" xr:uid="{00000000-0005-0000-0000-000092860000}"/>
    <cellStyle name="Normal 3 5 2 4 2 2 5 2 2" xfId="34473" xr:uid="{00000000-0005-0000-0000-000093860000}"/>
    <cellStyle name="Normal 3 5 2 4 2 2 5 3" xfId="34474" xr:uid="{00000000-0005-0000-0000-000094860000}"/>
    <cellStyle name="Normal 3 5 2 4 2 2 6" xfId="34475" xr:uid="{00000000-0005-0000-0000-000095860000}"/>
    <cellStyle name="Normal 3 5 2 4 2 2 6 2" xfId="34476" xr:uid="{00000000-0005-0000-0000-000096860000}"/>
    <cellStyle name="Normal 3 5 2 4 2 2 7" xfId="34477" xr:uid="{00000000-0005-0000-0000-000097860000}"/>
    <cellStyle name="Normal 3 5 2 4 2 2 7 2" xfId="34478" xr:uid="{00000000-0005-0000-0000-000098860000}"/>
    <cellStyle name="Normal 3 5 2 4 2 2 8" xfId="34479" xr:uid="{00000000-0005-0000-0000-000099860000}"/>
    <cellStyle name="Normal 3 5 2 4 2 3" xfId="34480" xr:uid="{00000000-0005-0000-0000-00009A860000}"/>
    <cellStyle name="Normal 3 5 2 4 2 3 2" xfId="34481" xr:uid="{00000000-0005-0000-0000-00009B860000}"/>
    <cellStyle name="Normal 3 5 2 4 2 3 2 2" xfId="34482" xr:uid="{00000000-0005-0000-0000-00009C860000}"/>
    <cellStyle name="Normal 3 5 2 4 2 3 2 2 2" xfId="34483" xr:uid="{00000000-0005-0000-0000-00009D860000}"/>
    <cellStyle name="Normal 3 5 2 4 2 3 2 2 2 2" xfId="34484" xr:uid="{00000000-0005-0000-0000-00009E860000}"/>
    <cellStyle name="Normal 3 5 2 4 2 3 2 2 3" xfId="34485" xr:uid="{00000000-0005-0000-0000-00009F860000}"/>
    <cellStyle name="Normal 3 5 2 4 2 3 2 3" xfId="34486" xr:uid="{00000000-0005-0000-0000-0000A0860000}"/>
    <cellStyle name="Normal 3 5 2 4 2 3 2 3 2" xfId="34487" xr:uid="{00000000-0005-0000-0000-0000A1860000}"/>
    <cellStyle name="Normal 3 5 2 4 2 3 2 4" xfId="34488" xr:uid="{00000000-0005-0000-0000-0000A2860000}"/>
    <cellStyle name="Normal 3 5 2 4 2 3 3" xfId="34489" xr:uid="{00000000-0005-0000-0000-0000A3860000}"/>
    <cellStyle name="Normal 3 5 2 4 2 3 3 2" xfId="34490" xr:uid="{00000000-0005-0000-0000-0000A4860000}"/>
    <cellStyle name="Normal 3 5 2 4 2 3 3 2 2" xfId="34491" xr:uid="{00000000-0005-0000-0000-0000A5860000}"/>
    <cellStyle name="Normal 3 5 2 4 2 3 3 3" xfId="34492" xr:uid="{00000000-0005-0000-0000-0000A6860000}"/>
    <cellStyle name="Normal 3 5 2 4 2 3 4" xfId="34493" xr:uid="{00000000-0005-0000-0000-0000A7860000}"/>
    <cellStyle name="Normal 3 5 2 4 2 3 4 2" xfId="34494" xr:uid="{00000000-0005-0000-0000-0000A8860000}"/>
    <cellStyle name="Normal 3 5 2 4 2 3 5" xfId="34495" xr:uid="{00000000-0005-0000-0000-0000A9860000}"/>
    <cellStyle name="Normal 3 5 2 4 2 4" xfId="34496" xr:uid="{00000000-0005-0000-0000-0000AA860000}"/>
    <cellStyle name="Normal 3 5 2 4 2 4 2" xfId="34497" xr:uid="{00000000-0005-0000-0000-0000AB860000}"/>
    <cellStyle name="Normal 3 5 2 4 2 4 2 2" xfId="34498" xr:uid="{00000000-0005-0000-0000-0000AC860000}"/>
    <cellStyle name="Normal 3 5 2 4 2 4 2 2 2" xfId="34499" xr:uid="{00000000-0005-0000-0000-0000AD860000}"/>
    <cellStyle name="Normal 3 5 2 4 2 4 2 3" xfId="34500" xr:uid="{00000000-0005-0000-0000-0000AE860000}"/>
    <cellStyle name="Normal 3 5 2 4 2 4 3" xfId="34501" xr:uid="{00000000-0005-0000-0000-0000AF860000}"/>
    <cellStyle name="Normal 3 5 2 4 2 4 3 2" xfId="34502" xr:uid="{00000000-0005-0000-0000-0000B0860000}"/>
    <cellStyle name="Normal 3 5 2 4 2 4 4" xfId="34503" xr:uid="{00000000-0005-0000-0000-0000B1860000}"/>
    <cellStyle name="Normal 3 5 2 4 2 5" xfId="34504" xr:uid="{00000000-0005-0000-0000-0000B2860000}"/>
    <cellStyle name="Normal 3 5 2 4 2 5 2" xfId="34505" xr:uid="{00000000-0005-0000-0000-0000B3860000}"/>
    <cellStyle name="Normal 3 5 2 4 2 5 2 2" xfId="34506" xr:uid="{00000000-0005-0000-0000-0000B4860000}"/>
    <cellStyle name="Normal 3 5 2 4 2 5 2 2 2" xfId="34507" xr:uid="{00000000-0005-0000-0000-0000B5860000}"/>
    <cellStyle name="Normal 3 5 2 4 2 5 2 3" xfId="34508" xr:uid="{00000000-0005-0000-0000-0000B6860000}"/>
    <cellStyle name="Normal 3 5 2 4 2 5 3" xfId="34509" xr:uid="{00000000-0005-0000-0000-0000B7860000}"/>
    <cellStyle name="Normal 3 5 2 4 2 5 3 2" xfId="34510" xr:uid="{00000000-0005-0000-0000-0000B8860000}"/>
    <cellStyle name="Normal 3 5 2 4 2 5 4" xfId="34511" xr:uid="{00000000-0005-0000-0000-0000B9860000}"/>
    <cellStyle name="Normal 3 5 2 4 2 6" xfId="34512" xr:uid="{00000000-0005-0000-0000-0000BA860000}"/>
    <cellStyle name="Normal 3 5 2 4 2 6 2" xfId="34513" xr:uid="{00000000-0005-0000-0000-0000BB860000}"/>
    <cellStyle name="Normal 3 5 2 4 2 6 2 2" xfId="34514" xr:uid="{00000000-0005-0000-0000-0000BC860000}"/>
    <cellStyle name="Normal 3 5 2 4 2 6 3" xfId="34515" xr:uid="{00000000-0005-0000-0000-0000BD860000}"/>
    <cellStyle name="Normal 3 5 2 4 2 7" xfId="34516" xr:uid="{00000000-0005-0000-0000-0000BE860000}"/>
    <cellStyle name="Normal 3 5 2 4 2 7 2" xfId="34517" xr:uid="{00000000-0005-0000-0000-0000BF860000}"/>
    <cellStyle name="Normal 3 5 2 4 2 8" xfId="34518" xr:uid="{00000000-0005-0000-0000-0000C0860000}"/>
    <cellStyle name="Normal 3 5 2 4 2 8 2" xfId="34519" xr:uid="{00000000-0005-0000-0000-0000C1860000}"/>
    <cellStyle name="Normal 3 5 2 4 2 9" xfId="34520" xr:uid="{00000000-0005-0000-0000-0000C2860000}"/>
    <cellStyle name="Normal 3 5 2 4 3" xfId="34521" xr:uid="{00000000-0005-0000-0000-0000C3860000}"/>
    <cellStyle name="Normal 3 5 2 4 3 2" xfId="34522" xr:uid="{00000000-0005-0000-0000-0000C4860000}"/>
    <cellStyle name="Normal 3 5 2 4 3 2 2" xfId="34523" xr:uid="{00000000-0005-0000-0000-0000C5860000}"/>
    <cellStyle name="Normal 3 5 2 4 3 2 2 2" xfId="34524" xr:uid="{00000000-0005-0000-0000-0000C6860000}"/>
    <cellStyle name="Normal 3 5 2 4 3 2 2 2 2" xfId="34525" xr:uid="{00000000-0005-0000-0000-0000C7860000}"/>
    <cellStyle name="Normal 3 5 2 4 3 2 2 2 2 2" xfId="34526" xr:uid="{00000000-0005-0000-0000-0000C8860000}"/>
    <cellStyle name="Normal 3 5 2 4 3 2 2 2 3" xfId="34527" xr:uid="{00000000-0005-0000-0000-0000C9860000}"/>
    <cellStyle name="Normal 3 5 2 4 3 2 2 3" xfId="34528" xr:uid="{00000000-0005-0000-0000-0000CA860000}"/>
    <cellStyle name="Normal 3 5 2 4 3 2 2 3 2" xfId="34529" xr:uid="{00000000-0005-0000-0000-0000CB860000}"/>
    <cellStyle name="Normal 3 5 2 4 3 2 2 4" xfId="34530" xr:uid="{00000000-0005-0000-0000-0000CC860000}"/>
    <cellStyle name="Normal 3 5 2 4 3 2 3" xfId="34531" xr:uid="{00000000-0005-0000-0000-0000CD860000}"/>
    <cellStyle name="Normal 3 5 2 4 3 2 3 2" xfId="34532" xr:uid="{00000000-0005-0000-0000-0000CE860000}"/>
    <cellStyle name="Normal 3 5 2 4 3 2 3 2 2" xfId="34533" xr:uid="{00000000-0005-0000-0000-0000CF860000}"/>
    <cellStyle name="Normal 3 5 2 4 3 2 3 3" xfId="34534" xr:uid="{00000000-0005-0000-0000-0000D0860000}"/>
    <cellStyle name="Normal 3 5 2 4 3 2 4" xfId="34535" xr:uid="{00000000-0005-0000-0000-0000D1860000}"/>
    <cellStyle name="Normal 3 5 2 4 3 2 4 2" xfId="34536" xr:uid="{00000000-0005-0000-0000-0000D2860000}"/>
    <cellStyle name="Normal 3 5 2 4 3 2 5" xfId="34537" xr:uid="{00000000-0005-0000-0000-0000D3860000}"/>
    <cellStyle name="Normal 3 5 2 4 3 3" xfId="34538" xr:uid="{00000000-0005-0000-0000-0000D4860000}"/>
    <cellStyle name="Normal 3 5 2 4 3 3 2" xfId="34539" xr:uid="{00000000-0005-0000-0000-0000D5860000}"/>
    <cellStyle name="Normal 3 5 2 4 3 3 2 2" xfId="34540" xr:uid="{00000000-0005-0000-0000-0000D6860000}"/>
    <cellStyle name="Normal 3 5 2 4 3 3 2 2 2" xfId="34541" xr:uid="{00000000-0005-0000-0000-0000D7860000}"/>
    <cellStyle name="Normal 3 5 2 4 3 3 2 3" xfId="34542" xr:uid="{00000000-0005-0000-0000-0000D8860000}"/>
    <cellStyle name="Normal 3 5 2 4 3 3 3" xfId="34543" xr:uid="{00000000-0005-0000-0000-0000D9860000}"/>
    <cellStyle name="Normal 3 5 2 4 3 3 3 2" xfId="34544" xr:uid="{00000000-0005-0000-0000-0000DA860000}"/>
    <cellStyle name="Normal 3 5 2 4 3 3 4" xfId="34545" xr:uid="{00000000-0005-0000-0000-0000DB860000}"/>
    <cellStyle name="Normal 3 5 2 4 3 4" xfId="34546" xr:uid="{00000000-0005-0000-0000-0000DC860000}"/>
    <cellStyle name="Normal 3 5 2 4 3 4 2" xfId="34547" xr:uid="{00000000-0005-0000-0000-0000DD860000}"/>
    <cellStyle name="Normal 3 5 2 4 3 4 2 2" xfId="34548" xr:uid="{00000000-0005-0000-0000-0000DE860000}"/>
    <cellStyle name="Normal 3 5 2 4 3 4 2 2 2" xfId="34549" xr:uid="{00000000-0005-0000-0000-0000DF860000}"/>
    <cellStyle name="Normal 3 5 2 4 3 4 2 3" xfId="34550" xr:uid="{00000000-0005-0000-0000-0000E0860000}"/>
    <cellStyle name="Normal 3 5 2 4 3 4 3" xfId="34551" xr:uid="{00000000-0005-0000-0000-0000E1860000}"/>
    <cellStyle name="Normal 3 5 2 4 3 4 3 2" xfId="34552" xr:uid="{00000000-0005-0000-0000-0000E2860000}"/>
    <cellStyle name="Normal 3 5 2 4 3 4 4" xfId="34553" xr:uid="{00000000-0005-0000-0000-0000E3860000}"/>
    <cellStyle name="Normal 3 5 2 4 3 5" xfId="34554" xr:uid="{00000000-0005-0000-0000-0000E4860000}"/>
    <cellStyle name="Normal 3 5 2 4 3 5 2" xfId="34555" xr:uid="{00000000-0005-0000-0000-0000E5860000}"/>
    <cellStyle name="Normal 3 5 2 4 3 5 2 2" xfId="34556" xr:uid="{00000000-0005-0000-0000-0000E6860000}"/>
    <cellStyle name="Normal 3 5 2 4 3 5 3" xfId="34557" xr:uid="{00000000-0005-0000-0000-0000E7860000}"/>
    <cellStyle name="Normal 3 5 2 4 3 6" xfId="34558" xr:uid="{00000000-0005-0000-0000-0000E8860000}"/>
    <cellStyle name="Normal 3 5 2 4 3 6 2" xfId="34559" xr:uid="{00000000-0005-0000-0000-0000E9860000}"/>
    <cellStyle name="Normal 3 5 2 4 3 7" xfId="34560" xr:uid="{00000000-0005-0000-0000-0000EA860000}"/>
    <cellStyle name="Normal 3 5 2 4 3 7 2" xfId="34561" xr:uid="{00000000-0005-0000-0000-0000EB860000}"/>
    <cellStyle name="Normal 3 5 2 4 3 8" xfId="34562" xr:uid="{00000000-0005-0000-0000-0000EC860000}"/>
    <cellStyle name="Normal 3 5 2 4 4" xfId="34563" xr:uid="{00000000-0005-0000-0000-0000ED860000}"/>
    <cellStyle name="Normal 3 5 2 4 4 2" xfId="34564" xr:uid="{00000000-0005-0000-0000-0000EE860000}"/>
    <cellStyle name="Normal 3 5 2 4 4 2 2" xfId="34565" xr:uid="{00000000-0005-0000-0000-0000EF860000}"/>
    <cellStyle name="Normal 3 5 2 4 4 2 2 2" xfId="34566" xr:uid="{00000000-0005-0000-0000-0000F0860000}"/>
    <cellStyle name="Normal 3 5 2 4 4 2 2 2 2" xfId="34567" xr:uid="{00000000-0005-0000-0000-0000F1860000}"/>
    <cellStyle name="Normal 3 5 2 4 4 2 2 3" xfId="34568" xr:uid="{00000000-0005-0000-0000-0000F2860000}"/>
    <cellStyle name="Normal 3 5 2 4 4 2 3" xfId="34569" xr:uid="{00000000-0005-0000-0000-0000F3860000}"/>
    <cellStyle name="Normal 3 5 2 4 4 2 3 2" xfId="34570" xr:uid="{00000000-0005-0000-0000-0000F4860000}"/>
    <cellStyle name="Normal 3 5 2 4 4 2 4" xfId="34571" xr:uid="{00000000-0005-0000-0000-0000F5860000}"/>
    <cellStyle name="Normal 3 5 2 4 4 3" xfId="34572" xr:uid="{00000000-0005-0000-0000-0000F6860000}"/>
    <cellStyle name="Normal 3 5 2 4 4 3 2" xfId="34573" xr:uid="{00000000-0005-0000-0000-0000F7860000}"/>
    <cellStyle name="Normal 3 5 2 4 4 3 2 2" xfId="34574" xr:uid="{00000000-0005-0000-0000-0000F8860000}"/>
    <cellStyle name="Normal 3 5 2 4 4 3 3" xfId="34575" xr:uid="{00000000-0005-0000-0000-0000F9860000}"/>
    <cellStyle name="Normal 3 5 2 4 4 4" xfId="34576" xr:uid="{00000000-0005-0000-0000-0000FA860000}"/>
    <cellStyle name="Normal 3 5 2 4 4 4 2" xfId="34577" xr:uid="{00000000-0005-0000-0000-0000FB860000}"/>
    <cellStyle name="Normal 3 5 2 4 4 5" xfId="34578" xr:uid="{00000000-0005-0000-0000-0000FC860000}"/>
    <cellStyle name="Normal 3 5 2 4 5" xfId="34579" xr:uid="{00000000-0005-0000-0000-0000FD860000}"/>
    <cellStyle name="Normal 3 5 2 4 5 2" xfId="34580" xr:uid="{00000000-0005-0000-0000-0000FE860000}"/>
    <cellStyle name="Normal 3 5 2 4 5 2 2" xfId="34581" xr:uid="{00000000-0005-0000-0000-0000FF860000}"/>
    <cellStyle name="Normal 3 5 2 4 5 2 2 2" xfId="34582" xr:uid="{00000000-0005-0000-0000-000000870000}"/>
    <cellStyle name="Normal 3 5 2 4 5 2 3" xfId="34583" xr:uid="{00000000-0005-0000-0000-000001870000}"/>
    <cellStyle name="Normal 3 5 2 4 5 3" xfId="34584" xr:uid="{00000000-0005-0000-0000-000002870000}"/>
    <cellStyle name="Normal 3 5 2 4 5 3 2" xfId="34585" xr:uid="{00000000-0005-0000-0000-000003870000}"/>
    <cellStyle name="Normal 3 5 2 4 5 4" xfId="34586" xr:uid="{00000000-0005-0000-0000-000004870000}"/>
    <cellStyle name="Normal 3 5 2 4 6" xfId="34587" xr:uid="{00000000-0005-0000-0000-000005870000}"/>
    <cellStyle name="Normal 3 5 2 4 6 2" xfId="34588" xr:uid="{00000000-0005-0000-0000-000006870000}"/>
    <cellStyle name="Normal 3 5 2 4 6 2 2" xfId="34589" xr:uid="{00000000-0005-0000-0000-000007870000}"/>
    <cellStyle name="Normal 3 5 2 4 6 2 2 2" xfId="34590" xr:uid="{00000000-0005-0000-0000-000008870000}"/>
    <cellStyle name="Normal 3 5 2 4 6 2 3" xfId="34591" xr:uid="{00000000-0005-0000-0000-000009870000}"/>
    <cellStyle name="Normal 3 5 2 4 6 3" xfId="34592" xr:uid="{00000000-0005-0000-0000-00000A870000}"/>
    <cellStyle name="Normal 3 5 2 4 6 3 2" xfId="34593" xr:uid="{00000000-0005-0000-0000-00000B870000}"/>
    <cellStyle name="Normal 3 5 2 4 6 4" xfId="34594" xr:uid="{00000000-0005-0000-0000-00000C870000}"/>
    <cellStyle name="Normal 3 5 2 4 7" xfId="34595" xr:uid="{00000000-0005-0000-0000-00000D870000}"/>
    <cellStyle name="Normal 3 5 2 4 7 2" xfId="34596" xr:uid="{00000000-0005-0000-0000-00000E870000}"/>
    <cellStyle name="Normal 3 5 2 4 7 2 2" xfId="34597" xr:uid="{00000000-0005-0000-0000-00000F870000}"/>
    <cellStyle name="Normal 3 5 2 4 7 3" xfId="34598" xr:uid="{00000000-0005-0000-0000-000010870000}"/>
    <cellStyle name="Normal 3 5 2 4 8" xfId="34599" xr:uid="{00000000-0005-0000-0000-000011870000}"/>
    <cellStyle name="Normal 3 5 2 4 8 2" xfId="34600" xr:uid="{00000000-0005-0000-0000-000012870000}"/>
    <cellStyle name="Normal 3 5 2 4 9" xfId="34601" xr:uid="{00000000-0005-0000-0000-000013870000}"/>
    <cellStyle name="Normal 3 5 2 4 9 2" xfId="34602" xr:uid="{00000000-0005-0000-0000-000014870000}"/>
    <cellStyle name="Normal 3 5 2 5" xfId="34603" xr:uid="{00000000-0005-0000-0000-000015870000}"/>
    <cellStyle name="Normal 3 5 2 5 10" xfId="34604" xr:uid="{00000000-0005-0000-0000-000016870000}"/>
    <cellStyle name="Normal 3 5 2 5 2" xfId="34605" xr:uid="{00000000-0005-0000-0000-000017870000}"/>
    <cellStyle name="Normal 3 5 2 5 2 2" xfId="34606" xr:uid="{00000000-0005-0000-0000-000018870000}"/>
    <cellStyle name="Normal 3 5 2 5 2 2 2" xfId="34607" xr:uid="{00000000-0005-0000-0000-000019870000}"/>
    <cellStyle name="Normal 3 5 2 5 2 2 2 2" xfId="34608" xr:uid="{00000000-0005-0000-0000-00001A870000}"/>
    <cellStyle name="Normal 3 5 2 5 2 2 2 2 2" xfId="34609" xr:uid="{00000000-0005-0000-0000-00001B870000}"/>
    <cellStyle name="Normal 3 5 2 5 2 2 2 2 2 2" xfId="34610" xr:uid="{00000000-0005-0000-0000-00001C870000}"/>
    <cellStyle name="Normal 3 5 2 5 2 2 2 2 3" xfId="34611" xr:uid="{00000000-0005-0000-0000-00001D870000}"/>
    <cellStyle name="Normal 3 5 2 5 2 2 2 3" xfId="34612" xr:uid="{00000000-0005-0000-0000-00001E870000}"/>
    <cellStyle name="Normal 3 5 2 5 2 2 2 3 2" xfId="34613" xr:uid="{00000000-0005-0000-0000-00001F870000}"/>
    <cellStyle name="Normal 3 5 2 5 2 2 2 4" xfId="34614" xr:uid="{00000000-0005-0000-0000-000020870000}"/>
    <cellStyle name="Normal 3 5 2 5 2 2 3" xfId="34615" xr:uid="{00000000-0005-0000-0000-000021870000}"/>
    <cellStyle name="Normal 3 5 2 5 2 2 3 2" xfId="34616" xr:uid="{00000000-0005-0000-0000-000022870000}"/>
    <cellStyle name="Normal 3 5 2 5 2 2 3 2 2" xfId="34617" xr:uid="{00000000-0005-0000-0000-000023870000}"/>
    <cellStyle name="Normal 3 5 2 5 2 2 3 3" xfId="34618" xr:uid="{00000000-0005-0000-0000-000024870000}"/>
    <cellStyle name="Normal 3 5 2 5 2 2 4" xfId="34619" xr:uid="{00000000-0005-0000-0000-000025870000}"/>
    <cellStyle name="Normal 3 5 2 5 2 2 4 2" xfId="34620" xr:uid="{00000000-0005-0000-0000-000026870000}"/>
    <cellStyle name="Normal 3 5 2 5 2 2 5" xfId="34621" xr:uid="{00000000-0005-0000-0000-000027870000}"/>
    <cellStyle name="Normal 3 5 2 5 2 3" xfId="34622" xr:uid="{00000000-0005-0000-0000-000028870000}"/>
    <cellStyle name="Normal 3 5 2 5 2 3 2" xfId="34623" xr:uid="{00000000-0005-0000-0000-000029870000}"/>
    <cellStyle name="Normal 3 5 2 5 2 3 2 2" xfId="34624" xr:uid="{00000000-0005-0000-0000-00002A870000}"/>
    <cellStyle name="Normal 3 5 2 5 2 3 2 2 2" xfId="34625" xr:uid="{00000000-0005-0000-0000-00002B870000}"/>
    <cellStyle name="Normal 3 5 2 5 2 3 2 3" xfId="34626" xr:uid="{00000000-0005-0000-0000-00002C870000}"/>
    <cellStyle name="Normal 3 5 2 5 2 3 3" xfId="34627" xr:uid="{00000000-0005-0000-0000-00002D870000}"/>
    <cellStyle name="Normal 3 5 2 5 2 3 3 2" xfId="34628" xr:uid="{00000000-0005-0000-0000-00002E870000}"/>
    <cellStyle name="Normal 3 5 2 5 2 3 4" xfId="34629" xr:uid="{00000000-0005-0000-0000-00002F870000}"/>
    <cellStyle name="Normal 3 5 2 5 2 4" xfId="34630" xr:uid="{00000000-0005-0000-0000-000030870000}"/>
    <cellStyle name="Normal 3 5 2 5 2 4 2" xfId="34631" xr:uid="{00000000-0005-0000-0000-000031870000}"/>
    <cellStyle name="Normal 3 5 2 5 2 4 2 2" xfId="34632" xr:uid="{00000000-0005-0000-0000-000032870000}"/>
    <cellStyle name="Normal 3 5 2 5 2 4 2 2 2" xfId="34633" xr:uid="{00000000-0005-0000-0000-000033870000}"/>
    <cellStyle name="Normal 3 5 2 5 2 4 2 3" xfId="34634" xr:uid="{00000000-0005-0000-0000-000034870000}"/>
    <cellStyle name="Normal 3 5 2 5 2 4 3" xfId="34635" xr:uid="{00000000-0005-0000-0000-000035870000}"/>
    <cellStyle name="Normal 3 5 2 5 2 4 3 2" xfId="34636" xr:uid="{00000000-0005-0000-0000-000036870000}"/>
    <cellStyle name="Normal 3 5 2 5 2 4 4" xfId="34637" xr:uid="{00000000-0005-0000-0000-000037870000}"/>
    <cellStyle name="Normal 3 5 2 5 2 5" xfId="34638" xr:uid="{00000000-0005-0000-0000-000038870000}"/>
    <cellStyle name="Normal 3 5 2 5 2 5 2" xfId="34639" xr:uid="{00000000-0005-0000-0000-000039870000}"/>
    <cellStyle name="Normal 3 5 2 5 2 5 2 2" xfId="34640" xr:uid="{00000000-0005-0000-0000-00003A870000}"/>
    <cellStyle name="Normal 3 5 2 5 2 5 3" xfId="34641" xr:uid="{00000000-0005-0000-0000-00003B870000}"/>
    <cellStyle name="Normal 3 5 2 5 2 6" xfId="34642" xr:uid="{00000000-0005-0000-0000-00003C870000}"/>
    <cellStyle name="Normal 3 5 2 5 2 6 2" xfId="34643" xr:uid="{00000000-0005-0000-0000-00003D870000}"/>
    <cellStyle name="Normal 3 5 2 5 2 7" xfId="34644" xr:uid="{00000000-0005-0000-0000-00003E870000}"/>
    <cellStyle name="Normal 3 5 2 5 2 7 2" xfId="34645" xr:uid="{00000000-0005-0000-0000-00003F870000}"/>
    <cellStyle name="Normal 3 5 2 5 2 8" xfId="34646" xr:uid="{00000000-0005-0000-0000-000040870000}"/>
    <cellStyle name="Normal 3 5 2 5 3" xfId="34647" xr:uid="{00000000-0005-0000-0000-000041870000}"/>
    <cellStyle name="Normal 3 5 2 5 3 2" xfId="34648" xr:uid="{00000000-0005-0000-0000-000042870000}"/>
    <cellStyle name="Normal 3 5 2 5 3 2 2" xfId="34649" xr:uid="{00000000-0005-0000-0000-000043870000}"/>
    <cellStyle name="Normal 3 5 2 5 3 2 2 2" xfId="34650" xr:uid="{00000000-0005-0000-0000-000044870000}"/>
    <cellStyle name="Normal 3 5 2 5 3 2 2 2 2" xfId="34651" xr:uid="{00000000-0005-0000-0000-000045870000}"/>
    <cellStyle name="Normal 3 5 2 5 3 2 2 3" xfId="34652" xr:uid="{00000000-0005-0000-0000-000046870000}"/>
    <cellStyle name="Normal 3 5 2 5 3 2 3" xfId="34653" xr:uid="{00000000-0005-0000-0000-000047870000}"/>
    <cellStyle name="Normal 3 5 2 5 3 2 3 2" xfId="34654" xr:uid="{00000000-0005-0000-0000-000048870000}"/>
    <cellStyle name="Normal 3 5 2 5 3 2 4" xfId="34655" xr:uid="{00000000-0005-0000-0000-000049870000}"/>
    <cellStyle name="Normal 3 5 2 5 3 3" xfId="34656" xr:uid="{00000000-0005-0000-0000-00004A870000}"/>
    <cellStyle name="Normal 3 5 2 5 3 3 2" xfId="34657" xr:uid="{00000000-0005-0000-0000-00004B870000}"/>
    <cellStyle name="Normal 3 5 2 5 3 3 2 2" xfId="34658" xr:uid="{00000000-0005-0000-0000-00004C870000}"/>
    <cellStyle name="Normal 3 5 2 5 3 3 3" xfId="34659" xr:uid="{00000000-0005-0000-0000-00004D870000}"/>
    <cellStyle name="Normal 3 5 2 5 3 4" xfId="34660" xr:uid="{00000000-0005-0000-0000-00004E870000}"/>
    <cellStyle name="Normal 3 5 2 5 3 4 2" xfId="34661" xr:uid="{00000000-0005-0000-0000-00004F870000}"/>
    <cellStyle name="Normal 3 5 2 5 3 5" xfId="34662" xr:uid="{00000000-0005-0000-0000-000050870000}"/>
    <cellStyle name="Normal 3 5 2 5 4" xfId="34663" xr:uid="{00000000-0005-0000-0000-000051870000}"/>
    <cellStyle name="Normal 3 5 2 5 4 2" xfId="34664" xr:uid="{00000000-0005-0000-0000-000052870000}"/>
    <cellStyle name="Normal 3 5 2 5 4 2 2" xfId="34665" xr:uid="{00000000-0005-0000-0000-000053870000}"/>
    <cellStyle name="Normal 3 5 2 5 4 2 2 2" xfId="34666" xr:uid="{00000000-0005-0000-0000-000054870000}"/>
    <cellStyle name="Normal 3 5 2 5 4 2 3" xfId="34667" xr:uid="{00000000-0005-0000-0000-000055870000}"/>
    <cellStyle name="Normal 3 5 2 5 4 3" xfId="34668" xr:uid="{00000000-0005-0000-0000-000056870000}"/>
    <cellStyle name="Normal 3 5 2 5 4 3 2" xfId="34669" xr:uid="{00000000-0005-0000-0000-000057870000}"/>
    <cellStyle name="Normal 3 5 2 5 4 4" xfId="34670" xr:uid="{00000000-0005-0000-0000-000058870000}"/>
    <cellStyle name="Normal 3 5 2 5 5" xfId="34671" xr:uid="{00000000-0005-0000-0000-000059870000}"/>
    <cellStyle name="Normal 3 5 2 5 5 2" xfId="34672" xr:uid="{00000000-0005-0000-0000-00005A870000}"/>
    <cellStyle name="Normal 3 5 2 5 5 2 2" xfId="34673" xr:uid="{00000000-0005-0000-0000-00005B870000}"/>
    <cellStyle name="Normal 3 5 2 5 5 2 2 2" xfId="34674" xr:uid="{00000000-0005-0000-0000-00005C870000}"/>
    <cellStyle name="Normal 3 5 2 5 5 2 3" xfId="34675" xr:uid="{00000000-0005-0000-0000-00005D870000}"/>
    <cellStyle name="Normal 3 5 2 5 5 3" xfId="34676" xr:uid="{00000000-0005-0000-0000-00005E870000}"/>
    <cellStyle name="Normal 3 5 2 5 5 3 2" xfId="34677" xr:uid="{00000000-0005-0000-0000-00005F870000}"/>
    <cellStyle name="Normal 3 5 2 5 5 4" xfId="34678" xr:uid="{00000000-0005-0000-0000-000060870000}"/>
    <cellStyle name="Normal 3 5 2 5 6" xfId="34679" xr:uid="{00000000-0005-0000-0000-000061870000}"/>
    <cellStyle name="Normal 3 5 2 5 6 2" xfId="34680" xr:uid="{00000000-0005-0000-0000-000062870000}"/>
    <cellStyle name="Normal 3 5 2 5 6 2 2" xfId="34681" xr:uid="{00000000-0005-0000-0000-000063870000}"/>
    <cellStyle name="Normal 3 5 2 5 6 3" xfId="34682" xr:uid="{00000000-0005-0000-0000-000064870000}"/>
    <cellStyle name="Normal 3 5 2 5 7" xfId="34683" xr:uid="{00000000-0005-0000-0000-000065870000}"/>
    <cellStyle name="Normal 3 5 2 5 7 2" xfId="34684" xr:uid="{00000000-0005-0000-0000-000066870000}"/>
    <cellStyle name="Normal 3 5 2 5 8" xfId="34685" xr:uid="{00000000-0005-0000-0000-000067870000}"/>
    <cellStyle name="Normal 3 5 2 5 8 2" xfId="34686" xr:uid="{00000000-0005-0000-0000-000068870000}"/>
    <cellStyle name="Normal 3 5 2 5 9" xfId="34687" xr:uid="{00000000-0005-0000-0000-000069870000}"/>
    <cellStyle name="Normal 3 5 2 6" xfId="34688" xr:uid="{00000000-0005-0000-0000-00006A870000}"/>
    <cellStyle name="Normal 3 5 2 6 2" xfId="34689" xr:uid="{00000000-0005-0000-0000-00006B870000}"/>
    <cellStyle name="Normal 3 5 2 6 2 2" xfId="34690" xr:uid="{00000000-0005-0000-0000-00006C870000}"/>
    <cellStyle name="Normal 3 5 2 6 2 2 2" xfId="34691" xr:uid="{00000000-0005-0000-0000-00006D870000}"/>
    <cellStyle name="Normal 3 5 2 6 2 2 2 2" xfId="34692" xr:uid="{00000000-0005-0000-0000-00006E870000}"/>
    <cellStyle name="Normal 3 5 2 6 2 2 2 2 2" xfId="34693" xr:uid="{00000000-0005-0000-0000-00006F870000}"/>
    <cellStyle name="Normal 3 5 2 6 2 2 2 3" xfId="34694" xr:uid="{00000000-0005-0000-0000-000070870000}"/>
    <cellStyle name="Normal 3 5 2 6 2 2 3" xfId="34695" xr:uid="{00000000-0005-0000-0000-000071870000}"/>
    <cellStyle name="Normal 3 5 2 6 2 2 3 2" xfId="34696" xr:uid="{00000000-0005-0000-0000-000072870000}"/>
    <cellStyle name="Normal 3 5 2 6 2 2 4" xfId="34697" xr:uid="{00000000-0005-0000-0000-000073870000}"/>
    <cellStyle name="Normal 3 5 2 6 2 3" xfId="34698" xr:uid="{00000000-0005-0000-0000-000074870000}"/>
    <cellStyle name="Normal 3 5 2 6 2 3 2" xfId="34699" xr:uid="{00000000-0005-0000-0000-000075870000}"/>
    <cellStyle name="Normal 3 5 2 6 2 3 2 2" xfId="34700" xr:uid="{00000000-0005-0000-0000-000076870000}"/>
    <cellStyle name="Normal 3 5 2 6 2 3 3" xfId="34701" xr:uid="{00000000-0005-0000-0000-000077870000}"/>
    <cellStyle name="Normal 3 5 2 6 2 4" xfId="34702" xr:uid="{00000000-0005-0000-0000-000078870000}"/>
    <cellStyle name="Normal 3 5 2 6 2 4 2" xfId="34703" xr:uid="{00000000-0005-0000-0000-000079870000}"/>
    <cellStyle name="Normal 3 5 2 6 2 5" xfId="34704" xr:uid="{00000000-0005-0000-0000-00007A870000}"/>
    <cellStyle name="Normal 3 5 2 6 3" xfId="34705" xr:uid="{00000000-0005-0000-0000-00007B870000}"/>
    <cellStyle name="Normal 3 5 2 6 3 2" xfId="34706" xr:uid="{00000000-0005-0000-0000-00007C870000}"/>
    <cellStyle name="Normal 3 5 2 6 3 2 2" xfId="34707" xr:uid="{00000000-0005-0000-0000-00007D870000}"/>
    <cellStyle name="Normal 3 5 2 6 3 2 2 2" xfId="34708" xr:uid="{00000000-0005-0000-0000-00007E870000}"/>
    <cellStyle name="Normal 3 5 2 6 3 2 3" xfId="34709" xr:uid="{00000000-0005-0000-0000-00007F870000}"/>
    <cellStyle name="Normal 3 5 2 6 3 3" xfId="34710" xr:uid="{00000000-0005-0000-0000-000080870000}"/>
    <cellStyle name="Normal 3 5 2 6 3 3 2" xfId="34711" xr:uid="{00000000-0005-0000-0000-000081870000}"/>
    <cellStyle name="Normal 3 5 2 6 3 4" xfId="34712" xr:uid="{00000000-0005-0000-0000-000082870000}"/>
    <cellStyle name="Normal 3 5 2 6 4" xfId="34713" xr:uid="{00000000-0005-0000-0000-000083870000}"/>
    <cellStyle name="Normal 3 5 2 6 4 2" xfId="34714" xr:uid="{00000000-0005-0000-0000-000084870000}"/>
    <cellStyle name="Normal 3 5 2 6 4 2 2" xfId="34715" xr:uid="{00000000-0005-0000-0000-000085870000}"/>
    <cellStyle name="Normal 3 5 2 6 4 2 2 2" xfId="34716" xr:uid="{00000000-0005-0000-0000-000086870000}"/>
    <cellStyle name="Normal 3 5 2 6 4 2 3" xfId="34717" xr:uid="{00000000-0005-0000-0000-000087870000}"/>
    <cellStyle name="Normal 3 5 2 6 4 3" xfId="34718" xr:uid="{00000000-0005-0000-0000-000088870000}"/>
    <cellStyle name="Normal 3 5 2 6 4 3 2" xfId="34719" xr:uid="{00000000-0005-0000-0000-000089870000}"/>
    <cellStyle name="Normal 3 5 2 6 4 4" xfId="34720" xr:uid="{00000000-0005-0000-0000-00008A870000}"/>
    <cellStyle name="Normal 3 5 2 6 5" xfId="34721" xr:uid="{00000000-0005-0000-0000-00008B870000}"/>
    <cellStyle name="Normal 3 5 2 6 5 2" xfId="34722" xr:uid="{00000000-0005-0000-0000-00008C870000}"/>
    <cellStyle name="Normal 3 5 2 6 5 2 2" xfId="34723" xr:uid="{00000000-0005-0000-0000-00008D870000}"/>
    <cellStyle name="Normal 3 5 2 6 5 3" xfId="34724" xr:uid="{00000000-0005-0000-0000-00008E870000}"/>
    <cellStyle name="Normal 3 5 2 6 6" xfId="34725" xr:uid="{00000000-0005-0000-0000-00008F870000}"/>
    <cellStyle name="Normal 3 5 2 6 6 2" xfId="34726" xr:uid="{00000000-0005-0000-0000-000090870000}"/>
    <cellStyle name="Normal 3 5 2 6 7" xfId="34727" xr:uid="{00000000-0005-0000-0000-000091870000}"/>
    <cellStyle name="Normal 3 5 2 6 7 2" xfId="34728" xr:uid="{00000000-0005-0000-0000-000092870000}"/>
    <cellStyle name="Normal 3 5 2 6 8" xfId="34729" xr:uid="{00000000-0005-0000-0000-000093870000}"/>
    <cellStyle name="Normal 3 5 2 7" xfId="34730" xr:uid="{00000000-0005-0000-0000-000094870000}"/>
    <cellStyle name="Normal 3 5 2 7 2" xfId="34731" xr:uid="{00000000-0005-0000-0000-000095870000}"/>
    <cellStyle name="Normal 3 5 2 7 2 2" xfId="34732" xr:uid="{00000000-0005-0000-0000-000096870000}"/>
    <cellStyle name="Normal 3 5 2 7 2 2 2" xfId="34733" xr:uid="{00000000-0005-0000-0000-000097870000}"/>
    <cellStyle name="Normal 3 5 2 7 2 2 2 2" xfId="34734" xr:uid="{00000000-0005-0000-0000-000098870000}"/>
    <cellStyle name="Normal 3 5 2 7 2 2 2 2 2" xfId="34735" xr:uid="{00000000-0005-0000-0000-000099870000}"/>
    <cellStyle name="Normal 3 5 2 7 2 2 2 3" xfId="34736" xr:uid="{00000000-0005-0000-0000-00009A870000}"/>
    <cellStyle name="Normal 3 5 2 7 2 2 3" xfId="34737" xr:uid="{00000000-0005-0000-0000-00009B870000}"/>
    <cellStyle name="Normal 3 5 2 7 2 2 3 2" xfId="34738" xr:uid="{00000000-0005-0000-0000-00009C870000}"/>
    <cellStyle name="Normal 3 5 2 7 2 2 4" xfId="34739" xr:uid="{00000000-0005-0000-0000-00009D870000}"/>
    <cellStyle name="Normal 3 5 2 7 2 3" xfId="34740" xr:uid="{00000000-0005-0000-0000-00009E870000}"/>
    <cellStyle name="Normal 3 5 2 7 2 3 2" xfId="34741" xr:uid="{00000000-0005-0000-0000-00009F870000}"/>
    <cellStyle name="Normal 3 5 2 7 2 3 2 2" xfId="34742" xr:uid="{00000000-0005-0000-0000-0000A0870000}"/>
    <cellStyle name="Normal 3 5 2 7 2 3 3" xfId="34743" xr:uid="{00000000-0005-0000-0000-0000A1870000}"/>
    <cellStyle name="Normal 3 5 2 7 2 4" xfId="34744" xr:uid="{00000000-0005-0000-0000-0000A2870000}"/>
    <cellStyle name="Normal 3 5 2 7 2 4 2" xfId="34745" xr:uid="{00000000-0005-0000-0000-0000A3870000}"/>
    <cellStyle name="Normal 3 5 2 7 2 5" xfId="34746" xr:uid="{00000000-0005-0000-0000-0000A4870000}"/>
    <cellStyle name="Normal 3 5 2 7 3" xfId="34747" xr:uid="{00000000-0005-0000-0000-0000A5870000}"/>
    <cellStyle name="Normal 3 5 2 7 3 2" xfId="34748" xr:uid="{00000000-0005-0000-0000-0000A6870000}"/>
    <cellStyle name="Normal 3 5 2 7 3 2 2" xfId="34749" xr:uid="{00000000-0005-0000-0000-0000A7870000}"/>
    <cellStyle name="Normal 3 5 2 7 3 2 2 2" xfId="34750" xr:uid="{00000000-0005-0000-0000-0000A8870000}"/>
    <cellStyle name="Normal 3 5 2 7 3 2 3" xfId="34751" xr:uid="{00000000-0005-0000-0000-0000A9870000}"/>
    <cellStyle name="Normal 3 5 2 7 3 3" xfId="34752" xr:uid="{00000000-0005-0000-0000-0000AA870000}"/>
    <cellStyle name="Normal 3 5 2 7 3 3 2" xfId="34753" xr:uid="{00000000-0005-0000-0000-0000AB870000}"/>
    <cellStyle name="Normal 3 5 2 7 3 4" xfId="34754" xr:uid="{00000000-0005-0000-0000-0000AC870000}"/>
    <cellStyle name="Normal 3 5 2 7 4" xfId="34755" xr:uid="{00000000-0005-0000-0000-0000AD870000}"/>
    <cellStyle name="Normal 3 5 2 7 4 2" xfId="34756" xr:uid="{00000000-0005-0000-0000-0000AE870000}"/>
    <cellStyle name="Normal 3 5 2 7 4 2 2" xfId="34757" xr:uid="{00000000-0005-0000-0000-0000AF870000}"/>
    <cellStyle name="Normal 3 5 2 7 4 3" xfId="34758" xr:uid="{00000000-0005-0000-0000-0000B0870000}"/>
    <cellStyle name="Normal 3 5 2 7 5" xfId="34759" xr:uid="{00000000-0005-0000-0000-0000B1870000}"/>
    <cellStyle name="Normal 3 5 2 7 5 2" xfId="34760" xr:uid="{00000000-0005-0000-0000-0000B2870000}"/>
    <cellStyle name="Normal 3 5 2 7 6" xfId="34761" xr:uid="{00000000-0005-0000-0000-0000B3870000}"/>
    <cellStyle name="Normal 3 5 2 8" xfId="34762" xr:uid="{00000000-0005-0000-0000-0000B4870000}"/>
    <cellStyle name="Normal 3 5 2 8 2" xfId="34763" xr:uid="{00000000-0005-0000-0000-0000B5870000}"/>
    <cellStyle name="Normal 3 5 2 8 2 2" xfId="34764" xr:uid="{00000000-0005-0000-0000-0000B6870000}"/>
    <cellStyle name="Normal 3 5 2 8 2 2 2" xfId="34765" xr:uid="{00000000-0005-0000-0000-0000B7870000}"/>
    <cellStyle name="Normal 3 5 2 8 2 2 2 2" xfId="34766" xr:uid="{00000000-0005-0000-0000-0000B8870000}"/>
    <cellStyle name="Normal 3 5 2 8 2 2 2 2 2" xfId="34767" xr:uid="{00000000-0005-0000-0000-0000B9870000}"/>
    <cellStyle name="Normal 3 5 2 8 2 2 2 3" xfId="34768" xr:uid="{00000000-0005-0000-0000-0000BA870000}"/>
    <cellStyle name="Normal 3 5 2 8 2 2 3" xfId="34769" xr:uid="{00000000-0005-0000-0000-0000BB870000}"/>
    <cellStyle name="Normal 3 5 2 8 2 2 3 2" xfId="34770" xr:uid="{00000000-0005-0000-0000-0000BC870000}"/>
    <cellStyle name="Normal 3 5 2 8 2 2 4" xfId="34771" xr:uid="{00000000-0005-0000-0000-0000BD870000}"/>
    <cellStyle name="Normal 3 5 2 8 2 3" xfId="34772" xr:uid="{00000000-0005-0000-0000-0000BE870000}"/>
    <cellStyle name="Normal 3 5 2 8 2 3 2" xfId="34773" xr:uid="{00000000-0005-0000-0000-0000BF870000}"/>
    <cellStyle name="Normal 3 5 2 8 2 3 2 2" xfId="34774" xr:uid="{00000000-0005-0000-0000-0000C0870000}"/>
    <cellStyle name="Normal 3 5 2 8 2 3 3" xfId="34775" xr:uid="{00000000-0005-0000-0000-0000C1870000}"/>
    <cellStyle name="Normal 3 5 2 8 2 4" xfId="34776" xr:uid="{00000000-0005-0000-0000-0000C2870000}"/>
    <cellStyle name="Normal 3 5 2 8 2 4 2" xfId="34777" xr:uid="{00000000-0005-0000-0000-0000C3870000}"/>
    <cellStyle name="Normal 3 5 2 8 2 5" xfId="34778" xr:uid="{00000000-0005-0000-0000-0000C4870000}"/>
    <cellStyle name="Normal 3 5 2 8 3" xfId="34779" xr:uid="{00000000-0005-0000-0000-0000C5870000}"/>
    <cellStyle name="Normal 3 5 2 8 3 2" xfId="34780" xr:uid="{00000000-0005-0000-0000-0000C6870000}"/>
    <cellStyle name="Normal 3 5 2 8 3 2 2" xfId="34781" xr:uid="{00000000-0005-0000-0000-0000C7870000}"/>
    <cellStyle name="Normal 3 5 2 8 3 2 2 2" xfId="34782" xr:uid="{00000000-0005-0000-0000-0000C8870000}"/>
    <cellStyle name="Normal 3 5 2 8 3 2 3" xfId="34783" xr:uid="{00000000-0005-0000-0000-0000C9870000}"/>
    <cellStyle name="Normal 3 5 2 8 3 3" xfId="34784" xr:uid="{00000000-0005-0000-0000-0000CA870000}"/>
    <cellStyle name="Normal 3 5 2 8 3 3 2" xfId="34785" xr:uid="{00000000-0005-0000-0000-0000CB870000}"/>
    <cellStyle name="Normal 3 5 2 8 3 4" xfId="34786" xr:uid="{00000000-0005-0000-0000-0000CC870000}"/>
    <cellStyle name="Normal 3 5 2 8 4" xfId="34787" xr:uid="{00000000-0005-0000-0000-0000CD870000}"/>
    <cellStyle name="Normal 3 5 2 8 4 2" xfId="34788" xr:uid="{00000000-0005-0000-0000-0000CE870000}"/>
    <cellStyle name="Normal 3 5 2 8 4 2 2" xfId="34789" xr:uid="{00000000-0005-0000-0000-0000CF870000}"/>
    <cellStyle name="Normal 3 5 2 8 4 3" xfId="34790" xr:uid="{00000000-0005-0000-0000-0000D0870000}"/>
    <cellStyle name="Normal 3 5 2 8 5" xfId="34791" xr:uid="{00000000-0005-0000-0000-0000D1870000}"/>
    <cellStyle name="Normal 3 5 2 8 5 2" xfId="34792" xr:uid="{00000000-0005-0000-0000-0000D2870000}"/>
    <cellStyle name="Normal 3 5 2 8 6" xfId="34793" xr:uid="{00000000-0005-0000-0000-0000D3870000}"/>
    <cellStyle name="Normal 3 5 2 9" xfId="34794" xr:uid="{00000000-0005-0000-0000-0000D4870000}"/>
    <cellStyle name="Normal 3 5 2 9 2" xfId="34795" xr:uid="{00000000-0005-0000-0000-0000D5870000}"/>
    <cellStyle name="Normal 3 5 2 9 2 2" xfId="34796" xr:uid="{00000000-0005-0000-0000-0000D6870000}"/>
    <cellStyle name="Normal 3 5 2 9 2 2 2" xfId="34797" xr:uid="{00000000-0005-0000-0000-0000D7870000}"/>
    <cellStyle name="Normal 3 5 2 9 2 2 2 2" xfId="34798" xr:uid="{00000000-0005-0000-0000-0000D8870000}"/>
    <cellStyle name="Normal 3 5 2 9 2 2 3" xfId="34799" xr:uid="{00000000-0005-0000-0000-0000D9870000}"/>
    <cellStyle name="Normal 3 5 2 9 2 3" xfId="34800" xr:uid="{00000000-0005-0000-0000-0000DA870000}"/>
    <cellStyle name="Normal 3 5 2 9 2 3 2" xfId="34801" xr:uid="{00000000-0005-0000-0000-0000DB870000}"/>
    <cellStyle name="Normal 3 5 2 9 2 4" xfId="34802" xr:uid="{00000000-0005-0000-0000-0000DC870000}"/>
    <cellStyle name="Normal 3 5 2 9 3" xfId="34803" xr:uid="{00000000-0005-0000-0000-0000DD870000}"/>
    <cellStyle name="Normal 3 5 2 9 3 2" xfId="34804" xr:uid="{00000000-0005-0000-0000-0000DE870000}"/>
    <cellStyle name="Normal 3 5 2 9 3 2 2" xfId="34805" xr:uid="{00000000-0005-0000-0000-0000DF870000}"/>
    <cellStyle name="Normal 3 5 2 9 3 3" xfId="34806" xr:uid="{00000000-0005-0000-0000-0000E0870000}"/>
    <cellStyle name="Normal 3 5 2 9 4" xfId="34807" xr:uid="{00000000-0005-0000-0000-0000E1870000}"/>
    <cellStyle name="Normal 3 5 2 9 4 2" xfId="34808" xr:uid="{00000000-0005-0000-0000-0000E2870000}"/>
    <cellStyle name="Normal 3 5 2 9 5" xfId="34809" xr:uid="{00000000-0005-0000-0000-0000E3870000}"/>
    <cellStyle name="Normal 3 5 2_T-straight with PEDs adjustor" xfId="34810" xr:uid="{00000000-0005-0000-0000-0000E4870000}"/>
    <cellStyle name="Normal 3 5 20" xfId="34811" xr:uid="{00000000-0005-0000-0000-0000E5870000}"/>
    <cellStyle name="Normal 3 5 3" xfId="34812" xr:uid="{00000000-0005-0000-0000-0000E6870000}"/>
    <cellStyle name="Normal 3 5 3 10" xfId="34813" xr:uid="{00000000-0005-0000-0000-0000E7870000}"/>
    <cellStyle name="Normal 3 5 3 11" xfId="34814" xr:uid="{00000000-0005-0000-0000-0000E8870000}"/>
    <cellStyle name="Normal 3 5 3 2" xfId="34815" xr:uid="{00000000-0005-0000-0000-0000E9870000}"/>
    <cellStyle name="Normal 3 5 3 2 10" xfId="34816" xr:uid="{00000000-0005-0000-0000-0000EA870000}"/>
    <cellStyle name="Normal 3 5 3 2 2" xfId="34817" xr:uid="{00000000-0005-0000-0000-0000EB870000}"/>
    <cellStyle name="Normal 3 5 3 2 2 2" xfId="34818" xr:uid="{00000000-0005-0000-0000-0000EC870000}"/>
    <cellStyle name="Normal 3 5 3 2 2 2 2" xfId="34819" xr:uid="{00000000-0005-0000-0000-0000ED870000}"/>
    <cellStyle name="Normal 3 5 3 2 2 2 2 2" xfId="34820" xr:uid="{00000000-0005-0000-0000-0000EE870000}"/>
    <cellStyle name="Normal 3 5 3 2 2 2 2 2 2" xfId="34821" xr:uid="{00000000-0005-0000-0000-0000EF870000}"/>
    <cellStyle name="Normal 3 5 3 2 2 2 2 2 2 2" xfId="34822" xr:uid="{00000000-0005-0000-0000-0000F0870000}"/>
    <cellStyle name="Normal 3 5 3 2 2 2 2 2 3" xfId="34823" xr:uid="{00000000-0005-0000-0000-0000F1870000}"/>
    <cellStyle name="Normal 3 5 3 2 2 2 2 3" xfId="34824" xr:uid="{00000000-0005-0000-0000-0000F2870000}"/>
    <cellStyle name="Normal 3 5 3 2 2 2 2 3 2" xfId="34825" xr:uid="{00000000-0005-0000-0000-0000F3870000}"/>
    <cellStyle name="Normal 3 5 3 2 2 2 2 4" xfId="34826" xr:uid="{00000000-0005-0000-0000-0000F4870000}"/>
    <cellStyle name="Normal 3 5 3 2 2 2 3" xfId="34827" xr:uid="{00000000-0005-0000-0000-0000F5870000}"/>
    <cellStyle name="Normal 3 5 3 2 2 2 3 2" xfId="34828" xr:uid="{00000000-0005-0000-0000-0000F6870000}"/>
    <cellStyle name="Normal 3 5 3 2 2 2 3 2 2" xfId="34829" xr:uid="{00000000-0005-0000-0000-0000F7870000}"/>
    <cellStyle name="Normal 3 5 3 2 2 2 3 3" xfId="34830" xr:uid="{00000000-0005-0000-0000-0000F8870000}"/>
    <cellStyle name="Normal 3 5 3 2 2 2 4" xfId="34831" xr:uid="{00000000-0005-0000-0000-0000F9870000}"/>
    <cellStyle name="Normal 3 5 3 2 2 2 4 2" xfId="34832" xr:uid="{00000000-0005-0000-0000-0000FA870000}"/>
    <cellStyle name="Normal 3 5 3 2 2 2 5" xfId="34833" xr:uid="{00000000-0005-0000-0000-0000FB870000}"/>
    <cellStyle name="Normal 3 5 3 2 2 3" xfId="34834" xr:uid="{00000000-0005-0000-0000-0000FC870000}"/>
    <cellStyle name="Normal 3 5 3 2 2 3 2" xfId="34835" xr:uid="{00000000-0005-0000-0000-0000FD870000}"/>
    <cellStyle name="Normal 3 5 3 2 2 3 2 2" xfId="34836" xr:uid="{00000000-0005-0000-0000-0000FE870000}"/>
    <cellStyle name="Normal 3 5 3 2 2 3 2 2 2" xfId="34837" xr:uid="{00000000-0005-0000-0000-0000FF870000}"/>
    <cellStyle name="Normal 3 5 3 2 2 3 2 3" xfId="34838" xr:uid="{00000000-0005-0000-0000-000000880000}"/>
    <cellStyle name="Normal 3 5 3 2 2 3 3" xfId="34839" xr:uid="{00000000-0005-0000-0000-000001880000}"/>
    <cellStyle name="Normal 3 5 3 2 2 3 3 2" xfId="34840" xr:uid="{00000000-0005-0000-0000-000002880000}"/>
    <cellStyle name="Normal 3 5 3 2 2 3 4" xfId="34841" xr:uid="{00000000-0005-0000-0000-000003880000}"/>
    <cellStyle name="Normal 3 5 3 2 2 4" xfId="34842" xr:uid="{00000000-0005-0000-0000-000004880000}"/>
    <cellStyle name="Normal 3 5 3 2 2 4 2" xfId="34843" xr:uid="{00000000-0005-0000-0000-000005880000}"/>
    <cellStyle name="Normal 3 5 3 2 2 4 2 2" xfId="34844" xr:uid="{00000000-0005-0000-0000-000006880000}"/>
    <cellStyle name="Normal 3 5 3 2 2 4 2 2 2" xfId="34845" xr:uid="{00000000-0005-0000-0000-000007880000}"/>
    <cellStyle name="Normal 3 5 3 2 2 4 2 3" xfId="34846" xr:uid="{00000000-0005-0000-0000-000008880000}"/>
    <cellStyle name="Normal 3 5 3 2 2 4 3" xfId="34847" xr:uid="{00000000-0005-0000-0000-000009880000}"/>
    <cellStyle name="Normal 3 5 3 2 2 4 3 2" xfId="34848" xr:uid="{00000000-0005-0000-0000-00000A880000}"/>
    <cellStyle name="Normal 3 5 3 2 2 4 4" xfId="34849" xr:uid="{00000000-0005-0000-0000-00000B880000}"/>
    <cellStyle name="Normal 3 5 3 2 2 5" xfId="34850" xr:uid="{00000000-0005-0000-0000-00000C880000}"/>
    <cellStyle name="Normal 3 5 3 2 2 5 2" xfId="34851" xr:uid="{00000000-0005-0000-0000-00000D880000}"/>
    <cellStyle name="Normal 3 5 3 2 2 5 2 2" xfId="34852" xr:uid="{00000000-0005-0000-0000-00000E880000}"/>
    <cellStyle name="Normal 3 5 3 2 2 5 3" xfId="34853" xr:uid="{00000000-0005-0000-0000-00000F880000}"/>
    <cellStyle name="Normal 3 5 3 2 2 6" xfId="34854" xr:uid="{00000000-0005-0000-0000-000010880000}"/>
    <cellStyle name="Normal 3 5 3 2 2 6 2" xfId="34855" xr:uid="{00000000-0005-0000-0000-000011880000}"/>
    <cellStyle name="Normal 3 5 3 2 2 7" xfId="34856" xr:uid="{00000000-0005-0000-0000-000012880000}"/>
    <cellStyle name="Normal 3 5 3 2 2 7 2" xfId="34857" xr:uid="{00000000-0005-0000-0000-000013880000}"/>
    <cellStyle name="Normal 3 5 3 2 2 8" xfId="34858" xr:uid="{00000000-0005-0000-0000-000014880000}"/>
    <cellStyle name="Normal 3 5 3 2 2 9" xfId="34859" xr:uid="{00000000-0005-0000-0000-000015880000}"/>
    <cellStyle name="Normal 3 5 3 2 3" xfId="34860" xr:uid="{00000000-0005-0000-0000-000016880000}"/>
    <cellStyle name="Normal 3 5 3 2 3 2" xfId="34861" xr:uid="{00000000-0005-0000-0000-000017880000}"/>
    <cellStyle name="Normal 3 5 3 2 3 2 2" xfId="34862" xr:uid="{00000000-0005-0000-0000-000018880000}"/>
    <cellStyle name="Normal 3 5 3 2 3 2 2 2" xfId="34863" xr:uid="{00000000-0005-0000-0000-000019880000}"/>
    <cellStyle name="Normal 3 5 3 2 3 2 2 2 2" xfId="34864" xr:uid="{00000000-0005-0000-0000-00001A880000}"/>
    <cellStyle name="Normal 3 5 3 2 3 2 2 3" xfId="34865" xr:uid="{00000000-0005-0000-0000-00001B880000}"/>
    <cellStyle name="Normal 3 5 3 2 3 2 3" xfId="34866" xr:uid="{00000000-0005-0000-0000-00001C880000}"/>
    <cellStyle name="Normal 3 5 3 2 3 2 3 2" xfId="34867" xr:uid="{00000000-0005-0000-0000-00001D880000}"/>
    <cellStyle name="Normal 3 5 3 2 3 2 4" xfId="34868" xr:uid="{00000000-0005-0000-0000-00001E880000}"/>
    <cellStyle name="Normal 3 5 3 2 3 3" xfId="34869" xr:uid="{00000000-0005-0000-0000-00001F880000}"/>
    <cellStyle name="Normal 3 5 3 2 3 3 2" xfId="34870" xr:uid="{00000000-0005-0000-0000-000020880000}"/>
    <cellStyle name="Normal 3 5 3 2 3 3 2 2" xfId="34871" xr:uid="{00000000-0005-0000-0000-000021880000}"/>
    <cellStyle name="Normal 3 5 3 2 3 3 3" xfId="34872" xr:uid="{00000000-0005-0000-0000-000022880000}"/>
    <cellStyle name="Normal 3 5 3 2 3 4" xfId="34873" xr:uid="{00000000-0005-0000-0000-000023880000}"/>
    <cellStyle name="Normal 3 5 3 2 3 4 2" xfId="34874" xr:uid="{00000000-0005-0000-0000-000024880000}"/>
    <cellStyle name="Normal 3 5 3 2 3 5" xfId="34875" xr:uid="{00000000-0005-0000-0000-000025880000}"/>
    <cellStyle name="Normal 3 5 3 2 4" xfId="34876" xr:uid="{00000000-0005-0000-0000-000026880000}"/>
    <cellStyle name="Normal 3 5 3 2 4 2" xfId="34877" xr:uid="{00000000-0005-0000-0000-000027880000}"/>
    <cellStyle name="Normal 3 5 3 2 4 2 2" xfId="34878" xr:uid="{00000000-0005-0000-0000-000028880000}"/>
    <cellStyle name="Normal 3 5 3 2 4 2 2 2" xfId="34879" xr:uid="{00000000-0005-0000-0000-000029880000}"/>
    <cellStyle name="Normal 3 5 3 2 4 2 3" xfId="34880" xr:uid="{00000000-0005-0000-0000-00002A880000}"/>
    <cellStyle name="Normal 3 5 3 2 4 3" xfId="34881" xr:uid="{00000000-0005-0000-0000-00002B880000}"/>
    <cellStyle name="Normal 3 5 3 2 4 3 2" xfId="34882" xr:uid="{00000000-0005-0000-0000-00002C880000}"/>
    <cellStyle name="Normal 3 5 3 2 4 4" xfId="34883" xr:uid="{00000000-0005-0000-0000-00002D880000}"/>
    <cellStyle name="Normal 3 5 3 2 5" xfId="34884" xr:uid="{00000000-0005-0000-0000-00002E880000}"/>
    <cellStyle name="Normal 3 5 3 2 5 2" xfId="34885" xr:uid="{00000000-0005-0000-0000-00002F880000}"/>
    <cellStyle name="Normal 3 5 3 2 5 2 2" xfId="34886" xr:uid="{00000000-0005-0000-0000-000030880000}"/>
    <cellStyle name="Normal 3 5 3 2 5 2 2 2" xfId="34887" xr:uid="{00000000-0005-0000-0000-000031880000}"/>
    <cellStyle name="Normal 3 5 3 2 5 2 3" xfId="34888" xr:uid="{00000000-0005-0000-0000-000032880000}"/>
    <cellStyle name="Normal 3 5 3 2 5 3" xfId="34889" xr:uid="{00000000-0005-0000-0000-000033880000}"/>
    <cellStyle name="Normal 3 5 3 2 5 3 2" xfId="34890" xr:uid="{00000000-0005-0000-0000-000034880000}"/>
    <cellStyle name="Normal 3 5 3 2 5 4" xfId="34891" xr:uid="{00000000-0005-0000-0000-000035880000}"/>
    <cellStyle name="Normal 3 5 3 2 6" xfId="34892" xr:uid="{00000000-0005-0000-0000-000036880000}"/>
    <cellStyle name="Normal 3 5 3 2 6 2" xfId="34893" xr:uid="{00000000-0005-0000-0000-000037880000}"/>
    <cellStyle name="Normal 3 5 3 2 6 2 2" xfId="34894" xr:uid="{00000000-0005-0000-0000-000038880000}"/>
    <cellStyle name="Normal 3 5 3 2 6 3" xfId="34895" xr:uid="{00000000-0005-0000-0000-000039880000}"/>
    <cellStyle name="Normal 3 5 3 2 7" xfId="34896" xr:uid="{00000000-0005-0000-0000-00003A880000}"/>
    <cellStyle name="Normal 3 5 3 2 7 2" xfId="34897" xr:uid="{00000000-0005-0000-0000-00003B880000}"/>
    <cellStyle name="Normal 3 5 3 2 8" xfId="34898" xr:uid="{00000000-0005-0000-0000-00003C880000}"/>
    <cellStyle name="Normal 3 5 3 2 8 2" xfId="34899" xr:uid="{00000000-0005-0000-0000-00003D880000}"/>
    <cellStyle name="Normal 3 5 3 2 9" xfId="34900" xr:uid="{00000000-0005-0000-0000-00003E880000}"/>
    <cellStyle name="Normal 3 5 3 3" xfId="34901" xr:uid="{00000000-0005-0000-0000-00003F880000}"/>
    <cellStyle name="Normal 3 5 3 3 2" xfId="34902" xr:uid="{00000000-0005-0000-0000-000040880000}"/>
    <cellStyle name="Normal 3 5 3 3 2 2" xfId="34903" xr:uid="{00000000-0005-0000-0000-000041880000}"/>
    <cellStyle name="Normal 3 5 3 3 2 2 2" xfId="34904" xr:uid="{00000000-0005-0000-0000-000042880000}"/>
    <cellStyle name="Normal 3 5 3 3 2 2 2 2" xfId="34905" xr:uid="{00000000-0005-0000-0000-000043880000}"/>
    <cellStyle name="Normal 3 5 3 3 2 2 2 2 2" xfId="34906" xr:uid="{00000000-0005-0000-0000-000044880000}"/>
    <cellStyle name="Normal 3 5 3 3 2 2 2 3" xfId="34907" xr:uid="{00000000-0005-0000-0000-000045880000}"/>
    <cellStyle name="Normal 3 5 3 3 2 2 3" xfId="34908" xr:uid="{00000000-0005-0000-0000-000046880000}"/>
    <cellStyle name="Normal 3 5 3 3 2 2 3 2" xfId="34909" xr:uid="{00000000-0005-0000-0000-000047880000}"/>
    <cellStyle name="Normal 3 5 3 3 2 2 4" xfId="34910" xr:uid="{00000000-0005-0000-0000-000048880000}"/>
    <cellStyle name="Normal 3 5 3 3 2 3" xfId="34911" xr:uid="{00000000-0005-0000-0000-000049880000}"/>
    <cellStyle name="Normal 3 5 3 3 2 3 2" xfId="34912" xr:uid="{00000000-0005-0000-0000-00004A880000}"/>
    <cellStyle name="Normal 3 5 3 3 2 3 2 2" xfId="34913" xr:uid="{00000000-0005-0000-0000-00004B880000}"/>
    <cellStyle name="Normal 3 5 3 3 2 3 3" xfId="34914" xr:uid="{00000000-0005-0000-0000-00004C880000}"/>
    <cellStyle name="Normal 3 5 3 3 2 4" xfId="34915" xr:uid="{00000000-0005-0000-0000-00004D880000}"/>
    <cellStyle name="Normal 3 5 3 3 2 4 2" xfId="34916" xr:uid="{00000000-0005-0000-0000-00004E880000}"/>
    <cellStyle name="Normal 3 5 3 3 2 5" xfId="34917" xr:uid="{00000000-0005-0000-0000-00004F880000}"/>
    <cellStyle name="Normal 3 5 3 3 2 6" xfId="34918" xr:uid="{00000000-0005-0000-0000-000050880000}"/>
    <cellStyle name="Normal 3 5 3 3 3" xfId="34919" xr:uid="{00000000-0005-0000-0000-000051880000}"/>
    <cellStyle name="Normal 3 5 3 3 3 2" xfId="34920" xr:uid="{00000000-0005-0000-0000-000052880000}"/>
    <cellStyle name="Normal 3 5 3 3 3 2 2" xfId="34921" xr:uid="{00000000-0005-0000-0000-000053880000}"/>
    <cellStyle name="Normal 3 5 3 3 3 2 2 2" xfId="34922" xr:uid="{00000000-0005-0000-0000-000054880000}"/>
    <cellStyle name="Normal 3 5 3 3 3 2 3" xfId="34923" xr:uid="{00000000-0005-0000-0000-000055880000}"/>
    <cellStyle name="Normal 3 5 3 3 3 3" xfId="34924" xr:uid="{00000000-0005-0000-0000-000056880000}"/>
    <cellStyle name="Normal 3 5 3 3 3 3 2" xfId="34925" xr:uid="{00000000-0005-0000-0000-000057880000}"/>
    <cellStyle name="Normal 3 5 3 3 3 4" xfId="34926" xr:uid="{00000000-0005-0000-0000-000058880000}"/>
    <cellStyle name="Normal 3 5 3 3 4" xfId="34927" xr:uid="{00000000-0005-0000-0000-000059880000}"/>
    <cellStyle name="Normal 3 5 3 3 4 2" xfId="34928" xr:uid="{00000000-0005-0000-0000-00005A880000}"/>
    <cellStyle name="Normal 3 5 3 3 4 2 2" xfId="34929" xr:uid="{00000000-0005-0000-0000-00005B880000}"/>
    <cellStyle name="Normal 3 5 3 3 4 2 2 2" xfId="34930" xr:uid="{00000000-0005-0000-0000-00005C880000}"/>
    <cellStyle name="Normal 3 5 3 3 4 2 3" xfId="34931" xr:uid="{00000000-0005-0000-0000-00005D880000}"/>
    <cellStyle name="Normal 3 5 3 3 4 3" xfId="34932" xr:uid="{00000000-0005-0000-0000-00005E880000}"/>
    <cellStyle name="Normal 3 5 3 3 4 3 2" xfId="34933" xr:uid="{00000000-0005-0000-0000-00005F880000}"/>
    <cellStyle name="Normal 3 5 3 3 4 4" xfId="34934" xr:uid="{00000000-0005-0000-0000-000060880000}"/>
    <cellStyle name="Normal 3 5 3 3 5" xfId="34935" xr:uid="{00000000-0005-0000-0000-000061880000}"/>
    <cellStyle name="Normal 3 5 3 3 5 2" xfId="34936" xr:uid="{00000000-0005-0000-0000-000062880000}"/>
    <cellStyle name="Normal 3 5 3 3 5 2 2" xfId="34937" xr:uid="{00000000-0005-0000-0000-000063880000}"/>
    <cellStyle name="Normal 3 5 3 3 5 3" xfId="34938" xr:uid="{00000000-0005-0000-0000-000064880000}"/>
    <cellStyle name="Normal 3 5 3 3 6" xfId="34939" xr:uid="{00000000-0005-0000-0000-000065880000}"/>
    <cellStyle name="Normal 3 5 3 3 6 2" xfId="34940" xr:uid="{00000000-0005-0000-0000-000066880000}"/>
    <cellStyle name="Normal 3 5 3 3 7" xfId="34941" xr:uid="{00000000-0005-0000-0000-000067880000}"/>
    <cellStyle name="Normal 3 5 3 3 7 2" xfId="34942" xr:uid="{00000000-0005-0000-0000-000068880000}"/>
    <cellStyle name="Normal 3 5 3 3 8" xfId="34943" xr:uid="{00000000-0005-0000-0000-000069880000}"/>
    <cellStyle name="Normal 3 5 3 3 9" xfId="34944" xr:uid="{00000000-0005-0000-0000-00006A880000}"/>
    <cellStyle name="Normal 3 5 3 4" xfId="34945" xr:uid="{00000000-0005-0000-0000-00006B880000}"/>
    <cellStyle name="Normal 3 5 3 4 2" xfId="34946" xr:uid="{00000000-0005-0000-0000-00006C880000}"/>
    <cellStyle name="Normal 3 5 3 4 2 2" xfId="34947" xr:uid="{00000000-0005-0000-0000-00006D880000}"/>
    <cellStyle name="Normal 3 5 3 4 2 2 2" xfId="34948" xr:uid="{00000000-0005-0000-0000-00006E880000}"/>
    <cellStyle name="Normal 3 5 3 4 2 2 2 2" xfId="34949" xr:uid="{00000000-0005-0000-0000-00006F880000}"/>
    <cellStyle name="Normal 3 5 3 4 2 2 3" xfId="34950" xr:uid="{00000000-0005-0000-0000-000070880000}"/>
    <cellStyle name="Normal 3 5 3 4 2 3" xfId="34951" xr:uid="{00000000-0005-0000-0000-000071880000}"/>
    <cellStyle name="Normal 3 5 3 4 2 3 2" xfId="34952" xr:uid="{00000000-0005-0000-0000-000072880000}"/>
    <cellStyle name="Normal 3 5 3 4 2 4" xfId="34953" xr:uid="{00000000-0005-0000-0000-000073880000}"/>
    <cellStyle name="Normal 3 5 3 4 3" xfId="34954" xr:uid="{00000000-0005-0000-0000-000074880000}"/>
    <cellStyle name="Normal 3 5 3 4 3 2" xfId="34955" xr:uid="{00000000-0005-0000-0000-000075880000}"/>
    <cellStyle name="Normal 3 5 3 4 3 2 2" xfId="34956" xr:uid="{00000000-0005-0000-0000-000076880000}"/>
    <cellStyle name="Normal 3 5 3 4 3 3" xfId="34957" xr:uid="{00000000-0005-0000-0000-000077880000}"/>
    <cellStyle name="Normal 3 5 3 4 4" xfId="34958" xr:uid="{00000000-0005-0000-0000-000078880000}"/>
    <cellStyle name="Normal 3 5 3 4 4 2" xfId="34959" xr:uid="{00000000-0005-0000-0000-000079880000}"/>
    <cellStyle name="Normal 3 5 3 4 5" xfId="34960" xr:uid="{00000000-0005-0000-0000-00007A880000}"/>
    <cellStyle name="Normal 3 5 3 4 6" xfId="34961" xr:uid="{00000000-0005-0000-0000-00007B880000}"/>
    <cellStyle name="Normal 3 5 3 5" xfId="34962" xr:uid="{00000000-0005-0000-0000-00007C880000}"/>
    <cellStyle name="Normal 3 5 3 5 2" xfId="34963" xr:uid="{00000000-0005-0000-0000-00007D880000}"/>
    <cellStyle name="Normal 3 5 3 5 2 2" xfId="34964" xr:uid="{00000000-0005-0000-0000-00007E880000}"/>
    <cellStyle name="Normal 3 5 3 5 2 2 2" xfId="34965" xr:uid="{00000000-0005-0000-0000-00007F880000}"/>
    <cellStyle name="Normal 3 5 3 5 2 3" xfId="34966" xr:uid="{00000000-0005-0000-0000-000080880000}"/>
    <cellStyle name="Normal 3 5 3 5 3" xfId="34967" xr:uid="{00000000-0005-0000-0000-000081880000}"/>
    <cellStyle name="Normal 3 5 3 5 3 2" xfId="34968" xr:uid="{00000000-0005-0000-0000-000082880000}"/>
    <cellStyle name="Normal 3 5 3 5 4" xfId="34969" xr:uid="{00000000-0005-0000-0000-000083880000}"/>
    <cellStyle name="Normal 3 5 3 6" xfId="34970" xr:uid="{00000000-0005-0000-0000-000084880000}"/>
    <cellStyle name="Normal 3 5 3 6 2" xfId="34971" xr:uid="{00000000-0005-0000-0000-000085880000}"/>
    <cellStyle name="Normal 3 5 3 6 2 2" xfId="34972" xr:uid="{00000000-0005-0000-0000-000086880000}"/>
    <cellStyle name="Normal 3 5 3 6 2 2 2" xfId="34973" xr:uid="{00000000-0005-0000-0000-000087880000}"/>
    <cellStyle name="Normal 3 5 3 6 2 3" xfId="34974" xr:uid="{00000000-0005-0000-0000-000088880000}"/>
    <cellStyle name="Normal 3 5 3 6 3" xfId="34975" xr:uid="{00000000-0005-0000-0000-000089880000}"/>
    <cellStyle name="Normal 3 5 3 6 3 2" xfId="34976" xr:uid="{00000000-0005-0000-0000-00008A880000}"/>
    <cellStyle name="Normal 3 5 3 6 4" xfId="34977" xr:uid="{00000000-0005-0000-0000-00008B880000}"/>
    <cellStyle name="Normal 3 5 3 7" xfId="34978" xr:uid="{00000000-0005-0000-0000-00008C880000}"/>
    <cellStyle name="Normal 3 5 3 7 2" xfId="34979" xr:uid="{00000000-0005-0000-0000-00008D880000}"/>
    <cellStyle name="Normal 3 5 3 7 2 2" xfId="34980" xr:uid="{00000000-0005-0000-0000-00008E880000}"/>
    <cellStyle name="Normal 3 5 3 7 3" xfId="34981" xr:uid="{00000000-0005-0000-0000-00008F880000}"/>
    <cellStyle name="Normal 3 5 3 8" xfId="34982" xr:uid="{00000000-0005-0000-0000-000090880000}"/>
    <cellStyle name="Normal 3 5 3 8 2" xfId="34983" xr:uid="{00000000-0005-0000-0000-000091880000}"/>
    <cellStyle name="Normal 3 5 3 9" xfId="34984" xr:uid="{00000000-0005-0000-0000-000092880000}"/>
    <cellStyle name="Normal 3 5 3 9 2" xfId="34985" xr:uid="{00000000-0005-0000-0000-000093880000}"/>
    <cellStyle name="Normal 3 5 3_T-straight with PEDs adjustor" xfId="34986" xr:uid="{00000000-0005-0000-0000-000094880000}"/>
    <cellStyle name="Normal 3 5 4" xfId="34987" xr:uid="{00000000-0005-0000-0000-000095880000}"/>
    <cellStyle name="Normal 3 5 4 10" xfId="34988" xr:uid="{00000000-0005-0000-0000-000096880000}"/>
    <cellStyle name="Normal 3 5 4 11" xfId="34989" xr:uid="{00000000-0005-0000-0000-000097880000}"/>
    <cellStyle name="Normal 3 5 4 2" xfId="34990" xr:uid="{00000000-0005-0000-0000-000098880000}"/>
    <cellStyle name="Normal 3 5 4 2 10" xfId="34991" xr:uid="{00000000-0005-0000-0000-000099880000}"/>
    <cellStyle name="Normal 3 5 4 2 2" xfId="34992" xr:uid="{00000000-0005-0000-0000-00009A880000}"/>
    <cellStyle name="Normal 3 5 4 2 2 2" xfId="34993" xr:uid="{00000000-0005-0000-0000-00009B880000}"/>
    <cellStyle name="Normal 3 5 4 2 2 2 2" xfId="34994" xr:uid="{00000000-0005-0000-0000-00009C880000}"/>
    <cellStyle name="Normal 3 5 4 2 2 2 2 2" xfId="34995" xr:uid="{00000000-0005-0000-0000-00009D880000}"/>
    <cellStyle name="Normal 3 5 4 2 2 2 2 2 2" xfId="34996" xr:uid="{00000000-0005-0000-0000-00009E880000}"/>
    <cellStyle name="Normal 3 5 4 2 2 2 2 2 2 2" xfId="34997" xr:uid="{00000000-0005-0000-0000-00009F880000}"/>
    <cellStyle name="Normal 3 5 4 2 2 2 2 2 3" xfId="34998" xr:uid="{00000000-0005-0000-0000-0000A0880000}"/>
    <cellStyle name="Normal 3 5 4 2 2 2 2 3" xfId="34999" xr:uid="{00000000-0005-0000-0000-0000A1880000}"/>
    <cellStyle name="Normal 3 5 4 2 2 2 2 3 2" xfId="35000" xr:uid="{00000000-0005-0000-0000-0000A2880000}"/>
    <cellStyle name="Normal 3 5 4 2 2 2 2 4" xfId="35001" xr:uid="{00000000-0005-0000-0000-0000A3880000}"/>
    <cellStyle name="Normal 3 5 4 2 2 2 3" xfId="35002" xr:uid="{00000000-0005-0000-0000-0000A4880000}"/>
    <cellStyle name="Normal 3 5 4 2 2 2 3 2" xfId="35003" xr:uid="{00000000-0005-0000-0000-0000A5880000}"/>
    <cellStyle name="Normal 3 5 4 2 2 2 3 2 2" xfId="35004" xr:uid="{00000000-0005-0000-0000-0000A6880000}"/>
    <cellStyle name="Normal 3 5 4 2 2 2 3 3" xfId="35005" xr:uid="{00000000-0005-0000-0000-0000A7880000}"/>
    <cellStyle name="Normal 3 5 4 2 2 2 4" xfId="35006" xr:uid="{00000000-0005-0000-0000-0000A8880000}"/>
    <cellStyle name="Normal 3 5 4 2 2 2 4 2" xfId="35007" xr:uid="{00000000-0005-0000-0000-0000A9880000}"/>
    <cellStyle name="Normal 3 5 4 2 2 2 5" xfId="35008" xr:uid="{00000000-0005-0000-0000-0000AA880000}"/>
    <cellStyle name="Normal 3 5 4 2 2 3" xfId="35009" xr:uid="{00000000-0005-0000-0000-0000AB880000}"/>
    <cellStyle name="Normal 3 5 4 2 2 3 2" xfId="35010" xr:uid="{00000000-0005-0000-0000-0000AC880000}"/>
    <cellStyle name="Normal 3 5 4 2 2 3 2 2" xfId="35011" xr:uid="{00000000-0005-0000-0000-0000AD880000}"/>
    <cellStyle name="Normal 3 5 4 2 2 3 2 2 2" xfId="35012" xr:uid="{00000000-0005-0000-0000-0000AE880000}"/>
    <cellStyle name="Normal 3 5 4 2 2 3 2 3" xfId="35013" xr:uid="{00000000-0005-0000-0000-0000AF880000}"/>
    <cellStyle name="Normal 3 5 4 2 2 3 3" xfId="35014" xr:uid="{00000000-0005-0000-0000-0000B0880000}"/>
    <cellStyle name="Normal 3 5 4 2 2 3 3 2" xfId="35015" xr:uid="{00000000-0005-0000-0000-0000B1880000}"/>
    <cellStyle name="Normal 3 5 4 2 2 3 4" xfId="35016" xr:uid="{00000000-0005-0000-0000-0000B2880000}"/>
    <cellStyle name="Normal 3 5 4 2 2 4" xfId="35017" xr:uid="{00000000-0005-0000-0000-0000B3880000}"/>
    <cellStyle name="Normal 3 5 4 2 2 4 2" xfId="35018" xr:uid="{00000000-0005-0000-0000-0000B4880000}"/>
    <cellStyle name="Normal 3 5 4 2 2 4 2 2" xfId="35019" xr:uid="{00000000-0005-0000-0000-0000B5880000}"/>
    <cellStyle name="Normal 3 5 4 2 2 4 2 2 2" xfId="35020" xr:uid="{00000000-0005-0000-0000-0000B6880000}"/>
    <cellStyle name="Normal 3 5 4 2 2 4 2 3" xfId="35021" xr:uid="{00000000-0005-0000-0000-0000B7880000}"/>
    <cellStyle name="Normal 3 5 4 2 2 4 3" xfId="35022" xr:uid="{00000000-0005-0000-0000-0000B8880000}"/>
    <cellStyle name="Normal 3 5 4 2 2 4 3 2" xfId="35023" xr:uid="{00000000-0005-0000-0000-0000B9880000}"/>
    <cellStyle name="Normal 3 5 4 2 2 4 4" xfId="35024" xr:uid="{00000000-0005-0000-0000-0000BA880000}"/>
    <cellStyle name="Normal 3 5 4 2 2 5" xfId="35025" xr:uid="{00000000-0005-0000-0000-0000BB880000}"/>
    <cellStyle name="Normal 3 5 4 2 2 5 2" xfId="35026" xr:uid="{00000000-0005-0000-0000-0000BC880000}"/>
    <cellStyle name="Normal 3 5 4 2 2 5 2 2" xfId="35027" xr:uid="{00000000-0005-0000-0000-0000BD880000}"/>
    <cellStyle name="Normal 3 5 4 2 2 5 3" xfId="35028" xr:uid="{00000000-0005-0000-0000-0000BE880000}"/>
    <cellStyle name="Normal 3 5 4 2 2 6" xfId="35029" xr:uid="{00000000-0005-0000-0000-0000BF880000}"/>
    <cellStyle name="Normal 3 5 4 2 2 6 2" xfId="35030" xr:uid="{00000000-0005-0000-0000-0000C0880000}"/>
    <cellStyle name="Normal 3 5 4 2 2 7" xfId="35031" xr:uid="{00000000-0005-0000-0000-0000C1880000}"/>
    <cellStyle name="Normal 3 5 4 2 2 7 2" xfId="35032" xr:uid="{00000000-0005-0000-0000-0000C2880000}"/>
    <cellStyle name="Normal 3 5 4 2 2 8" xfId="35033" xr:uid="{00000000-0005-0000-0000-0000C3880000}"/>
    <cellStyle name="Normal 3 5 4 2 3" xfId="35034" xr:uid="{00000000-0005-0000-0000-0000C4880000}"/>
    <cellStyle name="Normal 3 5 4 2 3 2" xfId="35035" xr:uid="{00000000-0005-0000-0000-0000C5880000}"/>
    <cellStyle name="Normal 3 5 4 2 3 2 2" xfId="35036" xr:uid="{00000000-0005-0000-0000-0000C6880000}"/>
    <cellStyle name="Normal 3 5 4 2 3 2 2 2" xfId="35037" xr:uid="{00000000-0005-0000-0000-0000C7880000}"/>
    <cellStyle name="Normal 3 5 4 2 3 2 2 2 2" xfId="35038" xr:uid="{00000000-0005-0000-0000-0000C8880000}"/>
    <cellStyle name="Normal 3 5 4 2 3 2 2 3" xfId="35039" xr:uid="{00000000-0005-0000-0000-0000C9880000}"/>
    <cellStyle name="Normal 3 5 4 2 3 2 3" xfId="35040" xr:uid="{00000000-0005-0000-0000-0000CA880000}"/>
    <cellStyle name="Normal 3 5 4 2 3 2 3 2" xfId="35041" xr:uid="{00000000-0005-0000-0000-0000CB880000}"/>
    <cellStyle name="Normal 3 5 4 2 3 2 4" xfId="35042" xr:uid="{00000000-0005-0000-0000-0000CC880000}"/>
    <cellStyle name="Normal 3 5 4 2 3 3" xfId="35043" xr:uid="{00000000-0005-0000-0000-0000CD880000}"/>
    <cellStyle name="Normal 3 5 4 2 3 3 2" xfId="35044" xr:uid="{00000000-0005-0000-0000-0000CE880000}"/>
    <cellStyle name="Normal 3 5 4 2 3 3 2 2" xfId="35045" xr:uid="{00000000-0005-0000-0000-0000CF880000}"/>
    <cellStyle name="Normal 3 5 4 2 3 3 3" xfId="35046" xr:uid="{00000000-0005-0000-0000-0000D0880000}"/>
    <cellStyle name="Normal 3 5 4 2 3 4" xfId="35047" xr:uid="{00000000-0005-0000-0000-0000D1880000}"/>
    <cellStyle name="Normal 3 5 4 2 3 4 2" xfId="35048" xr:uid="{00000000-0005-0000-0000-0000D2880000}"/>
    <cellStyle name="Normal 3 5 4 2 3 5" xfId="35049" xr:uid="{00000000-0005-0000-0000-0000D3880000}"/>
    <cellStyle name="Normal 3 5 4 2 4" xfId="35050" xr:uid="{00000000-0005-0000-0000-0000D4880000}"/>
    <cellStyle name="Normal 3 5 4 2 4 2" xfId="35051" xr:uid="{00000000-0005-0000-0000-0000D5880000}"/>
    <cellStyle name="Normal 3 5 4 2 4 2 2" xfId="35052" xr:uid="{00000000-0005-0000-0000-0000D6880000}"/>
    <cellStyle name="Normal 3 5 4 2 4 2 2 2" xfId="35053" xr:uid="{00000000-0005-0000-0000-0000D7880000}"/>
    <cellStyle name="Normal 3 5 4 2 4 2 3" xfId="35054" xr:uid="{00000000-0005-0000-0000-0000D8880000}"/>
    <cellStyle name="Normal 3 5 4 2 4 3" xfId="35055" xr:uid="{00000000-0005-0000-0000-0000D9880000}"/>
    <cellStyle name="Normal 3 5 4 2 4 3 2" xfId="35056" xr:uid="{00000000-0005-0000-0000-0000DA880000}"/>
    <cellStyle name="Normal 3 5 4 2 4 4" xfId="35057" xr:uid="{00000000-0005-0000-0000-0000DB880000}"/>
    <cellStyle name="Normal 3 5 4 2 5" xfId="35058" xr:uid="{00000000-0005-0000-0000-0000DC880000}"/>
    <cellStyle name="Normal 3 5 4 2 5 2" xfId="35059" xr:uid="{00000000-0005-0000-0000-0000DD880000}"/>
    <cellStyle name="Normal 3 5 4 2 5 2 2" xfId="35060" xr:uid="{00000000-0005-0000-0000-0000DE880000}"/>
    <cellStyle name="Normal 3 5 4 2 5 2 2 2" xfId="35061" xr:uid="{00000000-0005-0000-0000-0000DF880000}"/>
    <cellStyle name="Normal 3 5 4 2 5 2 3" xfId="35062" xr:uid="{00000000-0005-0000-0000-0000E0880000}"/>
    <cellStyle name="Normal 3 5 4 2 5 3" xfId="35063" xr:uid="{00000000-0005-0000-0000-0000E1880000}"/>
    <cellStyle name="Normal 3 5 4 2 5 3 2" xfId="35064" xr:uid="{00000000-0005-0000-0000-0000E2880000}"/>
    <cellStyle name="Normal 3 5 4 2 5 4" xfId="35065" xr:uid="{00000000-0005-0000-0000-0000E3880000}"/>
    <cellStyle name="Normal 3 5 4 2 6" xfId="35066" xr:uid="{00000000-0005-0000-0000-0000E4880000}"/>
    <cellStyle name="Normal 3 5 4 2 6 2" xfId="35067" xr:uid="{00000000-0005-0000-0000-0000E5880000}"/>
    <cellStyle name="Normal 3 5 4 2 6 2 2" xfId="35068" xr:uid="{00000000-0005-0000-0000-0000E6880000}"/>
    <cellStyle name="Normal 3 5 4 2 6 3" xfId="35069" xr:uid="{00000000-0005-0000-0000-0000E7880000}"/>
    <cellStyle name="Normal 3 5 4 2 7" xfId="35070" xr:uid="{00000000-0005-0000-0000-0000E8880000}"/>
    <cellStyle name="Normal 3 5 4 2 7 2" xfId="35071" xr:uid="{00000000-0005-0000-0000-0000E9880000}"/>
    <cellStyle name="Normal 3 5 4 2 8" xfId="35072" xr:uid="{00000000-0005-0000-0000-0000EA880000}"/>
    <cellStyle name="Normal 3 5 4 2 8 2" xfId="35073" xr:uid="{00000000-0005-0000-0000-0000EB880000}"/>
    <cellStyle name="Normal 3 5 4 2 9" xfId="35074" xr:uid="{00000000-0005-0000-0000-0000EC880000}"/>
    <cellStyle name="Normal 3 5 4 3" xfId="35075" xr:uid="{00000000-0005-0000-0000-0000ED880000}"/>
    <cellStyle name="Normal 3 5 4 3 2" xfId="35076" xr:uid="{00000000-0005-0000-0000-0000EE880000}"/>
    <cellStyle name="Normal 3 5 4 3 2 2" xfId="35077" xr:uid="{00000000-0005-0000-0000-0000EF880000}"/>
    <cellStyle name="Normal 3 5 4 3 2 2 2" xfId="35078" xr:uid="{00000000-0005-0000-0000-0000F0880000}"/>
    <cellStyle name="Normal 3 5 4 3 2 2 2 2" xfId="35079" xr:uid="{00000000-0005-0000-0000-0000F1880000}"/>
    <cellStyle name="Normal 3 5 4 3 2 2 2 2 2" xfId="35080" xr:uid="{00000000-0005-0000-0000-0000F2880000}"/>
    <cellStyle name="Normal 3 5 4 3 2 2 2 3" xfId="35081" xr:uid="{00000000-0005-0000-0000-0000F3880000}"/>
    <cellStyle name="Normal 3 5 4 3 2 2 3" xfId="35082" xr:uid="{00000000-0005-0000-0000-0000F4880000}"/>
    <cellStyle name="Normal 3 5 4 3 2 2 3 2" xfId="35083" xr:uid="{00000000-0005-0000-0000-0000F5880000}"/>
    <cellStyle name="Normal 3 5 4 3 2 2 4" xfId="35084" xr:uid="{00000000-0005-0000-0000-0000F6880000}"/>
    <cellStyle name="Normal 3 5 4 3 2 3" xfId="35085" xr:uid="{00000000-0005-0000-0000-0000F7880000}"/>
    <cellStyle name="Normal 3 5 4 3 2 3 2" xfId="35086" xr:uid="{00000000-0005-0000-0000-0000F8880000}"/>
    <cellStyle name="Normal 3 5 4 3 2 3 2 2" xfId="35087" xr:uid="{00000000-0005-0000-0000-0000F9880000}"/>
    <cellStyle name="Normal 3 5 4 3 2 3 3" xfId="35088" xr:uid="{00000000-0005-0000-0000-0000FA880000}"/>
    <cellStyle name="Normal 3 5 4 3 2 4" xfId="35089" xr:uid="{00000000-0005-0000-0000-0000FB880000}"/>
    <cellStyle name="Normal 3 5 4 3 2 4 2" xfId="35090" xr:uid="{00000000-0005-0000-0000-0000FC880000}"/>
    <cellStyle name="Normal 3 5 4 3 2 5" xfId="35091" xr:uid="{00000000-0005-0000-0000-0000FD880000}"/>
    <cellStyle name="Normal 3 5 4 3 3" xfId="35092" xr:uid="{00000000-0005-0000-0000-0000FE880000}"/>
    <cellStyle name="Normal 3 5 4 3 3 2" xfId="35093" xr:uid="{00000000-0005-0000-0000-0000FF880000}"/>
    <cellStyle name="Normal 3 5 4 3 3 2 2" xfId="35094" xr:uid="{00000000-0005-0000-0000-000000890000}"/>
    <cellStyle name="Normal 3 5 4 3 3 2 2 2" xfId="35095" xr:uid="{00000000-0005-0000-0000-000001890000}"/>
    <cellStyle name="Normal 3 5 4 3 3 2 3" xfId="35096" xr:uid="{00000000-0005-0000-0000-000002890000}"/>
    <cellStyle name="Normal 3 5 4 3 3 3" xfId="35097" xr:uid="{00000000-0005-0000-0000-000003890000}"/>
    <cellStyle name="Normal 3 5 4 3 3 3 2" xfId="35098" xr:uid="{00000000-0005-0000-0000-000004890000}"/>
    <cellStyle name="Normal 3 5 4 3 3 4" xfId="35099" xr:uid="{00000000-0005-0000-0000-000005890000}"/>
    <cellStyle name="Normal 3 5 4 3 4" xfId="35100" xr:uid="{00000000-0005-0000-0000-000006890000}"/>
    <cellStyle name="Normal 3 5 4 3 4 2" xfId="35101" xr:uid="{00000000-0005-0000-0000-000007890000}"/>
    <cellStyle name="Normal 3 5 4 3 4 2 2" xfId="35102" xr:uid="{00000000-0005-0000-0000-000008890000}"/>
    <cellStyle name="Normal 3 5 4 3 4 2 2 2" xfId="35103" xr:uid="{00000000-0005-0000-0000-000009890000}"/>
    <cellStyle name="Normal 3 5 4 3 4 2 3" xfId="35104" xr:uid="{00000000-0005-0000-0000-00000A890000}"/>
    <cellStyle name="Normal 3 5 4 3 4 3" xfId="35105" xr:uid="{00000000-0005-0000-0000-00000B890000}"/>
    <cellStyle name="Normal 3 5 4 3 4 3 2" xfId="35106" xr:uid="{00000000-0005-0000-0000-00000C890000}"/>
    <cellStyle name="Normal 3 5 4 3 4 4" xfId="35107" xr:uid="{00000000-0005-0000-0000-00000D890000}"/>
    <cellStyle name="Normal 3 5 4 3 5" xfId="35108" xr:uid="{00000000-0005-0000-0000-00000E890000}"/>
    <cellStyle name="Normal 3 5 4 3 5 2" xfId="35109" xr:uid="{00000000-0005-0000-0000-00000F890000}"/>
    <cellStyle name="Normal 3 5 4 3 5 2 2" xfId="35110" xr:uid="{00000000-0005-0000-0000-000010890000}"/>
    <cellStyle name="Normal 3 5 4 3 5 3" xfId="35111" xr:uid="{00000000-0005-0000-0000-000011890000}"/>
    <cellStyle name="Normal 3 5 4 3 6" xfId="35112" xr:uid="{00000000-0005-0000-0000-000012890000}"/>
    <cellStyle name="Normal 3 5 4 3 6 2" xfId="35113" xr:uid="{00000000-0005-0000-0000-000013890000}"/>
    <cellStyle name="Normal 3 5 4 3 7" xfId="35114" xr:uid="{00000000-0005-0000-0000-000014890000}"/>
    <cellStyle name="Normal 3 5 4 3 7 2" xfId="35115" xr:uid="{00000000-0005-0000-0000-000015890000}"/>
    <cellStyle name="Normal 3 5 4 3 8" xfId="35116" xr:uid="{00000000-0005-0000-0000-000016890000}"/>
    <cellStyle name="Normal 3 5 4 4" xfId="35117" xr:uid="{00000000-0005-0000-0000-000017890000}"/>
    <cellStyle name="Normal 3 5 4 4 2" xfId="35118" xr:uid="{00000000-0005-0000-0000-000018890000}"/>
    <cellStyle name="Normal 3 5 4 4 2 2" xfId="35119" xr:uid="{00000000-0005-0000-0000-000019890000}"/>
    <cellStyle name="Normal 3 5 4 4 2 2 2" xfId="35120" xr:uid="{00000000-0005-0000-0000-00001A890000}"/>
    <cellStyle name="Normal 3 5 4 4 2 2 2 2" xfId="35121" xr:uid="{00000000-0005-0000-0000-00001B890000}"/>
    <cellStyle name="Normal 3 5 4 4 2 2 3" xfId="35122" xr:uid="{00000000-0005-0000-0000-00001C890000}"/>
    <cellStyle name="Normal 3 5 4 4 2 3" xfId="35123" xr:uid="{00000000-0005-0000-0000-00001D890000}"/>
    <cellStyle name="Normal 3 5 4 4 2 3 2" xfId="35124" xr:uid="{00000000-0005-0000-0000-00001E890000}"/>
    <cellStyle name="Normal 3 5 4 4 2 4" xfId="35125" xr:uid="{00000000-0005-0000-0000-00001F890000}"/>
    <cellStyle name="Normal 3 5 4 4 3" xfId="35126" xr:uid="{00000000-0005-0000-0000-000020890000}"/>
    <cellStyle name="Normal 3 5 4 4 3 2" xfId="35127" xr:uid="{00000000-0005-0000-0000-000021890000}"/>
    <cellStyle name="Normal 3 5 4 4 3 2 2" xfId="35128" xr:uid="{00000000-0005-0000-0000-000022890000}"/>
    <cellStyle name="Normal 3 5 4 4 3 3" xfId="35129" xr:uid="{00000000-0005-0000-0000-000023890000}"/>
    <cellStyle name="Normal 3 5 4 4 4" xfId="35130" xr:uid="{00000000-0005-0000-0000-000024890000}"/>
    <cellStyle name="Normal 3 5 4 4 4 2" xfId="35131" xr:uid="{00000000-0005-0000-0000-000025890000}"/>
    <cellStyle name="Normal 3 5 4 4 5" xfId="35132" xr:uid="{00000000-0005-0000-0000-000026890000}"/>
    <cellStyle name="Normal 3 5 4 5" xfId="35133" xr:uid="{00000000-0005-0000-0000-000027890000}"/>
    <cellStyle name="Normal 3 5 4 5 2" xfId="35134" xr:uid="{00000000-0005-0000-0000-000028890000}"/>
    <cellStyle name="Normal 3 5 4 5 2 2" xfId="35135" xr:uid="{00000000-0005-0000-0000-000029890000}"/>
    <cellStyle name="Normal 3 5 4 5 2 2 2" xfId="35136" xr:uid="{00000000-0005-0000-0000-00002A890000}"/>
    <cellStyle name="Normal 3 5 4 5 2 3" xfId="35137" xr:uid="{00000000-0005-0000-0000-00002B890000}"/>
    <cellStyle name="Normal 3 5 4 5 3" xfId="35138" xr:uid="{00000000-0005-0000-0000-00002C890000}"/>
    <cellStyle name="Normal 3 5 4 5 3 2" xfId="35139" xr:uid="{00000000-0005-0000-0000-00002D890000}"/>
    <cellStyle name="Normal 3 5 4 5 4" xfId="35140" xr:uid="{00000000-0005-0000-0000-00002E890000}"/>
    <cellStyle name="Normal 3 5 4 6" xfId="35141" xr:uid="{00000000-0005-0000-0000-00002F890000}"/>
    <cellStyle name="Normal 3 5 4 6 2" xfId="35142" xr:uid="{00000000-0005-0000-0000-000030890000}"/>
    <cellStyle name="Normal 3 5 4 6 2 2" xfId="35143" xr:uid="{00000000-0005-0000-0000-000031890000}"/>
    <cellStyle name="Normal 3 5 4 6 2 2 2" xfId="35144" xr:uid="{00000000-0005-0000-0000-000032890000}"/>
    <cellStyle name="Normal 3 5 4 6 2 3" xfId="35145" xr:uid="{00000000-0005-0000-0000-000033890000}"/>
    <cellStyle name="Normal 3 5 4 6 3" xfId="35146" xr:uid="{00000000-0005-0000-0000-000034890000}"/>
    <cellStyle name="Normal 3 5 4 6 3 2" xfId="35147" xr:uid="{00000000-0005-0000-0000-000035890000}"/>
    <cellStyle name="Normal 3 5 4 6 4" xfId="35148" xr:uid="{00000000-0005-0000-0000-000036890000}"/>
    <cellStyle name="Normal 3 5 4 7" xfId="35149" xr:uid="{00000000-0005-0000-0000-000037890000}"/>
    <cellStyle name="Normal 3 5 4 7 2" xfId="35150" xr:uid="{00000000-0005-0000-0000-000038890000}"/>
    <cellStyle name="Normal 3 5 4 7 2 2" xfId="35151" xr:uid="{00000000-0005-0000-0000-000039890000}"/>
    <cellStyle name="Normal 3 5 4 7 3" xfId="35152" xr:uid="{00000000-0005-0000-0000-00003A890000}"/>
    <cellStyle name="Normal 3 5 4 8" xfId="35153" xr:uid="{00000000-0005-0000-0000-00003B890000}"/>
    <cellStyle name="Normal 3 5 4 8 2" xfId="35154" xr:uid="{00000000-0005-0000-0000-00003C890000}"/>
    <cellStyle name="Normal 3 5 4 9" xfId="35155" xr:uid="{00000000-0005-0000-0000-00003D890000}"/>
    <cellStyle name="Normal 3 5 4 9 2" xfId="35156" xr:uid="{00000000-0005-0000-0000-00003E890000}"/>
    <cellStyle name="Normal 3 5 5" xfId="35157" xr:uid="{00000000-0005-0000-0000-00003F890000}"/>
    <cellStyle name="Normal 3 5 5 10" xfId="35158" xr:uid="{00000000-0005-0000-0000-000040890000}"/>
    <cellStyle name="Normal 3 5 5 11" xfId="35159" xr:uid="{00000000-0005-0000-0000-000041890000}"/>
    <cellStyle name="Normal 3 5 5 2" xfId="35160" xr:uid="{00000000-0005-0000-0000-000042890000}"/>
    <cellStyle name="Normal 3 5 5 2 10" xfId="35161" xr:uid="{00000000-0005-0000-0000-000043890000}"/>
    <cellStyle name="Normal 3 5 5 2 2" xfId="35162" xr:uid="{00000000-0005-0000-0000-000044890000}"/>
    <cellStyle name="Normal 3 5 5 2 2 2" xfId="35163" xr:uid="{00000000-0005-0000-0000-000045890000}"/>
    <cellStyle name="Normal 3 5 5 2 2 2 2" xfId="35164" xr:uid="{00000000-0005-0000-0000-000046890000}"/>
    <cellStyle name="Normal 3 5 5 2 2 2 2 2" xfId="35165" xr:uid="{00000000-0005-0000-0000-000047890000}"/>
    <cellStyle name="Normal 3 5 5 2 2 2 2 2 2" xfId="35166" xr:uid="{00000000-0005-0000-0000-000048890000}"/>
    <cellStyle name="Normal 3 5 5 2 2 2 2 2 2 2" xfId="35167" xr:uid="{00000000-0005-0000-0000-000049890000}"/>
    <cellStyle name="Normal 3 5 5 2 2 2 2 2 3" xfId="35168" xr:uid="{00000000-0005-0000-0000-00004A890000}"/>
    <cellStyle name="Normal 3 5 5 2 2 2 2 3" xfId="35169" xr:uid="{00000000-0005-0000-0000-00004B890000}"/>
    <cellStyle name="Normal 3 5 5 2 2 2 2 3 2" xfId="35170" xr:uid="{00000000-0005-0000-0000-00004C890000}"/>
    <cellStyle name="Normal 3 5 5 2 2 2 2 4" xfId="35171" xr:uid="{00000000-0005-0000-0000-00004D890000}"/>
    <cellStyle name="Normal 3 5 5 2 2 2 3" xfId="35172" xr:uid="{00000000-0005-0000-0000-00004E890000}"/>
    <cellStyle name="Normal 3 5 5 2 2 2 3 2" xfId="35173" xr:uid="{00000000-0005-0000-0000-00004F890000}"/>
    <cellStyle name="Normal 3 5 5 2 2 2 3 2 2" xfId="35174" xr:uid="{00000000-0005-0000-0000-000050890000}"/>
    <cellStyle name="Normal 3 5 5 2 2 2 3 3" xfId="35175" xr:uid="{00000000-0005-0000-0000-000051890000}"/>
    <cellStyle name="Normal 3 5 5 2 2 2 4" xfId="35176" xr:uid="{00000000-0005-0000-0000-000052890000}"/>
    <cellStyle name="Normal 3 5 5 2 2 2 4 2" xfId="35177" xr:uid="{00000000-0005-0000-0000-000053890000}"/>
    <cellStyle name="Normal 3 5 5 2 2 2 5" xfId="35178" xr:uid="{00000000-0005-0000-0000-000054890000}"/>
    <cellStyle name="Normal 3 5 5 2 2 3" xfId="35179" xr:uid="{00000000-0005-0000-0000-000055890000}"/>
    <cellStyle name="Normal 3 5 5 2 2 3 2" xfId="35180" xr:uid="{00000000-0005-0000-0000-000056890000}"/>
    <cellStyle name="Normal 3 5 5 2 2 3 2 2" xfId="35181" xr:uid="{00000000-0005-0000-0000-000057890000}"/>
    <cellStyle name="Normal 3 5 5 2 2 3 2 2 2" xfId="35182" xr:uid="{00000000-0005-0000-0000-000058890000}"/>
    <cellStyle name="Normal 3 5 5 2 2 3 2 3" xfId="35183" xr:uid="{00000000-0005-0000-0000-000059890000}"/>
    <cellStyle name="Normal 3 5 5 2 2 3 3" xfId="35184" xr:uid="{00000000-0005-0000-0000-00005A890000}"/>
    <cellStyle name="Normal 3 5 5 2 2 3 3 2" xfId="35185" xr:uid="{00000000-0005-0000-0000-00005B890000}"/>
    <cellStyle name="Normal 3 5 5 2 2 3 4" xfId="35186" xr:uid="{00000000-0005-0000-0000-00005C890000}"/>
    <cellStyle name="Normal 3 5 5 2 2 4" xfId="35187" xr:uid="{00000000-0005-0000-0000-00005D890000}"/>
    <cellStyle name="Normal 3 5 5 2 2 4 2" xfId="35188" xr:uid="{00000000-0005-0000-0000-00005E890000}"/>
    <cellStyle name="Normal 3 5 5 2 2 4 2 2" xfId="35189" xr:uid="{00000000-0005-0000-0000-00005F890000}"/>
    <cellStyle name="Normal 3 5 5 2 2 4 2 2 2" xfId="35190" xr:uid="{00000000-0005-0000-0000-000060890000}"/>
    <cellStyle name="Normal 3 5 5 2 2 4 2 3" xfId="35191" xr:uid="{00000000-0005-0000-0000-000061890000}"/>
    <cellStyle name="Normal 3 5 5 2 2 4 3" xfId="35192" xr:uid="{00000000-0005-0000-0000-000062890000}"/>
    <cellStyle name="Normal 3 5 5 2 2 4 3 2" xfId="35193" xr:uid="{00000000-0005-0000-0000-000063890000}"/>
    <cellStyle name="Normal 3 5 5 2 2 4 4" xfId="35194" xr:uid="{00000000-0005-0000-0000-000064890000}"/>
    <cellStyle name="Normal 3 5 5 2 2 5" xfId="35195" xr:uid="{00000000-0005-0000-0000-000065890000}"/>
    <cellStyle name="Normal 3 5 5 2 2 5 2" xfId="35196" xr:uid="{00000000-0005-0000-0000-000066890000}"/>
    <cellStyle name="Normal 3 5 5 2 2 5 2 2" xfId="35197" xr:uid="{00000000-0005-0000-0000-000067890000}"/>
    <cellStyle name="Normal 3 5 5 2 2 5 3" xfId="35198" xr:uid="{00000000-0005-0000-0000-000068890000}"/>
    <cellStyle name="Normal 3 5 5 2 2 6" xfId="35199" xr:uid="{00000000-0005-0000-0000-000069890000}"/>
    <cellStyle name="Normal 3 5 5 2 2 6 2" xfId="35200" xr:uid="{00000000-0005-0000-0000-00006A890000}"/>
    <cellStyle name="Normal 3 5 5 2 2 7" xfId="35201" xr:uid="{00000000-0005-0000-0000-00006B890000}"/>
    <cellStyle name="Normal 3 5 5 2 2 7 2" xfId="35202" xr:uid="{00000000-0005-0000-0000-00006C890000}"/>
    <cellStyle name="Normal 3 5 5 2 2 8" xfId="35203" xr:uid="{00000000-0005-0000-0000-00006D890000}"/>
    <cellStyle name="Normal 3 5 5 2 3" xfId="35204" xr:uid="{00000000-0005-0000-0000-00006E890000}"/>
    <cellStyle name="Normal 3 5 5 2 3 2" xfId="35205" xr:uid="{00000000-0005-0000-0000-00006F890000}"/>
    <cellStyle name="Normal 3 5 5 2 3 2 2" xfId="35206" xr:uid="{00000000-0005-0000-0000-000070890000}"/>
    <cellStyle name="Normal 3 5 5 2 3 2 2 2" xfId="35207" xr:uid="{00000000-0005-0000-0000-000071890000}"/>
    <cellStyle name="Normal 3 5 5 2 3 2 2 2 2" xfId="35208" xr:uid="{00000000-0005-0000-0000-000072890000}"/>
    <cellStyle name="Normal 3 5 5 2 3 2 2 3" xfId="35209" xr:uid="{00000000-0005-0000-0000-000073890000}"/>
    <cellStyle name="Normal 3 5 5 2 3 2 3" xfId="35210" xr:uid="{00000000-0005-0000-0000-000074890000}"/>
    <cellStyle name="Normal 3 5 5 2 3 2 3 2" xfId="35211" xr:uid="{00000000-0005-0000-0000-000075890000}"/>
    <cellStyle name="Normal 3 5 5 2 3 2 4" xfId="35212" xr:uid="{00000000-0005-0000-0000-000076890000}"/>
    <cellStyle name="Normal 3 5 5 2 3 3" xfId="35213" xr:uid="{00000000-0005-0000-0000-000077890000}"/>
    <cellStyle name="Normal 3 5 5 2 3 3 2" xfId="35214" xr:uid="{00000000-0005-0000-0000-000078890000}"/>
    <cellStyle name="Normal 3 5 5 2 3 3 2 2" xfId="35215" xr:uid="{00000000-0005-0000-0000-000079890000}"/>
    <cellStyle name="Normal 3 5 5 2 3 3 3" xfId="35216" xr:uid="{00000000-0005-0000-0000-00007A890000}"/>
    <cellStyle name="Normal 3 5 5 2 3 4" xfId="35217" xr:uid="{00000000-0005-0000-0000-00007B890000}"/>
    <cellStyle name="Normal 3 5 5 2 3 4 2" xfId="35218" xr:uid="{00000000-0005-0000-0000-00007C890000}"/>
    <cellStyle name="Normal 3 5 5 2 3 5" xfId="35219" xr:uid="{00000000-0005-0000-0000-00007D890000}"/>
    <cellStyle name="Normal 3 5 5 2 4" xfId="35220" xr:uid="{00000000-0005-0000-0000-00007E890000}"/>
    <cellStyle name="Normal 3 5 5 2 4 2" xfId="35221" xr:uid="{00000000-0005-0000-0000-00007F890000}"/>
    <cellStyle name="Normal 3 5 5 2 4 2 2" xfId="35222" xr:uid="{00000000-0005-0000-0000-000080890000}"/>
    <cellStyle name="Normal 3 5 5 2 4 2 2 2" xfId="35223" xr:uid="{00000000-0005-0000-0000-000081890000}"/>
    <cellStyle name="Normal 3 5 5 2 4 2 3" xfId="35224" xr:uid="{00000000-0005-0000-0000-000082890000}"/>
    <cellStyle name="Normal 3 5 5 2 4 3" xfId="35225" xr:uid="{00000000-0005-0000-0000-000083890000}"/>
    <cellStyle name="Normal 3 5 5 2 4 3 2" xfId="35226" xr:uid="{00000000-0005-0000-0000-000084890000}"/>
    <cellStyle name="Normal 3 5 5 2 4 4" xfId="35227" xr:uid="{00000000-0005-0000-0000-000085890000}"/>
    <cellStyle name="Normal 3 5 5 2 5" xfId="35228" xr:uid="{00000000-0005-0000-0000-000086890000}"/>
    <cellStyle name="Normal 3 5 5 2 5 2" xfId="35229" xr:uid="{00000000-0005-0000-0000-000087890000}"/>
    <cellStyle name="Normal 3 5 5 2 5 2 2" xfId="35230" xr:uid="{00000000-0005-0000-0000-000088890000}"/>
    <cellStyle name="Normal 3 5 5 2 5 2 2 2" xfId="35231" xr:uid="{00000000-0005-0000-0000-000089890000}"/>
    <cellStyle name="Normal 3 5 5 2 5 2 3" xfId="35232" xr:uid="{00000000-0005-0000-0000-00008A890000}"/>
    <cellStyle name="Normal 3 5 5 2 5 3" xfId="35233" xr:uid="{00000000-0005-0000-0000-00008B890000}"/>
    <cellStyle name="Normal 3 5 5 2 5 3 2" xfId="35234" xr:uid="{00000000-0005-0000-0000-00008C890000}"/>
    <cellStyle name="Normal 3 5 5 2 5 4" xfId="35235" xr:uid="{00000000-0005-0000-0000-00008D890000}"/>
    <cellStyle name="Normal 3 5 5 2 6" xfId="35236" xr:uid="{00000000-0005-0000-0000-00008E890000}"/>
    <cellStyle name="Normal 3 5 5 2 6 2" xfId="35237" xr:uid="{00000000-0005-0000-0000-00008F890000}"/>
    <cellStyle name="Normal 3 5 5 2 6 2 2" xfId="35238" xr:uid="{00000000-0005-0000-0000-000090890000}"/>
    <cellStyle name="Normal 3 5 5 2 6 3" xfId="35239" xr:uid="{00000000-0005-0000-0000-000091890000}"/>
    <cellStyle name="Normal 3 5 5 2 7" xfId="35240" xr:uid="{00000000-0005-0000-0000-000092890000}"/>
    <cellStyle name="Normal 3 5 5 2 7 2" xfId="35241" xr:uid="{00000000-0005-0000-0000-000093890000}"/>
    <cellStyle name="Normal 3 5 5 2 8" xfId="35242" xr:uid="{00000000-0005-0000-0000-000094890000}"/>
    <cellStyle name="Normal 3 5 5 2 8 2" xfId="35243" xr:uid="{00000000-0005-0000-0000-000095890000}"/>
    <cellStyle name="Normal 3 5 5 2 9" xfId="35244" xr:uid="{00000000-0005-0000-0000-000096890000}"/>
    <cellStyle name="Normal 3 5 5 3" xfId="35245" xr:uid="{00000000-0005-0000-0000-000097890000}"/>
    <cellStyle name="Normal 3 5 5 3 2" xfId="35246" xr:uid="{00000000-0005-0000-0000-000098890000}"/>
    <cellStyle name="Normal 3 5 5 3 2 2" xfId="35247" xr:uid="{00000000-0005-0000-0000-000099890000}"/>
    <cellStyle name="Normal 3 5 5 3 2 2 2" xfId="35248" xr:uid="{00000000-0005-0000-0000-00009A890000}"/>
    <cellStyle name="Normal 3 5 5 3 2 2 2 2" xfId="35249" xr:uid="{00000000-0005-0000-0000-00009B890000}"/>
    <cellStyle name="Normal 3 5 5 3 2 2 2 2 2" xfId="35250" xr:uid="{00000000-0005-0000-0000-00009C890000}"/>
    <cellStyle name="Normal 3 5 5 3 2 2 2 3" xfId="35251" xr:uid="{00000000-0005-0000-0000-00009D890000}"/>
    <cellStyle name="Normal 3 5 5 3 2 2 3" xfId="35252" xr:uid="{00000000-0005-0000-0000-00009E890000}"/>
    <cellStyle name="Normal 3 5 5 3 2 2 3 2" xfId="35253" xr:uid="{00000000-0005-0000-0000-00009F890000}"/>
    <cellStyle name="Normal 3 5 5 3 2 2 4" xfId="35254" xr:uid="{00000000-0005-0000-0000-0000A0890000}"/>
    <cellStyle name="Normal 3 5 5 3 2 3" xfId="35255" xr:uid="{00000000-0005-0000-0000-0000A1890000}"/>
    <cellStyle name="Normal 3 5 5 3 2 3 2" xfId="35256" xr:uid="{00000000-0005-0000-0000-0000A2890000}"/>
    <cellStyle name="Normal 3 5 5 3 2 3 2 2" xfId="35257" xr:uid="{00000000-0005-0000-0000-0000A3890000}"/>
    <cellStyle name="Normal 3 5 5 3 2 3 3" xfId="35258" xr:uid="{00000000-0005-0000-0000-0000A4890000}"/>
    <cellStyle name="Normal 3 5 5 3 2 4" xfId="35259" xr:uid="{00000000-0005-0000-0000-0000A5890000}"/>
    <cellStyle name="Normal 3 5 5 3 2 4 2" xfId="35260" xr:uid="{00000000-0005-0000-0000-0000A6890000}"/>
    <cellStyle name="Normal 3 5 5 3 2 5" xfId="35261" xr:uid="{00000000-0005-0000-0000-0000A7890000}"/>
    <cellStyle name="Normal 3 5 5 3 3" xfId="35262" xr:uid="{00000000-0005-0000-0000-0000A8890000}"/>
    <cellStyle name="Normal 3 5 5 3 3 2" xfId="35263" xr:uid="{00000000-0005-0000-0000-0000A9890000}"/>
    <cellStyle name="Normal 3 5 5 3 3 2 2" xfId="35264" xr:uid="{00000000-0005-0000-0000-0000AA890000}"/>
    <cellStyle name="Normal 3 5 5 3 3 2 2 2" xfId="35265" xr:uid="{00000000-0005-0000-0000-0000AB890000}"/>
    <cellStyle name="Normal 3 5 5 3 3 2 3" xfId="35266" xr:uid="{00000000-0005-0000-0000-0000AC890000}"/>
    <cellStyle name="Normal 3 5 5 3 3 3" xfId="35267" xr:uid="{00000000-0005-0000-0000-0000AD890000}"/>
    <cellStyle name="Normal 3 5 5 3 3 3 2" xfId="35268" xr:uid="{00000000-0005-0000-0000-0000AE890000}"/>
    <cellStyle name="Normal 3 5 5 3 3 4" xfId="35269" xr:uid="{00000000-0005-0000-0000-0000AF890000}"/>
    <cellStyle name="Normal 3 5 5 3 4" xfId="35270" xr:uid="{00000000-0005-0000-0000-0000B0890000}"/>
    <cellStyle name="Normal 3 5 5 3 4 2" xfId="35271" xr:uid="{00000000-0005-0000-0000-0000B1890000}"/>
    <cellStyle name="Normal 3 5 5 3 4 2 2" xfId="35272" xr:uid="{00000000-0005-0000-0000-0000B2890000}"/>
    <cellStyle name="Normal 3 5 5 3 4 2 2 2" xfId="35273" xr:uid="{00000000-0005-0000-0000-0000B3890000}"/>
    <cellStyle name="Normal 3 5 5 3 4 2 3" xfId="35274" xr:uid="{00000000-0005-0000-0000-0000B4890000}"/>
    <cellStyle name="Normal 3 5 5 3 4 3" xfId="35275" xr:uid="{00000000-0005-0000-0000-0000B5890000}"/>
    <cellStyle name="Normal 3 5 5 3 4 3 2" xfId="35276" xr:uid="{00000000-0005-0000-0000-0000B6890000}"/>
    <cellStyle name="Normal 3 5 5 3 4 4" xfId="35277" xr:uid="{00000000-0005-0000-0000-0000B7890000}"/>
    <cellStyle name="Normal 3 5 5 3 5" xfId="35278" xr:uid="{00000000-0005-0000-0000-0000B8890000}"/>
    <cellStyle name="Normal 3 5 5 3 5 2" xfId="35279" xr:uid="{00000000-0005-0000-0000-0000B9890000}"/>
    <cellStyle name="Normal 3 5 5 3 5 2 2" xfId="35280" xr:uid="{00000000-0005-0000-0000-0000BA890000}"/>
    <cellStyle name="Normal 3 5 5 3 5 3" xfId="35281" xr:uid="{00000000-0005-0000-0000-0000BB890000}"/>
    <cellStyle name="Normal 3 5 5 3 6" xfId="35282" xr:uid="{00000000-0005-0000-0000-0000BC890000}"/>
    <cellStyle name="Normal 3 5 5 3 6 2" xfId="35283" xr:uid="{00000000-0005-0000-0000-0000BD890000}"/>
    <cellStyle name="Normal 3 5 5 3 7" xfId="35284" xr:uid="{00000000-0005-0000-0000-0000BE890000}"/>
    <cellStyle name="Normal 3 5 5 3 7 2" xfId="35285" xr:uid="{00000000-0005-0000-0000-0000BF890000}"/>
    <cellStyle name="Normal 3 5 5 3 8" xfId="35286" xr:uid="{00000000-0005-0000-0000-0000C0890000}"/>
    <cellStyle name="Normal 3 5 5 4" xfId="35287" xr:uid="{00000000-0005-0000-0000-0000C1890000}"/>
    <cellStyle name="Normal 3 5 5 4 2" xfId="35288" xr:uid="{00000000-0005-0000-0000-0000C2890000}"/>
    <cellStyle name="Normal 3 5 5 4 2 2" xfId="35289" xr:uid="{00000000-0005-0000-0000-0000C3890000}"/>
    <cellStyle name="Normal 3 5 5 4 2 2 2" xfId="35290" xr:uid="{00000000-0005-0000-0000-0000C4890000}"/>
    <cellStyle name="Normal 3 5 5 4 2 2 2 2" xfId="35291" xr:uid="{00000000-0005-0000-0000-0000C5890000}"/>
    <cellStyle name="Normal 3 5 5 4 2 2 3" xfId="35292" xr:uid="{00000000-0005-0000-0000-0000C6890000}"/>
    <cellStyle name="Normal 3 5 5 4 2 3" xfId="35293" xr:uid="{00000000-0005-0000-0000-0000C7890000}"/>
    <cellStyle name="Normal 3 5 5 4 2 3 2" xfId="35294" xr:uid="{00000000-0005-0000-0000-0000C8890000}"/>
    <cellStyle name="Normal 3 5 5 4 2 4" xfId="35295" xr:uid="{00000000-0005-0000-0000-0000C9890000}"/>
    <cellStyle name="Normal 3 5 5 4 3" xfId="35296" xr:uid="{00000000-0005-0000-0000-0000CA890000}"/>
    <cellStyle name="Normal 3 5 5 4 3 2" xfId="35297" xr:uid="{00000000-0005-0000-0000-0000CB890000}"/>
    <cellStyle name="Normal 3 5 5 4 3 2 2" xfId="35298" xr:uid="{00000000-0005-0000-0000-0000CC890000}"/>
    <cellStyle name="Normal 3 5 5 4 3 3" xfId="35299" xr:uid="{00000000-0005-0000-0000-0000CD890000}"/>
    <cellStyle name="Normal 3 5 5 4 4" xfId="35300" xr:uid="{00000000-0005-0000-0000-0000CE890000}"/>
    <cellStyle name="Normal 3 5 5 4 4 2" xfId="35301" xr:uid="{00000000-0005-0000-0000-0000CF890000}"/>
    <cellStyle name="Normal 3 5 5 4 5" xfId="35302" xr:uid="{00000000-0005-0000-0000-0000D0890000}"/>
    <cellStyle name="Normal 3 5 5 5" xfId="35303" xr:uid="{00000000-0005-0000-0000-0000D1890000}"/>
    <cellStyle name="Normal 3 5 5 5 2" xfId="35304" xr:uid="{00000000-0005-0000-0000-0000D2890000}"/>
    <cellStyle name="Normal 3 5 5 5 2 2" xfId="35305" xr:uid="{00000000-0005-0000-0000-0000D3890000}"/>
    <cellStyle name="Normal 3 5 5 5 2 2 2" xfId="35306" xr:uid="{00000000-0005-0000-0000-0000D4890000}"/>
    <cellStyle name="Normal 3 5 5 5 2 3" xfId="35307" xr:uid="{00000000-0005-0000-0000-0000D5890000}"/>
    <cellStyle name="Normal 3 5 5 5 3" xfId="35308" xr:uid="{00000000-0005-0000-0000-0000D6890000}"/>
    <cellStyle name="Normal 3 5 5 5 3 2" xfId="35309" xr:uid="{00000000-0005-0000-0000-0000D7890000}"/>
    <cellStyle name="Normal 3 5 5 5 4" xfId="35310" xr:uid="{00000000-0005-0000-0000-0000D8890000}"/>
    <cellStyle name="Normal 3 5 5 6" xfId="35311" xr:uid="{00000000-0005-0000-0000-0000D9890000}"/>
    <cellStyle name="Normal 3 5 5 6 2" xfId="35312" xr:uid="{00000000-0005-0000-0000-0000DA890000}"/>
    <cellStyle name="Normal 3 5 5 6 2 2" xfId="35313" xr:uid="{00000000-0005-0000-0000-0000DB890000}"/>
    <cellStyle name="Normal 3 5 5 6 2 2 2" xfId="35314" xr:uid="{00000000-0005-0000-0000-0000DC890000}"/>
    <cellStyle name="Normal 3 5 5 6 2 3" xfId="35315" xr:uid="{00000000-0005-0000-0000-0000DD890000}"/>
    <cellStyle name="Normal 3 5 5 6 3" xfId="35316" xr:uid="{00000000-0005-0000-0000-0000DE890000}"/>
    <cellStyle name="Normal 3 5 5 6 3 2" xfId="35317" xr:uid="{00000000-0005-0000-0000-0000DF890000}"/>
    <cellStyle name="Normal 3 5 5 6 4" xfId="35318" xr:uid="{00000000-0005-0000-0000-0000E0890000}"/>
    <cellStyle name="Normal 3 5 5 7" xfId="35319" xr:uid="{00000000-0005-0000-0000-0000E1890000}"/>
    <cellStyle name="Normal 3 5 5 7 2" xfId="35320" xr:uid="{00000000-0005-0000-0000-0000E2890000}"/>
    <cellStyle name="Normal 3 5 5 7 2 2" xfId="35321" xr:uid="{00000000-0005-0000-0000-0000E3890000}"/>
    <cellStyle name="Normal 3 5 5 7 3" xfId="35322" xr:uid="{00000000-0005-0000-0000-0000E4890000}"/>
    <cellStyle name="Normal 3 5 5 8" xfId="35323" xr:uid="{00000000-0005-0000-0000-0000E5890000}"/>
    <cellStyle name="Normal 3 5 5 8 2" xfId="35324" xr:uid="{00000000-0005-0000-0000-0000E6890000}"/>
    <cellStyle name="Normal 3 5 5 9" xfId="35325" xr:uid="{00000000-0005-0000-0000-0000E7890000}"/>
    <cellStyle name="Normal 3 5 5 9 2" xfId="35326" xr:uid="{00000000-0005-0000-0000-0000E8890000}"/>
    <cellStyle name="Normal 3 5 6" xfId="35327" xr:uid="{00000000-0005-0000-0000-0000E9890000}"/>
    <cellStyle name="Normal 3 5 6 10" xfId="35328" xr:uid="{00000000-0005-0000-0000-0000EA890000}"/>
    <cellStyle name="Normal 3 5 6 2" xfId="35329" xr:uid="{00000000-0005-0000-0000-0000EB890000}"/>
    <cellStyle name="Normal 3 5 6 2 2" xfId="35330" xr:uid="{00000000-0005-0000-0000-0000EC890000}"/>
    <cellStyle name="Normal 3 5 6 2 2 2" xfId="35331" xr:uid="{00000000-0005-0000-0000-0000ED890000}"/>
    <cellStyle name="Normal 3 5 6 2 2 2 2" xfId="35332" xr:uid="{00000000-0005-0000-0000-0000EE890000}"/>
    <cellStyle name="Normal 3 5 6 2 2 2 2 2" xfId="35333" xr:uid="{00000000-0005-0000-0000-0000EF890000}"/>
    <cellStyle name="Normal 3 5 6 2 2 2 2 2 2" xfId="35334" xr:uid="{00000000-0005-0000-0000-0000F0890000}"/>
    <cellStyle name="Normal 3 5 6 2 2 2 2 3" xfId="35335" xr:uid="{00000000-0005-0000-0000-0000F1890000}"/>
    <cellStyle name="Normal 3 5 6 2 2 2 3" xfId="35336" xr:uid="{00000000-0005-0000-0000-0000F2890000}"/>
    <cellStyle name="Normal 3 5 6 2 2 2 3 2" xfId="35337" xr:uid="{00000000-0005-0000-0000-0000F3890000}"/>
    <cellStyle name="Normal 3 5 6 2 2 2 4" xfId="35338" xr:uid="{00000000-0005-0000-0000-0000F4890000}"/>
    <cellStyle name="Normal 3 5 6 2 2 3" xfId="35339" xr:uid="{00000000-0005-0000-0000-0000F5890000}"/>
    <cellStyle name="Normal 3 5 6 2 2 3 2" xfId="35340" xr:uid="{00000000-0005-0000-0000-0000F6890000}"/>
    <cellStyle name="Normal 3 5 6 2 2 3 2 2" xfId="35341" xr:uid="{00000000-0005-0000-0000-0000F7890000}"/>
    <cellStyle name="Normal 3 5 6 2 2 3 3" xfId="35342" xr:uid="{00000000-0005-0000-0000-0000F8890000}"/>
    <cellStyle name="Normal 3 5 6 2 2 4" xfId="35343" xr:uid="{00000000-0005-0000-0000-0000F9890000}"/>
    <cellStyle name="Normal 3 5 6 2 2 4 2" xfId="35344" xr:uid="{00000000-0005-0000-0000-0000FA890000}"/>
    <cellStyle name="Normal 3 5 6 2 2 5" xfId="35345" xr:uid="{00000000-0005-0000-0000-0000FB890000}"/>
    <cellStyle name="Normal 3 5 6 2 3" xfId="35346" xr:uid="{00000000-0005-0000-0000-0000FC890000}"/>
    <cellStyle name="Normal 3 5 6 2 3 2" xfId="35347" xr:uid="{00000000-0005-0000-0000-0000FD890000}"/>
    <cellStyle name="Normal 3 5 6 2 3 2 2" xfId="35348" xr:uid="{00000000-0005-0000-0000-0000FE890000}"/>
    <cellStyle name="Normal 3 5 6 2 3 2 2 2" xfId="35349" xr:uid="{00000000-0005-0000-0000-0000FF890000}"/>
    <cellStyle name="Normal 3 5 6 2 3 2 3" xfId="35350" xr:uid="{00000000-0005-0000-0000-0000008A0000}"/>
    <cellStyle name="Normal 3 5 6 2 3 3" xfId="35351" xr:uid="{00000000-0005-0000-0000-0000018A0000}"/>
    <cellStyle name="Normal 3 5 6 2 3 3 2" xfId="35352" xr:uid="{00000000-0005-0000-0000-0000028A0000}"/>
    <cellStyle name="Normal 3 5 6 2 3 4" xfId="35353" xr:uid="{00000000-0005-0000-0000-0000038A0000}"/>
    <cellStyle name="Normal 3 5 6 2 4" xfId="35354" xr:uid="{00000000-0005-0000-0000-0000048A0000}"/>
    <cellStyle name="Normal 3 5 6 2 4 2" xfId="35355" xr:uid="{00000000-0005-0000-0000-0000058A0000}"/>
    <cellStyle name="Normal 3 5 6 2 4 2 2" xfId="35356" xr:uid="{00000000-0005-0000-0000-0000068A0000}"/>
    <cellStyle name="Normal 3 5 6 2 4 2 2 2" xfId="35357" xr:uid="{00000000-0005-0000-0000-0000078A0000}"/>
    <cellStyle name="Normal 3 5 6 2 4 2 3" xfId="35358" xr:uid="{00000000-0005-0000-0000-0000088A0000}"/>
    <cellStyle name="Normal 3 5 6 2 4 3" xfId="35359" xr:uid="{00000000-0005-0000-0000-0000098A0000}"/>
    <cellStyle name="Normal 3 5 6 2 4 3 2" xfId="35360" xr:uid="{00000000-0005-0000-0000-00000A8A0000}"/>
    <cellStyle name="Normal 3 5 6 2 4 4" xfId="35361" xr:uid="{00000000-0005-0000-0000-00000B8A0000}"/>
    <cellStyle name="Normal 3 5 6 2 5" xfId="35362" xr:uid="{00000000-0005-0000-0000-00000C8A0000}"/>
    <cellStyle name="Normal 3 5 6 2 5 2" xfId="35363" xr:uid="{00000000-0005-0000-0000-00000D8A0000}"/>
    <cellStyle name="Normal 3 5 6 2 5 2 2" xfId="35364" xr:uid="{00000000-0005-0000-0000-00000E8A0000}"/>
    <cellStyle name="Normal 3 5 6 2 5 3" xfId="35365" xr:uid="{00000000-0005-0000-0000-00000F8A0000}"/>
    <cellStyle name="Normal 3 5 6 2 6" xfId="35366" xr:uid="{00000000-0005-0000-0000-0000108A0000}"/>
    <cellStyle name="Normal 3 5 6 2 6 2" xfId="35367" xr:uid="{00000000-0005-0000-0000-0000118A0000}"/>
    <cellStyle name="Normal 3 5 6 2 7" xfId="35368" xr:uid="{00000000-0005-0000-0000-0000128A0000}"/>
    <cellStyle name="Normal 3 5 6 2 7 2" xfId="35369" xr:uid="{00000000-0005-0000-0000-0000138A0000}"/>
    <cellStyle name="Normal 3 5 6 2 8" xfId="35370" xr:uid="{00000000-0005-0000-0000-0000148A0000}"/>
    <cellStyle name="Normal 3 5 6 3" xfId="35371" xr:uid="{00000000-0005-0000-0000-0000158A0000}"/>
    <cellStyle name="Normal 3 5 6 3 2" xfId="35372" xr:uid="{00000000-0005-0000-0000-0000168A0000}"/>
    <cellStyle name="Normal 3 5 6 3 2 2" xfId="35373" xr:uid="{00000000-0005-0000-0000-0000178A0000}"/>
    <cellStyle name="Normal 3 5 6 3 2 2 2" xfId="35374" xr:uid="{00000000-0005-0000-0000-0000188A0000}"/>
    <cellStyle name="Normal 3 5 6 3 2 2 2 2" xfId="35375" xr:uid="{00000000-0005-0000-0000-0000198A0000}"/>
    <cellStyle name="Normal 3 5 6 3 2 2 3" xfId="35376" xr:uid="{00000000-0005-0000-0000-00001A8A0000}"/>
    <cellStyle name="Normal 3 5 6 3 2 3" xfId="35377" xr:uid="{00000000-0005-0000-0000-00001B8A0000}"/>
    <cellStyle name="Normal 3 5 6 3 2 3 2" xfId="35378" xr:uid="{00000000-0005-0000-0000-00001C8A0000}"/>
    <cellStyle name="Normal 3 5 6 3 2 4" xfId="35379" xr:uid="{00000000-0005-0000-0000-00001D8A0000}"/>
    <cellStyle name="Normal 3 5 6 3 3" xfId="35380" xr:uid="{00000000-0005-0000-0000-00001E8A0000}"/>
    <cellStyle name="Normal 3 5 6 3 3 2" xfId="35381" xr:uid="{00000000-0005-0000-0000-00001F8A0000}"/>
    <cellStyle name="Normal 3 5 6 3 3 2 2" xfId="35382" xr:uid="{00000000-0005-0000-0000-0000208A0000}"/>
    <cellStyle name="Normal 3 5 6 3 3 3" xfId="35383" xr:uid="{00000000-0005-0000-0000-0000218A0000}"/>
    <cellStyle name="Normal 3 5 6 3 4" xfId="35384" xr:uid="{00000000-0005-0000-0000-0000228A0000}"/>
    <cellStyle name="Normal 3 5 6 3 4 2" xfId="35385" xr:uid="{00000000-0005-0000-0000-0000238A0000}"/>
    <cellStyle name="Normal 3 5 6 3 5" xfId="35386" xr:uid="{00000000-0005-0000-0000-0000248A0000}"/>
    <cellStyle name="Normal 3 5 6 4" xfId="35387" xr:uid="{00000000-0005-0000-0000-0000258A0000}"/>
    <cellStyle name="Normal 3 5 6 4 2" xfId="35388" xr:uid="{00000000-0005-0000-0000-0000268A0000}"/>
    <cellStyle name="Normal 3 5 6 4 2 2" xfId="35389" xr:uid="{00000000-0005-0000-0000-0000278A0000}"/>
    <cellStyle name="Normal 3 5 6 4 2 2 2" xfId="35390" xr:uid="{00000000-0005-0000-0000-0000288A0000}"/>
    <cellStyle name="Normal 3 5 6 4 2 3" xfId="35391" xr:uid="{00000000-0005-0000-0000-0000298A0000}"/>
    <cellStyle name="Normal 3 5 6 4 3" xfId="35392" xr:uid="{00000000-0005-0000-0000-00002A8A0000}"/>
    <cellStyle name="Normal 3 5 6 4 3 2" xfId="35393" xr:uid="{00000000-0005-0000-0000-00002B8A0000}"/>
    <cellStyle name="Normal 3 5 6 4 4" xfId="35394" xr:uid="{00000000-0005-0000-0000-00002C8A0000}"/>
    <cellStyle name="Normal 3 5 6 5" xfId="35395" xr:uid="{00000000-0005-0000-0000-00002D8A0000}"/>
    <cellStyle name="Normal 3 5 6 5 2" xfId="35396" xr:uid="{00000000-0005-0000-0000-00002E8A0000}"/>
    <cellStyle name="Normal 3 5 6 5 2 2" xfId="35397" xr:uid="{00000000-0005-0000-0000-00002F8A0000}"/>
    <cellStyle name="Normal 3 5 6 5 2 2 2" xfId="35398" xr:uid="{00000000-0005-0000-0000-0000308A0000}"/>
    <cellStyle name="Normal 3 5 6 5 2 3" xfId="35399" xr:uid="{00000000-0005-0000-0000-0000318A0000}"/>
    <cellStyle name="Normal 3 5 6 5 3" xfId="35400" xr:uid="{00000000-0005-0000-0000-0000328A0000}"/>
    <cellStyle name="Normal 3 5 6 5 3 2" xfId="35401" xr:uid="{00000000-0005-0000-0000-0000338A0000}"/>
    <cellStyle name="Normal 3 5 6 5 4" xfId="35402" xr:uid="{00000000-0005-0000-0000-0000348A0000}"/>
    <cellStyle name="Normal 3 5 6 6" xfId="35403" xr:uid="{00000000-0005-0000-0000-0000358A0000}"/>
    <cellStyle name="Normal 3 5 6 6 2" xfId="35404" xr:uid="{00000000-0005-0000-0000-0000368A0000}"/>
    <cellStyle name="Normal 3 5 6 6 2 2" xfId="35405" xr:uid="{00000000-0005-0000-0000-0000378A0000}"/>
    <cellStyle name="Normal 3 5 6 6 3" xfId="35406" xr:uid="{00000000-0005-0000-0000-0000388A0000}"/>
    <cellStyle name="Normal 3 5 6 7" xfId="35407" xr:uid="{00000000-0005-0000-0000-0000398A0000}"/>
    <cellStyle name="Normal 3 5 6 7 2" xfId="35408" xr:uid="{00000000-0005-0000-0000-00003A8A0000}"/>
    <cellStyle name="Normal 3 5 6 8" xfId="35409" xr:uid="{00000000-0005-0000-0000-00003B8A0000}"/>
    <cellStyle name="Normal 3 5 6 8 2" xfId="35410" xr:uid="{00000000-0005-0000-0000-00003C8A0000}"/>
    <cellStyle name="Normal 3 5 6 9" xfId="35411" xr:uid="{00000000-0005-0000-0000-00003D8A0000}"/>
    <cellStyle name="Normal 3 5 7" xfId="35412" xr:uid="{00000000-0005-0000-0000-00003E8A0000}"/>
    <cellStyle name="Normal 3 5 7 2" xfId="35413" xr:uid="{00000000-0005-0000-0000-00003F8A0000}"/>
    <cellStyle name="Normal 3 5 7 2 2" xfId="35414" xr:uid="{00000000-0005-0000-0000-0000408A0000}"/>
    <cellStyle name="Normal 3 5 7 2 2 2" xfId="35415" xr:uid="{00000000-0005-0000-0000-0000418A0000}"/>
    <cellStyle name="Normal 3 5 7 2 2 2 2" xfId="35416" xr:uid="{00000000-0005-0000-0000-0000428A0000}"/>
    <cellStyle name="Normal 3 5 7 2 2 2 2 2" xfId="35417" xr:uid="{00000000-0005-0000-0000-0000438A0000}"/>
    <cellStyle name="Normal 3 5 7 2 2 2 3" xfId="35418" xr:uid="{00000000-0005-0000-0000-0000448A0000}"/>
    <cellStyle name="Normal 3 5 7 2 2 3" xfId="35419" xr:uid="{00000000-0005-0000-0000-0000458A0000}"/>
    <cellStyle name="Normal 3 5 7 2 2 3 2" xfId="35420" xr:uid="{00000000-0005-0000-0000-0000468A0000}"/>
    <cellStyle name="Normal 3 5 7 2 2 4" xfId="35421" xr:uid="{00000000-0005-0000-0000-0000478A0000}"/>
    <cellStyle name="Normal 3 5 7 2 3" xfId="35422" xr:uid="{00000000-0005-0000-0000-0000488A0000}"/>
    <cellStyle name="Normal 3 5 7 2 3 2" xfId="35423" xr:uid="{00000000-0005-0000-0000-0000498A0000}"/>
    <cellStyle name="Normal 3 5 7 2 3 2 2" xfId="35424" xr:uid="{00000000-0005-0000-0000-00004A8A0000}"/>
    <cellStyle name="Normal 3 5 7 2 3 3" xfId="35425" xr:uid="{00000000-0005-0000-0000-00004B8A0000}"/>
    <cellStyle name="Normal 3 5 7 2 4" xfId="35426" xr:uid="{00000000-0005-0000-0000-00004C8A0000}"/>
    <cellStyle name="Normal 3 5 7 2 4 2" xfId="35427" xr:uid="{00000000-0005-0000-0000-00004D8A0000}"/>
    <cellStyle name="Normal 3 5 7 2 5" xfId="35428" xr:uid="{00000000-0005-0000-0000-00004E8A0000}"/>
    <cellStyle name="Normal 3 5 7 3" xfId="35429" xr:uid="{00000000-0005-0000-0000-00004F8A0000}"/>
    <cellStyle name="Normal 3 5 7 3 2" xfId="35430" xr:uid="{00000000-0005-0000-0000-0000508A0000}"/>
    <cellStyle name="Normal 3 5 7 3 2 2" xfId="35431" xr:uid="{00000000-0005-0000-0000-0000518A0000}"/>
    <cellStyle name="Normal 3 5 7 3 2 2 2" xfId="35432" xr:uid="{00000000-0005-0000-0000-0000528A0000}"/>
    <cellStyle name="Normal 3 5 7 3 2 3" xfId="35433" xr:uid="{00000000-0005-0000-0000-0000538A0000}"/>
    <cellStyle name="Normal 3 5 7 3 3" xfId="35434" xr:uid="{00000000-0005-0000-0000-0000548A0000}"/>
    <cellStyle name="Normal 3 5 7 3 3 2" xfId="35435" xr:uid="{00000000-0005-0000-0000-0000558A0000}"/>
    <cellStyle name="Normal 3 5 7 3 4" xfId="35436" xr:uid="{00000000-0005-0000-0000-0000568A0000}"/>
    <cellStyle name="Normal 3 5 7 4" xfId="35437" xr:uid="{00000000-0005-0000-0000-0000578A0000}"/>
    <cellStyle name="Normal 3 5 7 4 2" xfId="35438" xr:uid="{00000000-0005-0000-0000-0000588A0000}"/>
    <cellStyle name="Normal 3 5 7 4 2 2" xfId="35439" xr:uid="{00000000-0005-0000-0000-0000598A0000}"/>
    <cellStyle name="Normal 3 5 7 4 2 2 2" xfId="35440" xr:uid="{00000000-0005-0000-0000-00005A8A0000}"/>
    <cellStyle name="Normal 3 5 7 4 2 3" xfId="35441" xr:uid="{00000000-0005-0000-0000-00005B8A0000}"/>
    <cellStyle name="Normal 3 5 7 4 3" xfId="35442" xr:uid="{00000000-0005-0000-0000-00005C8A0000}"/>
    <cellStyle name="Normal 3 5 7 4 3 2" xfId="35443" xr:uid="{00000000-0005-0000-0000-00005D8A0000}"/>
    <cellStyle name="Normal 3 5 7 4 4" xfId="35444" xr:uid="{00000000-0005-0000-0000-00005E8A0000}"/>
    <cellStyle name="Normal 3 5 7 5" xfId="35445" xr:uid="{00000000-0005-0000-0000-00005F8A0000}"/>
    <cellStyle name="Normal 3 5 7 5 2" xfId="35446" xr:uid="{00000000-0005-0000-0000-0000608A0000}"/>
    <cellStyle name="Normal 3 5 7 5 2 2" xfId="35447" xr:uid="{00000000-0005-0000-0000-0000618A0000}"/>
    <cellStyle name="Normal 3 5 7 5 3" xfId="35448" xr:uid="{00000000-0005-0000-0000-0000628A0000}"/>
    <cellStyle name="Normal 3 5 7 6" xfId="35449" xr:uid="{00000000-0005-0000-0000-0000638A0000}"/>
    <cellStyle name="Normal 3 5 7 6 2" xfId="35450" xr:uid="{00000000-0005-0000-0000-0000648A0000}"/>
    <cellStyle name="Normal 3 5 7 7" xfId="35451" xr:uid="{00000000-0005-0000-0000-0000658A0000}"/>
    <cellStyle name="Normal 3 5 7 7 2" xfId="35452" xr:uid="{00000000-0005-0000-0000-0000668A0000}"/>
    <cellStyle name="Normal 3 5 7 8" xfId="35453" xr:uid="{00000000-0005-0000-0000-0000678A0000}"/>
    <cellStyle name="Normal 3 5 8" xfId="35454" xr:uid="{00000000-0005-0000-0000-0000688A0000}"/>
    <cellStyle name="Normal 3 5 8 2" xfId="35455" xr:uid="{00000000-0005-0000-0000-0000698A0000}"/>
    <cellStyle name="Normal 3 5 8 2 2" xfId="35456" xr:uid="{00000000-0005-0000-0000-00006A8A0000}"/>
    <cellStyle name="Normal 3 5 8 2 2 2" xfId="35457" xr:uid="{00000000-0005-0000-0000-00006B8A0000}"/>
    <cellStyle name="Normal 3 5 8 2 2 2 2" xfId="35458" xr:uid="{00000000-0005-0000-0000-00006C8A0000}"/>
    <cellStyle name="Normal 3 5 8 2 2 2 2 2" xfId="35459" xr:uid="{00000000-0005-0000-0000-00006D8A0000}"/>
    <cellStyle name="Normal 3 5 8 2 2 2 3" xfId="35460" xr:uid="{00000000-0005-0000-0000-00006E8A0000}"/>
    <cellStyle name="Normal 3 5 8 2 2 3" xfId="35461" xr:uid="{00000000-0005-0000-0000-00006F8A0000}"/>
    <cellStyle name="Normal 3 5 8 2 2 3 2" xfId="35462" xr:uid="{00000000-0005-0000-0000-0000708A0000}"/>
    <cellStyle name="Normal 3 5 8 2 2 4" xfId="35463" xr:uid="{00000000-0005-0000-0000-0000718A0000}"/>
    <cellStyle name="Normal 3 5 8 2 3" xfId="35464" xr:uid="{00000000-0005-0000-0000-0000728A0000}"/>
    <cellStyle name="Normal 3 5 8 2 3 2" xfId="35465" xr:uid="{00000000-0005-0000-0000-0000738A0000}"/>
    <cellStyle name="Normal 3 5 8 2 3 2 2" xfId="35466" xr:uid="{00000000-0005-0000-0000-0000748A0000}"/>
    <cellStyle name="Normal 3 5 8 2 3 3" xfId="35467" xr:uid="{00000000-0005-0000-0000-0000758A0000}"/>
    <cellStyle name="Normal 3 5 8 2 4" xfId="35468" xr:uid="{00000000-0005-0000-0000-0000768A0000}"/>
    <cellStyle name="Normal 3 5 8 2 4 2" xfId="35469" xr:uid="{00000000-0005-0000-0000-0000778A0000}"/>
    <cellStyle name="Normal 3 5 8 2 5" xfId="35470" xr:uid="{00000000-0005-0000-0000-0000788A0000}"/>
    <cellStyle name="Normal 3 5 8 3" xfId="35471" xr:uid="{00000000-0005-0000-0000-0000798A0000}"/>
    <cellStyle name="Normal 3 5 8 3 2" xfId="35472" xr:uid="{00000000-0005-0000-0000-00007A8A0000}"/>
    <cellStyle name="Normal 3 5 8 3 2 2" xfId="35473" xr:uid="{00000000-0005-0000-0000-00007B8A0000}"/>
    <cellStyle name="Normal 3 5 8 3 2 2 2" xfId="35474" xr:uid="{00000000-0005-0000-0000-00007C8A0000}"/>
    <cellStyle name="Normal 3 5 8 3 2 3" xfId="35475" xr:uid="{00000000-0005-0000-0000-00007D8A0000}"/>
    <cellStyle name="Normal 3 5 8 3 3" xfId="35476" xr:uid="{00000000-0005-0000-0000-00007E8A0000}"/>
    <cellStyle name="Normal 3 5 8 3 3 2" xfId="35477" xr:uid="{00000000-0005-0000-0000-00007F8A0000}"/>
    <cellStyle name="Normal 3 5 8 3 4" xfId="35478" xr:uid="{00000000-0005-0000-0000-0000808A0000}"/>
    <cellStyle name="Normal 3 5 8 4" xfId="35479" xr:uid="{00000000-0005-0000-0000-0000818A0000}"/>
    <cellStyle name="Normal 3 5 8 4 2" xfId="35480" xr:uid="{00000000-0005-0000-0000-0000828A0000}"/>
    <cellStyle name="Normal 3 5 8 4 2 2" xfId="35481" xr:uid="{00000000-0005-0000-0000-0000838A0000}"/>
    <cellStyle name="Normal 3 5 8 4 2 2 2" xfId="35482" xr:uid="{00000000-0005-0000-0000-0000848A0000}"/>
    <cellStyle name="Normal 3 5 8 4 2 3" xfId="35483" xr:uid="{00000000-0005-0000-0000-0000858A0000}"/>
    <cellStyle name="Normal 3 5 8 4 3" xfId="35484" xr:uid="{00000000-0005-0000-0000-0000868A0000}"/>
    <cellStyle name="Normal 3 5 8 4 3 2" xfId="35485" xr:uid="{00000000-0005-0000-0000-0000878A0000}"/>
    <cellStyle name="Normal 3 5 8 4 4" xfId="35486" xr:uid="{00000000-0005-0000-0000-0000888A0000}"/>
    <cellStyle name="Normal 3 5 8 5" xfId="35487" xr:uid="{00000000-0005-0000-0000-0000898A0000}"/>
    <cellStyle name="Normal 3 5 8 5 2" xfId="35488" xr:uid="{00000000-0005-0000-0000-00008A8A0000}"/>
    <cellStyle name="Normal 3 5 8 5 2 2" xfId="35489" xr:uid="{00000000-0005-0000-0000-00008B8A0000}"/>
    <cellStyle name="Normal 3 5 8 5 3" xfId="35490" xr:uid="{00000000-0005-0000-0000-00008C8A0000}"/>
    <cellStyle name="Normal 3 5 8 6" xfId="35491" xr:uid="{00000000-0005-0000-0000-00008D8A0000}"/>
    <cellStyle name="Normal 3 5 8 6 2" xfId="35492" xr:uid="{00000000-0005-0000-0000-00008E8A0000}"/>
    <cellStyle name="Normal 3 5 8 7" xfId="35493" xr:uid="{00000000-0005-0000-0000-00008F8A0000}"/>
    <cellStyle name="Normal 3 5 8 7 2" xfId="35494" xr:uid="{00000000-0005-0000-0000-0000908A0000}"/>
    <cellStyle name="Normal 3 5 8 8" xfId="35495" xr:uid="{00000000-0005-0000-0000-0000918A0000}"/>
    <cellStyle name="Normal 3 5 9" xfId="35496" xr:uid="{00000000-0005-0000-0000-0000928A0000}"/>
    <cellStyle name="Normal 3 5 9 2" xfId="35497" xr:uid="{00000000-0005-0000-0000-0000938A0000}"/>
    <cellStyle name="Normal 3 5 9 2 2" xfId="35498" xr:uid="{00000000-0005-0000-0000-0000948A0000}"/>
    <cellStyle name="Normal 3 5 9 2 2 2" xfId="35499" xr:uid="{00000000-0005-0000-0000-0000958A0000}"/>
    <cellStyle name="Normal 3 5 9 2 2 2 2" xfId="35500" xr:uid="{00000000-0005-0000-0000-0000968A0000}"/>
    <cellStyle name="Normal 3 5 9 2 2 2 2 2" xfId="35501" xr:uid="{00000000-0005-0000-0000-0000978A0000}"/>
    <cellStyle name="Normal 3 5 9 2 2 2 3" xfId="35502" xr:uid="{00000000-0005-0000-0000-0000988A0000}"/>
    <cellStyle name="Normal 3 5 9 2 2 3" xfId="35503" xr:uid="{00000000-0005-0000-0000-0000998A0000}"/>
    <cellStyle name="Normal 3 5 9 2 2 3 2" xfId="35504" xr:uid="{00000000-0005-0000-0000-00009A8A0000}"/>
    <cellStyle name="Normal 3 5 9 2 2 4" xfId="35505" xr:uid="{00000000-0005-0000-0000-00009B8A0000}"/>
    <cellStyle name="Normal 3 5 9 2 3" xfId="35506" xr:uid="{00000000-0005-0000-0000-00009C8A0000}"/>
    <cellStyle name="Normal 3 5 9 2 3 2" xfId="35507" xr:uid="{00000000-0005-0000-0000-00009D8A0000}"/>
    <cellStyle name="Normal 3 5 9 2 3 2 2" xfId="35508" xr:uid="{00000000-0005-0000-0000-00009E8A0000}"/>
    <cellStyle name="Normal 3 5 9 2 3 3" xfId="35509" xr:uid="{00000000-0005-0000-0000-00009F8A0000}"/>
    <cellStyle name="Normal 3 5 9 2 4" xfId="35510" xr:uid="{00000000-0005-0000-0000-0000A08A0000}"/>
    <cellStyle name="Normal 3 5 9 2 4 2" xfId="35511" xr:uid="{00000000-0005-0000-0000-0000A18A0000}"/>
    <cellStyle name="Normal 3 5 9 2 5" xfId="35512" xr:uid="{00000000-0005-0000-0000-0000A28A0000}"/>
    <cellStyle name="Normal 3 5 9 3" xfId="35513" xr:uid="{00000000-0005-0000-0000-0000A38A0000}"/>
    <cellStyle name="Normal 3 5 9 3 2" xfId="35514" xr:uid="{00000000-0005-0000-0000-0000A48A0000}"/>
    <cellStyle name="Normal 3 5 9 3 2 2" xfId="35515" xr:uid="{00000000-0005-0000-0000-0000A58A0000}"/>
    <cellStyle name="Normal 3 5 9 3 2 2 2" xfId="35516" xr:uid="{00000000-0005-0000-0000-0000A68A0000}"/>
    <cellStyle name="Normal 3 5 9 3 2 3" xfId="35517" xr:uid="{00000000-0005-0000-0000-0000A78A0000}"/>
    <cellStyle name="Normal 3 5 9 3 3" xfId="35518" xr:uid="{00000000-0005-0000-0000-0000A88A0000}"/>
    <cellStyle name="Normal 3 5 9 3 3 2" xfId="35519" xr:uid="{00000000-0005-0000-0000-0000A98A0000}"/>
    <cellStyle name="Normal 3 5 9 3 4" xfId="35520" xr:uid="{00000000-0005-0000-0000-0000AA8A0000}"/>
    <cellStyle name="Normal 3 5 9 4" xfId="35521" xr:uid="{00000000-0005-0000-0000-0000AB8A0000}"/>
    <cellStyle name="Normal 3 5 9 4 2" xfId="35522" xr:uid="{00000000-0005-0000-0000-0000AC8A0000}"/>
    <cellStyle name="Normal 3 5 9 4 2 2" xfId="35523" xr:uid="{00000000-0005-0000-0000-0000AD8A0000}"/>
    <cellStyle name="Normal 3 5 9 4 3" xfId="35524" xr:uid="{00000000-0005-0000-0000-0000AE8A0000}"/>
    <cellStyle name="Normal 3 5 9 5" xfId="35525" xr:uid="{00000000-0005-0000-0000-0000AF8A0000}"/>
    <cellStyle name="Normal 3 5 9 5 2" xfId="35526" xr:uid="{00000000-0005-0000-0000-0000B08A0000}"/>
    <cellStyle name="Normal 3 5 9 6" xfId="35527" xr:uid="{00000000-0005-0000-0000-0000B18A0000}"/>
    <cellStyle name="Normal 3 5_T-straight with PEDs adjustor" xfId="35528" xr:uid="{00000000-0005-0000-0000-0000B28A0000}"/>
    <cellStyle name="Normal 3 6" xfId="35529" xr:uid="{00000000-0005-0000-0000-0000B38A0000}"/>
    <cellStyle name="Normal 3 6 10" xfId="35530" xr:uid="{00000000-0005-0000-0000-0000B48A0000}"/>
    <cellStyle name="Normal 3 6 10 2" xfId="35531" xr:uid="{00000000-0005-0000-0000-0000B58A0000}"/>
    <cellStyle name="Normal 3 6 10 2 2" xfId="35532" xr:uid="{00000000-0005-0000-0000-0000B68A0000}"/>
    <cellStyle name="Normal 3 6 10 2 2 2" xfId="35533" xr:uid="{00000000-0005-0000-0000-0000B78A0000}"/>
    <cellStyle name="Normal 3 6 10 2 3" xfId="35534" xr:uid="{00000000-0005-0000-0000-0000B88A0000}"/>
    <cellStyle name="Normal 3 6 10 3" xfId="35535" xr:uid="{00000000-0005-0000-0000-0000B98A0000}"/>
    <cellStyle name="Normal 3 6 10 3 2" xfId="35536" xr:uid="{00000000-0005-0000-0000-0000BA8A0000}"/>
    <cellStyle name="Normal 3 6 10 4" xfId="35537" xr:uid="{00000000-0005-0000-0000-0000BB8A0000}"/>
    <cellStyle name="Normal 3 6 11" xfId="35538" xr:uid="{00000000-0005-0000-0000-0000BC8A0000}"/>
    <cellStyle name="Normal 3 6 11 2" xfId="35539" xr:uid="{00000000-0005-0000-0000-0000BD8A0000}"/>
    <cellStyle name="Normal 3 6 11 2 2" xfId="35540" xr:uid="{00000000-0005-0000-0000-0000BE8A0000}"/>
    <cellStyle name="Normal 3 6 11 2 2 2" xfId="35541" xr:uid="{00000000-0005-0000-0000-0000BF8A0000}"/>
    <cellStyle name="Normal 3 6 11 2 3" xfId="35542" xr:uid="{00000000-0005-0000-0000-0000C08A0000}"/>
    <cellStyle name="Normal 3 6 11 3" xfId="35543" xr:uid="{00000000-0005-0000-0000-0000C18A0000}"/>
    <cellStyle name="Normal 3 6 11 3 2" xfId="35544" xr:uid="{00000000-0005-0000-0000-0000C28A0000}"/>
    <cellStyle name="Normal 3 6 11 4" xfId="35545" xr:uid="{00000000-0005-0000-0000-0000C38A0000}"/>
    <cellStyle name="Normal 3 6 12" xfId="35546" xr:uid="{00000000-0005-0000-0000-0000C48A0000}"/>
    <cellStyle name="Normal 3 6 12 2" xfId="35547" xr:uid="{00000000-0005-0000-0000-0000C58A0000}"/>
    <cellStyle name="Normal 3 6 12 2 2" xfId="35548" xr:uid="{00000000-0005-0000-0000-0000C68A0000}"/>
    <cellStyle name="Normal 3 6 12 2 2 2" xfId="35549" xr:uid="{00000000-0005-0000-0000-0000C78A0000}"/>
    <cellStyle name="Normal 3 6 12 2 3" xfId="35550" xr:uid="{00000000-0005-0000-0000-0000C88A0000}"/>
    <cellStyle name="Normal 3 6 12 3" xfId="35551" xr:uid="{00000000-0005-0000-0000-0000C98A0000}"/>
    <cellStyle name="Normal 3 6 12 3 2" xfId="35552" xr:uid="{00000000-0005-0000-0000-0000CA8A0000}"/>
    <cellStyle name="Normal 3 6 12 4" xfId="35553" xr:uid="{00000000-0005-0000-0000-0000CB8A0000}"/>
    <cellStyle name="Normal 3 6 13" xfId="35554" xr:uid="{00000000-0005-0000-0000-0000CC8A0000}"/>
    <cellStyle name="Normal 3 6 13 2" xfId="35555" xr:uid="{00000000-0005-0000-0000-0000CD8A0000}"/>
    <cellStyle name="Normal 3 6 13 2 2" xfId="35556" xr:uid="{00000000-0005-0000-0000-0000CE8A0000}"/>
    <cellStyle name="Normal 3 6 13 3" xfId="35557" xr:uid="{00000000-0005-0000-0000-0000CF8A0000}"/>
    <cellStyle name="Normal 3 6 14" xfId="35558" xr:uid="{00000000-0005-0000-0000-0000D08A0000}"/>
    <cellStyle name="Normal 3 6 14 2" xfId="35559" xr:uid="{00000000-0005-0000-0000-0000D18A0000}"/>
    <cellStyle name="Normal 3 6 15" xfId="35560" xr:uid="{00000000-0005-0000-0000-0000D28A0000}"/>
    <cellStyle name="Normal 3 6 15 2" xfId="35561" xr:uid="{00000000-0005-0000-0000-0000D38A0000}"/>
    <cellStyle name="Normal 3 6 16" xfId="35562" xr:uid="{00000000-0005-0000-0000-0000D48A0000}"/>
    <cellStyle name="Normal 3 6 17" xfId="35563" xr:uid="{00000000-0005-0000-0000-0000D58A0000}"/>
    <cellStyle name="Normal 3 6 2" xfId="35564" xr:uid="{00000000-0005-0000-0000-0000D68A0000}"/>
    <cellStyle name="Normal 3 6 2 10" xfId="35565" xr:uid="{00000000-0005-0000-0000-0000D78A0000}"/>
    <cellStyle name="Normal 3 6 2 11" xfId="35566" xr:uid="{00000000-0005-0000-0000-0000D88A0000}"/>
    <cellStyle name="Normal 3 6 2 2" xfId="35567" xr:uid="{00000000-0005-0000-0000-0000D98A0000}"/>
    <cellStyle name="Normal 3 6 2 2 10" xfId="35568" xr:uid="{00000000-0005-0000-0000-0000DA8A0000}"/>
    <cellStyle name="Normal 3 6 2 2 2" xfId="35569" xr:uid="{00000000-0005-0000-0000-0000DB8A0000}"/>
    <cellStyle name="Normal 3 6 2 2 2 2" xfId="35570" xr:uid="{00000000-0005-0000-0000-0000DC8A0000}"/>
    <cellStyle name="Normal 3 6 2 2 2 2 2" xfId="35571" xr:uid="{00000000-0005-0000-0000-0000DD8A0000}"/>
    <cellStyle name="Normal 3 6 2 2 2 2 2 2" xfId="35572" xr:uid="{00000000-0005-0000-0000-0000DE8A0000}"/>
    <cellStyle name="Normal 3 6 2 2 2 2 2 2 2" xfId="35573" xr:uid="{00000000-0005-0000-0000-0000DF8A0000}"/>
    <cellStyle name="Normal 3 6 2 2 2 2 2 2 2 2" xfId="35574" xr:uid="{00000000-0005-0000-0000-0000E08A0000}"/>
    <cellStyle name="Normal 3 6 2 2 2 2 2 2 3" xfId="35575" xr:uid="{00000000-0005-0000-0000-0000E18A0000}"/>
    <cellStyle name="Normal 3 6 2 2 2 2 2 3" xfId="35576" xr:uid="{00000000-0005-0000-0000-0000E28A0000}"/>
    <cellStyle name="Normal 3 6 2 2 2 2 2 3 2" xfId="35577" xr:uid="{00000000-0005-0000-0000-0000E38A0000}"/>
    <cellStyle name="Normal 3 6 2 2 2 2 2 4" xfId="35578" xr:uid="{00000000-0005-0000-0000-0000E48A0000}"/>
    <cellStyle name="Normal 3 6 2 2 2 2 3" xfId="35579" xr:uid="{00000000-0005-0000-0000-0000E58A0000}"/>
    <cellStyle name="Normal 3 6 2 2 2 2 3 2" xfId="35580" xr:uid="{00000000-0005-0000-0000-0000E68A0000}"/>
    <cellStyle name="Normal 3 6 2 2 2 2 3 2 2" xfId="35581" xr:uid="{00000000-0005-0000-0000-0000E78A0000}"/>
    <cellStyle name="Normal 3 6 2 2 2 2 3 3" xfId="35582" xr:uid="{00000000-0005-0000-0000-0000E88A0000}"/>
    <cellStyle name="Normal 3 6 2 2 2 2 4" xfId="35583" xr:uid="{00000000-0005-0000-0000-0000E98A0000}"/>
    <cellStyle name="Normal 3 6 2 2 2 2 4 2" xfId="35584" xr:uid="{00000000-0005-0000-0000-0000EA8A0000}"/>
    <cellStyle name="Normal 3 6 2 2 2 2 5" xfId="35585" xr:uid="{00000000-0005-0000-0000-0000EB8A0000}"/>
    <cellStyle name="Normal 3 6 2 2 2 2 6" xfId="35586" xr:uid="{00000000-0005-0000-0000-0000EC8A0000}"/>
    <cellStyle name="Normal 3 6 2 2 2 3" xfId="35587" xr:uid="{00000000-0005-0000-0000-0000ED8A0000}"/>
    <cellStyle name="Normal 3 6 2 2 2 3 2" xfId="35588" xr:uid="{00000000-0005-0000-0000-0000EE8A0000}"/>
    <cellStyle name="Normal 3 6 2 2 2 3 2 2" xfId="35589" xr:uid="{00000000-0005-0000-0000-0000EF8A0000}"/>
    <cellStyle name="Normal 3 6 2 2 2 3 2 2 2" xfId="35590" xr:uid="{00000000-0005-0000-0000-0000F08A0000}"/>
    <cellStyle name="Normal 3 6 2 2 2 3 2 3" xfId="35591" xr:uid="{00000000-0005-0000-0000-0000F18A0000}"/>
    <cellStyle name="Normal 3 6 2 2 2 3 3" xfId="35592" xr:uid="{00000000-0005-0000-0000-0000F28A0000}"/>
    <cellStyle name="Normal 3 6 2 2 2 3 3 2" xfId="35593" xr:uid="{00000000-0005-0000-0000-0000F38A0000}"/>
    <cellStyle name="Normal 3 6 2 2 2 3 4" xfId="35594" xr:uid="{00000000-0005-0000-0000-0000F48A0000}"/>
    <cellStyle name="Normal 3 6 2 2 2 4" xfId="35595" xr:uid="{00000000-0005-0000-0000-0000F58A0000}"/>
    <cellStyle name="Normal 3 6 2 2 2 4 2" xfId="35596" xr:uid="{00000000-0005-0000-0000-0000F68A0000}"/>
    <cellStyle name="Normal 3 6 2 2 2 4 2 2" xfId="35597" xr:uid="{00000000-0005-0000-0000-0000F78A0000}"/>
    <cellStyle name="Normal 3 6 2 2 2 4 2 2 2" xfId="35598" xr:uid="{00000000-0005-0000-0000-0000F88A0000}"/>
    <cellStyle name="Normal 3 6 2 2 2 4 2 3" xfId="35599" xr:uid="{00000000-0005-0000-0000-0000F98A0000}"/>
    <cellStyle name="Normal 3 6 2 2 2 4 3" xfId="35600" xr:uid="{00000000-0005-0000-0000-0000FA8A0000}"/>
    <cellStyle name="Normal 3 6 2 2 2 4 3 2" xfId="35601" xr:uid="{00000000-0005-0000-0000-0000FB8A0000}"/>
    <cellStyle name="Normal 3 6 2 2 2 4 4" xfId="35602" xr:uid="{00000000-0005-0000-0000-0000FC8A0000}"/>
    <cellStyle name="Normal 3 6 2 2 2 5" xfId="35603" xr:uid="{00000000-0005-0000-0000-0000FD8A0000}"/>
    <cellStyle name="Normal 3 6 2 2 2 5 2" xfId="35604" xr:uid="{00000000-0005-0000-0000-0000FE8A0000}"/>
    <cellStyle name="Normal 3 6 2 2 2 5 2 2" xfId="35605" xr:uid="{00000000-0005-0000-0000-0000FF8A0000}"/>
    <cellStyle name="Normal 3 6 2 2 2 5 3" xfId="35606" xr:uid="{00000000-0005-0000-0000-0000008B0000}"/>
    <cellStyle name="Normal 3 6 2 2 2 6" xfId="35607" xr:uid="{00000000-0005-0000-0000-0000018B0000}"/>
    <cellStyle name="Normal 3 6 2 2 2 6 2" xfId="35608" xr:uid="{00000000-0005-0000-0000-0000028B0000}"/>
    <cellStyle name="Normal 3 6 2 2 2 7" xfId="35609" xr:uid="{00000000-0005-0000-0000-0000038B0000}"/>
    <cellStyle name="Normal 3 6 2 2 2 7 2" xfId="35610" xr:uid="{00000000-0005-0000-0000-0000048B0000}"/>
    <cellStyle name="Normal 3 6 2 2 2 8" xfId="35611" xr:uid="{00000000-0005-0000-0000-0000058B0000}"/>
    <cellStyle name="Normal 3 6 2 2 2 9" xfId="35612" xr:uid="{00000000-0005-0000-0000-0000068B0000}"/>
    <cellStyle name="Normal 3 6 2 2 3" xfId="35613" xr:uid="{00000000-0005-0000-0000-0000078B0000}"/>
    <cellStyle name="Normal 3 6 2 2 3 2" xfId="35614" xr:uid="{00000000-0005-0000-0000-0000088B0000}"/>
    <cellStyle name="Normal 3 6 2 2 3 2 2" xfId="35615" xr:uid="{00000000-0005-0000-0000-0000098B0000}"/>
    <cellStyle name="Normal 3 6 2 2 3 2 2 2" xfId="35616" xr:uid="{00000000-0005-0000-0000-00000A8B0000}"/>
    <cellStyle name="Normal 3 6 2 2 3 2 2 2 2" xfId="35617" xr:uid="{00000000-0005-0000-0000-00000B8B0000}"/>
    <cellStyle name="Normal 3 6 2 2 3 2 2 3" xfId="35618" xr:uid="{00000000-0005-0000-0000-00000C8B0000}"/>
    <cellStyle name="Normal 3 6 2 2 3 2 3" xfId="35619" xr:uid="{00000000-0005-0000-0000-00000D8B0000}"/>
    <cellStyle name="Normal 3 6 2 2 3 2 3 2" xfId="35620" xr:uid="{00000000-0005-0000-0000-00000E8B0000}"/>
    <cellStyle name="Normal 3 6 2 2 3 2 4" xfId="35621" xr:uid="{00000000-0005-0000-0000-00000F8B0000}"/>
    <cellStyle name="Normal 3 6 2 2 3 2 5" xfId="35622" xr:uid="{00000000-0005-0000-0000-0000108B0000}"/>
    <cellStyle name="Normal 3 6 2 2 3 3" xfId="35623" xr:uid="{00000000-0005-0000-0000-0000118B0000}"/>
    <cellStyle name="Normal 3 6 2 2 3 3 2" xfId="35624" xr:uid="{00000000-0005-0000-0000-0000128B0000}"/>
    <cellStyle name="Normal 3 6 2 2 3 3 2 2" xfId="35625" xr:uid="{00000000-0005-0000-0000-0000138B0000}"/>
    <cellStyle name="Normal 3 6 2 2 3 3 3" xfId="35626" xr:uid="{00000000-0005-0000-0000-0000148B0000}"/>
    <cellStyle name="Normal 3 6 2 2 3 4" xfId="35627" xr:uid="{00000000-0005-0000-0000-0000158B0000}"/>
    <cellStyle name="Normal 3 6 2 2 3 4 2" xfId="35628" xr:uid="{00000000-0005-0000-0000-0000168B0000}"/>
    <cellStyle name="Normal 3 6 2 2 3 5" xfId="35629" xr:uid="{00000000-0005-0000-0000-0000178B0000}"/>
    <cellStyle name="Normal 3 6 2 2 3 6" xfId="35630" xr:uid="{00000000-0005-0000-0000-0000188B0000}"/>
    <cellStyle name="Normal 3 6 2 2 4" xfId="35631" xr:uid="{00000000-0005-0000-0000-0000198B0000}"/>
    <cellStyle name="Normal 3 6 2 2 4 2" xfId="35632" xr:uid="{00000000-0005-0000-0000-00001A8B0000}"/>
    <cellStyle name="Normal 3 6 2 2 4 2 2" xfId="35633" xr:uid="{00000000-0005-0000-0000-00001B8B0000}"/>
    <cellStyle name="Normal 3 6 2 2 4 2 2 2" xfId="35634" xr:uid="{00000000-0005-0000-0000-00001C8B0000}"/>
    <cellStyle name="Normal 3 6 2 2 4 2 3" xfId="35635" xr:uid="{00000000-0005-0000-0000-00001D8B0000}"/>
    <cellStyle name="Normal 3 6 2 2 4 3" xfId="35636" xr:uid="{00000000-0005-0000-0000-00001E8B0000}"/>
    <cellStyle name="Normal 3 6 2 2 4 3 2" xfId="35637" xr:uid="{00000000-0005-0000-0000-00001F8B0000}"/>
    <cellStyle name="Normal 3 6 2 2 4 4" xfId="35638" xr:uid="{00000000-0005-0000-0000-0000208B0000}"/>
    <cellStyle name="Normal 3 6 2 2 4 5" xfId="35639" xr:uid="{00000000-0005-0000-0000-0000218B0000}"/>
    <cellStyle name="Normal 3 6 2 2 5" xfId="35640" xr:uid="{00000000-0005-0000-0000-0000228B0000}"/>
    <cellStyle name="Normal 3 6 2 2 5 2" xfId="35641" xr:uid="{00000000-0005-0000-0000-0000238B0000}"/>
    <cellStyle name="Normal 3 6 2 2 5 2 2" xfId="35642" xr:uid="{00000000-0005-0000-0000-0000248B0000}"/>
    <cellStyle name="Normal 3 6 2 2 5 2 2 2" xfId="35643" xr:uid="{00000000-0005-0000-0000-0000258B0000}"/>
    <cellStyle name="Normal 3 6 2 2 5 2 3" xfId="35644" xr:uid="{00000000-0005-0000-0000-0000268B0000}"/>
    <cellStyle name="Normal 3 6 2 2 5 3" xfId="35645" xr:uid="{00000000-0005-0000-0000-0000278B0000}"/>
    <cellStyle name="Normal 3 6 2 2 5 3 2" xfId="35646" xr:uid="{00000000-0005-0000-0000-0000288B0000}"/>
    <cellStyle name="Normal 3 6 2 2 5 4" xfId="35647" xr:uid="{00000000-0005-0000-0000-0000298B0000}"/>
    <cellStyle name="Normal 3 6 2 2 6" xfId="35648" xr:uid="{00000000-0005-0000-0000-00002A8B0000}"/>
    <cellStyle name="Normal 3 6 2 2 6 2" xfId="35649" xr:uid="{00000000-0005-0000-0000-00002B8B0000}"/>
    <cellStyle name="Normal 3 6 2 2 6 2 2" xfId="35650" xr:uid="{00000000-0005-0000-0000-00002C8B0000}"/>
    <cellStyle name="Normal 3 6 2 2 6 3" xfId="35651" xr:uid="{00000000-0005-0000-0000-00002D8B0000}"/>
    <cellStyle name="Normal 3 6 2 2 7" xfId="35652" xr:uid="{00000000-0005-0000-0000-00002E8B0000}"/>
    <cellStyle name="Normal 3 6 2 2 7 2" xfId="35653" xr:uid="{00000000-0005-0000-0000-00002F8B0000}"/>
    <cellStyle name="Normal 3 6 2 2 8" xfId="35654" xr:uid="{00000000-0005-0000-0000-0000308B0000}"/>
    <cellStyle name="Normal 3 6 2 2 8 2" xfId="35655" xr:uid="{00000000-0005-0000-0000-0000318B0000}"/>
    <cellStyle name="Normal 3 6 2 2 9" xfId="35656" xr:uid="{00000000-0005-0000-0000-0000328B0000}"/>
    <cellStyle name="Normal 3 6 2 2_T-straight with PEDs adjustor" xfId="35657" xr:uid="{00000000-0005-0000-0000-0000338B0000}"/>
    <cellStyle name="Normal 3 6 2 3" xfId="35658" xr:uid="{00000000-0005-0000-0000-0000348B0000}"/>
    <cellStyle name="Normal 3 6 2 3 2" xfId="35659" xr:uid="{00000000-0005-0000-0000-0000358B0000}"/>
    <cellStyle name="Normal 3 6 2 3 2 2" xfId="35660" xr:uid="{00000000-0005-0000-0000-0000368B0000}"/>
    <cellStyle name="Normal 3 6 2 3 2 2 2" xfId="35661" xr:uid="{00000000-0005-0000-0000-0000378B0000}"/>
    <cellStyle name="Normal 3 6 2 3 2 2 2 2" xfId="35662" xr:uid="{00000000-0005-0000-0000-0000388B0000}"/>
    <cellStyle name="Normal 3 6 2 3 2 2 2 2 2" xfId="35663" xr:uid="{00000000-0005-0000-0000-0000398B0000}"/>
    <cellStyle name="Normal 3 6 2 3 2 2 2 3" xfId="35664" xr:uid="{00000000-0005-0000-0000-00003A8B0000}"/>
    <cellStyle name="Normal 3 6 2 3 2 2 3" xfId="35665" xr:uid="{00000000-0005-0000-0000-00003B8B0000}"/>
    <cellStyle name="Normal 3 6 2 3 2 2 3 2" xfId="35666" xr:uid="{00000000-0005-0000-0000-00003C8B0000}"/>
    <cellStyle name="Normal 3 6 2 3 2 2 4" xfId="35667" xr:uid="{00000000-0005-0000-0000-00003D8B0000}"/>
    <cellStyle name="Normal 3 6 2 3 2 3" xfId="35668" xr:uid="{00000000-0005-0000-0000-00003E8B0000}"/>
    <cellStyle name="Normal 3 6 2 3 2 3 2" xfId="35669" xr:uid="{00000000-0005-0000-0000-00003F8B0000}"/>
    <cellStyle name="Normal 3 6 2 3 2 3 2 2" xfId="35670" xr:uid="{00000000-0005-0000-0000-0000408B0000}"/>
    <cellStyle name="Normal 3 6 2 3 2 3 3" xfId="35671" xr:uid="{00000000-0005-0000-0000-0000418B0000}"/>
    <cellStyle name="Normal 3 6 2 3 2 4" xfId="35672" xr:uid="{00000000-0005-0000-0000-0000428B0000}"/>
    <cellStyle name="Normal 3 6 2 3 2 4 2" xfId="35673" xr:uid="{00000000-0005-0000-0000-0000438B0000}"/>
    <cellStyle name="Normal 3 6 2 3 2 5" xfId="35674" xr:uid="{00000000-0005-0000-0000-0000448B0000}"/>
    <cellStyle name="Normal 3 6 2 3 2 6" xfId="35675" xr:uid="{00000000-0005-0000-0000-0000458B0000}"/>
    <cellStyle name="Normal 3 6 2 3 3" xfId="35676" xr:uid="{00000000-0005-0000-0000-0000468B0000}"/>
    <cellStyle name="Normal 3 6 2 3 3 2" xfId="35677" xr:uid="{00000000-0005-0000-0000-0000478B0000}"/>
    <cellStyle name="Normal 3 6 2 3 3 2 2" xfId="35678" xr:uid="{00000000-0005-0000-0000-0000488B0000}"/>
    <cellStyle name="Normal 3 6 2 3 3 2 2 2" xfId="35679" xr:uid="{00000000-0005-0000-0000-0000498B0000}"/>
    <cellStyle name="Normal 3 6 2 3 3 2 3" xfId="35680" xr:uid="{00000000-0005-0000-0000-00004A8B0000}"/>
    <cellStyle name="Normal 3 6 2 3 3 3" xfId="35681" xr:uid="{00000000-0005-0000-0000-00004B8B0000}"/>
    <cellStyle name="Normal 3 6 2 3 3 3 2" xfId="35682" xr:uid="{00000000-0005-0000-0000-00004C8B0000}"/>
    <cellStyle name="Normal 3 6 2 3 3 4" xfId="35683" xr:uid="{00000000-0005-0000-0000-00004D8B0000}"/>
    <cellStyle name="Normal 3 6 2 3 4" xfId="35684" xr:uid="{00000000-0005-0000-0000-00004E8B0000}"/>
    <cellStyle name="Normal 3 6 2 3 4 2" xfId="35685" xr:uid="{00000000-0005-0000-0000-00004F8B0000}"/>
    <cellStyle name="Normal 3 6 2 3 4 2 2" xfId="35686" xr:uid="{00000000-0005-0000-0000-0000508B0000}"/>
    <cellStyle name="Normal 3 6 2 3 4 2 2 2" xfId="35687" xr:uid="{00000000-0005-0000-0000-0000518B0000}"/>
    <cellStyle name="Normal 3 6 2 3 4 2 3" xfId="35688" xr:uid="{00000000-0005-0000-0000-0000528B0000}"/>
    <cellStyle name="Normal 3 6 2 3 4 3" xfId="35689" xr:uid="{00000000-0005-0000-0000-0000538B0000}"/>
    <cellStyle name="Normal 3 6 2 3 4 3 2" xfId="35690" xr:uid="{00000000-0005-0000-0000-0000548B0000}"/>
    <cellStyle name="Normal 3 6 2 3 4 4" xfId="35691" xr:uid="{00000000-0005-0000-0000-0000558B0000}"/>
    <cellStyle name="Normal 3 6 2 3 5" xfId="35692" xr:uid="{00000000-0005-0000-0000-0000568B0000}"/>
    <cellStyle name="Normal 3 6 2 3 5 2" xfId="35693" xr:uid="{00000000-0005-0000-0000-0000578B0000}"/>
    <cellStyle name="Normal 3 6 2 3 5 2 2" xfId="35694" xr:uid="{00000000-0005-0000-0000-0000588B0000}"/>
    <cellStyle name="Normal 3 6 2 3 5 3" xfId="35695" xr:uid="{00000000-0005-0000-0000-0000598B0000}"/>
    <cellStyle name="Normal 3 6 2 3 6" xfId="35696" xr:uid="{00000000-0005-0000-0000-00005A8B0000}"/>
    <cellStyle name="Normal 3 6 2 3 6 2" xfId="35697" xr:uid="{00000000-0005-0000-0000-00005B8B0000}"/>
    <cellStyle name="Normal 3 6 2 3 7" xfId="35698" xr:uid="{00000000-0005-0000-0000-00005C8B0000}"/>
    <cellStyle name="Normal 3 6 2 3 7 2" xfId="35699" xr:uid="{00000000-0005-0000-0000-00005D8B0000}"/>
    <cellStyle name="Normal 3 6 2 3 8" xfId="35700" xr:uid="{00000000-0005-0000-0000-00005E8B0000}"/>
    <cellStyle name="Normal 3 6 2 3 9" xfId="35701" xr:uid="{00000000-0005-0000-0000-00005F8B0000}"/>
    <cellStyle name="Normal 3 6 2 4" xfId="35702" xr:uid="{00000000-0005-0000-0000-0000608B0000}"/>
    <cellStyle name="Normal 3 6 2 4 2" xfId="35703" xr:uid="{00000000-0005-0000-0000-0000618B0000}"/>
    <cellStyle name="Normal 3 6 2 4 2 2" xfId="35704" xr:uid="{00000000-0005-0000-0000-0000628B0000}"/>
    <cellStyle name="Normal 3 6 2 4 2 2 2" xfId="35705" xr:uid="{00000000-0005-0000-0000-0000638B0000}"/>
    <cellStyle name="Normal 3 6 2 4 2 2 2 2" xfId="35706" xr:uid="{00000000-0005-0000-0000-0000648B0000}"/>
    <cellStyle name="Normal 3 6 2 4 2 2 3" xfId="35707" xr:uid="{00000000-0005-0000-0000-0000658B0000}"/>
    <cellStyle name="Normal 3 6 2 4 2 3" xfId="35708" xr:uid="{00000000-0005-0000-0000-0000668B0000}"/>
    <cellStyle name="Normal 3 6 2 4 2 3 2" xfId="35709" xr:uid="{00000000-0005-0000-0000-0000678B0000}"/>
    <cellStyle name="Normal 3 6 2 4 2 4" xfId="35710" xr:uid="{00000000-0005-0000-0000-0000688B0000}"/>
    <cellStyle name="Normal 3 6 2 4 2 5" xfId="35711" xr:uid="{00000000-0005-0000-0000-0000698B0000}"/>
    <cellStyle name="Normal 3 6 2 4 3" xfId="35712" xr:uid="{00000000-0005-0000-0000-00006A8B0000}"/>
    <cellStyle name="Normal 3 6 2 4 3 2" xfId="35713" xr:uid="{00000000-0005-0000-0000-00006B8B0000}"/>
    <cellStyle name="Normal 3 6 2 4 3 2 2" xfId="35714" xr:uid="{00000000-0005-0000-0000-00006C8B0000}"/>
    <cellStyle name="Normal 3 6 2 4 3 3" xfId="35715" xr:uid="{00000000-0005-0000-0000-00006D8B0000}"/>
    <cellStyle name="Normal 3 6 2 4 4" xfId="35716" xr:uid="{00000000-0005-0000-0000-00006E8B0000}"/>
    <cellStyle name="Normal 3 6 2 4 4 2" xfId="35717" xr:uid="{00000000-0005-0000-0000-00006F8B0000}"/>
    <cellStyle name="Normal 3 6 2 4 5" xfId="35718" xr:uid="{00000000-0005-0000-0000-0000708B0000}"/>
    <cellStyle name="Normal 3 6 2 4 6" xfId="35719" xr:uid="{00000000-0005-0000-0000-0000718B0000}"/>
    <cellStyle name="Normal 3 6 2 5" xfId="35720" xr:uid="{00000000-0005-0000-0000-0000728B0000}"/>
    <cellStyle name="Normal 3 6 2 5 2" xfId="35721" xr:uid="{00000000-0005-0000-0000-0000738B0000}"/>
    <cellStyle name="Normal 3 6 2 5 2 2" xfId="35722" xr:uid="{00000000-0005-0000-0000-0000748B0000}"/>
    <cellStyle name="Normal 3 6 2 5 2 2 2" xfId="35723" xr:uid="{00000000-0005-0000-0000-0000758B0000}"/>
    <cellStyle name="Normal 3 6 2 5 2 3" xfId="35724" xr:uid="{00000000-0005-0000-0000-0000768B0000}"/>
    <cellStyle name="Normal 3 6 2 5 3" xfId="35725" xr:uid="{00000000-0005-0000-0000-0000778B0000}"/>
    <cellStyle name="Normal 3 6 2 5 3 2" xfId="35726" xr:uid="{00000000-0005-0000-0000-0000788B0000}"/>
    <cellStyle name="Normal 3 6 2 5 4" xfId="35727" xr:uid="{00000000-0005-0000-0000-0000798B0000}"/>
    <cellStyle name="Normal 3 6 2 5 5" xfId="35728" xr:uid="{00000000-0005-0000-0000-00007A8B0000}"/>
    <cellStyle name="Normal 3 6 2 6" xfId="35729" xr:uid="{00000000-0005-0000-0000-00007B8B0000}"/>
    <cellStyle name="Normal 3 6 2 6 2" xfId="35730" xr:uid="{00000000-0005-0000-0000-00007C8B0000}"/>
    <cellStyle name="Normal 3 6 2 6 2 2" xfId="35731" xr:uid="{00000000-0005-0000-0000-00007D8B0000}"/>
    <cellStyle name="Normal 3 6 2 6 2 2 2" xfId="35732" xr:uid="{00000000-0005-0000-0000-00007E8B0000}"/>
    <cellStyle name="Normal 3 6 2 6 2 3" xfId="35733" xr:uid="{00000000-0005-0000-0000-00007F8B0000}"/>
    <cellStyle name="Normal 3 6 2 6 3" xfId="35734" xr:uid="{00000000-0005-0000-0000-0000808B0000}"/>
    <cellStyle name="Normal 3 6 2 6 3 2" xfId="35735" xr:uid="{00000000-0005-0000-0000-0000818B0000}"/>
    <cellStyle name="Normal 3 6 2 6 4" xfId="35736" xr:uid="{00000000-0005-0000-0000-0000828B0000}"/>
    <cellStyle name="Normal 3 6 2 7" xfId="35737" xr:uid="{00000000-0005-0000-0000-0000838B0000}"/>
    <cellStyle name="Normal 3 6 2 7 2" xfId="35738" xr:uid="{00000000-0005-0000-0000-0000848B0000}"/>
    <cellStyle name="Normal 3 6 2 7 2 2" xfId="35739" xr:uid="{00000000-0005-0000-0000-0000858B0000}"/>
    <cellStyle name="Normal 3 6 2 7 3" xfId="35740" xr:uid="{00000000-0005-0000-0000-0000868B0000}"/>
    <cellStyle name="Normal 3 6 2 8" xfId="35741" xr:uid="{00000000-0005-0000-0000-0000878B0000}"/>
    <cellStyle name="Normal 3 6 2 8 2" xfId="35742" xr:uid="{00000000-0005-0000-0000-0000888B0000}"/>
    <cellStyle name="Normal 3 6 2 9" xfId="35743" xr:uid="{00000000-0005-0000-0000-0000898B0000}"/>
    <cellStyle name="Normal 3 6 2 9 2" xfId="35744" xr:uid="{00000000-0005-0000-0000-00008A8B0000}"/>
    <cellStyle name="Normal 3 6 2_T-straight with PEDs adjustor" xfId="35745" xr:uid="{00000000-0005-0000-0000-00008B8B0000}"/>
    <cellStyle name="Normal 3 6 3" xfId="35746" xr:uid="{00000000-0005-0000-0000-00008C8B0000}"/>
    <cellStyle name="Normal 3 6 3 10" xfId="35747" xr:uid="{00000000-0005-0000-0000-00008D8B0000}"/>
    <cellStyle name="Normal 3 6 3 11" xfId="35748" xr:uid="{00000000-0005-0000-0000-00008E8B0000}"/>
    <cellStyle name="Normal 3 6 3 2" xfId="35749" xr:uid="{00000000-0005-0000-0000-00008F8B0000}"/>
    <cellStyle name="Normal 3 6 3 2 10" xfId="35750" xr:uid="{00000000-0005-0000-0000-0000908B0000}"/>
    <cellStyle name="Normal 3 6 3 2 2" xfId="35751" xr:uid="{00000000-0005-0000-0000-0000918B0000}"/>
    <cellStyle name="Normal 3 6 3 2 2 2" xfId="35752" xr:uid="{00000000-0005-0000-0000-0000928B0000}"/>
    <cellStyle name="Normal 3 6 3 2 2 2 2" xfId="35753" xr:uid="{00000000-0005-0000-0000-0000938B0000}"/>
    <cellStyle name="Normal 3 6 3 2 2 2 2 2" xfId="35754" xr:uid="{00000000-0005-0000-0000-0000948B0000}"/>
    <cellStyle name="Normal 3 6 3 2 2 2 2 2 2" xfId="35755" xr:uid="{00000000-0005-0000-0000-0000958B0000}"/>
    <cellStyle name="Normal 3 6 3 2 2 2 2 2 2 2" xfId="35756" xr:uid="{00000000-0005-0000-0000-0000968B0000}"/>
    <cellStyle name="Normal 3 6 3 2 2 2 2 2 3" xfId="35757" xr:uid="{00000000-0005-0000-0000-0000978B0000}"/>
    <cellStyle name="Normal 3 6 3 2 2 2 2 3" xfId="35758" xr:uid="{00000000-0005-0000-0000-0000988B0000}"/>
    <cellStyle name="Normal 3 6 3 2 2 2 2 3 2" xfId="35759" xr:uid="{00000000-0005-0000-0000-0000998B0000}"/>
    <cellStyle name="Normal 3 6 3 2 2 2 2 4" xfId="35760" xr:uid="{00000000-0005-0000-0000-00009A8B0000}"/>
    <cellStyle name="Normal 3 6 3 2 2 2 3" xfId="35761" xr:uid="{00000000-0005-0000-0000-00009B8B0000}"/>
    <cellStyle name="Normal 3 6 3 2 2 2 3 2" xfId="35762" xr:uid="{00000000-0005-0000-0000-00009C8B0000}"/>
    <cellStyle name="Normal 3 6 3 2 2 2 3 2 2" xfId="35763" xr:uid="{00000000-0005-0000-0000-00009D8B0000}"/>
    <cellStyle name="Normal 3 6 3 2 2 2 3 3" xfId="35764" xr:uid="{00000000-0005-0000-0000-00009E8B0000}"/>
    <cellStyle name="Normal 3 6 3 2 2 2 4" xfId="35765" xr:uid="{00000000-0005-0000-0000-00009F8B0000}"/>
    <cellStyle name="Normal 3 6 3 2 2 2 4 2" xfId="35766" xr:uid="{00000000-0005-0000-0000-0000A08B0000}"/>
    <cellStyle name="Normal 3 6 3 2 2 2 5" xfId="35767" xr:uid="{00000000-0005-0000-0000-0000A18B0000}"/>
    <cellStyle name="Normal 3 6 3 2 2 3" xfId="35768" xr:uid="{00000000-0005-0000-0000-0000A28B0000}"/>
    <cellStyle name="Normal 3 6 3 2 2 3 2" xfId="35769" xr:uid="{00000000-0005-0000-0000-0000A38B0000}"/>
    <cellStyle name="Normal 3 6 3 2 2 3 2 2" xfId="35770" xr:uid="{00000000-0005-0000-0000-0000A48B0000}"/>
    <cellStyle name="Normal 3 6 3 2 2 3 2 2 2" xfId="35771" xr:uid="{00000000-0005-0000-0000-0000A58B0000}"/>
    <cellStyle name="Normal 3 6 3 2 2 3 2 3" xfId="35772" xr:uid="{00000000-0005-0000-0000-0000A68B0000}"/>
    <cellStyle name="Normal 3 6 3 2 2 3 3" xfId="35773" xr:uid="{00000000-0005-0000-0000-0000A78B0000}"/>
    <cellStyle name="Normal 3 6 3 2 2 3 3 2" xfId="35774" xr:uid="{00000000-0005-0000-0000-0000A88B0000}"/>
    <cellStyle name="Normal 3 6 3 2 2 3 4" xfId="35775" xr:uid="{00000000-0005-0000-0000-0000A98B0000}"/>
    <cellStyle name="Normal 3 6 3 2 2 4" xfId="35776" xr:uid="{00000000-0005-0000-0000-0000AA8B0000}"/>
    <cellStyle name="Normal 3 6 3 2 2 4 2" xfId="35777" xr:uid="{00000000-0005-0000-0000-0000AB8B0000}"/>
    <cellStyle name="Normal 3 6 3 2 2 4 2 2" xfId="35778" xr:uid="{00000000-0005-0000-0000-0000AC8B0000}"/>
    <cellStyle name="Normal 3 6 3 2 2 4 2 2 2" xfId="35779" xr:uid="{00000000-0005-0000-0000-0000AD8B0000}"/>
    <cellStyle name="Normal 3 6 3 2 2 4 2 3" xfId="35780" xr:uid="{00000000-0005-0000-0000-0000AE8B0000}"/>
    <cellStyle name="Normal 3 6 3 2 2 4 3" xfId="35781" xr:uid="{00000000-0005-0000-0000-0000AF8B0000}"/>
    <cellStyle name="Normal 3 6 3 2 2 4 3 2" xfId="35782" xr:uid="{00000000-0005-0000-0000-0000B08B0000}"/>
    <cellStyle name="Normal 3 6 3 2 2 4 4" xfId="35783" xr:uid="{00000000-0005-0000-0000-0000B18B0000}"/>
    <cellStyle name="Normal 3 6 3 2 2 5" xfId="35784" xr:uid="{00000000-0005-0000-0000-0000B28B0000}"/>
    <cellStyle name="Normal 3 6 3 2 2 5 2" xfId="35785" xr:uid="{00000000-0005-0000-0000-0000B38B0000}"/>
    <cellStyle name="Normal 3 6 3 2 2 5 2 2" xfId="35786" xr:uid="{00000000-0005-0000-0000-0000B48B0000}"/>
    <cellStyle name="Normal 3 6 3 2 2 5 3" xfId="35787" xr:uid="{00000000-0005-0000-0000-0000B58B0000}"/>
    <cellStyle name="Normal 3 6 3 2 2 6" xfId="35788" xr:uid="{00000000-0005-0000-0000-0000B68B0000}"/>
    <cellStyle name="Normal 3 6 3 2 2 6 2" xfId="35789" xr:uid="{00000000-0005-0000-0000-0000B78B0000}"/>
    <cellStyle name="Normal 3 6 3 2 2 7" xfId="35790" xr:uid="{00000000-0005-0000-0000-0000B88B0000}"/>
    <cellStyle name="Normal 3 6 3 2 2 7 2" xfId="35791" xr:uid="{00000000-0005-0000-0000-0000B98B0000}"/>
    <cellStyle name="Normal 3 6 3 2 2 8" xfId="35792" xr:uid="{00000000-0005-0000-0000-0000BA8B0000}"/>
    <cellStyle name="Normal 3 6 3 2 2 9" xfId="35793" xr:uid="{00000000-0005-0000-0000-0000BB8B0000}"/>
    <cellStyle name="Normal 3 6 3 2 3" xfId="35794" xr:uid="{00000000-0005-0000-0000-0000BC8B0000}"/>
    <cellStyle name="Normal 3 6 3 2 3 2" xfId="35795" xr:uid="{00000000-0005-0000-0000-0000BD8B0000}"/>
    <cellStyle name="Normal 3 6 3 2 3 2 2" xfId="35796" xr:uid="{00000000-0005-0000-0000-0000BE8B0000}"/>
    <cellStyle name="Normal 3 6 3 2 3 2 2 2" xfId="35797" xr:uid="{00000000-0005-0000-0000-0000BF8B0000}"/>
    <cellStyle name="Normal 3 6 3 2 3 2 2 2 2" xfId="35798" xr:uid="{00000000-0005-0000-0000-0000C08B0000}"/>
    <cellStyle name="Normal 3 6 3 2 3 2 2 3" xfId="35799" xr:uid="{00000000-0005-0000-0000-0000C18B0000}"/>
    <cellStyle name="Normal 3 6 3 2 3 2 3" xfId="35800" xr:uid="{00000000-0005-0000-0000-0000C28B0000}"/>
    <cellStyle name="Normal 3 6 3 2 3 2 3 2" xfId="35801" xr:uid="{00000000-0005-0000-0000-0000C38B0000}"/>
    <cellStyle name="Normal 3 6 3 2 3 2 4" xfId="35802" xr:uid="{00000000-0005-0000-0000-0000C48B0000}"/>
    <cellStyle name="Normal 3 6 3 2 3 3" xfId="35803" xr:uid="{00000000-0005-0000-0000-0000C58B0000}"/>
    <cellStyle name="Normal 3 6 3 2 3 3 2" xfId="35804" xr:uid="{00000000-0005-0000-0000-0000C68B0000}"/>
    <cellStyle name="Normal 3 6 3 2 3 3 2 2" xfId="35805" xr:uid="{00000000-0005-0000-0000-0000C78B0000}"/>
    <cellStyle name="Normal 3 6 3 2 3 3 3" xfId="35806" xr:uid="{00000000-0005-0000-0000-0000C88B0000}"/>
    <cellStyle name="Normal 3 6 3 2 3 4" xfId="35807" xr:uid="{00000000-0005-0000-0000-0000C98B0000}"/>
    <cellStyle name="Normal 3 6 3 2 3 4 2" xfId="35808" xr:uid="{00000000-0005-0000-0000-0000CA8B0000}"/>
    <cellStyle name="Normal 3 6 3 2 3 5" xfId="35809" xr:uid="{00000000-0005-0000-0000-0000CB8B0000}"/>
    <cellStyle name="Normal 3 6 3 2 4" xfId="35810" xr:uid="{00000000-0005-0000-0000-0000CC8B0000}"/>
    <cellStyle name="Normal 3 6 3 2 4 2" xfId="35811" xr:uid="{00000000-0005-0000-0000-0000CD8B0000}"/>
    <cellStyle name="Normal 3 6 3 2 4 2 2" xfId="35812" xr:uid="{00000000-0005-0000-0000-0000CE8B0000}"/>
    <cellStyle name="Normal 3 6 3 2 4 2 2 2" xfId="35813" xr:uid="{00000000-0005-0000-0000-0000CF8B0000}"/>
    <cellStyle name="Normal 3 6 3 2 4 2 3" xfId="35814" xr:uid="{00000000-0005-0000-0000-0000D08B0000}"/>
    <cellStyle name="Normal 3 6 3 2 4 3" xfId="35815" xr:uid="{00000000-0005-0000-0000-0000D18B0000}"/>
    <cellStyle name="Normal 3 6 3 2 4 3 2" xfId="35816" xr:uid="{00000000-0005-0000-0000-0000D28B0000}"/>
    <cellStyle name="Normal 3 6 3 2 4 4" xfId="35817" xr:uid="{00000000-0005-0000-0000-0000D38B0000}"/>
    <cellStyle name="Normal 3 6 3 2 5" xfId="35818" xr:uid="{00000000-0005-0000-0000-0000D48B0000}"/>
    <cellStyle name="Normal 3 6 3 2 5 2" xfId="35819" xr:uid="{00000000-0005-0000-0000-0000D58B0000}"/>
    <cellStyle name="Normal 3 6 3 2 5 2 2" xfId="35820" xr:uid="{00000000-0005-0000-0000-0000D68B0000}"/>
    <cellStyle name="Normal 3 6 3 2 5 2 2 2" xfId="35821" xr:uid="{00000000-0005-0000-0000-0000D78B0000}"/>
    <cellStyle name="Normal 3 6 3 2 5 2 3" xfId="35822" xr:uid="{00000000-0005-0000-0000-0000D88B0000}"/>
    <cellStyle name="Normal 3 6 3 2 5 3" xfId="35823" xr:uid="{00000000-0005-0000-0000-0000D98B0000}"/>
    <cellStyle name="Normal 3 6 3 2 5 3 2" xfId="35824" xr:uid="{00000000-0005-0000-0000-0000DA8B0000}"/>
    <cellStyle name="Normal 3 6 3 2 5 4" xfId="35825" xr:uid="{00000000-0005-0000-0000-0000DB8B0000}"/>
    <cellStyle name="Normal 3 6 3 2 6" xfId="35826" xr:uid="{00000000-0005-0000-0000-0000DC8B0000}"/>
    <cellStyle name="Normal 3 6 3 2 6 2" xfId="35827" xr:uid="{00000000-0005-0000-0000-0000DD8B0000}"/>
    <cellStyle name="Normal 3 6 3 2 6 2 2" xfId="35828" xr:uid="{00000000-0005-0000-0000-0000DE8B0000}"/>
    <cellStyle name="Normal 3 6 3 2 6 3" xfId="35829" xr:uid="{00000000-0005-0000-0000-0000DF8B0000}"/>
    <cellStyle name="Normal 3 6 3 2 7" xfId="35830" xr:uid="{00000000-0005-0000-0000-0000E08B0000}"/>
    <cellStyle name="Normal 3 6 3 2 7 2" xfId="35831" xr:uid="{00000000-0005-0000-0000-0000E18B0000}"/>
    <cellStyle name="Normal 3 6 3 2 8" xfId="35832" xr:uid="{00000000-0005-0000-0000-0000E28B0000}"/>
    <cellStyle name="Normal 3 6 3 2 8 2" xfId="35833" xr:uid="{00000000-0005-0000-0000-0000E38B0000}"/>
    <cellStyle name="Normal 3 6 3 2 9" xfId="35834" xr:uid="{00000000-0005-0000-0000-0000E48B0000}"/>
    <cellStyle name="Normal 3 6 3 3" xfId="35835" xr:uid="{00000000-0005-0000-0000-0000E58B0000}"/>
    <cellStyle name="Normal 3 6 3 3 2" xfId="35836" xr:uid="{00000000-0005-0000-0000-0000E68B0000}"/>
    <cellStyle name="Normal 3 6 3 3 2 2" xfId="35837" xr:uid="{00000000-0005-0000-0000-0000E78B0000}"/>
    <cellStyle name="Normal 3 6 3 3 2 2 2" xfId="35838" xr:uid="{00000000-0005-0000-0000-0000E88B0000}"/>
    <cellStyle name="Normal 3 6 3 3 2 2 2 2" xfId="35839" xr:uid="{00000000-0005-0000-0000-0000E98B0000}"/>
    <cellStyle name="Normal 3 6 3 3 2 2 2 2 2" xfId="35840" xr:uid="{00000000-0005-0000-0000-0000EA8B0000}"/>
    <cellStyle name="Normal 3 6 3 3 2 2 2 3" xfId="35841" xr:uid="{00000000-0005-0000-0000-0000EB8B0000}"/>
    <cellStyle name="Normal 3 6 3 3 2 2 3" xfId="35842" xr:uid="{00000000-0005-0000-0000-0000EC8B0000}"/>
    <cellStyle name="Normal 3 6 3 3 2 2 3 2" xfId="35843" xr:uid="{00000000-0005-0000-0000-0000ED8B0000}"/>
    <cellStyle name="Normal 3 6 3 3 2 2 4" xfId="35844" xr:uid="{00000000-0005-0000-0000-0000EE8B0000}"/>
    <cellStyle name="Normal 3 6 3 3 2 3" xfId="35845" xr:uid="{00000000-0005-0000-0000-0000EF8B0000}"/>
    <cellStyle name="Normal 3 6 3 3 2 3 2" xfId="35846" xr:uid="{00000000-0005-0000-0000-0000F08B0000}"/>
    <cellStyle name="Normal 3 6 3 3 2 3 2 2" xfId="35847" xr:uid="{00000000-0005-0000-0000-0000F18B0000}"/>
    <cellStyle name="Normal 3 6 3 3 2 3 3" xfId="35848" xr:uid="{00000000-0005-0000-0000-0000F28B0000}"/>
    <cellStyle name="Normal 3 6 3 3 2 4" xfId="35849" xr:uid="{00000000-0005-0000-0000-0000F38B0000}"/>
    <cellStyle name="Normal 3 6 3 3 2 4 2" xfId="35850" xr:uid="{00000000-0005-0000-0000-0000F48B0000}"/>
    <cellStyle name="Normal 3 6 3 3 2 5" xfId="35851" xr:uid="{00000000-0005-0000-0000-0000F58B0000}"/>
    <cellStyle name="Normal 3 6 3 3 2 6" xfId="35852" xr:uid="{00000000-0005-0000-0000-0000F68B0000}"/>
    <cellStyle name="Normal 3 6 3 3 3" xfId="35853" xr:uid="{00000000-0005-0000-0000-0000F78B0000}"/>
    <cellStyle name="Normal 3 6 3 3 3 2" xfId="35854" xr:uid="{00000000-0005-0000-0000-0000F88B0000}"/>
    <cellStyle name="Normal 3 6 3 3 3 2 2" xfId="35855" xr:uid="{00000000-0005-0000-0000-0000F98B0000}"/>
    <cellStyle name="Normal 3 6 3 3 3 2 2 2" xfId="35856" xr:uid="{00000000-0005-0000-0000-0000FA8B0000}"/>
    <cellStyle name="Normal 3 6 3 3 3 2 3" xfId="35857" xr:uid="{00000000-0005-0000-0000-0000FB8B0000}"/>
    <cellStyle name="Normal 3 6 3 3 3 3" xfId="35858" xr:uid="{00000000-0005-0000-0000-0000FC8B0000}"/>
    <cellStyle name="Normal 3 6 3 3 3 3 2" xfId="35859" xr:uid="{00000000-0005-0000-0000-0000FD8B0000}"/>
    <cellStyle name="Normal 3 6 3 3 3 4" xfId="35860" xr:uid="{00000000-0005-0000-0000-0000FE8B0000}"/>
    <cellStyle name="Normal 3 6 3 3 4" xfId="35861" xr:uid="{00000000-0005-0000-0000-0000FF8B0000}"/>
    <cellStyle name="Normal 3 6 3 3 4 2" xfId="35862" xr:uid="{00000000-0005-0000-0000-0000008C0000}"/>
    <cellStyle name="Normal 3 6 3 3 4 2 2" xfId="35863" xr:uid="{00000000-0005-0000-0000-0000018C0000}"/>
    <cellStyle name="Normal 3 6 3 3 4 2 2 2" xfId="35864" xr:uid="{00000000-0005-0000-0000-0000028C0000}"/>
    <cellStyle name="Normal 3 6 3 3 4 2 3" xfId="35865" xr:uid="{00000000-0005-0000-0000-0000038C0000}"/>
    <cellStyle name="Normal 3 6 3 3 4 3" xfId="35866" xr:uid="{00000000-0005-0000-0000-0000048C0000}"/>
    <cellStyle name="Normal 3 6 3 3 4 3 2" xfId="35867" xr:uid="{00000000-0005-0000-0000-0000058C0000}"/>
    <cellStyle name="Normal 3 6 3 3 4 4" xfId="35868" xr:uid="{00000000-0005-0000-0000-0000068C0000}"/>
    <cellStyle name="Normal 3 6 3 3 5" xfId="35869" xr:uid="{00000000-0005-0000-0000-0000078C0000}"/>
    <cellStyle name="Normal 3 6 3 3 5 2" xfId="35870" xr:uid="{00000000-0005-0000-0000-0000088C0000}"/>
    <cellStyle name="Normal 3 6 3 3 5 2 2" xfId="35871" xr:uid="{00000000-0005-0000-0000-0000098C0000}"/>
    <cellStyle name="Normal 3 6 3 3 5 3" xfId="35872" xr:uid="{00000000-0005-0000-0000-00000A8C0000}"/>
    <cellStyle name="Normal 3 6 3 3 6" xfId="35873" xr:uid="{00000000-0005-0000-0000-00000B8C0000}"/>
    <cellStyle name="Normal 3 6 3 3 6 2" xfId="35874" xr:uid="{00000000-0005-0000-0000-00000C8C0000}"/>
    <cellStyle name="Normal 3 6 3 3 7" xfId="35875" xr:uid="{00000000-0005-0000-0000-00000D8C0000}"/>
    <cellStyle name="Normal 3 6 3 3 7 2" xfId="35876" xr:uid="{00000000-0005-0000-0000-00000E8C0000}"/>
    <cellStyle name="Normal 3 6 3 3 8" xfId="35877" xr:uid="{00000000-0005-0000-0000-00000F8C0000}"/>
    <cellStyle name="Normal 3 6 3 3 9" xfId="35878" xr:uid="{00000000-0005-0000-0000-0000108C0000}"/>
    <cellStyle name="Normal 3 6 3 4" xfId="35879" xr:uid="{00000000-0005-0000-0000-0000118C0000}"/>
    <cellStyle name="Normal 3 6 3 4 2" xfId="35880" xr:uid="{00000000-0005-0000-0000-0000128C0000}"/>
    <cellStyle name="Normal 3 6 3 4 2 2" xfId="35881" xr:uid="{00000000-0005-0000-0000-0000138C0000}"/>
    <cellStyle name="Normal 3 6 3 4 2 2 2" xfId="35882" xr:uid="{00000000-0005-0000-0000-0000148C0000}"/>
    <cellStyle name="Normal 3 6 3 4 2 2 2 2" xfId="35883" xr:uid="{00000000-0005-0000-0000-0000158C0000}"/>
    <cellStyle name="Normal 3 6 3 4 2 2 3" xfId="35884" xr:uid="{00000000-0005-0000-0000-0000168C0000}"/>
    <cellStyle name="Normal 3 6 3 4 2 3" xfId="35885" xr:uid="{00000000-0005-0000-0000-0000178C0000}"/>
    <cellStyle name="Normal 3 6 3 4 2 3 2" xfId="35886" xr:uid="{00000000-0005-0000-0000-0000188C0000}"/>
    <cellStyle name="Normal 3 6 3 4 2 4" xfId="35887" xr:uid="{00000000-0005-0000-0000-0000198C0000}"/>
    <cellStyle name="Normal 3 6 3 4 3" xfId="35888" xr:uid="{00000000-0005-0000-0000-00001A8C0000}"/>
    <cellStyle name="Normal 3 6 3 4 3 2" xfId="35889" xr:uid="{00000000-0005-0000-0000-00001B8C0000}"/>
    <cellStyle name="Normal 3 6 3 4 3 2 2" xfId="35890" xr:uid="{00000000-0005-0000-0000-00001C8C0000}"/>
    <cellStyle name="Normal 3 6 3 4 3 3" xfId="35891" xr:uid="{00000000-0005-0000-0000-00001D8C0000}"/>
    <cellStyle name="Normal 3 6 3 4 4" xfId="35892" xr:uid="{00000000-0005-0000-0000-00001E8C0000}"/>
    <cellStyle name="Normal 3 6 3 4 4 2" xfId="35893" xr:uid="{00000000-0005-0000-0000-00001F8C0000}"/>
    <cellStyle name="Normal 3 6 3 4 5" xfId="35894" xr:uid="{00000000-0005-0000-0000-0000208C0000}"/>
    <cellStyle name="Normal 3 6 3 4 6" xfId="35895" xr:uid="{00000000-0005-0000-0000-0000218C0000}"/>
    <cellStyle name="Normal 3 6 3 5" xfId="35896" xr:uid="{00000000-0005-0000-0000-0000228C0000}"/>
    <cellStyle name="Normal 3 6 3 5 2" xfId="35897" xr:uid="{00000000-0005-0000-0000-0000238C0000}"/>
    <cellStyle name="Normal 3 6 3 5 2 2" xfId="35898" xr:uid="{00000000-0005-0000-0000-0000248C0000}"/>
    <cellStyle name="Normal 3 6 3 5 2 2 2" xfId="35899" xr:uid="{00000000-0005-0000-0000-0000258C0000}"/>
    <cellStyle name="Normal 3 6 3 5 2 3" xfId="35900" xr:uid="{00000000-0005-0000-0000-0000268C0000}"/>
    <cellStyle name="Normal 3 6 3 5 3" xfId="35901" xr:uid="{00000000-0005-0000-0000-0000278C0000}"/>
    <cellStyle name="Normal 3 6 3 5 3 2" xfId="35902" xr:uid="{00000000-0005-0000-0000-0000288C0000}"/>
    <cellStyle name="Normal 3 6 3 5 4" xfId="35903" xr:uid="{00000000-0005-0000-0000-0000298C0000}"/>
    <cellStyle name="Normal 3 6 3 6" xfId="35904" xr:uid="{00000000-0005-0000-0000-00002A8C0000}"/>
    <cellStyle name="Normal 3 6 3 6 2" xfId="35905" xr:uid="{00000000-0005-0000-0000-00002B8C0000}"/>
    <cellStyle name="Normal 3 6 3 6 2 2" xfId="35906" xr:uid="{00000000-0005-0000-0000-00002C8C0000}"/>
    <cellStyle name="Normal 3 6 3 6 2 2 2" xfId="35907" xr:uid="{00000000-0005-0000-0000-00002D8C0000}"/>
    <cellStyle name="Normal 3 6 3 6 2 3" xfId="35908" xr:uid="{00000000-0005-0000-0000-00002E8C0000}"/>
    <cellStyle name="Normal 3 6 3 6 3" xfId="35909" xr:uid="{00000000-0005-0000-0000-00002F8C0000}"/>
    <cellStyle name="Normal 3 6 3 6 3 2" xfId="35910" xr:uid="{00000000-0005-0000-0000-0000308C0000}"/>
    <cellStyle name="Normal 3 6 3 6 4" xfId="35911" xr:uid="{00000000-0005-0000-0000-0000318C0000}"/>
    <cellStyle name="Normal 3 6 3 7" xfId="35912" xr:uid="{00000000-0005-0000-0000-0000328C0000}"/>
    <cellStyle name="Normal 3 6 3 7 2" xfId="35913" xr:uid="{00000000-0005-0000-0000-0000338C0000}"/>
    <cellStyle name="Normal 3 6 3 7 2 2" xfId="35914" xr:uid="{00000000-0005-0000-0000-0000348C0000}"/>
    <cellStyle name="Normal 3 6 3 7 3" xfId="35915" xr:uid="{00000000-0005-0000-0000-0000358C0000}"/>
    <cellStyle name="Normal 3 6 3 8" xfId="35916" xr:uid="{00000000-0005-0000-0000-0000368C0000}"/>
    <cellStyle name="Normal 3 6 3 8 2" xfId="35917" xr:uid="{00000000-0005-0000-0000-0000378C0000}"/>
    <cellStyle name="Normal 3 6 3 9" xfId="35918" xr:uid="{00000000-0005-0000-0000-0000388C0000}"/>
    <cellStyle name="Normal 3 6 3 9 2" xfId="35919" xr:uid="{00000000-0005-0000-0000-0000398C0000}"/>
    <cellStyle name="Normal 3 6 3_T-straight with PEDs adjustor" xfId="35920" xr:uid="{00000000-0005-0000-0000-00003A8C0000}"/>
    <cellStyle name="Normal 3 6 4" xfId="35921" xr:uid="{00000000-0005-0000-0000-00003B8C0000}"/>
    <cellStyle name="Normal 3 6 4 10" xfId="35922" xr:uid="{00000000-0005-0000-0000-00003C8C0000}"/>
    <cellStyle name="Normal 3 6 4 11" xfId="35923" xr:uid="{00000000-0005-0000-0000-00003D8C0000}"/>
    <cellStyle name="Normal 3 6 4 2" xfId="35924" xr:uid="{00000000-0005-0000-0000-00003E8C0000}"/>
    <cellStyle name="Normal 3 6 4 2 10" xfId="35925" xr:uid="{00000000-0005-0000-0000-00003F8C0000}"/>
    <cellStyle name="Normal 3 6 4 2 2" xfId="35926" xr:uid="{00000000-0005-0000-0000-0000408C0000}"/>
    <cellStyle name="Normal 3 6 4 2 2 2" xfId="35927" xr:uid="{00000000-0005-0000-0000-0000418C0000}"/>
    <cellStyle name="Normal 3 6 4 2 2 2 2" xfId="35928" xr:uid="{00000000-0005-0000-0000-0000428C0000}"/>
    <cellStyle name="Normal 3 6 4 2 2 2 2 2" xfId="35929" xr:uid="{00000000-0005-0000-0000-0000438C0000}"/>
    <cellStyle name="Normal 3 6 4 2 2 2 2 2 2" xfId="35930" xr:uid="{00000000-0005-0000-0000-0000448C0000}"/>
    <cellStyle name="Normal 3 6 4 2 2 2 2 2 2 2" xfId="35931" xr:uid="{00000000-0005-0000-0000-0000458C0000}"/>
    <cellStyle name="Normal 3 6 4 2 2 2 2 2 3" xfId="35932" xr:uid="{00000000-0005-0000-0000-0000468C0000}"/>
    <cellStyle name="Normal 3 6 4 2 2 2 2 3" xfId="35933" xr:uid="{00000000-0005-0000-0000-0000478C0000}"/>
    <cellStyle name="Normal 3 6 4 2 2 2 2 3 2" xfId="35934" xr:uid="{00000000-0005-0000-0000-0000488C0000}"/>
    <cellStyle name="Normal 3 6 4 2 2 2 2 4" xfId="35935" xr:uid="{00000000-0005-0000-0000-0000498C0000}"/>
    <cellStyle name="Normal 3 6 4 2 2 2 3" xfId="35936" xr:uid="{00000000-0005-0000-0000-00004A8C0000}"/>
    <cellStyle name="Normal 3 6 4 2 2 2 3 2" xfId="35937" xr:uid="{00000000-0005-0000-0000-00004B8C0000}"/>
    <cellStyle name="Normal 3 6 4 2 2 2 3 2 2" xfId="35938" xr:uid="{00000000-0005-0000-0000-00004C8C0000}"/>
    <cellStyle name="Normal 3 6 4 2 2 2 3 3" xfId="35939" xr:uid="{00000000-0005-0000-0000-00004D8C0000}"/>
    <cellStyle name="Normal 3 6 4 2 2 2 4" xfId="35940" xr:uid="{00000000-0005-0000-0000-00004E8C0000}"/>
    <cellStyle name="Normal 3 6 4 2 2 2 4 2" xfId="35941" xr:uid="{00000000-0005-0000-0000-00004F8C0000}"/>
    <cellStyle name="Normal 3 6 4 2 2 2 5" xfId="35942" xr:uid="{00000000-0005-0000-0000-0000508C0000}"/>
    <cellStyle name="Normal 3 6 4 2 2 3" xfId="35943" xr:uid="{00000000-0005-0000-0000-0000518C0000}"/>
    <cellStyle name="Normal 3 6 4 2 2 3 2" xfId="35944" xr:uid="{00000000-0005-0000-0000-0000528C0000}"/>
    <cellStyle name="Normal 3 6 4 2 2 3 2 2" xfId="35945" xr:uid="{00000000-0005-0000-0000-0000538C0000}"/>
    <cellStyle name="Normal 3 6 4 2 2 3 2 2 2" xfId="35946" xr:uid="{00000000-0005-0000-0000-0000548C0000}"/>
    <cellStyle name="Normal 3 6 4 2 2 3 2 3" xfId="35947" xr:uid="{00000000-0005-0000-0000-0000558C0000}"/>
    <cellStyle name="Normal 3 6 4 2 2 3 3" xfId="35948" xr:uid="{00000000-0005-0000-0000-0000568C0000}"/>
    <cellStyle name="Normal 3 6 4 2 2 3 3 2" xfId="35949" xr:uid="{00000000-0005-0000-0000-0000578C0000}"/>
    <cellStyle name="Normal 3 6 4 2 2 3 4" xfId="35950" xr:uid="{00000000-0005-0000-0000-0000588C0000}"/>
    <cellStyle name="Normal 3 6 4 2 2 4" xfId="35951" xr:uid="{00000000-0005-0000-0000-0000598C0000}"/>
    <cellStyle name="Normal 3 6 4 2 2 4 2" xfId="35952" xr:uid="{00000000-0005-0000-0000-00005A8C0000}"/>
    <cellStyle name="Normal 3 6 4 2 2 4 2 2" xfId="35953" xr:uid="{00000000-0005-0000-0000-00005B8C0000}"/>
    <cellStyle name="Normal 3 6 4 2 2 4 2 2 2" xfId="35954" xr:uid="{00000000-0005-0000-0000-00005C8C0000}"/>
    <cellStyle name="Normal 3 6 4 2 2 4 2 3" xfId="35955" xr:uid="{00000000-0005-0000-0000-00005D8C0000}"/>
    <cellStyle name="Normal 3 6 4 2 2 4 3" xfId="35956" xr:uid="{00000000-0005-0000-0000-00005E8C0000}"/>
    <cellStyle name="Normal 3 6 4 2 2 4 3 2" xfId="35957" xr:uid="{00000000-0005-0000-0000-00005F8C0000}"/>
    <cellStyle name="Normal 3 6 4 2 2 4 4" xfId="35958" xr:uid="{00000000-0005-0000-0000-0000608C0000}"/>
    <cellStyle name="Normal 3 6 4 2 2 5" xfId="35959" xr:uid="{00000000-0005-0000-0000-0000618C0000}"/>
    <cellStyle name="Normal 3 6 4 2 2 5 2" xfId="35960" xr:uid="{00000000-0005-0000-0000-0000628C0000}"/>
    <cellStyle name="Normal 3 6 4 2 2 5 2 2" xfId="35961" xr:uid="{00000000-0005-0000-0000-0000638C0000}"/>
    <cellStyle name="Normal 3 6 4 2 2 5 3" xfId="35962" xr:uid="{00000000-0005-0000-0000-0000648C0000}"/>
    <cellStyle name="Normal 3 6 4 2 2 6" xfId="35963" xr:uid="{00000000-0005-0000-0000-0000658C0000}"/>
    <cellStyle name="Normal 3 6 4 2 2 6 2" xfId="35964" xr:uid="{00000000-0005-0000-0000-0000668C0000}"/>
    <cellStyle name="Normal 3 6 4 2 2 7" xfId="35965" xr:uid="{00000000-0005-0000-0000-0000678C0000}"/>
    <cellStyle name="Normal 3 6 4 2 2 7 2" xfId="35966" xr:uid="{00000000-0005-0000-0000-0000688C0000}"/>
    <cellStyle name="Normal 3 6 4 2 2 8" xfId="35967" xr:uid="{00000000-0005-0000-0000-0000698C0000}"/>
    <cellStyle name="Normal 3 6 4 2 3" xfId="35968" xr:uid="{00000000-0005-0000-0000-00006A8C0000}"/>
    <cellStyle name="Normal 3 6 4 2 3 2" xfId="35969" xr:uid="{00000000-0005-0000-0000-00006B8C0000}"/>
    <cellStyle name="Normal 3 6 4 2 3 2 2" xfId="35970" xr:uid="{00000000-0005-0000-0000-00006C8C0000}"/>
    <cellStyle name="Normal 3 6 4 2 3 2 2 2" xfId="35971" xr:uid="{00000000-0005-0000-0000-00006D8C0000}"/>
    <cellStyle name="Normal 3 6 4 2 3 2 2 2 2" xfId="35972" xr:uid="{00000000-0005-0000-0000-00006E8C0000}"/>
    <cellStyle name="Normal 3 6 4 2 3 2 2 3" xfId="35973" xr:uid="{00000000-0005-0000-0000-00006F8C0000}"/>
    <cellStyle name="Normal 3 6 4 2 3 2 3" xfId="35974" xr:uid="{00000000-0005-0000-0000-0000708C0000}"/>
    <cellStyle name="Normal 3 6 4 2 3 2 3 2" xfId="35975" xr:uid="{00000000-0005-0000-0000-0000718C0000}"/>
    <cellStyle name="Normal 3 6 4 2 3 2 4" xfId="35976" xr:uid="{00000000-0005-0000-0000-0000728C0000}"/>
    <cellStyle name="Normal 3 6 4 2 3 3" xfId="35977" xr:uid="{00000000-0005-0000-0000-0000738C0000}"/>
    <cellStyle name="Normal 3 6 4 2 3 3 2" xfId="35978" xr:uid="{00000000-0005-0000-0000-0000748C0000}"/>
    <cellStyle name="Normal 3 6 4 2 3 3 2 2" xfId="35979" xr:uid="{00000000-0005-0000-0000-0000758C0000}"/>
    <cellStyle name="Normal 3 6 4 2 3 3 3" xfId="35980" xr:uid="{00000000-0005-0000-0000-0000768C0000}"/>
    <cellStyle name="Normal 3 6 4 2 3 4" xfId="35981" xr:uid="{00000000-0005-0000-0000-0000778C0000}"/>
    <cellStyle name="Normal 3 6 4 2 3 4 2" xfId="35982" xr:uid="{00000000-0005-0000-0000-0000788C0000}"/>
    <cellStyle name="Normal 3 6 4 2 3 5" xfId="35983" xr:uid="{00000000-0005-0000-0000-0000798C0000}"/>
    <cellStyle name="Normal 3 6 4 2 4" xfId="35984" xr:uid="{00000000-0005-0000-0000-00007A8C0000}"/>
    <cellStyle name="Normal 3 6 4 2 4 2" xfId="35985" xr:uid="{00000000-0005-0000-0000-00007B8C0000}"/>
    <cellStyle name="Normal 3 6 4 2 4 2 2" xfId="35986" xr:uid="{00000000-0005-0000-0000-00007C8C0000}"/>
    <cellStyle name="Normal 3 6 4 2 4 2 2 2" xfId="35987" xr:uid="{00000000-0005-0000-0000-00007D8C0000}"/>
    <cellStyle name="Normal 3 6 4 2 4 2 3" xfId="35988" xr:uid="{00000000-0005-0000-0000-00007E8C0000}"/>
    <cellStyle name="Normal 3 6 4 2 4 3" xfId="35989" xr:uid="{00000000-0005-0000-0000-00007F8C0000}"/>
    <cellStyle name="Normal 3 6 4 2 4 3 2" xfId="35990" xr:uid="{00000000-0005-0000-0000-0000808C0000}"/>
    <cellStyle name="Normal 3 6 4 2 4 4" xfId="35991" xr:uid="{00000000-0005-0000-0000-0000818C0000}"/>
    <cellStyle name="Normal 3 6 4 2 5" xfId="35992" xr:uid="{00000000-0005-0000-0000-0000828C0000}"/>
    <cellStyle name="Normal 3 6 4 2 5 2" xfId="35993" xr:uid="{00000000-0005-0000-0000-0000838C0000}"/>
    <cellStyle name="Normal 3 6 4 2 5 2 2" xfId="35994" xr:uid="{00000000-0005-0000-0000-0000848C0000}"/>
    <cellStyle name="Normal 3 6 4 2 5 2 2 2" xfId="35995" xr:uid="{00000000-0005-0000-0000-0000858C0000}"/>
    <cellStyle name="Normal 3 6 4 2 5 2 3" xfId="35996" xr:uid="{00000000-0005-0000-0000-0000868C0000}"/>
    <cellStyle name="Normal 3 6 4 2 5 3" xfId="35997" xr:uid="{00000000-0005-0000-0000-0000878C0000}"/>
    <cellStyle name="Normal 3 6 4 2 5 3 2" xfId="35998" xr:uid="{00000000-0005-0000-0000-0000888C0000}"/>
    <cellStyle name="Normal 3 6 4 2 5 4" xfId="35999" xr:uid="{00000000-0005-0000-0000-0000898C0000}"/>
    <cellStyle name="Normal 3 6 4 2 6" xfId="36000" xr:uid="{00000000-0005-0000-0000-00008A8C0000}"/>
    <cellStyle name="Normal 3 6 4 2 6 2" xfId="36001" xr:uid="{00000000-0005-0000-0000-00008B8C0000}"/>
    <cellStyle name="Normal 3 6 4 2 6 2 2" xfId="36002" xr:uid="{00000000-0005-0000-0000-00008C8C0000}"/>
    <cellStyle name="Normal 3 6 4 2 6 3" xfId="36003" xr:uid="{00000000-0005-0000-0000-00008D8C0000}"/>
    <cellStyle name="Normal 3 6 4 2 7" xfId="36004" xr:uid="{00000000-0005-0000-0000-00008E8C0000}"/>
    <cellStyle name="Normal 3 6 4 2 7 2" xfId="36005" xr:uid="{00000000-0005-0000-0000-00008F8C0000}"/>
    <cellStyle name="Normal 3 6 4 2 8" xfId="36006" xr:uid="{00000000-0005-0000-0000-0000908C0000}"/>
    <cellStyle name="Normal 3 6 4 2 8 2" xfId="36007" xr:uid="{00000000-0005-0000-0000-0000918C0000}"/>
    <cellStyle name="Normal 3 6 4 2 9" xfId="36008" xr:uid="{00000000-0005-0000-0000-0000928C0000}"/>
    <cellStyle name="Normal 3 6 4 3" xfId="36009" xr:uid="{00000000-0005-0000-0000-0000938C0000}"/>
    <cellStyle name="Normal 3 6 4 3 2" xfId="36010" xr:uid="{00000000-0005-0000-0000-0000948C0000}"/>
    <cellStyle name="Normal 3 6 4 3 2 2" xfId="36011" xr:uid="{00000000-0005-0000-0000-0000958C0000}"/>
    <cellStyle name="Normal 3 6 4 3 2 2 2" xfId="36012" xr:uid="{00000000-0005-0000-0000-0000968C0000}"/>
    <cellStyle name="Normal 3 6 4 3 2 2 2 2" xfId="36013" xr:uid="{00000000-0005-0000-0000-0000978C0000}"/>
    <cellStyle name="Normal 3 6 4 3 2 2 2 2 2" xfId="36014" xr:uid="{00000000-0005-0000-0000-0000988C0000}"/>
    <cellStyle name="Normal 3 6 4 3 2 2 2 3" xfId="36015" xr:uid="{00000000-0005-0000-0000-0000998C0000}"/>
    <cellStyle name="Normal 3 6 4 3 2 2 3" xfId="36016" xr:uid="{00000000-0005-0000-0000-00009A8C0000}"/>
    <cellStyle name="Normal 3 6 4 3 2 2 3 2" xfId="36017" xr:uid="{00000000-0005-0000-0000-00009B8C0000}"/>
    <cellStyle name="Normal 3 6 4 3 2 2 4" xfId="36018" xr:uid="{00000000-0005-0000-0000-00009C8C0000}"/>
    <cellStyle name="Normal 3 6 4 3 2 3" xfId="36019" xr:uid="{00000000-0005-0000-0000-00009D8C0000}"/>
    <cellStyle name="Normal 3 6 4 3 2 3 2" xfId="36020" xr:uid="{00000000-0005-0000-0000-00009E8C0000}"/>
    <cellStyle name="Normal 3 6 4 3 2 3 2 2" xfId="36021" xr:uid="{00000000-0005-0000-0000-00009F8C0000}"/>
    <cellStyle name="Normal 3 6 4 3 2 3 3" xfId="36022" xr:uid="{00000000-0005-0000-0000-0000A08C0000}"/>
    <cellStyle name="Normal 3 6 4 3 2 4" xfId="36023" xr:uid="{00000000-0005-0000-0000-0000A18C0000}"/>
    <cellStyle name="Normal 3 6 4 3 2 4 2" xfId="36024" xr:uid="{00000000-0005-0000-0000-0000A28C0000}"/>
    <cellStyle name="Normal 3 6 4 3 2 5" xfId="36025" xr:uid="{00000000-0005-0000-0000-0000A38C0000}"/>
    <cellStyle name="Normal 3 6 4 3 3" xfId="36026" xr:uid="{00000000-0005-0000-0000-0000A48C0000}"/>
    <cellStyle name="Normal 3 6 4 3 3 2" xfId="36027" xr:uid="{00000000-0005-0000-0000-0000A58C0000}"/>
    <cellStyle name="Normal 3 6 4 3 3 2 2" xfId="36028" xr:uid="{00000000-0005-0000-0000-0000A68C0000}"/>
    <cellStyle name="Normal 3 6 4 3 3 2 2 2" xfId="36029" xr:uid="{00000000-0005-0000-0000-0000A78C0000}"/>
    <cellStyle name="Normal 3 6 4 3 3 2 3" xfId="36030" xr:uid="{00000000-0005-0000-0000-0000A88C0000}"/>
    <cellStyle name="Normal 3 6 4 3 3 3" xfId="36031" xr:uid="{00000000-0005-0000-0000-0000A98C0000}"/>
    <cellStyle name="Normal 3 6 4 3 3 3 2" xfId="36032" xr:uid="{00000000-0005-0000-0000-0000AA8C0000}"/>
    <cellStyle name="Normal 3 6 4 3 3 4" xfId="36033" xr:uid="{00000000-0005-0000-0000-0000AB8C0000}"/>
    <cellStyle name="Normal 3 6 4 3 4" xfId="36034" xr:uid="{00000000-0005-0000-0000-0000AC8C0000}"/>
    <cellStyle name="Normal 3 6 4 3 4 2" xfId="36035" xr:uid="{00000000-0005-0000-0000-0000AD8C0000}"/>
    <cellStyle name="Normal 3 6 4 3 4 2 2" xfId="36036" xr:uid="{00000000-0005-0000-0000-0000AE8C0000}"/>
    <cellStyle name="Normal 3 6 4 3 4 2 2 2" xfId="36037" xr:uid="{00000000-0005-0000-0000-0000AF8C0000}"/>
    <cellStyle name="Normal 3 6 4 3 4 2 3" xfId="36038" xr:uid="{00000000-0005-0000-0000-0000B08C0000}"/>
    <cellStyle name="Normal 3 6 4 3 4 3" xfId="36039" xr:uid="{00000000-0005-0000-0000-0000B18C0000}"/>
    <cellStyle name="Normal 3 6 4 3 4 3 2" xfId="36040" xr:uid="{00000000-0005-0000-0000-0000B28C0000}"/>
    <cellStyle name="Normal 3 6 4 3 4 4" xfId="36041" xr:uid="{00000000-0005-0000-0000-0000B38C0000}"/>
    <cellStyle name="Normal 3 6 4 3 5" xfId="36042" xr:uid="{00000000-0005-0000-0000-0000B48C0000}"/>
    <cellStyle name="Normal 3 6 4 3 5 2" xfId="36043" xr:uid="{00000000-0005-0000-0000-0000B58C0000}"/>
    <cellStyle name="Normal 3 6 4 3 5 2 2" xfId="36044" xr:uid="{00000000-0005-0000-0000-0000B68C0000}"/>
    <cellStyle name="Normal 3 6 4 3 5 3" xfId="36045" xr:uid="{00000000-0005-0000-0000-0000B78C0000}"/>
    <cellStyle name="Normal 3 6 4 3 6" xfId="36046" xr:uid="{00000000-0005-0000-0000-0000B88C0000}"/>
    <cellStyle name="Normal 3 6 4 3 6 2" xfId="36047" xr:uid="{00000000-0005-0000-0000-0000B98C0000}"/>
    <cellStyle name="Normal 3 6 4 3 7" xfId="36048" xr:uid="{00000000-0005-0000-0000-0000BA8C0000}"/>
    <cellStyle name="Normal 3 6 4 3 7 2" xfId="36049" xr:uid="{00000000-0005-0000-0000-0000BB8C0000}"/>
    <cellStyle name="Normal 3 6 4 3 8" xfId="36050" xr:uid="{00000000-0005-0000-0000-0000BC8C0000}"/>
    <cellStyle name="Normal 3 6 4 4" xfId="36051" xr:uid="{00000000-0005-0000-0000-0000BD8C0000}"/>
    <cellStyle name="Normal 3 6 4 4 2" xfId="36052" xr:uid="{00000000-0005-0000-0000-0000BE8C0000}"/>
    <cellStyle name="Normal 3 6 4 4 2 2" xfId="36053" xr:uid="{00000000-0005-0000-0000-0000BF8C0000}"/>
    <cellStyle name="Normal 3 6 4 4 2 2 2" xfId="36054" xr:uid="{00000000-0005-0000-0000-0000C08C0000}"/>
    <cellStyle name="Normal 3 6 4 4 2 2 2 2" xfId="36055" xr:uid="{00000000-0005-0000-0000-0000C18C0000}"/>
    <cellStyle name="Normal 3 6 4 4 2 2 3" xfId="36056" xr:uid="{00000000-0005-0000-0000-0000C28C0000}"/>
    <cellStyle name="Normal 3 6 4 4 2 3" xfId="36057" xr:uid="{00000000-0005-0000-0000-0000C38C0000}"/>
    <cellStyle name="Normal 3 6 4 4 2 3 2" xfId="36058" xr:uid="{00000000-0005-0000-0000-0000C48C0000}"/>
    <cellStyle name="Normal 3 6 4 4 2 4" xfId="36059" xr:uid="{00000000-0005-0000-0000-0000C58C0000}"/>
    <cellStyle name="Normal 3 6 4 4 3" xfId="36060" xr:uid="{00000000-0005-0000-0000-0000C68C0000}"/>
    <cellStyle name="Normal 3 6 4 4 3 2" xfId="36061" xr:uid="{00000000-0005-0000-0000-0000C78C0000}"/>
    <cellStyle name="Normal 3 6 4 4 3 2 2" xfId="36062" xr:uid="{00000000-0005-0000-0000-0000C88C0000}"/>
    <cellStyle name="Normal 3 6 4 4 3 3" xfId="36063" xr:uid="{00000000-0005-0000-0000-0000C98C0000}"/>
    <cellStyle name="Normal 3 6 4 4 4" xfId="36064" xr:uid="{00000000-0005-0000-0000-0000CA8C0000}"/>
    <cellStyle name="Normal 3 6 4 4 4 2" xfId="36065" xr:uid="{00000000-0005-0000-0000-0000CB8C0000}"/>
    <cellStyle name="Normal 3 6 4 4 5" xfId="36066" xr:uid="{00000000-0005-0000-0000-0000CC8C0000}"/>
    <cellStyle name="Normal 3 6 4 5" xfId="36067" xr:uid="{00000000-0005-0000-0000-0000CD8C0000}"/>
    <cellStyle name="Normal 3 6 4 5 2" xfId="36068" xr:uid="{00000000-0005-0000-0000-0000CE8C0000}"/>
    <cellStyle name="Normal 3 6 4 5 2 2" xfId="36069" xr:uid="{00000000-0005-0000-0000-0000CF8C0000}"/>
    <cellStyle name="Normal 3 6 4 5 2 2 2" xfId="36070" xr:uid="{00000000-0005-0000-0000-0000D08C0000}"/>
    <cellStyle name="Normal 3 6 4 5 2 3" xfId="36071" xr:uid="{00000000-0005-0000-0000-0000D18C0000}"/>
    <cellStyle name="Normal 3 6 4 5 3" xfId="36072" xr:uid="{00000000-0005-0000-0000-0000D28C0000}"/>
    <cellStyle name="Normal 3 6 4 5 3 2" xfId="36073" xr:uid="{00000000-0005-0000-0000-0000D38C0000}"/>
    <cellStyle name="Normal 3 6 4 5 4" xfId="36074" xr:uid="{00000000-0005-0000-0000-0000D48C0000}"/>
    <cellStyle name="Normal 3 6 4 6" xfId="36075" xr:uid="{00000000-0005-0000-0000-0000D58C0000}"/>
    <cellStyle name="Normal 3 6 4 6 2" xfId="36076" xr:uid="{00000000-0005-0000-0000-0000D68C0000}"/>
    <cellStyle name="Normal 3 6 4 6 2 2" xfId="36077" xr:uid="{00000000-0005-0000-0000-0000D78C0000}"/>
    <cellStyle name="Normal 3 6 4 6 2 2 2" xfId="36078" xr:uid="{00000000-0005-0000-0000-0000D88C0000}"/>
    <cellStyle name="Normal 3 6 4 6 2 3" xfId="36079" xr:uid="{00000000-0005-0000-0000-0000D98C0000}"/>
    <cellStyle name="Normal 3 6 4 6 3" xfId="36080" xr:uid="{00000000-0005-0000-0000-0000DA8C0000}"/>
    <cellStyle name="Normal 3 6 4 6 3 2" xfId="36081" xr:uid="{00000000-0005-0000-0000-0000DB8C0000}"/>
    <cellStyle name="Normal 3 6 4 6 4" xfId="36082" xr:uid="{00000000-0005-0000-0000-0000DC8C0000}"/>
    <cellStyle name="Normal 3 6 4 7" xfId="36083" xr:uid="{00000000-0005-0000-0000-0000DD8C0000}"/>
    <cellStyle name="Normal 3 6 4 7 2" xfId="36084" xr:uid="{00000000-0005-0000-0000-0000DE8C0000}"/>
    <cellStyle name="Normal 3 6 4 7 2 2" xfId="36085" xr:uid="{00000000-0005-0000-0000-0000DF8C0000}"/>
    <cellStyle name="Normal 3 6 4 7 3" xfId="36086" xr:uid="{00000000-0005-0000-0000-0000E08C0000}"/>
    <cellStyle name="Normal 3 6 4 8" xfId="36087" xr:uid="{00000000-0005-0000-0000-0000E18C0000}"/>
    <cellStyle name="Normal 3 6 4 8 2" xfId="36088" xr:uid="{00000000-0005-0000-0000-0000E28C0000}"/>
    <cellStyle name="Normal 3 6 4 9" xfId="36089" xr:uid="{00000000-0005-0000-0000-0000E38C0000}"/>
    <cellStyle name="Normal 3 6 4 9 2" xfId="36090" xr:uid="{00000000-0005-0000-0000-0000E48C0000}"/>
    <cellStyle name="Normal 3 6 5" xfId="36091" xr:uid="{00000000-0005-0000-0000-0000E58C0000}"/>
    <cellStyle name="Normal 3 6 5 10" xfId="36092" xr:uid="{00000000-0005-0000-0000-0000E68C0000}"/>
    <cellStyle name="Normal 3 6 5 2" xfId="36093" xr:uid="{00000000-0005-0000-0000-0000E78C0000}"/>
    <cellStyle name="Normal 3 6 5 2 2" xfId="36094" xr:uid="{00000000-0005-0000-0000-0000E88C0000}"/>
    <cellStyle name="Normal 3 6 5 2 2 2" xfId="36095" xr:uid="{00000000-0005-0000-0000-0000E98C0000}"/>
    <cellStyle name="Normal 3 6 5 2 2 2 2" xfId="36096" xr:uid="{00000000-0005-0000-0000-0000EA8C0000}"/>
    <cellStyle name="Normal 3 6 5 2 2 2 2 2" xfId="36097" xr:uid="{00000000-0005-0000-0000-0000EB8C0000}"/>
    <cellStyle name="Normal 3 6 5 2 2 2 2 2 2" xfId="36098" xr:uid="{00000000-0005-0000-0000-0000EC8C0000}"/>
    <cellStyle name="Normal 3 6 5 2 2 2 2 3" xfId="36099" xr:uid="{00000000-0005-0000-0000-0000ED8C0000}"/>
    <cellStyle name="Normal 3 6 5 2 2 2 3" xfId="36100" xr:uid="{00000000-0005-0000-0000-0000EE8C0000}"/>
    <cellStyle name="Normal 3 6 5 2 2 2 3 2" xfId="36101" xr:uid="{00000000-0005-0000-0000-0000EF8C0000}"/>
    <cellStyle name="Normal 3 6 5 2 2 2 4" xfId="36102" xr:uid="{00000000-0005-0000-0000-0000F08C0000}"/>
    <cellStyle name="Normal 3 6 5 2 2 3" xfId="36103" xr:uid="{00000000-0005-0000-0000-0000F18C0000}"/>
    <cellStyle name="Normal 3 6 5 2 2 3 2" xfId="36104" xr:uid="{00000000-0005-0000-0000-0000F28C0000}"/>
    <cellStyle name="Normal 3 6 5 2 2 3 2 2" xfId="36105" xr:uid="{00000000-0005-0000-0000-0000F38C0000}"/>
    <cellStyle name="Normal 3 6 5 2 2 3 3" xfId="36106" xr:uid="{00000000-0005-0000-0000-0000F48C0000}"/>
    <cellStyle name="Normal 3 6 5 2 2 4" xfId="36107" xr:uid="{00000000-0005-0000-0000-0000F58C0000}"/>
    <cellStyle name="Normal 3 6 5 2 2 4 2" xfId="36108" xr:uid="{00000000-0005-0000-0000-0000F68C0000}"/>
    <cellStyle name="Normal 3 6 5 2 2 5" xfId="36109" xr:uid="{00000000-0005-0000-0000-0000F78C0000}"/>
    <cellStyle name="Normal 3 6 5 2 3" xfId="36110" xr:uid="{00000000-0005-0000-0000-0000F88C0000}"/>
    <cellStyle name="Normal 3 6 5 2 3 2" xfId="36111" xr:uid="{00000000-0005-0000-0000-0000F98C0000}"/>
    <cellStyle name="Normal 3 6 5 2 3 2 2" xfId="36112" xr:uid="{00000000-0005-0000-0000-0000FA8C0000}"/>
    <cellStyle name="Normal 3 6 5 2 3 2 2 2" xfId="36113" xr:uid="{00000000-0005-0000-0000-0000FB8C0000}"/>
    <cellStyle name="Normal 3 6 5 2 3 2 3" xfId="36114" xr:uid="{00000000-0005-0000-0000-0000FC8C0000}"/>
    <cellStyle name="Normal 3 6 5 2 3 3" xfId="36115" xr:uid="{00000000-0005-0000-0000-0000FD8C0000}"/>
    <cellStyle name="Normal 3 6 5 2 3 3 2" xfId="36116" xr:uid="{00000000-0005-0000-0000-0000FE8C0000}"/>
    <cellStyle name="Normal 3 6 5 2 3 4" xfId="36117" xr:uid="{00000000-0005-0000-0000-0000FF8C0000}"/>
    <cellStyle name="Normal 3 6 5 2 4" xfId="36118" xr:uid="{00000000-0005-0000-0000-0000008D0000}"/>
    <cellStyle name="Normal 3 6 5 2 4 2" xfId="36119" xr:uid="{00000000-0005-0000-0000-0000018D0000}"/>
    <cellStyle name="Normal 3 6 5 2 4 2 2" xfId="36120" xr:uid="{00000000-0005-0000-0000-0000028D0000}"/>
    <cellStyle name="Normal 3 6 5 2 4 2 2 2" xfId="36121" xr:uid="{00000000-0005-0000-0000-0000038D0000}"/>
    <cellStyle name="Normal 3 6 5 2 4 2 3" xfId="36122" xr:uid="{00000000-0005-0000-0000-0000048D0000}"/>
    <cellStyle name="Normal 3 6 5 2 4 3" xfId="36123" xr:uid="{00000000-0005-0000-0000-0000058D0000}"/>
    <cellStyle name="Normal 3 6 5 2 4 3 2" xfId="36124" xr:uid="{00000000-0005-0000-0000-0000068D0000}"/>
    <cellStyle name="Normal 3 6 5 2 4 4" xfId="36125" xr:uid="{00000000-0005-0000-0000-0000078D0000}"/>
    <cellStyle name="Normal 3 6 5 2 5" xfId="36126" xr:uid="{00000000-0005-0000-0000-0000088D0000}"/>
    <cellStyle name="Normal 3 6 5 2 5 2" xfId="36127" xr:uid="{00000000-0005-0000-0000-0000098D0000}"/>
    <cellStyle name="Normal 3 6 5 2 5 2 2" xfId="36128" xr:uid="{00000000-0005-0000-0000-00000A8D0000}"/>
    <cellStyle name="Normal 3 6 5 2 5 3" xfId="36129" xr:uid="{00000000-0005-0000-0000-00000B8D0000}"/>
    <cellStyle name="Normal 3 6 5 2 6" xfId="36130" xr:uid="{00000000-0005-0000-0000-00000C8D0000}"/>
    <cellStyle name="Normal 3 6 5 2 6 2" xfId="36131" xr:uid="{00000000-0005-0000-0000-00000D8D0000}"/>
    <cellStyle name="Normal 3 6 5 2 7" xfId="36132" xr:uid="{00000000-0005-0000-0000-00000E8D0000}"/>
    <cellStyle name="Normal 3 6 5 2 7 2" xfId="36133" xr:uid="{00000000-0005-0000-0000-00000F8D0000}"/>
    <cellStyle name="Normal 3 6 5 2 8" xfId="36134" xr:uid="{00000000-0005-0000-0000-0000108D0000}"/>
    <cellStyle name="Normal 3 6 5 2 9" xfId="36135" xr:uid="{00000000-0005-0000-0000-0000118D0000}"/>
    <cellStyle name="Normal 3 6 5 3" xfId="36136" xr:uid="{00000000-0005-0000-0000-0000128D0000}"/>
    <cellStyle name="Normal 3 6 5 3 2" xfId="36137" xr:uid="{00000000-0005-0000-0000-0000138D0000}"/>
    <cellStyle name="Normal 3 6 5 3 2 2" xfId="36138" xr:uid="{00000000-0005-0000-0000-0000148D0000}"/>
    <cellStyle name="Normal 3 6 5 3 2 2 2" xfId="36139" xr:uid="{00000000-0005-0000-0000-0000158D0000}"/>
    <cellStyle name="Normal 3 6 5 3 2 2 2 2" xfId="36140" xr:uid="{00000000-0005-0000-0000-0000168D0000}"/>
    <cellStyle name="Normal 3 6 5 3 2 2 3" xfId="36141" xr:uid="{00000000-0005-0000-0000-0000178D0000}"/>
    <cellStyle name="Normal 3 6 5 3 2 3" xfId="36142" xr:uid="{00000000-0005-0000-0000-0000188D0000}"/>
    <cellStyle name="Normal 3 6 5 3 2 3 2" xfId="36143" xr:uid="{00000000-0005-0000-0000-0000198D0000}"/>
    <cellStyle name="Normal 3 6 5 3 2 4" xfId="36144" xr:uid="{00000000-0005-0000-0000-00001A8D0000}"/>
    <cellStyle name="Normal 3 6 5 3 3" xfId="36145" xr:uid="{00000000-0005-0000-0000-00001B8D0000}"/>
    <cellStyle name="Normal 3 6 5 3 3 2" xfId="36146" xr:uid="{00000000-0005-0000-0000-00001C8D0000}"/>
    <cellStyle name="Normal 3 6 5 3 3 2 2" xfId="36147" xr:uid="{00000000-0005-0000-0000-00001D8D0000}"/>
    <cellStyle name="Normal 3 6 5 3 3 3" xfId="36148" xr:uid="{00000000-0005-0000-0000-00001E8D0000}"/>
    <cellStyle name="Normal 3 6 5 3 4" xfId="36149" xr:uid="{00000000-0005-0000-0000-00001F8D0000}"/>
    <cellStyle name="Normal 3 6 5 3 4 2" xfId="36150" xr:uid="{00000000-0005-0000-0000-0000208D0000}"/>
    <cellStyle name="Normal 3 6 5 3 5" xfId="36151" xr:uid="{00000000-0005-0000-0000-0000218D0000}"/>
    <cellStyle name="Normal 3 6 5 4" xfId="36152" xr:uid="{00000000-0005-0000-0000-0000228D0000}"/>
    <cellStyle name="Normal 3 6 5 4 2" xfId="36153" xr:uid="{00000000-0005-0000-0000-0000238D0000}"/>
    <cellStyle name="Normal 3 6 5 4 2 2" xfId="36154" xr:uid="{00000000-0005-0000-0000-0000248D0000}"/>
    <cellStyle name="Normal 3 6 5 4 2 2 2" xfId="36155" xr:uid="{00000000-0005-0000-0000-0000258D0000}"/>
    <cellStyle name="Normal 3 6 5 4 2 3" xfId="36156" xr:uid="{00000000-0005-0000-0000-0000268D0000}"/>
    <cellStyle name="Normal 3 6 5 4 3" xfId="36157" xr:uid="{00000000-0005-0000-0000-0000278D0000}"/>
    <cellStyle name="Normal 3 6 5 4 3 2" xfId="36158" xr:uid="{00000000-0005-0000-0000-0000288D0000}"/>
    <cellStyle name="Normal 3 6 5 4 4" xfId="36159" xr:uid="{00000000-0005-0000-0000-0000298D0000}"/>
    <cellStyle name="Normal 3 6 5 5" xfId="36160" xr:uid="{00000000-0005-0000-0000-00002A8D0000}"/>
    <cellStyle name="Normal 3 6 5 5 2" xfId="36161" xr:uid="{00000000-0005-0000-0000-00002B8D0000}"/>
    <cellStyle name="Normal 3 6 5 5 2 2" xfId="36162" xr:uid="{00000000-0005-0000-0000-00002C8D0000}"/>
    <cellStyle name="Normal 3 6 5 5 2 2 2" xfId="36163" xr:uid="{00000000-0005-0000-0000-00002D8D0000}"/>
    <cellStyle name="Normal 3 6 5 5 2 3" xfId="36164" xr:uid="{00000000-0005-0000-0000-00002E8D0000}"/>
    <cellStyle name="Normal 3 6 5 5 3" xfId="36165" xr:uid="{00000000-0005-0000-0000-00002F8D0000}"/>
    <cellStyle name="Normal 3 6 5 5 3 2" xfId="36166" xr:uid="{00000000-0005-0000-0000-0000308D0000}"/>
    <cellStyle name="Normal 3 6 5 5 4" xfId="36167" xr:uid="{00000000-0005-0000-0000-0000318D0000}"/>
    <cellStyle name="Normal 3 6 5 6" xfId="36168" xr:uid="{00000000-0005-0000-0000-0000328D0000}"/>
    <cellStyle name="Normal 3 6 5 6 2" xfId="36169" xr:uid="{00000000-0005-0000-0000-0000338D0000}"/>
    <cellStyle name="Normal 3 6 5 6 2 2" xfId="36170" xr:uid="{00000000-0005-0000-0000-0000348D0000}"/>
    <cellStyle name="Normal 3 6 5 6 3" xfId="36171" xr:uid="{00000000-0005-0000-0000-0000358D0000}"/>
    <cellStyle name="Normal 3 6 5 7" xfId="36172" xr:uid="{00000000-0005-0000-0000-0000368D0000}"/>
    <cellStyle name="Normal 3 6 5 7 2" xfId="36173" xr:uid="{00000000-0005-0000-0000-0000378D0000}"/>
    <cellStyle name="Normal 3 6 5 8" xfId="36174" xr:uid="{00000000-0005-0000-0000-0000388D0000}"/>
    <cellStyle name="Normal 3 6 5 8 2" xfId="36175" xr:uid="{00000000-0005-0000-0000-0000398D0000}"/>
    <cellStyle name="Normal 3 6 5 9" xfId="36176" xr:uid="{00000000-0005-0000-0000-00003A8D0000}"/>
    <cellStyle name="Normal 3 6 6" xfId="36177" xr:uid="{00000000-0005-0000-0000-00003B8D0000}"/>
    <cellStyle name="Normal 3 6 6 2" xfId="36178" xr:uid="{00000000-0005-0000-0000-00003C8D0000}"/>
    <cellStyle name="Normal 3 6 6 2 2" xfId="36179" xr:uid="{00000000-0005-0000-0000-00003D8D0000}"/>
    <cellStyle name="Normal 3 6 6 2 2 2" xfId="36180" xr:uid="{00000000-0005-0000-0000-00003E8D0000}"/>
    <cellStyle name="Normal 3 6 6 2 2 2 2" xfId="36181" xr:uid="{00000000-0005-0000-0000-00003F8D0000}"/>
    <cellStyle name="Normal 3 6 6 2 2 2 2 2" xfId="36182" xr:uid="{00000000-0005-0000-0000-0000408D0000}"/>
    <cellStyle name="Normal 3 6 6 2 2 2 3" xfId="36183" xr:uid="{00000000-0005-0000-0000-0000418D0000}"/>
    <cellStyle name="Normal 3 6 6 2 2 3" xfId="36184" xr:uid="{00000000-0005-0000-0000-0000428D0000}"/>
    <cellStyle name="Normal 3 6 6 2 2 3 2" xfId="36185" xr:uid="{00000000-0005-0000-0000-0000438D0000}"/>
    <cellStyle name="Normal 3 6 6 2 2 4" xfId="36186" xr:uid="{00000000-0005-0000-0000-0000448D0000}"/>
    <cellStyle name="Normal 3 6 6 2 3" xfId="36187" xr:uid="{00000000-0005-0000-0000-0000458D0000}"/>
    <cellStyle name="Normal 3 6 6 2 3 2" xfId="36188" xr:uid="{00000000-0005-0000-0000-0000468D0000}"/>
    <cellStyle name="Normal 3 6 6 2 3 2 2" xfId="36189" xr:uid="{00000000-0005-0000-0000-0000478D0000}"/>
    <cellStyle name="Normal 3 6 6 2 3 3" xfId="36190" xr:uid="{00000000-0005-0000-0000-0000488D0000}"/>
    <cellStyle name="Normal 3 6 6 2 4" xfId="36191" xr:uid="{00000000-0005-0000-0000-0000498D0000}"/>
    <cellStyle name="Normal 3 6 6 2 4 2" xfId="36192" xr:uid="{00000000-0005-0000-0000-00004A8D0000}"/>
    <cellStyle name="Normal 3 6 6 2 5" xfId="36193" xr:uid="{00000000-0005-0000-0000-00004B8D0000}"/>
    <cellStyle name="Normal 3 6 6 3" xfId="36194" xr:uid="{00000000-0005-0000-0000-00004C8D0000}"/>
    <cellStyle name="Normal 3 6 6 3 2" xfId="36195" xr:uid="{00000000-0005-0000-0000-00004D8D0000}"/>
    <cellStyle name="Normal 3 6 6 3 2 2" xfId="36196" xr:uid="{00000000-0005-0000-0000-00004E8D0000}"/>
    <cellStyle name="Normal 3 6 6 3 2 2 2" xfId="36197" xr:uid="{00000000-0005-0000-0000-00004F8D0000}"/>
    <cellStyle name="Normal 3 6 6 3 2 3" xfId="36198" xr:uid="{00000000-0005-0000-0000-0000508D0000}"/>
    <cellStyle name="Normal 3 6 6 3 3" xfId="36199" xr:uid="{00000000-0005-0000-0000-0000518D0000}"/>
    <cellStyle name="Normal 3 6 6 3 3 2" xfId="36200" xr:uid="{00000000-0005-0000-0000-0000528D0000}"/>
    <cellStyle name="Normal 3 6 6 3 4" xfId="36201" xr:uid="{00000000-0005-0000-0000-0000538D0000}"/>
    <cellStyle name="Normal 3 6 6 4" xfId="36202" xr:uid="{00000000-0005-0000-0000-0000548D0000}"/>
    <cellStyle name="Normal 3 6 6 4 2" xfId="36203" xr:uid="{00000000-0005-0000-0000-0000558D0000}"/>
    <cellStyle name="Normal 3 6 6 4 2 2" xfId="36204" xr:uid="{00000000-0005-0000-0000-0000568D0000}"/>
    <cellStyle name="Normal 3 6 6 4 2 2 2" xfId="36205" xr:uid="{00000000-0005-0000-0000-0000578D0000}"/>
    <cellStyle name="Normal 3 6 6 4 2 3" xfId="36206" xr:uid="{00000000-0005-0000-0000-0000588D0000}"/>
    <cellStyle name="Normal 3 6 6 4 3" xfId="36207" xr:uid="{00000000-0005-0000-0000-0000598D0000}"/>
    <cellStyle name="Normal 3 6 6 4 3 2" xfId="36208" xr:uid="{00000000-0005-0000-0000-00005A8D0000}"/>
    <cellStyle name="Normal 3 6 6 4 4" xfId="36209" xr:uid="{00000000-0005-0000-0000-00005B8D0000}"/>
    <cellStyle name="Normal 3 6 6 5" xfId="36210" xr:uid="{00000000-0005-0000-0000-00005C8D0000}"/>
    <cellStyle name="Normal 3 6 6 5 2" xfId="36211" xr:uid="{00000000-0005-0000-0000-00005D8D0000}"/>
    <cellStyle name="Normal 3 6 6 5 2 2" xfId="36212" xr:uid="{00000000-0005-0000-0000-00005E8D0000}"/>
    <cellStyle name="Normal 3 6 6 5 3" xfId="36213" xr:uid="{00000000-0005-0000-0000-00005F8D0000}"/>
    <cellStyle name="Normal 3 6 6 6" xfId="36214" xr:uid="{00000000-0005-0000-0000-0000608D0000}"/>
    <cellStyle name="Normal 3 6 6 6 2" xfId="36215" xr:uid="{00000000-0005-0000-0000-0000618D0000}"/>
    <cellStyle name="Normal 3 6 6 7" xfId="36216" xr:uid="{00000000-0005-0000-0000-0000628D0000}"/>
    <cellStyle name="Normal 3 6 6 7 2" xfId="36217" xr:uid="{00000000-0005-0000-0000-0000638D0000}"/>
    <cellStyle name="Normal 3 6 6 8" xfId="36218" xr:uid="{00000000-0005-0000-0000-0000648D0000}"/>
    <cellStyle name="Normal 3 6 6 9" xfId="36219" xr:uid="{00000000-0005-0000-0000-0000658D0000}"/>
    <cellStyle name="Normal 3 6 7" xfId="36220" xr:uid="{00000000-0005-0000-0000-0000668D0000}"/>
    <cellStyle name="Normal 3 6 7 2" xfId="36221" xr:uid="{00000000-0005-0000-0000-0000678D0000}"/>
    <cellStyle name="Normal 3 6 7 2 2" xfId="36222" xr:uid="{00000000-0005-0000-0000-0000688D0000}"/>
    <cellStyle name="Normal 3 6 7 2 2 2" xfId="36223" xr:uid="{00000000-0005-0000-0000-0000698D0000}"/>
    <cellStyle name="Normal 3 6 7 2 2 2 2" xfId="36224" xr:uid="{00000000-0005-0000-0000-00006A8D0000}"/>
    <cellStyle name="Normal 3 6 7 2 2 2 2 2" xfId="36225" xr:uid="{00000000-0005-0000-0000-00006B8D0000}"/>
    <cellStyle name="Normal 3 6 7 2 2 2 3" xfId="36226" xr:uid="{00000000-0005-0000-0000-00006C8D0000}"/>
    <cellStyle name="Normal 3 6 7 2 2 3" xfId="36227" xr:uid="{00000000-0005-0000-0000-00006D8D0000}"/>
    <cellStyle name="Normal 3 6 7 2 2 3 2" xfId="36228" xr:uid="{00000000-0005-0000-0000-00006E8D0000}"/>
    <cellStyle name="Normal 3 6 7 2 2 4" xfId="36229" xr:uid="{00000000-0005-0000-0000-00006F8D0000}"/>
    <cellStyle name="Normal 3 6 7 2 3" xfId="36230" xr:uid="{00000000-0005-0000-0000-0000708D0000}"/>
    <cellStyle name="Normal 3 6 7 2 3 2" xfId="36231" xr:uid="{00000000-0005-0000-0000-0000718D0000}"/>
    <cellStyle name="Normal 3 6 7 2 3 2 2" xfId="36232" xr:uid="{00000000-0005-0000-0000-0000728D0000}"/>
    <cellStyle name="Normal 3 6 7 2 3 3" xfId="36233" xr:uid="{00000000-0005-0000-0000-0000738D0000}"/>
    <cellStyle name="Normal 3 6 7 2 4" xfId="36234" xr:uid="{00000000-0005-0000-0000-0000748D0000}"/>
    <cellStyle name="Normal 3 6 7 2 4 2" xfId="36235" xr:uid="{00000000-0005-0000-0000-0000758D0000}"/>
    <cellStyle name="Normal 3 6 7 2 5" xfId="36236" xr:uid="{00000000-0005-0000-0000-0000768D0000}"/>
    <cellStyle name="Normal 3 6 7 3" xfId="36237" xr:uid="{00000000-0005-0000-0000-0000778D0000}"/>
    <cellStyle name="Normal 3 6 7 3 2" xfId="36238" xr:uid="{00000000-0005-0000-0000-0000788D0000}"/>
    <cellStyle name="Normal 3 6 7 3 2 2" xfId="36239" xr:uid="{00000000-0005-0000-0000-0000798D0000}"/>
    <cellStyle name="Normal 3 6 7 3 2 2 2" xfId="36240" xr:uid="{00000000-0005-0000-0000-00007A8D0000}"/>
    <cellStyle name="Normal 3 6 7 3 2 3" xfId="36241" xr:uid="{00000000-0005-0000-0000-00007B8D0000}"/>
    <cellStyle name="Normal 3 6 7 3 3" xfId="36242" xr:uid="{00000000-0005-0000-0000-00007C8D0000}"/>
    <cellStyle name="Normal 3 6 7 3 3 2" xfId="36243" xr:uid="{00000000-0005-0000-0000-00007D8D0000}"/>
    <cellStyle name="Normal 3 6 7 3 4" xfId="36244" xr:uid="{00000000-0005-0000-0000-00007E8D0000}"/>
    <cellStyle name="Normal 3 6 7 4" xfId="36245" xr:uid="{00000000-0005-0000-0000-00007F8D0000}"/>
    <cellStyle name="Normal 3 6 7 4 2" xfId="36246" xr:uid="{00000000-0005-0000-0000-0000808D0000}"/>
    <cellStyle name="Normal 3 6 7 4 2 2" xfId="36247" xr:uid="{00000000-0005-0000-0000-0000818D0000}"/>
    <cellStyle name="Normal 3 6 7 4 3" xfId="36248" xr:uid="{00000000-0005-0000-0000-0000828D0000}"/>
    <cellStyle name="Normal 3 6 7 5" xfId="36249" xr:uid="{00000000-0005-0000-0000-0000838D0000}"/>
    <cellStyle name="Normal 3 6 7 5 2" xfId="36250" xr:uid="{00000000-0005-0000-0000-0000848D0000}"/>
    <cellStyle name="Normal 3 6 7 6" xfId="36251" xr:uid="{00000000-0005-0000-0000-0000858D0000}"/>
    <cellStyle name="Normal 3 6 8" xfId="36252" xr:uid="{00000000-0005-0000-0000-0000868D0000}"/>
    <cellStyle name="Normal 3 6 8 2" xfId="36253" xr:uid="{00000000-0005-0000-0000-0000878D0000}"/>
    <cellStyle name="Normal 3 6 8 2 2" xfId="36254" xr:uid="{00000000-0005-0000-0000-0000888D0000}"/>
    <cellStyle name="Normal 3 6 8 2 2 2" xfId="36255" xr:uid="{00000000-0005-0000-0000-0000898D0000}"/>
    <cellStyle name="Normal 3 6 8 2 2 2 2" xfId="36256" xr:uid="{00000000-0005-0000-0000-00008A8D0000}"/>
    <cellStyle name="Normal 3 6 8 2 2 2 2 2" xfId="36257" xr:uid="{00000000-0005-0000-0000-00008B8D0000}"/>
    <cellStyle name="Normal 3 6 8 2 2 2 3" xfId="36258" xr:uid="{00000000-0005-0000-0000-00008C8D0000}"/>
    <cellStyle name="Normal 3 6 8 2 2 3" xfId="36259" xr:uid="{00000000-0005-0000-0000-00008D8D0000}"/>
    <cellStyle name="Normal 3 6 8 2 2 3 2" xfId="36260" xr:uid="{00000000-0005-0000-0000-00008E8D0000}"/>
    <cellStyle name="Normal 3 6 8 2 2 4" xfId="36261" xr:uid="{00000000-0005-0000-0000-00008F8D0000}"/>
    <cellStyle name="Normal 3 6 8 2 3" xfId="36262" xr:uid="{00000000-0005-0000-0000-0000908D0000}"/>
    <cellStyle name="Normal 3 6 8 2 3 2" xfId="36263" xr:uid="{00000000-0005-0000-0000-0000918D0000}"/>
    <cellStyle name="Normal 3 6 8 2 3 2 2" xfId="36264" xr:uid="{00000000-0005-0000-0000-0000928D0000}"/>
    <cellStyle name="Normal 3 6 8 2 3 3" xfId="36265" xr:uid="{00000000-0005-0000-0000-0000938D0000}"/>
    <cellStyle name="Normal 3 6 8 2 4" xfId="36266" xr:uid="{00000000-0005-0000-0000-0000948D0000}"/>
    <cellStyle name="Normal 3 6 8 2 4 2" xfId="36267" xr:uid="{00000000-0005-0000-0000-0000958D0000}"/>
    <cellStyle name="Normal 3 6 8 2 5" xfId="36268" xr:uid="{00000000-0005-0000-0000-0000968D0000}"/>
    <cellStyle name="Normal 3 6 8 3" xfId="36269" xr:uid="{00000000-0005-0000-0000-0000978D0000}"/>
    <cellStyle name="Normal 3 6 8 3 2" xfId="36270" xr:uid="{00000000-0005-0000-0000-0000988D0000}"/>
    <cellStyle name="Normal 3 6 8 3 2 2" xfId="36271" xr:uid="{00000000-0005-0000-0000-0000998D0000}"/>
    <cellStyle name="Normal 3 6 8 3 2 2 2" xfId="36272" xr:uid="{00000000-0005-0000-0000-00009A8D0000}"/>
    <cellStyle name="Normal 3 6 8 3 2 3" xfId="36273" xr:uid="{00000000-0005-0000-0000-00009B8D0000}"/>
    <cellStyle name="Normal 3 6 8 3 3" xfId="36274" xr:uid="{00000000-0005-0000-0000-00009C8D0000}"/>
    <cellStyle name="Normal 3 6 8 3 3 2" xfId="36275" xr:uid="{00000000-0005-0000-0000-00009D8D0000}"/>
    <cellStyle name="Normal 3 6 8 3 4" xfId="36276" xr:uid="{00000000-0005-0000-0000-00009E8D0000}"/>
    <cellStyle name="Normal 3 6 8 4" xfId="36277" xr:uid="{00000000-0005-0000-0000-00009F8D0000}"/>
    <cellStyle name="Normal 3 6 8 4 2" xfId="36278" xr:uid="{00000000-0005-0000-0000-0000A08D0000}"/>
    <cellStyle name="Normal 3 6 8 4 2 2" xfId="36279" xr:uid="{00000000-0005-0000-0000-0000A18D0000}"/>
    <cellStyle name="Normal 3 6 8 4 3" xfId="36280" xr:uid="{00000000-0005-0000-0000-0000A28D0000}"/>
    <cellStyle name="Normal 3 6 8 5" xfId="36281" xr:uid="{00000000-0005-0000-0000-0000A38D0000}"/>
    <cellStyle name="Normal 3 6 8 5 2" xfId="36282" xr:uid="{00000000-0005-0000-0000-0000A48D0000}"/>
    <cellStyle name="Normal 3 6 8 6" xfId="36283" xr:uid="{00000000-0005-0000-0000-0000A58D0000}"/>
    <cellStyle name="Normal 3 6 9" xfId="36284" xr:uid="{00000000-0005-0000-0000-0000A68D0000}"/>
    <cellStyle name="Normal 3 6 9 2" xfId="36285" xr:uid="{00000000-0005-0000-0000-0000A78D0000}"/>
    <cellStyle name="Normal 3 6 9 2 2" xfId="36286" xr:uid="{00000000-0005-0000-0000-0000A88D0000}"/>
    <cellStyle name="Normal 3 6 9 2 2 2" xfId="36287" xr:uid="{00000000-0005-0000-0000-0000A98D0000}"/>
    <cellStyle name="Normal 3 6 9 2 2 2 2" xfId="36288" xr:uid="{00000000-0005-0000-0000-0000AA8D0000}"/>
    <cellStyle name="Normal 3 6 9 2 2 3" xfId="36289" xr:uid="{00000000-0005-0000-0000-0000AB8D0000}"/>
    <cellStyle name="Normal 3 6 9 2 3" xfId="36290" xr:uid="{00000000-0005-0000-0000-0000AC8D0000}"/>
    <cellStyle name="Normal 3 6 9 2 3 2" xfId="36291" xr:uid="{00000000-0005-0000-0000-0000AD8D0000}"/>
    <cellStyle name="Normal 3 6 9 2 4" xfId="36292" xr:uid="{00000000-0005-0000-0000-0000AE8D0000}"/>
    <cellStyle name="Normal 3 6 9 3" xfId="36293" xr:uid="{00000000-0005-0000-0000-0000AF8D0000}"/>
    <cellStyle name="Normal 3 6 9 3 2" xfId="36294" xr:uid="{00000000-0005-0000-0000-0000B08D0000}"/>
    <cellStyle name="Normal 3 6 9 3 2 2" xfId="36295" xr:uid="{00000000-0005-0000-0000-0000B18D0000}"/>
    <cellStyle name="Normal 3 6 9 3 3" xfId="36296" xr:uid="{00000000-0005-0000-0000-0000B28D0000}"/>
    <cellStyle name="Normal 3 6 9 4" xfId="36297" xr:uid="{00000000-0005-0000-0000-0000B38D0000}"/>
    <cellStyle name="Normal 3 6 9 4 2" xfId="36298" xr:uid="{00000000-0005-0000-0000-0000B48D0000}"/>
    <cellStyle name="Normal 3 6 9 5" xfId="36299" xr:uid="{00000000-0005-0000-0000-0000B58D0000}"/>
    <cellStyle name="Normal 3 6_T-straight with PEDs adjustor" xfId="36300" xr:uid="{00000000-0005-0000-0000-0000B68D0000}"/>
    <cellStyle name="Normal 3 7" xfId="36301" xr:uid="{00000000-0005-0000-0000-0000B78D0000}"/>
    <cellStyle name="Normal 3 7 10" xfId="36302" xr:uid="{00000000-0005-0000-0000-0000B88D0000}"/>
    <cellStyle name="Normal 3 7 11" xfId="36303" xr:uid="{00000000-0005-0000-0000-0000B98D0000}"/>
    <cellStyle name="Normal 3 7 2" xfId="36304" xr:uid="{00000000-0005-0000-0000-0000BA8D0000}"/>
    <cellStyle name="Normal 3 7 2 10" xfId="36305" xr:uid="{00000000-0005-0000-0000-0000BB8D0000}"/>
    <cellStyle name="Normal 3 7 2 2" xfId="36306" xr:uid="{00000000-0005-0000-0000-0000BC8D0000}"/>
    <cellStyle name="Normal 3 7 2 2 2" xfId="36307" xr:uid="{00000000-0005-0000-0000-0000BD8D0000}"/>
    <cellStyle name="Normal 3 7 2 2 2 2" xfId="36308" xr:uid="{00000000-0005-0000-0000-0000BE8D0000}"/>
    <cellStyle name="Normal 3 7 2 2 2 2 2" xfId="36309" xr:uid="{00000000-0005-0000-0000-0000BF8D0000}"/>
    <cellStyle name="Normal 3 7 2 2 2 2 2 2" xfId="36310" xr:uid="{00000000-0005-0000-0000-0000C08D0000}"/>
    <cellStyle name="Normal 3 7 2 2 2 2 2 2 2" xfId="36311" xr:uid="{00000000-0005-0000-0000-0000C18D0000}"/>
    <cellStyle name="Normal 3 7 2 2 2 2 2 3" xfId="36312" xr:uid="{00000000-0005-0000-0000-0000C28D0000}"/>
    <cellStyle name="Normal 3 7 2 2 2 2 3" xfId="36313" xr:uid="{00000000-0005-0000-0000-0000C38D0000}"/>
    <cellStyle name="Normal 3 7 2 2 2 2 3 2" xfId="36314" xr:uid="{00000000-0005-0000-0000-0000C48D0000}"/>
    <cellStyle name="Normal 3 7 2 2 2 2 4" xfId="36315" xr:uid="{00000000-0005-0000-0000-0000C58D0000}"/>
    <cellStyle name="Normal 3 7 2 2 2 3" xfId="36316" xr:uid="{00000000-0005-0000-0000-0000C68D0000}"/>
    <cellStyle name="Normal 3 7 2 2 2 3 2" xfId="36317" xr:uid="{00000000-0005-0000-0000-0000C78D0000}"/>
    <cellStyle name="Normal 3 7 2 2 2 3 2 2" xfId="36318" xr:uid="{00000000-0005-0000-0000-0000C88D0000}"/>
    <cellStyle name="Normal 3 7 2 2 2 3 3" xfId="36319" xr:uid="{00000000-0005-0000-0000-0000C98D0000}"/>
    <cellStyle name="Normal 3 7 2 2 2 4" xfId="36320" xr:uid="{00000000-0005-0000-0000-0000CA8D0000}"/>
    <cellStyle name="Normal 3 7 2 2 2 4 2" xfId="36321" xr:uid="{00000000-0005-0000-0000-0000CB8D0000}"/>
    <cellStyle name="Normal 3 7 2 2 2 5" xfId="36322" xr:uid="{00000000-0005-0000-0000-0000CC8D0000}"/>
    <cellStyle name="Normal 3 7 2 2 2 6" xfId="36323" xr:uid="{00000000-0005-0000-0000-0000CD8D0000}"/>
    <cellStyle name="Normal 3 7 2 2 3" xfId="36324" xr:uid="{00000000-0005-0000-0000-0000CE8D0000}"/>
    <cellStyle name="Normal 3 7 2 2 3 2" xfId="36325" xr:uid="{00000000-0005-0000-0000-0000CF8D0000}"/>
    <cellStyle name="Normal 3 7 2 2 3 2 2" xfId="36326" xr:uid="{00000000-0005-0000-0000-0000D08D0000}"/>
    <cellStyle name="Normal 3 7 2 2 3 2 2 2" xfId="36327" xr:uid="{00000000-0005-0000-0000-0000D18D0000}"/>
    <cellStyle name="Normal 3 7 2 2 3 2 3" xfId="36328" xr:uid="{00000000-0005-0000-0000-0000D28D0000}"/>
    <cellStyle name="Normal 3 7 2 2 3 3" xfId="36329" xr:uid="{00000000-0005-0000-0000-0000D38D0000}"/>
    <cellStyle name="Normal 3 7 2 2 3 3 2" xfId="36330" xr:uid="{00000000-0005-0000-0000-0000D48D0000}"/>
    <cellStyle name="Normal 3 7 2 2 3 4" xfId="36331" xr:uid="{00000000-0005-0000-0000-0000D58D0000}"/>
    <cellStyle name="Normal 3 7 2 2 4" xfId="36332" xr:uid="{00000000-0005-0000-0000-0000D68D0000}"/>
    <cellStyle name="Normal 3 7 2 2 4 2" xfId="36333" xr:uid="{00000000-0005-0000-0000-0000D78D0000}"/>
    <cellStyle name="Normal 3 7 2 2 4 2 2" xfId="36334" xr:uid="{00000000-0005-0000-0000-0000D88D0000}"/>
    <cellStyle name="Normal 3 7 2 2 4 2 2 2" xfId="36335" xr:uid="{00000000-0005-0000-0000-0000D98D0000}"/>
    <cellStyle name="Normal 3 7 2 2 4 2 3" xfId="36336" xr:uid="{00000000-0005-0000-0000-0000DA8D0000}"/>
    <cellStyle name="Normal 3 7 2 2 4 3" xfId="36337" xr:uid="{00000000-0005-0000-0000-0000DB8D0000}"/>
    <cellStyle name="Normal 3 7 2 2 4 3 2" xfId="36338" xr:uid="{00000000-0005-0000-0000-0000DC8D0000}"/>
    <cellStyle name="Normal 3 7 2 2 4 4" xfId="36339" xr:uid="{00000000-0005-0000-0000-0000DD8D0000}"/>
    <cellStyle name="Normal 3 7 2 2 5" xfId="36340" xr:uid="{00000000-0005-0000-0000-0000DE8D0000}"/>
    <cellStyle name="Normal 3 7 2 2 5 2" xfId="36341" xr:uid="{00000000-0005-0000-0000-0000DF8D0000}"/>
    <cellStyle name="Normal 3 7 2 2 5 2 2" xfId="36342" xr:uid="{00000000-0005-0000-0000-0000E08D0000}"/>
    <cellStyle name="Normal 3 7 2 2 5 3" xfId="36343" xr:uid="{00000000-0005-0000-0000-0000E18D0000}"/>
    <cellStyle name="Normal 3 7 2 2 6" xfId="36344" xr:uid="{00000000-0005-0000-0000-0000E28D0000}"/>
    <cellStyle name="Normal 3 7 2 2 6 2" xfId="36345" xr:uid="{00000000-0005-0000-0000-0000E38D0000}"/>
    <cellStyle name="Normal 3 7 2 2 7" xfId="36346" xr:uid="{00000000-0005-0000-0000-0000E48D0000}"/>
    <cellStyle name="Normal 3 7 2 2 7 2" xfId="36347" xr:uid="{00000000-0005-0000-0000-0000E58D0000}"/>
    <cellStyle name="Normal 3 7 2 2 8" xfId="36348" xr:uid="{00000000-0005-0000-0000-0000E68D0000}"/>
    <cellStyle name="Normal 3 7 2 2 9" xfId="36349" xr:uid="{00000000-0005-0000-0000-0000E78D0000}"/>
    <cellStyle name="Normal 3 7 2 3" xfId="36350" xr:uid="{00000000-0005-0000-0000-0000E88D0000}"/>
    <cellStyle name="Normal 3 7 2 3 2" xfId="36351" xr:uid="{00000000-0005-0000-0000-0000E98D0000}"/>
    <cellStyle name="Normal 3 7 2 3 2 2" xfId="36352" xr:uid="{00000000-0005-0000-0000-0000EA8D0000}"/>
    <cellStyle name="Normal 3 7 2 3 2 2 2" xfId="36353" xr:uid="{00000000-0005-0000-0000-0000EB8D0000}"/>
    <cellStyle name="Normal 3 7 2 3 2 2 2 2" xfId="36354" xr:uid="{00000000-0005-0000-0000-0000EC8D0000}"/>
    <cellStyle name="Normal 3 7 2 3 2 2 3" xfId="36355" xr:uid="{00000000-0005-0000-0000-0000ED8D0000}"/>
    <cellStyle name="Normal 3 7 2 3 2 3" xfId="36356" xr:uid="{00000000-0005-0000-0000-0000EE8D0000}"/>
    <cellStyle name="Normal 3 7 2 3 2 3 2" xfId="36357" xr:uid="{00000000-0005-0000-0000-0000EF8D0000}"/>
    <cellStyle name="Normal 3 7 2 3 2 4" xfId="36358" xr:uid="{00000000-0005-0000-0000-0000F08D0000}"/>
    <cellStyle name="Normal 3 7 2 3 2 5" xfId="36359" xr:uid="{00000000-0005-0000-0000-0000F18D0000}"/>
    <cellStyle name="Normal 3 7 2 3 3" xfId="36360" xr:uid="{00000000-0005-0000-0000-0000F28D0000}"/>
    <cellStyle name="Normal 3 7 2 3 3 2" xfId="36361" xr:uid="{00000000-0005-0000-0000-0000F38D0000}"/>
    <cellStyle name="Normal 3 7 2 3 3 2 2" xfId="36362" xr:uid="{00000000-0005-0000-0000-0000F48D0000}"/>
    <cellStyle name="Normal 3 7 2 3 3 3" xfId="36363" xr:uid="{00000000-0005-0000-0000-0000F58D0000}"/>
    <cellStyle name="Normal 3 7 2 3 4" xfId="36364" xr:uid="{00000000-0005-0000-0000-0000F68D0000}"/>
    <cellStyle name="Normal 3 7 2 3 4 2" xfId="36365" xr:uid="{00000000-0005-0000-0000-0000F78D0000}"/>
    <cellStyle name="Normal 3 7 2 3 5" xfId="36366" xr:uid="{00000000-0005-0000-0000-0000F88D0000}"/>
    <cellStyle name="Normal 3 7 2 3 6" xfId="36367" xr:uid="{00000000-0005-0000-0000-0000F98D0000}"/>
    <cellStyle name="Normal 3 7 2 4" xfId="36368" xr:uid="{00000000-0005-0000-0000-0000FA8D0000}"/>
    <cellStyle name="Normal 3 7 2 4 2" xfId="36369" xr:uid="{00000000-0005-0000-0000-0000FB8D0000}"/>
    <cellStyle name="Normal 3 7 2 4 2 2" xfId="36370" xr:uid="{00000000-0005-0000-0000-0000FC8D0000}"/>
    <cellStyle name="Normal 3 7 2 4 2 2 2" xfId="36371" xr:uid="{00000000-0005-0000-0000-0000FD8D0000}"/>
    <cellStyle name="Normal 3 7 2 4 2 3" xfId="36372" xr:uid="{00000000-0005-0000-0000-0000FE8D0000}"/>
    <cellStyle name="Normal 3 7 2 4 3" xfId="36373" xr:uid="{00000000-0005-0000-0000-0000FF8D0000}"/>
    <cellStyle name="Normal 3 7 2 4 3 2" xfId="36374" xr:uid="{00000000-0005-0000-0000-0000008E0000}"/>
    <cellStyle name="Normal 3 7 2 4 4" xfId="36375" xr:uid="{00000000-0005-0000-0000-0000018E0000}"/>
    <cellStyle name="Normal 3 7 2 4 5" xfId="36376" xr:uid="{00000000-0005-0000-0000-0000028E0000}"/>
    <cellStyle name="Normal 3 7 2 5" xfId="36377" xr:uid="{00000000-0005-0000-0000-0000038E0000}"/>
    <cellStyle name="Normal 3 7 2 5 2" xfId="36378" xr:uid="{00000000-0005-0000-0000-0000048E0000}"/>
    <cellStyle name="Normal 3 7 2 5 2 2" xfId="36379" xr:uid="{00000000-0005-0000-0000-0000058E0000}"/>
    <cellStyle name="Normal 3 7 2 5 2 2 2" xfId="36380" xr:uid="{00000000-0005-0000-0000-0000068E0000}"/>
    <cellStyle name="Normal 3 7 2 5 2 3" xfId="36381" xr:uid="{00000000-0005-0000-0000-0000078E0000}"/>
    <cellStyle name="Normal 3 7 2 5 3" xfId="36382" xr:uid="{00000000-0005-0000-0000-0000088E0000}"/>
    <cellStyle name="Normal 3 7 2 5 3 2" xfId="36383" xr:uid="{00000000-0005-0000-0000-0000098E0000}"/>
    <cellStyle name="Normal 3 7 2 5 4" xfId="36384" xr:uid="{00000000-0005-0000-0000-00000A8E0000}"/>
    <cellStyle name="Normal 3 7 2 6" xfId="36385" xr:uid="{00000000-0005-0000-0000-00000B8E0000}"/>
    <cellStyle name="Normal 3 7 2 6 2" xfId="36386" xr:uid="{00000000-0005-0000-0000-00000C8E0000}"/>
    <cellStyle name="Normal 3 7 2 6 2 2" xfId="36387" xr:uid="{00000000-0005-0000-0000-00000D8E0000}"/>
    <cellStyle name="Normal 3 7 2 6 3" xfId="36388" xr:uid="{00000000-0005-0000-0000-00000E8E0000}"/>
    <cellStyle name="Normal 3 7 2 7" xfId="36389" xr:uid="{00000000-0005-0000-0000-00000F8E0000}"/>
    <cellStyle name="Normal 3 7 2 7 2" xfId="36390" xr:uid="{00000000-0005-0000-0000-0000108E0000}"/>
    <cellStyle name="Normal 3 7 2 8" xfId="36391" xr:uid="{00000000-0005-0000-0000-0000118E0000}"/>
    <cellStyle name="Normal 3 7 2 8 2" xfId="36392" xr:uid="{00000000-0005-0000-0000-0000128E0000}"/>
    <cellStyle name="Normal 3 7 2 9" xfId="36393" xr:uid="{00000000-0005-0000-0000-0000138E0000}"/>
    <cellStyle name="Normal 3 7 2_T-straight with PEDs adjustor" xfId="36394" xr:uid="{00000000-0005-0000-0000-0000148E0000}"/>
    <cellStyle name="Normal 3 7 3" xfId="36395" xr:uid="{00000000-0005-0000-0000-0000158E0000}"/>
    <cellStyle name="Normal 3 7 3 2" xfId="36396" xr:uid="{00000000-0005-0000-0000-0000168E0000}"/>
    <cellStyle name="Normal 3 7 3 2 2" xfId="36397" xr:uid="{00000000-0005-0000-0000-0000178E0000}"/>
    <cellStyle name="Normal 3 7 3 2 2 2" xfId="36398" xr:uid="{00000000-0005-0000-0000-0000188E0000}"/>
    <cellStyle name="Normal 3 7 3 2 2 2 2" xfId="36399" xr:uid="{00000000-0005-0000-0000-0000198E0000}"/>
    <cellStyle name="Normal 3 7 3 2 2 2 2 2" xfId="36400" xr:uid="{00000000-0005-0000-0000-00001A8E0000}"/>
    <cellStyle name="Normal 3 7 3 2 2 2 3" xfId="36401" xr:uid="{00000000-0005-0000-0000-00001B8E0000}"/>
    <cellStyle name="Normal 3 7 3 2 2 3" xfId="36402" xr:uid="{00000000-0005-0000-0000-00001C8E0000}"/>
    <cellStyle name="Normal 3 7 3 2 2 3 2" xfId="36403" xr:uid="{00000000-0005-0000-0000-00001D8E0000}"/>
    <cellStyle name="Normal 3 7 3 2 2 4" xfId="36404" xr:uid="{00000000-0005-0000-0000-00001E8E0000}"/>
    <cellStyle name="Normal 3 7 3 2 3" xfId="36405" xr:uid="{00000000-0005-0000-0000-00001F8E0000}"/>
    <cellStyle name="Normal 3 7 3 2 3 2" xfId="36406" xr:uid="{00000000-0005-0000-0000-0000208E0000}"/>
    <cellStyle name="Normal 3 7 3 2 3 2 2" xfId="36407" xr:uid="{00000000-0005-0000-0000-0000218E0000}"/>
    <cellStyle name="Normal 3 7 3 2 3 3" xfId="36408" xr:uid="{00000000-0005-0000-0000-0000228E0000}"/>
    <cellStyle name="Normal 3 7 3 2 4" xfId="36409" xr:uid="{00000000-0005-0000-0000-0000238E0000}"/>
    <cellStyle name="Normal 3 7 3 2 4 2" xfId="36410" xr:uid="{00000000-0005-0000-0000-0000248E0000}"/>
    <cellStyle name="Normal 3 7 3 2 5" xfId="36411" xr:uid="{00000000-0005-0000-0000-0000258E0000}"/>
    <cellStyle name="Normal 3 7 3 2 6" xfId="36412" xr:uid="{00000000-0005-0000-0000-0000268E0000}"/>
    <cellStyle name="Normal 3 7 3 3" xfId="36413" xr:uid="{00000000-0005-0000-0000-0000278E0000}"/>
    <cellStyle name="Normal 3 7 3 3 2" xfId="36414" xr:uid="{00000000-0005-0000-0000-0000288E0000}"/>
    <cellStyle name="Normal 3 7 3 3 2 2" xfId="36415" xr:uid="{00000000-0005-0000-0000-0000298E0000}"/>
    <cellStyle name="Normal 3 7 3 3 2 2 2" xfId="36416" xr:uid="{00000000-0005-0000-0000-00002A8E0000}"/>
    <cellStyle name="Normal 3 7 3 3 2 3" xfId="36417" xr:uid="{00000000-0005-0000-0000-00002B8E0000}"/>
    <cellStyle name="Normal 3 7 3 3 3" xfId="36418" xr:uid="{00000000-0005-0000-0000-00002C8E0000}"/>
    <cellStyle name="Normal 3 7 3 3 3 2" xfId="36419" xr:uid="{00000000-0005-0000-0000-00002D8E0000}"/>
    <cellStyle name="Normal 3 7 3 3 4" xfId="36420" xr:uid="{00000000-0005-0000-0000-00002E8E0000}"/>
    <cellStyle name="Normal 3 7 3 4" xfId="36421" xr:uid="{00000000-0005-0000-0000-00002F8E0000}"/>
    <cellStyle name="Normal 3 7 3 4 2" xfId="36422" xr:uid="{00000000-0005-0000-0000-0000308E0000}"/>
    <cellStyle name="Normal 3 7 3 4 2 2" xfId="36423" xr:uid="{00000000-0005-0000-0000-0000318E0000}"/>
    <cellStyle name="Normal 3 7 3 4 2 2 2" xfId="36424" xr:uid="{00000000-0005-0000-0000-0000328E0000}"/>
    <cellStyle name="Normal 3 7 3 4 2 3" xfId="36425" xr:uid="{00000000-0005-0000-0000-0000338E0000}"/>
    <cellStyle name="Normal 3 7 3 4 3" xfId="36426" xr:uid="{00000000-0005-0000-0000-0000348E0000}"/>
    <cellStyle name="Normal 3 7 3 4 3 2" xfId="36427" xr:uid="{00000000-0005-0000-0000-0000358E0000}"/>
    <cellStyle name="Normal 3 7 3 4 4" xfId="36428" xr:uid="{00000000-0005-0000-0000-0000368E0000}"/>
    <cellStyle name="Normal 3 7 3 5" xfId="36429" xr:uid="{00000000-0005-0000-0000-0000378E0000}"/>
    <cellStyle name="Normal 3 7 3 5 2" xfId="36430" xr:uid="{00000000-0005-0000-0000-0000388E0000}"/>
    <cellStyle name="Normal 3 7 3 5 2 2" xfId="36431" xr:uid="{00000000-0005-0000-0000-0000398E0000}"/>
    <cellStyle name="Normal 3 7 3 5 3" xfId="36432" xr:uid="{00000000-0005-0000-0000-00003A8E0000}"/>
    <cellStyle name="Normal 3 7 3 6" xfId="36433" xr:uid="{00000000-0005-0000-0000-00003B8E0000}"/>
    <cellStyle name="Normal 3 7 3 6 2" xfId="36434" xr:uid="{00000000-0005-0000-0000-00003C8E0000}"/>
    <cellStyle name="Normal 3 7 3 7" xfId="36435" xr:uid="{00000000-0005-0000-0000-00003D8E0000}"/>
    <cellStyle name="Normal 3 7 3 7 2" xfId="36436" xr:uid="{00000000-0005-0000-0000-00003E8E0000}"/>
    <cellStyle name="Normal 3 7 3 8" xfId="36437" xr:uid="{00000000-0005-0000-0000-00003F8E0000}"/>
    <cellStyle name="Normal 3 7 3 9" xfId="36438" xr:uid="{00000000-0005-0000-0000-0000408E0000}"/>
    <cellStyle name="Normal 3 7 4" xfId="36439" xr:uid="{00000000-0005-0000-0000-0000418E0000}"/>
    <cellStyle name="Normal 3 7 4 2" xfId="36440" xr:uid="{00000000-0005-0000-0000-0000428E0000}"/>
    <cellStyle name="Normal 3 7 4 2 2" xfId="36441" xr:uid="{00000000-0005-0000-0000-0000438E0000}"/>
    <cellStyle name="Normal 3 7 4 2 2 2" xfId="36442" xr:uid="{00000000-0005-0000-0000-0000448E0000}"/>
    <cellStyle name="Normal 3 7 4 2 2 2 2" xfId="36443" xr:uid="{00000000-0005-0000-0000-0000458E0000}"/>
    <cellStyle name="Normal 3 7 4 2 2 3" xfId="36444" xr:uid="{00000000-0005-0000-0000-0000468E0000}"/>
    <cellStyle name="Normal 3 7 4 2 3" xfId="36445" xr:uid="{00000000-0005-0000-0000-0000478E0000}"/>
    <cellStyle name="Normal 3 7 4 2 3 2" xfId="36446" xr:uid="{00000000-0005-0000-0000-0000488E0000}"/>
    <cellStyle name="Normal 3 7 4 2 4" xfId="36447" xr:uid="{00000000-0005-0000-0000-0000498E0000}"/>
    <cellStyle name="Normal 3 7 4 2 5" xfId="36448" xr:uid="{00000000-0005-0000-0000-00004A8E0000}"/>
    <cellStyle name="Normal 3 7 4 3" xfId="36449" xr:uid="{00000000-0005-0000-0000-00004B8E0000}"/>
    <cellStyle name="Normal 3 7 4 3 2" xfId="36450" xr:uid="{00000000-0005-0000-0000-00004C8E0000}"/>
    <cellStyle name="Normal 3 7 4 3 2 2" xfId="36451" xr:uid="{00000000-0005-0000-0000-00004D8E0000}"/>
    <cellStyle name="Normal 3 7 4 3 3" xfId="36452" xr:uid="{00000000-0005-0000-0000-00004E8E0000}"/>
    <cellStyle name="Normal 3 7 4 4" xfId="36453" xr:uid="{00000000-0005-0000-0000-00004F8E0000}"/>
    <cellStyle name="Normal 3 7 4 4 2" xfId="36454" xr:uid="{00000000-0005-0000-0000-0000508E0000}"/>
    <cellStyle name="Normal 3 7 4 5" xfId="36455" xr:uid="{00000000-0005-0000-0000-0000518E0000}"/>
    <cellStyle name="Normal 3 7 4 6" xfId="36456" xr:uid="{00000000-0005-0000-0000-0000528E0000}"/>
    <cellStyle name="Normal 3 7 5" xfId="36457" xr:uid="{00000000-0005-0000-0000-0000538E0000}"/>
    <cellStyle name="Normal 3 7 5 2" xfId="36458" xr:uid="{00000000-0005-0000-0000-0000548E0000}"/>
    <cellStyle name="Normal 3 7 5 2 2" xfId="36459" xr:uid="{00000000-0005-0000-0000-0000558E0000}"/>
    <cellStyle name="Normal 3 7 5 2 2 2" xfId="36460" xr:uid="{00000000-0005-0000-0000-0000568E0000}"/>
    <cellStyle name="Normal 3 7 5 2 3" xfId="36461" xr:uid="{00000000-0005-0000-0000-0000578E0000}"/>
    <cellStyle name="Normal 3 7 5 3" xfId="36462" xr:uid="{00000000-0005-0000-0000-0000588E0000}"/>
    <cellStyle name="Normal 3 7 5 3 2" xfId="36463" xr:uid="{00000000-0005-0000-0000-0000598E0000}"/>
    <cellStyle name="Normal 3 7 5 4" xfId="36464" xr:uid="{00000000-0005-0000-0000-00005A8E0000}"/>
    <cellStyle name="Normal 3 7 5 5" xfId="36465" xr:uid="{00000000-0005-0000-0000-00005B8E0000}"/>
    <cellStyle name="Normal 3 7 6" xfId="36466" xr:uid="{00000000-0005-0000-0000-00005C8E0000}"/>
    <cellStyle name="Normal 3 7 6 2" xfId="36467" xr:uid="{00000000-0005-0000-0000-00005D8E0000}"/>
    <cellStyle name="Normal 3 7 6 2 2" xfId="36468" xr:uid="{00000000-0005-0000-0000-00005E8E0000}"/>
    <cellStyle name="Normal 3 7 6 2 2 2" xfId="36469" xr:uid="{00000000-0005-0000-0000-00005F8E0000}"/>
    <cellStyle name="Normal 3 7 6 2 3" xfId="36470" xr:uid="{00000000-0005-0000-0000-0000608E0000}"/>
    <cellStyle name="Normal 3 7 6 3" xfId="36471" xr:uid="{00000000-0005-0000-0000-0000618E0000}"/>
    <cellStyle name="Normal 3 7 6 3 2" xfId="36472" xr:uid="{00000000-0005-0000-0000-0000628E0000}"/>
    <cellStyle name="Normal 3 7 6 4" xfId="36473" xr:uid="{00000000-0005-0000-0000-0000638E0000}"/>
    <cellStyle name="Normal 3 7 7" xfId="36474" xr:uid="{00000000-0005-0000-0000-0000648E0000}"/>
    <cellStyle name="Normal 3 7 7 2" xfId="36475" xr:uid="{00000000-0005-0000-0000-0000658E0000}"/>
    <cellStyle name="Normal 3 7 7 2 2" xfId="36476" xr:uid="{00000000-0005-0000-0000-0000668E0000}"/>
    <cellStyle name="Normal 3 7 7 3" xfId="36477" xr:uid="{00000000-0005-0000-0000-0000678E0000}"/>
    <cellStyle name="Normal 3 7 8" xfId="36478" xr:uid="{00000000-0005-0000-0000-0000688E0000}"/>
    <cellStyle name="Normal 3 7 8 2" xfId="36479" xr:uid="{00000000-0005-0000-0000-0000698E0000}"/>
    <cellStyle name="Normal 3 7 9" xfId="36480" xr:uid="{00000000-0005-0000-0000-00006A8E0000}"/>
    <cellStyle name="Normal 3 7 9 2" xfId="36481" xr:uid="{00000000-0005-0000-0000-00006B8E0000}"/>
    <cellStyle name="Normal 3 7_T-straight with PEDs adjustor" xfId="36482" xr:uid="{00000000-0005-0000-0000-00006C8E0000}"/>
    <cellStyle name="Normal 3 8" xfId="36483" xr:uid="{00000000-0005-0000-0000-00006D8E0000}"/>
    <cellStyle name="Normal 3 8 10" xfId="36484" xr:uid="{00000000-0005-0000-0000-00006E8E0000}"/>
    <cellStyle name="Normal 3 8 11" xfId="36485" xr:uid="{00000000-0005-0000-0000-00006F8E0000}"/>
    <cellStyle name="Normal 3 8 2" xfId="36486" xr:uid="{00000000-0005-0000-0000-0000708E0000}"/>
    <cellStyle name="Normal 3 8 2 10" xfId="36487" xr:uid="{00000000-0005-0000-0000-0000718E0000}"/>
    <cellStyle name="Normal 3 8 2 2" xfId="36488" xr:uid="{00000000-0005-0000-0000-0000728E0000}"/>
    <cellStyle name="Normal 3 8 2 2 2" xfId="36489" xr:uid="{00000000-0005-0000-0000-0000738E0000}"/>
    <cellStyle name="Normal 3 8 2 2 2 2" xfId="36490" xr:uid="{00000000-0005-0000-0000-0000748E0000}"/>
    <cellStyle name="Normal 3 8 2 2 2 2 2" xfId="36491" xr:uid="{00000000-0005-0000-0000-0000758E0000}"/>
    <cellStyle name="Normal 3 8 2 2 2 2 2 2" xfId="36492" xr:uid="{00000000-0005-0000-0000-0000768E0000}"/>
    <cellStyle name="Normal 3 8 2 2 2 2 2 2 2" xfId="36493" xr:uid="{00000000-0005-0000-0000-0000778E0000}"/>
    <cellStyle name="Normal 3 8 2 2 2 2 2 3" xfId="36494" xr:uid="{00000000-0005-0000-0000-0000788E0000}"/>
    <cellStyle name="Normal 3 8 2 2 2 2 3" xfId="36495" xr:uid="{00000000-0005-0000-0000-0000798E0000}"/>
    <cellStyle name="Normal 3 8 2 2 2 2 3 2" xfId="36496" xr:uid="{00000000-0005-0000-0000-00007A8E0000}"/>
    <cellStyle name="Normal 3 8 2 2 2 2 4" xfId="36497" xr:uid="{00000000-0005-0000-0000-00007B8E0000}"/>
    <cellStyle name="Normal 3 8 2 2 2 3" xfId="36498" xr:uid="{00000000-0005-0000-0000-00007C8E0000}"/>
    <cellStyle name="Normal 3 8 2 2 2 3 2" xfId="36499" xr:uid="{00000000-0005-0000-0000-00007D8E0000}"/>
    <cellStyle name="Normal 3 8 2 2 2 3 2 2" xfId="36500" xr:uid="{00000000-0005-0000-0000-00007E8E0000}"/>
    <cellStyle name="Normal 3 8 2 2 2 3 3" xfId="36501" xr:uid="{00000000-0005-0000-0000-00007F8E0000}"/>
    <cellStyle name="Normal 3 8 2 2 2 4" xfId="36502" xr:uid="{00000000-0005-0000-0000-0000808E0000}"/>
    <cellStyle name="Normal 3 8 2 2 2 4 2" xfId="36503" xr:uid="{00000000-0005-0000-0000-0000818E0000}"/>
    <cellStyle name="Normal 3 8 2 2 2 5" xfId="36504" xr:uid="{00000000-0005-0000-0000-0000828E0000}"/>
    <cellStyle name="Normal 3 8 2 2 3" xfId="36505" xr:uid="{00000000-0005-0000-0000-0000838E0000}"/>
    <cellStyle name="Normal 3 8 2 2 3 2" xfId="36506" xr:uid="{00000000-0005-0000-0000-0000848E0000}"/>
    <cellStyle name="Normal 3 8 2 2 3 2 2" xfId="36507" xr:uid="{00000000-0005-0000-0000-0000858E0000}"/>
    <cellStyle name="Normal 3 8 2 2 3 2 2 2" xfId="36508" xr:uid="{00000000-0005-0000-0000-0000868E0000}"/>
    <cellStyle name="Normal 3 8 2 2 3 2 3" xfId="36509" xr:uid="{00000000-0005-0000-0000-0000878E0000}"/>
    <cellStyle name="Normal 3 8 2 2 3 3" xfId="36510" xr:uid="{00000000-0005-0000-0000-0000888E0000}"/>
    <cellStyle name="Normal 3 8 2 2 3 3 2" xfId="36511" xr:uid="{00000000-0005-0000-0000-0000898E0000}"/>
    <cellStyle name="Normal 3 8 2 2 3 4" xfId="36512" xr:uid="{00000000-0005-0000-0000-00008A8E0000}"/>
    <cellStyle name="Normal 3 8 2 2 4" xfId="36513" xr:uid="{00000000-0005-0000-0000-00008B8E0000}"/>
    <cellStyle name="Normal 3 8 2 2 4 2" xfId="36514" xr:uid="{00000000-0005-0000-0000-00008C8E0000}"/>
    <cellStyle name="Normal 3 8 2 2 4 2 2" xfId="36515" xr:uid="{00000000-0005-0000-0000-00008D8E0000}"/>
    <cellStyle name="Normal 3 8 2 2 4 2 2 2" xfId="36516" xr:uid="{00000000-0005-0000-0000-00008E8E0000}"/>
    <cellStyle name="Normal 3 8 2 2 4 2 3" xfId="36517" xr:uid="{00000000-0005-0000-0000-00008F8E0000}"/>
    <cellStyle name="Normal 3 8 2 2 4 3" xfId="36518" xr:uid="{00000000-0005-0000-0000-0000908E0000}"/>
    <cellStyle name="Normal 3 8 2 2 4 3 2" xfId="36519" xr:uid="{00000000-0005-0000-0000-0000918E0000}"/>
    <cellStyle name="Normal 3 8 2 2 4 4" xfId="36520" xr:uid="{00000000-0005-0000-0000-0000928E0000}"/>
    <cellStyle name="Normal 3 8 2 2 5" xfId="36521" xr:uid="{00000000-0005-0000-0000-0000938E0000}"/>
    <cellStyle name="Normal 3 8 2 2 5 2" xfId="36522" xr:uid="{00000000-0005-0000-0000-0000948E0000}"/>
    <cellStyle name="Normal 3 8 2 2 5 2 2" xfId="36523" xr:uid="{00000000-0005-0000-0000-0000958E0000}"/>
    <cellStyle name="Normal 3 8 2 2 5 3" xfId="36524" xr:uid="{00000000-0005-0000-0000-0000968E0000}"/>
    <cellStyle name="Normal 3 8 2 2 6" xfId="36525" xr:uid="{00000000-0005-0000-0000-0000978E0000}"/>
    <cellStyle name="Normal 3 8 2 2 6 2" xfId="36526" xr:uid="{00000000-0005-0000-0000-0000988E0000}"/>
    <cellStyle name="Normal 3 8 2 2 7" xfId="36527" xr:uid="{00000000-0005-0000-0000-0000998E0000}"/>
    <cellStyle name="Normal 3 8 2 2 7 2" xfId="36528" xr:uid="{00000000-0005-0000-0000-00009A8E0000}"/>
    <cellStyle name="Normal 3 8 2 2 8" xfId="36529" xr:uid="{00000000-0005-0000-0000-00009B8E0000}"/>
    <cellStyle name="Normal 3 8 2 2 9" xfId="36530" xr:uid="{00000000-0005-0000-0000-00009C8E0000}"/>
    <cellStyle name="Normal 3 8 2 3" xfId="36531" xr:uid="{00000000-0005-0000-0000-00009D8E0000}"/>
    <cellStyle name="Normal 3 8 2 3 2" xfId="36532" xr:uid="{00000000-0005-0000-0000-00009E8E0000}"/>
    <cellStyle name="Normal 3 8 2 3 2 2" xfId="36533" xr:uid="{00000000-0005-0000-0000-00009F8E0000}"/>
    <cellStyle name="Normal 3 8 2 3 2 2 2" xfId="36534" xr:uid="{00000000-0005-0000-0000-0000A08E0000}"/>
    <cellStyle name="Normal 3 8 2 3 2 2 2 2" xfId="36535" xr:uid="{00000000-0005-0000-0000-0000A18E0000}"/>
    <cellStyle name="Normal 3 8 2 3 2 2 3" xfId="36536" xr:uid="{00000000-0005-0000-0000-0000A28E0000}"/>
    <cellStyle name="Normal 3 8 2 3 2 3" xfId="36537" xr:uid="{00000000-0005-0000-0000-0000A38E0000}"/>
    <cellStyle name="Normal 3 8 2 3 2 3 2" xfId="36538" xr:uid="{00000000-0005-0000-0000-0000A48E0000}"/>
    <cellStyle name="Normal 3 8 2 3 2 4" xfId="36539" xr:uid="{00000000-0005-0000-0000-0000A58E0000}"/>
    <cellStyle name="Normal 3 8 2 3 3" xfId="36540" xr:uid="{00000000-0005-0000-0000-0000A68E0000}"/>
    <cellStyle name="Normal 3 8 2 3 3 2" xfId="36541" xr:uid="{00000000-0005-0000-0000-0000A78E0000}"/>
    <cellStyle name="Normal 3 8 2 3 3 2 2" xfId="36542" xr:uid="{00000000-0005-0000-0000-0000A88E0000}"/>
    <cellStyle name="Normal 3 8 2 3 3 3" xfId="36543" xr:uid="{00000000-0005-0000-0000-0000A98E0000}"/>
    <cellStyle name="Normal 3 8 2 3 4" xfId="36544" xr:uid="{00000000-0005-0000-0000-0000AA8E0000}"/>
    <cellStyle name="Normal 3 8 2 3 4 2" xfId="36545" xr:uid="{00000000-0005-0000-0000-0000AB8E0000}"/>
    <cellStyle name="Normal 3 8 2 3 5" xfId="36546" xr:uid="{00000000-0005-0000-0000-0000AC8E0000}"/>
    <cellStyle name="Normal 3 8 2 4" xfId="36547" xr:uid="{00000000-0005-0000-0000-0000AD8E0000}"/>
    <cellStyle name="Normal 3 8 2 4 2" xfId="36548" xr:uid="{00000000-0005-0000-0000-0000AE8E0000}"/>
    <cellStyle name="Normal 3 8 2 4 2 2" xfId="36549" xr:uid="{00000000-0005-0000-0000-0000AF8E0000}"/>
    <cellStyle name="Normal 3 8 2 4 2 2 2" xfId="36550" xr:uid="{00000000-0005-0000-0000-0000B08E0000}"/>
    <cellStyle name="Normal 3 8 2 4 2 3" xfId="36551" xr:uid="{00000000-0005-0000-0000-0000B18E0000}"/>
    <cellStyle name="Normal 3 8 2 4 3" xfId="36552" xr:uid="{00000000-0005-0000-0000-0000B28E0000}"/>
    <cellStyle name="Normal 3 8 2 4 3 2" xfId="36553" xr:uid="{00000000-0005-0000-0000-0000B38E0000}"/>
    <cellStyle name="Normal 3 8 2 4 4" xfId="36554" xr:uid="{00000000-0005-0000-0000-0000B48E0000}"/>
    <cellStyle name="Normal 3 8 2 5" xfId="36555" xr:uid="{00000000-0005-0000-0000-0000B58E0000}"/>
    <cellStyle name="Normal 3 8 2 5 2" xfId="36556" xr:uid="{00000000-0005-0000-0000-0000B68E0000}"/>
    <cellStyle name="Normal 3 8 2 5 2 2" xfId="36557" xr:uid="{00000000-0005-0000-0000-0000B78E0000}"/>
    <cellStyle name="Normal 3 8 2 5 2 2 2" xfId="36558" xr:uid="{00000000-0005-0000-0000-0000B88E0000}"/>
    <cellStyle name="Normal 3 8 2 5 2 3" xfId="36559" xr:uid="{00000000-0005-0000-0000-0000B98E0000}"/>
    <cellStyle name="Normal 3 8 2 5 3" xfId="36560" xr:uid="{00000000-0005-0000-0000-0000BA8E0000}"/>
    <cellStyle name="Normal 3 8 2 5 3 2" xfId="36561" xr:uid="{00000000-0005-0000-0000-0000BB8E0000}"/>
    <cellStyle name="Normal 3 8 2 5 4" xfId="36562" xr:uid="{00000000-0005-0000-0000-0000BC8E0000}"/>
    <cellStyle name="Normal 3 8 2 6" xfId="36563" xr:uid="{00000000-0005-0000-0000-0000BD8E0000}"/>
    <cellStyle name="Normal 3 8 2 6 2" xfId="36564" xr:uid="{00000000-0005-0000-0000-0000BE8E0000}"/>
    <cellStyle name="Normal 3 8 2 6 2 2" xfId="36565" xr:uid="{00000000-0005-0000-0000-0000BF8E0000}"/>
    <cellStyle name="Normal 3 8 2 6 3" xfId="36566" xr:uid="{00000000-0005-0000-0000-0000C08E0000}"/>
    <cellStyle name="Normal 3 8 2 7" xfId="36567" xr:uid="{00000000-0005-0000-0000-0000C18E0000}"/>
    <cellStyle name="Normal 3 8 2 7 2" xfId="36568" xr:uid="{00000000-0005-0000-0000-0000C28E0000}"/>
    <cellStyle name="Normal 3 8 2 8" xfId="36569" xr:uid="{00000000-0005-0000-0000-0000C38E0000}"/>
    <cellStyle name="Normal 3 8 2 8 2" xfId="36570" xr:uid="{00000000-0005-0000-0000-0000C48E0000}"/>
    <cellStyle name="Normal 3 8 2 9" xfId="36571" xr:uid="{00000000-0005-0000-0000-0000C58E0000}"/>
    <cellStyle name="Normal 3 8 3" xfId="36572" xr:uid="{00000000-0005-0000-0000-0000C68E0000}"/>
    <cellStyle name="Normal 3 8 3 2" xfId="36573" xr:uid="{00000000-0005-0000-0000-0000C78E0000}"/>
    <cellStyle name="Normal 3 8 3 2 2" xfId="36574" xr:uid="{00000000-0005-0000-0000-0000C88E0000}"/>
    <cellStyle name="Normal 3 8 3 2 2 2" xfId="36575" xr:uid="{00000000-0005-0000-0000-0000C98E0000}"/>
    <cellStyle name="Normal 3 8 3 2 2 2 2" xfId="36576" xr:uid="{00000000-0005-0000-0000-0000CA8E0000}"/>
    <cellStyle name="Normal 3 8 3 2 2 2 2 2" xfId="36577" xr:uid="{00000000-0005-0000-0000-0000CB8E0000}"/>
    <cellStyle name="Normal 3 8 3 2 2 2 3" xfId="36578" xr:uid="{00000000-0005-0000-0000-0000CC8E0000}"/>
    <cellStyle name="Normal 3 8 3 2 2 3" xfId="36579" xr:uid="{00000000-0005-0000-0000-0000CD8E0000}"/>
    <cellStyle name="Normal 3 8 3 2 2 3 2" xfId="36580" xr:uid="{00000000-0005-0000-0000-0000CE8E0000}"/>
    <cellStyle name="Normal 3 8 3 2 2 4" xfId="36581" xr:uid="{00000000-0005-0000-0000-0000CF8E0000}"/>
    <cellStyle name="Normal 3 8 3 2 3" xfId="36582" xr:uid="{00000000-0005-0000-0000-0000D08E0000}"/>
    <cellStyle name="Normal 3 8 3 2 3 2" xfId="36583" xr:uid="{00000000-0005-0000-0000-0000D18E0000}"/>
    <cellStyle name="Normal 3 8 3 2 3 2 2" xfId="36584" xr:uid="{00000000-0005-0000-0000-0000D28E0000}"/>
    <cellStyle name="Normal 3 8 3 2 3 3" xfId="36585" xr:uid="{00000000-0005-0000-0000-0000D38E0000}"/>
    <cellStyle name="Normal 3 8 3 2 4" xfId="36586" xr:uid="{00000000-0005-0000-0000-0000D48E0000}"/>
    <cellStyle name="Normal 3 8 3 2 4 2" xfId="36587" xr:uid="{00000000-0005-0000-0000-0000D58E0000}"/>
    <cellStyle name="Normal 3 8 3 2 5" xfId="36588" xr:uid="{00000000-0005-0000-0000-0000D68E0000}"/>
    <cellStyle name="Normal 3 8 3 2 6" xfId="36589" xr:uid="{00000000-0005-0000-0000-0000D78E0000}"/>
    <cellStyle name="Normal 3 8 3 3" xfId="36590" xr:uid="{00000000-0005-0000-0000-0000D88E0000}"/>
    <cellStyle name="Normal 3 8 3 3 2" xfId="36591" xr:uid="{00000000-0005-0000-0000-0000D98E0000}"/>
    <cellStyle name="Normal 3 8 3 3 2 2" xfId="36592" xr:uid="{00000000-0005-0000-0000-0000DA8E0000}"/>
    <cellStyle name="Normal 3 8 3 3 2 2 2" xfId="36593" xr:uid="{00000000-0005-0000-0000-0000DB8E0000}"/>
    <cellStyle name="Normal 3 8 3 3 2 3" xfId="36594" xr:uid="{00000000-0005-0000-0000-0000DC8E0000}"/>
    <cellStyle name="Normal 3 8 3 3 3" xfId="36595" xr:uid="{00000000-0005-0000-0000-0000DD8E0000}"/>
    <cellStyle name="Normal 3 8 3 3 3 2" xfId="36596" xr:uid="{00000000-0005-0000-0000-0000DE8E0000}"/>
    <cellStyle name="Normal 3 8 3 3 4" xfId="36597" xr:uid="{00000000-0005-0000-0000-0000DF8E0000}"/>
    <cellStyle name="Normal 3 8 3 4" xfId="36598" xr:uid="{00000000-0005-0000-0000-0000E08E0000}"/>
    <cellStyle name="Normal 3 8 3 4 2" xfId="36599" xr:uid="{00000000-0005-0000-0000-0000E18E0000}"/>
    <cellStyle name="Normal 3 8 3 4 2 2" xfId="36600" xr:uid="{00000000-0005-0000-0000-0000E28E0000}"/>
    <cellStyle name="Normal 3 8 3 4 2 2 2" xfId="36601" xr:uid="{00000000-0005-0000-0000-0000E38E0000}"/>
    <cellStyle name="Normal 3 8 3 4 2 3" xfId="36602" xr:uid="{00000000-0005-0000-0000-0000E48E0000}"/>
    <cellStyle name="Normal 3 8 3 4 3" xfId="36603" xr:uid="{00000000-0005-0000-0000-0000E58E0000}"/>
    <cellStyle name="Normal 3 8 3 4 3 2" xfId="36604" xr:uid="{00000000-0005-0000-0000-0000E68E0000}"/>
    <cellStyle name="Normal 3 8 3 4 4" xfId="36605" xr:uid="{00000000-0005-0000-0000-0000E78E0000}"/>
    <cellStyle name="Normal 3 8 3 5" xfId="36606" xr:uid="{00000000-0005-0000-0000-0000E88E0000}"/>
    <cellStyle name="Normal 3 8 3 5 2" xfId="36607" xr:uid="{00000000-0005-0000-0000-0000E98E0000}"/>
    <cellStyle name="Normal 3 8 3 5 2 2" xfId="36608" xr:uid="{00000000-0005-0000-0000-0000EA8E0000}"/>
    <cellStyle name="Normal 3 8 3 5 3" xfId="36609" xr:uid="{00000000-0005-0000-0000-0000EB8E0000}"/>
    <cellStyle name="Normal 3 8 3 6" xfId="36610" xr:uid="{00000000-0005-0000-0000-0000EC8E0000}"/>
    <cellStyle name="Normal 3 8 3 6 2" xfId="36611" xr:uid="{00000000-0005-0000-0000-0000ED8E0000}"/>
    <cellStyle name="Normal 3 8 3 7" xfId="36612" xr:uid="{00000000-0005-0000-0000-0000EE8E0000}"/>
    <cellStyle name="Normal 3 8 3 7 2" xfId="36613" xr:uid="{00000000-0005-0000-0000-0000EF8E0000}"/>
    <cellStyle name="Normal 3 8 3 8" xfId="36614" xr:uid="{00000000-0005-0000-0000-0000F08E0000}"/>
    <cellStyle name="Normal 3 8 3 9" xfId="36615" xr:uid="{00000000-0005-0000-0000-0000F18E0000}"/>
    <cellStyle name="Normal 3 8 4" xfId="36616" xr:uid="{00000000-0005-0000-0000-0000F28E0000}"/>
    <cellStyle name="Normal 3 8 4 2" xfId="36617" xr:uid="{00000000-0005-0000-0000-0000F38E0000}"/>
    <cellStyle name="Normal 3 8 4 2 2" xfId="36618" xr:uid="{00000000-0005-0000-0000-0000F48E0000}"/>
    <cellStyle name="Normal 3 8 4 2 2 2" xfId="36619" xr:uid="{00000000-0005-0000-0000-0000F58E0000}"/>
    <cellStyle name="Normal 3 8 4 2 2 2 2" xfId="36620" xr:uid="{00000000-0005-0000-0000-0000F68E0000}"/>
    <cellStyle name="Normal 3 8 4 2 2 3" xfId="36621" xr:uid="{00000000-0005-0000-0000-0000F78E0000}"/>
    <cellStyle name="Normal 3 8 4 2 3" xfId="36622" xr:uid="{00000000-0005-0000-0000-0000F88E0000}"/>
    <cellStyle name="Normal 3 8 4 2 3 2" xfId="36623" xr:uid="{00000000-0005-0000-0000-0000F98E0000}"/>
    <cellStyle name="Normal 3 8 4 2 4" xfId="36624" xr:uid="{00000000-0005-0000-0000-0000FA8E0000}"/>
    <cellStyle name="Normal 3 8 4 3" xfId="36625" xr:uid="{00000000-0005-0000-0000-0000FB8E0000}"/>
    <cellStyle name="Normal 3 8 4 3 2" xfId="36626" xr:uid="{00000000-0005-0000-0000-0000FC8E0000}"/>
    <cellStyle name="Normal 3 8 4 3 2 2" xfId="36627" xr:uid="{00000000-0005-0000-0000-0000FD8E0000}"/>
    <cellStyle name="Normal 3 8 4 3 3" xfId="36628" xr:uid="{00000000-0005-0000-0000-0000FE8E0000}"/>
    <cellStyle name="Normal 3 8 4 4" xfId="36629" xr:uid="{00000000-0005-0000-0000-0000FF8E0000}"/>
    <cellStyle name="Normal 3 8 4 4 2" xfId="36630" xr:uid="{00000000-0005-0000-0000-0000008F0000}"/>
    <cellStyle name="Normal 3 8 4 5" xfId="36631" xr:uid="{00000000-0005-0000-0000-0000018F0000}"/>
    <cellStyle name="Normal 3 8 4 6" xfId="36632" xr:uid="{00000000-0005-0000-0000-0000028F0000}"/>
    <cellStyle name="Normal 3 8 5" xfId="36633" xr:uid="{00000000-0005-0000-0000-0000038F0000}"/>
    <cellStyle name="Normal 3 8 5 2" xfId="36634" xr:uid="{00000000-0005-0000-0000-0000048F0000}"/>
    <cellStyle name="Normal 3 8 5 2 2" xfId="36635" xr:uid="{00000000-0005-0000-0000-0000058F0000}"/>
    <cellStyle name="Normal 3 8 5 2 2 2" xfId="36636" xr:uid="{00000000-0005-0000-0000-0000068F0000}"/>
    <cellStyle name="Normal 3 8 5 2 3" xfId="36637" xr:uid="{00000000-0005-0000-0000-0000078F0000}"/>
    <cellStyle name="Normal 3 8 5 3" xfId="36638" xr:uid="{00000000-0005-0000-0000-0000088F0000}"/>
    <cellStyle name="Normal 3 8 5 3 2" xfId="36639" xr:uid="{00000000-0005-0000-0000-0000098F0000}"/>
    <cellStyle name="Normal 3 8 5 4" xfId="36640" xr:uid="{00000000-0005-0000-0000-00000A8F0000}"/>
    <cellStyle name="Normal 3 8 6" xfId="36641" xr:uid="{00000000-0005-0000-0000-00000B8F0000}"/>
    <cellStyle name="Normal 3 8 6 2" xfId="36642" xr:uid="{00000000-0005-0000-0000-00000C8F0000}"/>
    <cellStyle name="Normal 3 8 6 2 2" xfId="36643" xr:uid="{00000000-0005-0000-0000-00000D8F0000}"/>
    <cellStyle name="Normal 3 8 6 2 2 2" xfId="36644" xr:uid="{00000000-0005-0000-0000-00000E8F0000}"/>
    <cellStyle name="Normal 3 8 6 2 3" xfId="36645" xr:uid="{00000000-0005-0000-0000-00000F8F0000}"/>
    <cellStyle name="Normal 3 8 6 3" xfId="36646" xr:uid="{00000000-0005-0000-0000-0000108F0000}"/>
    <cellStyle name="Normal 3 8 6 3 2" xfId="36647" xr:uid="{00000000-0005-0000-0000-0000118F0000}"/>
    <cellStyle name="Normal 3 8 6 4" xfId="36648" xr:uid="{00000000-0005-0000-0000-0000128F0000}"/>
    <cellStyle name="Normal 3 8 7" xfId="36649" xr:uid="{00000000-0005-0000-0000-0000138F0000}"/>
    <cellStyle name="Normal 3 8 7 2" xfId="36650" xr:uid="{00000000-0005-0000-0000-0000148F0000}"/>
    <cellStyle name="Normal 3 8 7 2 2" xfId="36651" xr:uid="{00000000-0005-0000-0000-0000158F0000}"/>
    <cellStyle name="Normal 3 8 7 3" xfId="36652" xr:uid="{00000000-0005-0000-0000-0000168F0000}"/>
    <cellStyle name="Normal 3 8 8" xfId="36653" xr:uid="{00000000-0005-0000-0000-0000178F0000}"/>
    <cellStyle name="Normal 3 8 8 2" xfId="36654" xr:uid="{00000000-0005-0000-0000-0000188F0000}"/>
    <cellStyle name="Normal 3 8 9" xfId="36655" xr:uid="{00000000-0005-0000-0000-0000198F0000}"/>
    <cellStyle name="Normal 3 8 9 2" xfId="36656" xr:uid="{00000000-0005-0000-0000-00001A8F0000}"/>
    <cellStyle name="Normal 3 8_T-straight with PEDs adjustor" xfId="36657" xr:uid="{00000000-0005-0000-0000-00001B8F0000}"/>
    <cellStyle name="Normal 3 9" xfId="36658" xr:uid="{00000000-0005-0000-0000-00001C8F0000}"/>
    <cellStyle name="Normal 3 9 10" xfId="36659" xr:uid="{00000000-0005-0000-0000-00001D8F0000}"/>
    <cellStyle name="Normal 3 9 2" xfId="36660" xr:uid="{00000000-0005-0000-0000-00001E8F0000}"/>
    <cellStyle name="Normal 3 9 2 2" xfId="36661" xr:uid="{00000000-0005-0000-0000-00001F8F0000}"/>
    <cellStyle name="Normal 3 9 2 2 2" xfId="36662" xr:uid="{00000000-0005-0000-0000-0000208F0000}"/>
    <cellStyle name="Normal 3 9 2 2 2 2" xfId="36663" xr:uid="{00000000-0005-0000-0000-0000218F0000}"/>
    <cellStyle name="Normal 3 9 2 2 2 2 2" xfId="36664" xr:uid="{00000000-0005-0000-0000-0000228F0000}"/>
    <cellStyle name="Normal 3 9 2 2 2 2 2 2" xfId="36665" xr:uid="{00000000-0005-0000-0000-0000238F0000}"/>
    <cellStyle name="Normal 3 9 2 2 2 2 2 2 2" xfId="36666" xr:uid="{00000000-0005-0000-0000-0000248F0000}"/>
    <cellStyle name="Normal 3 9 2 2 2 2 2 3" xfId="36667" xr:uid="{00000000-0005-0000-0000-0000258F0000}"/>
    <cellStyle name="Normal 3 9 2 2 2 2 3" xfId="36668" xr:uid="{00000000-0005-0000-0000-0000268F0000}"/>
    <cellStyle name="Normal 3 9 2 2 2 2 3 2" xfId="36669" xr:uid="{00000000-0005-0000-0000-0000278F0000}"/>
    <cellStyle name="Normal 3 9 2 2 2 2 4" xfId="36670" xr:uid="{00000000-0005-0000-0000-0000288F0000}"/>
    <cellStyle name="Normal 3 9 2 2 2 3" xfId="36671" xr:uid="{00000000-0005-0000-0000-0000298F0000}"/>
    <cellStyle name="Normal 3 9 2 2 2 3 2" xfId="36672" xr:uid="{00000000-0005-0000-0000-00002A8F0000}"/>
    <cellStyle name="Normal 3 9 2 2 2 3 2 2" xfId="36673" xr:uid="{00000000-0005-0000-0000-00002B8F0000}"/>
    <cellStyle name="Normal 3 9 2 2 2 3 3" xfId="36674" xr:uid="{00000000-0005-0000-0000-00002C8F0000}"/>
    <cellStyle name="Normal 3 9 2 2 2 4" xfId="36675" xr:uid="{00000000-0005-0000-0000-00002D8F0000}"/>
    <cellStyle name="Normal 3 9 2 2 2 4 2" xfId="36676" xr:uid="{00000000-0005-0000-0000-00002E8F0000}"/>
    <cellStyle name="Normal 3 9 2 2 2 5" xfId="36677" xr:uid="{00000000-0005-0000-0000-00002F8F0000}"/>
    <cellStyle name="Normal 3 9 2 2 3" xfId="36678" xr:uid="{00000000-0005-0000-0000-0000308F0000}"/>
    <cellStyle name="Normal 3 9 2 2 3 2" xfId="36679" xr:uid="{00000000-0005-0000-0000-0000318F0000}"/>
    <cellStyle name="Normal 3 9 2 2 3 2 2" xfId="36680" xr:uid="{00000000-0005-0000-0000-0000328F0000}"/>
    <cellStyle name="Normal 3 9 2 2 3 2 2 2" xfId="36681" xr:uid="{00000000-0005-0000-0000-0000338F0000}"/>
    <cellStyle name="Normal 3 9 2 2 3 2 3" xfId="36682" xr:uid="{00000000-0005-0000-0000-0000348F0000}"/>
    <cellStyle name="Normal 3 9 2 2 3 3" xfId="36683" xr:uid="{00000000-0005-0000-0000-0000358F0000}"/>
    <cellStyle name="Normal 3 9 2 2 3 3 2" xfId="36684" xr:uid="{00000000-0005-0000-0000-0000368F0000}"/>
    <cellStyle name="Normal 3 9 2 2 3 4" xfId="36685" xr:uid="{00000000-0005-0000-0000-0000378F0000}"/>
    <cellStyle name="Normal 3 9 2 2 4" xfId="36686" xr:uid="{00000000-0005-0000-0000-0000388F0000}"/>
    <cellStyle name="Normal 3 9 2 2 4 2" xfId="36687" xr:uid="{00000000-0005-0000-0000-0000398F0000}"/>
    <cellStyle name="Normal 3 9 2 2 4 2 2" xfId="36688" xr:uid="{00000000-0005-0000-0000-00003A8F0000}"/>
    <cellStyle name="Normal 3 9 2 2 4 2 2 2" xfId="36689" xr:uid="{00000000-0005-0000-0000-00003B8F0000}"/>
    <cellStyle name="Normal 3 9 2 2 4 2 3" xfId="36690" xr:uid="{00000000-0005-0000-0000-00003C8F0000}"/>
    <cellStyle name="Normal 3 9 2 2 4 3" xfId="36691" xr:uid="{00000000-0005-0000-0000-00003D8F0000}"/>
    <cellStyle name="Normal 3 9 2 2 4 3 2" xfId="36692" xr:uid="{00000000-0005-0000-0000-00003E8F0000}"/>
    <cellStyle name="Normal 3 9 2 2 4 4" xfId="36693" xr:uid="{00000000-0005-0000-0000-00003F8F0000}"/>
    <cellStyle name="Normal 3 9 2 2 5" xfId="36694" xr:uid="{00000000-0005-0000-0000-0000408F0000}"/>
    <cellStyle name="Normal 3 9 2 2 5 2" xfId="36695" xr:uid="{00000000-0005-0000-0000-0000418F0000}"/>
    <cellStyle name="Normal 3 9 2 2 5 2 2" xfId="36696" xr:uid="{00000000-0005-0000-0000-0000428F0000}"/>
    <cellStyle name="Normal 3 9 2 2 5 3" xfId="36697" xr:uid="{00000000-0005-0000-0000-0000438F0000}"/>
    <cellStyle name="Normal 3 9 2 2 6" xfId="36698" xr:uid="{00000000-0005-0000-0000-0000448F0000}"/>
    <cellStyle name="Normal 3 9 2 2 6 2" xfId="36699" xr:uid="{00000000-0005-0000-0000-0000458F0000}"/>
    <cellStyle name="Normal 3 9 2 2 7" xfId="36700" xr:uid="{00000000-0005-0000-0000-0000468F0000}"/>
    <cellStyle name="Normal 3 9 2 2 7 2" xfId="36701" xr:uid="{00000000-0005-0000-0000-0000478F0000}"/>
    <cellStyle name="Normal 3 9 2 2 8" xfId="36702" xr:uid="{00000000-0005-0000-0000-0000488F0000}"/>
    <cellStyle name="Normal 3 9 2 3" xfId="36703" xr:uid="{00000000-0005-0000-0000-0000498F0000}"/>
    <cellStyle name="Normal 3 9 2 3 2" xfId="36704" xr:uid="{00000000-0005-0000-0000-00004A8F0000}"/>
    <cellStyle name="Normal 3 9 2 3 2 2" xfId="36705" xr:uid="{00000000-0005-0000-0000-00004B8F0000}"/>
    <cellStyle name="Normal 3 9 2 3 2 2 2" xfId="36706" xr:uid="{00000000-0005-0000-0000-00004C8F0000}"/>
    <cellStyle name="Normal 3 9 2 3 2 2 2 2" xfId="36707" xr:uid="{00000000-0005-0000-0000-00004D8F0000}"/>
    <cellStyle name="Normal 3 9 2 3 2 2 3" xfId="36708" xr:uid="{00000000-0005-0000-0000-00004E8F0000}"/>
    <cellStyle name="Normal 3 9 2 3 2 3" xfId="36709" xr:uid="{00000000-0005-0000-0000-00004F8F0000}"/>
    <cellStyle name="Normal 3 9 2 3 2 3 2" xfId="36710" xr:uid="{00000000-0005-0000-0000-0000508F0000}"/>
    <cellStyle name="Normal 3 9 2 3 2 4" xfId="36711" xr:uid="{00000000-0005-0000-0000-0000518F0000}"/>
    <cellStyle name="Normal 3 9 2 3 3" xfId="36712" xr:uid="{00000000-0005-0000-0000-0000528F0000}"/>
    <cellStyle name="Normal 3 9 2 3 3 2" xfId="36713" xr:uid="{00000000-0005-0000-0000-0000538F0000}"/>
    <cellStyle name="Normal 3 9 2 3 3 2 2" xfId="36714" xr:uid="{00000000-0005-0000-0000-0000548F0000}"/>
    <cellStyle name="Normal 3 9 2 3 3 3" xfId="36715" xr:uid="{00000000-0005-0000-0000-0000558F0000}"/>
    <cellStyle name="Normal 3 9 2 3 4" xfId="36716" xr:uid="{00000000-0005-0000-0000-0000568F0000}"/>
    <cellStyle name="Normal 3 9 2 3 4 2" xfId="36717" xr:uid="{00000000-0005-0000-0000-0000578F0000}"/>
    <cellStyle name="Normal 3 9 2 3 5" xfId="36718" xr:uid="{00000000-0005-0000-0000-0000588F0000}"/>
    <cellStyle name="Normal 3 9 2 4" xfId="36719" xr:uid="{00000000-0005-0000-0000-0000598F0000}"/>
    <cellStyle name="Normal 3 9 2 4 2" xfId="36720" xr:uid="{00000000-0005-0000-0000-00005A8F0000}"/>
    <cellStyle name="Normal 3 9 2 4 2 2" xfId="36721" xr:uid="{00000000-0005-0000-0000-00005B8F0000}"/>
    <cellStyle name="Normal 3 9 2 4 2 2 2" xfId="36722" xr:uid="{00000000-0005-0000-0000-00005C8F0000}"/>
    <cellStyle name="Normal 3 9 2 4 2 3" xfId="36723" xr:uid="{00000000-0005-0000-0000-00005D8F0000}"/>
    <cellStyle name="Normal 3 9 2 4 3" xfId="36724" xr:uid="{00000000-0005-0000-0000-00005E8F0000}"/>
    <cellStyle name="Normal 3 9 2 4 3 2" xfId="36725" xr:uid="{00000000-0005-0000-0000-00005F8F0000}"/>
    <cellStyle name="Normal 3 9 2 4 4" xfId="36726" xr:uid="{00000000-0005-0000-0000-0000608F0000}"/>
    <cellStyle name="Normal 3 9 2 5" xfId="36727" xr:uid="{00000000-0005-0000-0000-0000618F0000}"/>
    <cellStyle name="Normal 3 9 2 5 2" xfId="36728" xr:uid="{00000000-0005-0000-0000-0000628F0000}"/>
    <cellStyle name="Normal 3 9 2 5 2 2" xfId="36729" xr:uid="{00000000-0005-0000-0000-0000638F0000}"/>
    <cellStyle name="Normal 3 9 2 5 2 2 2" xfId="36730" xr:uid="{00000000-0005-0000-0000-0000648F0000}"/>
    <cellStyle name="Normal 3 9 2 5 2 3" xfId="36731" xr:uid="{00000000-0005-0000-0000-0000658F0000}"/>
    <cellStyle name="Normal 3 9 2 5 3" xfId="36732" xr:uid="{00000000-0005-0000-0000-0000668F0000}"/>
    <cellStyle name="Normal 3 9 2 5 3 2" xfId="36733" xr:uid="{00000000-0005-0000-0000-0000678F0000}"/>
    <cellStyle name="Normal 3 9 2 5 4" xfId="36734" xr:uid="{00000000-0005-0000-0000-0000688F0000}"/>
    <cellStyle name="Normal 3 9 2 6" xfId="36735" xr:uid="{00000000-0005-0000-0000-0000698F0000}"/>
    <cellStyle name="Normal 3 9 2 6 2" xfId="36736" xr:uid="{00000000-0005-0000-0000-00006A8F0000}"/>
    <cellStyle name="Normal 3 9 2 6 2 2" xfId="36737" xr:uid="{00000000-0005-0000-0000-00006B8F0000}"/>
    <cellStyle name="Normal 3 9 2 6 3" xfId="36738" xr:uid="{00000000-0005-0000-0000-00006C8F0000}"/>
    <cellStyle name="Normal 3 9 2 7" xfId="36739" xr:uid="{00000000-0005-0000-0000-00006D8F0000}"/>
    <cellStyle name="Normal 3 9 2 7 2" xfId="36740" xr:uid="{00000000-0005-0000-0000-00006E8F0000}"/>
    <cellStyle name="Normal 3 9 2 8" xfId="36741" xr:uid="{00000000-0005-0000-0000-00006F8F0000}"/>
    <cellStyle name="Normal 3 9 2 8 2" xfId="36742" xr:uid="{00000000-0005-0000-0000-0000708F0000}"/>
    <cellStyle name="Normal 3 9 2 9" xfId="36743" xr:uid="{00000000-0005-0000-0000-0000718F0000}"/>
    <cellStyle name="Normal 3 9 3" xfId="36744" xr:uid="{00000000-0005-0000-0000-0000728F0000}"/>
    <cellStyle name="Normal 3 9 3 2" xfId="36745" xr:uid="{00000000-0005-0000-0000-0000738F0000}"/>
    <cellStyle name="Normal 3 9 3 2 2" xfId="36746" xr:uid="{00000000-0005-0000-0000-0000748F0000}"/>
    <cellStyle name="Normal 3 9 3 2 2 2" xfId="36747" xr:uid="{00000000-0005-0000-0000-0000758F0000}"/>
    <cellStyle name="Normal 3 9 3 2 2 2 2" xfId="36748" xr:uid="{00000000-0005-0000-0000-0000768F0000}"/>
    <cellStyle name="Normal 3 9 3 2 2 2 2 2" xfId="36749" xr:uid="{00000000-0005-0000-0000-0000778F0000}"/>
    <cellStyle name="Normal 3 9 3 2 2 2 3" xfId="36750" xr:uid="{00000000-0005-0000-0000-0000788F0000}"/>
    <cellStyle name="Normal 3 9 3 2 2 3" xfId="36751" xr:uid="{00000000-0005-0000-0000-0000798F0000}"/>
    <cellStyle name="Normal 3 9 3 2 2 3 2" xfId="36752" xr:uid="{00000000-0005-0000-0000-00007A8F0000}"/>
    <cellStyle name="Normal 3 9 3 2 2 4" xfId="36753" xr:uid="{00000000-0005-0000-0000-00007B8F0000}"/>
    <cellStyle name="Normal 3 9 3 2 3" xfId="36754" xr:uid="{00000000-0005-0000-0000-00007C8F0000}"/>
    <cellStyle name="Normal 3 9 3 2 3 2" xfId="36755" xr:uid="{00000000-0005-0000-0000-00007D8F0000}"/>
    <cellStyle name="Normal 3 9 3 2 3 2 2" xfId="36756" xr:uid="{00000000-0005-0000-0000-00007E8F0000}"/>
    <cellStyle name="Normal 3 9 3 2 3 3" xfId="36757" xr:uid="{00000000-0005-0000-0000-00007F8F0000}"/>
    <cellStyle name="Normal 3 9 3 2 4" xfId="36758" xr:uid="{00000000-0005-0000-0000-0000808F0000}"/>
    <cellStyle name="Normal 3 9 3 2 4 2" xfId="36759" xr:uid="{00000000-0005-0000-0000-0000818F0000}"/>
    <cellStyle name="Normal 3 9 3 2 5" xfId="36760" xr:uid="{00000000-0005-0000-0000-0000828F0000}"/>
    <cellStyle name="Normal 3 9 3 3" xfId="36761" xr:uid="{00000000-0005-0000-0000-0000838F0000}"/>
    <cellStyle name="Normal 3 9 3 3 2" xfId="36762" xr:uid="{00000000-0005-0000-0000-0000848F0000}"/>
    <cellStyle name="Normal 3 9 3 3 2 2" xfId="36763" xr:uid="{00000000-0005-0000-0000-0000858F0000}"/>
    <cellStyle name="Normal 3 9 3 3 2 2 2" xfId="36764" xr:uid="{00000000-0005-0000-0000-0000868F0000}"/>
    <cellStyle name="Normal 3 9 3 3 2 3" xfId="36765" xr:uid="{00000000-0005-0000-0000-0000878F0000}"/>
    <cellStyle name="Normal 3 9 3 3 3" xfId="36766" xr:uid="{00000000-0005-0000-0000-0000888F0000}"/>
    <cellStyle name="Normal 3 9 3 3 3 2" xfId="36767" xr:uid="{00000000-0005-0000-0000-0000898F0000}"/>
    <cellStyle name="Normal 3 9 3 3 4" xfId="36768" xr:uid="{00000000-0005-0000-0000-00008A8F0000}"/>
    <cellStyle name="Normal 3 9 3 4" xfId="36769" xr:uid="{00000000-0005-0000-0000-00008B8F0000}"/>
    <cellStyle name="Normal 3 9 3 4 2" xfId="36770" xr:uid="{00000000-0005-0000-0000-00008C8F0000}"/>
    <cellStyle name="Normal 3 9 3 4 2 2" xfId="36771" xr:uid="{00000000-0005-0000-0000-00008D8F0000}"/>
    <cellStyle name="Normal 3 9 3 4 2 2 2" xfId="36772" xr:uid="{00000000-0005-0000-0000-00008E8F0000}"/>
    <cellStyle name="Normal 3 9 3 4 2 3" xfId="36773" xr:uid="{00000000-0005-0000-0000-00008F8F0000}"/>
    <cellStyle name="Normal 3 9 3 4 3" xfId="36774" xr:uid="{00000000-0005-0000-0000-0000908F0000}"/>
    <cellStyle name="Normal 3 9 3 4 3 2" xfId="36775" xr:uid="{00000000-0005-0000-0000-0000918F0000}"/>
    <cellStyle name="Normal 3 9 3 4 4" xfId="36776" xr:uid="{00000000-0005-0000-0000-0000928F0000}"/>
    <cellStyle name="Normal 3 9 3 5" xfId="36777" xr:uid="{00000000-0005-0000-0000-0000938F0000}"/>
    <cellStyle name="Normal 3 9 3 5 2" xfId="36778" xr:uid="{00000000-0005-0000-0000-0000948F0000}"/>
    <cellStyle name="Normal 3 9 3 5 2 2" xfId="36779" xr:uid="{00000000-0005-0000-0000-0000958F0000}"/>
    <cellStyle name="Normal 3 9 3 5 3" xfId="36780" xr:uid="{00000000-0005-0000-0000-0000968F0000}"/>
    <cellStyle name="Normal 3 9 3 6" xfId="36781" xr:uid="{00000000-0005-0000-0000-0000978F0000}"/>
    <cellStyle name="Normal 3 9 3 6 2" xfId="36782" xr:uid="{00000000-0005-0000-0000-0000988F0000}"/>
    <cellStyle name="Normal 3 9 3 7" xfId="36783" xr:uid="{00000000-0005-0000-0000-0000998F0000}"/>
    <cellStyle name="Normal 3 9 3 7 2" xfId="36784" xr:uid="{00000000-0005-0000-0000-00009A8F0000}"/>
    <cellStyle name="Normal 3 9 3 8" xfId="36785" xr:uid="{00000000-0005-0000-0000-00009B8F0000}"/>
    <cellStyle name="Normal 3 9 4" xfId="36786" xr:uid="{00000000-0005-0000-0000-00009C8F0000}"/>
    <cellStyle name="Normal 3 9 4 2" xfId="36787" xr:uid="{00000000-0005-0000-0000-00009D8F0000}"/>
    <cellStyle name="Normal 3 9 4 2 2" xfId="36788" xr:uid="{00000000-0005-0000-0000-00009E8F0000}"/>
    <cellStyle name="Normal 3 9 4 2 2 2" xfId="36789" xr:uid="{00000000-0005-0000-0000-00009F8F0000}"/>
    <cellStyle name="Normal 3 9 4 2 2 2 2" xfId="36790" xr:uid="{00000000-0005-0000-0000-0000A08F0000}"/>
    <cellStyle name="Normal 3 9 4 2 2 3" xfId="36791" xr:uid="{00000000-0005-0000-0000-0000A18F0000}"/>
    <cellStyle name="Normal 3 9 4 2 3" xfId="36792" xr:uid="{00000000-0005-0000-0000-0000A28F0000}"/>
    <cellStyle name="Normal 3 9 4 2 3 2" xfId="36793" xr:uid="{00000000-0005-0000-0000-0000A38F0000}"/>
    <cellStyle name="Normal 3 9 4 2 4" xfId="36794" xr:uid="{00000000-0005-0000-0000-0000A48F0000}"/>
    <cellStyle name="Normal 3 9 4 3" xfId="36795" xr:uid="{00000000-0005-0000-0000-0000A58F0000}"/>
    <cellStyle name="Normal 3 9 4 3 2" xfId="36796" xr:uid="{00000000-0005-0000-0000-0000A68F0000}"/>
    <cellStyle name="Normal 3 9 4 3 2 2" xfId="36797" xr:uid="{00000000-0005-0000-0000-0000A78F0000}"/>
    <cellStyle name="Normal 3 9 4 3 3" xfId="36798" xr:uid="{00000000-0005-0000-0000-0000A88F0000}"/>
    <cellStyle name="Normal 3 9 4 4" xfId="36799" xr:uid="{00000000-0005-0000-0000-0000A98F0000}"/>
    <cellStyle name="Normal 3 9 4 4 2" xfId="36800" xr:uid="{00000000-0005-0000-0000-0000AA8F0000}"/>
    <cellStyle name="Normal 3 9 4 5" xfId="36801" xr:uid="{00000000-0005-0000-0000-0000AB8F0000}"/>
    <cellStyle name="Normal 3 9 5" xfId="36802" xr:uid="{00000000-0005-0000-0000-0000AC8F0000}"/>
    <cellStyle name="Normal 3 9 5 2" xfId="36803" xr:uid="{00000000-0005-0000-0000-0000AD8F0000}"/>
    <cellStyle name="Normal 3 9 5 2 2" xfId="36804" xr:uid="{00000000-0005-0000-0000-0000AE8F0000}"/>
    <cellStyle name="Normal 3 9 5 2 2 2" xfId="36805" xr:uid="{00000000-0005-0000-0000-0000AF8F0000}"/>
    <cellStyle name="Normal 3 9 5 2 3" xfId="36806" xr:uid="{00000000-0005-0000-0000-0000B08F0000}"/>
    <cellStyle name="Normal 3 9 5 3" xfId="36807" xr:uid="{00000000-0005-0000-0000-0000B18F0000}"/>
    <cellStyle name="Normal 3 9 5 3 2" xfId="36808" xr:uid="{00000000-0005-0000-0000-0000B28F0000}"/>
    <cellStyle name="Normal 3 9 5 4" xfId="36809" xr:uid="{00000000-0005-0000-0000-0000B38F0000}"/>
    <cellStyle name="Normal 3 9 6" xfId="36810" xr:uid="{00000000-0005-0000-0000-0000B48F0000}"/>
    <cellStyle name="Normal 3 9 6 2" xfId="36811" xr:uid="{00000000-0005-0000-0000-0000B58F0000}"/>
    <cellStyle name="Normal 3 9 6 2 2" xfId="36812" xr:uid="{00000000-0005-0000-0000-0000B68F0000}"/>
    <cellStyle name="Normal 3 9 6 2 2 2" xfId="36813" xr:uid="{00000000-0005-0000-0000-0000B78F0000}"/>
    <cellStyle name="Normal 3 9 6 2 3" xfId="36814" xr:uid="{00000000-0005-0000-0000-0000B88F0000}"/>
    <cellStyle name="Normal 3 9 6 3" xfId="36815" xr:uid="{00000000-0005-0000-0000-0000B98F0000}"/>
    <cellStyle name="Normal 3 9 6 3 2" xfId="36816" xr:uid="{00000000-0005-0000-0000-0000BA8F0000}"/>
    <cellStyle name="Normal 3 9 6 4" xfId="36817" xr:uid="{00000000-0005-0000-0000-0000BB8F0000}"/>
    <cellStyle name="Normal 3 9 7" xfId="36818" xr:uid="{00000000-0005-0000-0000-0000BC8F0000}"/>
    <cellStyle name="Normal 3 9 7 2" xfId="36819" xr:uid="{00000000-0005-0000-0000-0000BD8F0000}"/>
    <cellStyle name="Normal 3 9 7 2 2" xfId="36820" xr:uid="{00000000-0005-0000-0000-0000BE8F0000}"/>
    <cellStyle name="Normal 3 9 7 3" xfId="36821" xr:uid="{00000000-0005-0000-0000-0000BF8F0000}"/>
    <cellStyle name="Normal 3 9 8" xfId="36822" xr:uid="{00000000-0005-0000-0000-0000C08F0000}"/>
    <cellStyle name="Normal 3 9 8 2" xfId="36823" xr:uid="{00000000-0005-0000-0000-0000C18F0000}"/>
    <cellStyle name="Normal 3 9 9" xfId="36824" xr:uid="{00000000-0005-0000-0000-0000C28F0000}"/>
    <cellStyle name="Normal 3 9 9 2" xfId="36825" xr:uid="{00000000-0005-0000-0000-0000C38F0000}"/>
    <cellStyle name="Normal 3_Sheet1" xfId="36826" xr:uid="{00000000-0005-0000-0000-0000C48F0000}"/>
    <cellStyle name="Normal 30" xfId="36827" xr:uid="{00000000-0005-0000-0000-0000C58F0000}"/>
    <cellStyle name="Normal 30 2" xfId="36828" xr:uid="{00000000-0005-0000-0000-0000C68F0000}"/>
    <cellStyle name="Normal 30 2 2" xfId="36829" xr:uid="{00000000-0005-0000-0000-0000C78F0000}"/>
    <cellStyle name="Normal 30 3" xfId="36830" xr:uid="{00000000-0005-0000-0000-0000C88F0000}"/>
    <cellStyle name="Normal 31" xfId="36831" xr:uid="{00000000-0005-0000-0000-0000C98F0000}"/>
    <cellStyle name="Normal 31 2" xfId="36832" xr:uid="{00000000-0005-0000-0000-0000CA8F0000}"/>
    <cellStyle name="Normal 31 2 2" xfId="36833" xr:uid="{00000000-0005-0000-0000-0000CB8F0000}"/>
    <cellStyle name="Normal 31 3" xfId="36834" xr:uid="{00000000-0005-0000-0000-0000CC8F0000}"/>
    <cellStyle name="Normal 32" xfId="36835" xr:uid="{00000000-0005-0000-0000-0000CD8F0000}"/>
    <cellStyle name="Normal 32 2" xfId="36836" xr:uid="{00000000-0005-0000-0000-0000CE8F0000}"/>
    <cellStyle name="Normal 32 2 2" xfId="36837" xr:uid="{00000000-0005-0000-0000-0000CF8F0000}"/>
    <cellStyle name="Normal 32 3" xfId="36838" xr:uid="{00000000-0005-0000-0000-0000D08F0000}"/>
    <cellStyle name="Normal 33" xfId="36839" xr:uid="{00000000-0005-0000-0000-0000D18F0000}"/>
    <cellStyle name="Normal 33 2" xfId="36840" xr:uid="{00000000-0005-0000-0000-0000D28F0000}"/>
    <cellStyle name="Normal 33 2 2" xfId="36841" xr:uid="{00000000-0005-0000-0000-0000D38F0000}"/>
    <cellStyle name="Normal 33 3" xfId="36842" xr:uid="{00000000-0005-0000-0000-0000D48F0000}"/>
    <cellStyle name="Normal 34" xfId="36843" xr:uid="{00000000-0005-0000-0000-0000D58F0000}"/>
    <cellStyle name="Normal 34 2" xfId="36844" xr:uid="{00000000-0005-0000-0000-0000D68F0000}"/>
    <cellStyle name="Normal 34 2 2" xfId="36845" xr:uid="{00000000-0005-0000-0000-0000D78F0000}"/>
    <cellStyle name="Normal 34 3" xfId="36846" xr:uid="{00000000-0005-0000-0000-0000D88F0000}"/>
    <cellStyle name="Normal 35" xfId="36847" xr:uid="{00000000-0005-0000-0000-0000D98F0000}"/>
    <cellStyle name="Normal 35 2" xfId="36848" xr:uid="{00000000-0005-0000-0000-0000DA8F0000}"/>
    <cellStyle name="Normal 35 2 2" xfId="36849" xr:uid="{00000000-0005-0000-0000-0000DB8F0000}"/>
    <cellStyle name="Normal 35 3" xfId="36850" xr:uid="{00000000-0005-0000-0000-0000DC8F0000}"/>
    <cellStyle name="Normal 36" xfId="36851" xr:uid="{00000000-0005-0000-0000-0000DD8F0000}"/>
    <cellStyle name="Normal 36 2" xfId="36852" xr:uid="{00000000-0005-0000-0000-0000DE8F0000}"/>
    <cellStyle name="Normal 36 2 2" xfId="36853" xr:uid="{00000000-0005-0000-0000-0000DF8F0000}"/>
    <cellStyle name="Normal 36 3" xfId="36854" xr:uid="{00000000-0005-0000-0000-0000E08F0000}"/>
    <cellStyle name="Normal 37" xfId="36855" xr:uid="{00000000-0005-0000-0000-0000E18F0000}"/>
    <cellStyle name="Normal 37 2" xfId="36856" xr:uid="{00000000-0005-0000-0000-0000E28F0000}"/>
    <cellStyle name="Normal 37 2 2" xfId="36857" xr:uid="{00000000-0005-0000-0000-0000E38F0000}"/>
    <cellStyle name="Normal 37 3" xfId="36858" xr:uid="{00000000-0005-0000-0000-0000E48F0000}"/>
    <cellStyle name="Normal 38" xfId="36859" xr:uid="{00000000-0005-0000-0000-0000E58F0000}"/>
    <cellStyle name="Normal 38 2" xfId="36860" xr:uid="{00000000-0005-0000-0000-0000E68F0000}"/>
    <cellStyle name="Normal 38 2 2" xfId="36861" xr:uid="{00000000-0005-0000-0000-0000E78F0000}"/>
    <cellStyle name="Normal 38 3" xfId="36862" xr:uid="{00000000-0005-0000-0000-0000E88F0000}"/>
    <cellStyle name="Normal 39" xfId="36863" xr:uid="{00000000-0005-0000-0000-0000E98F0000}"/>
    <cellStyle name="Normal 39 2" xfId="36864" xr:uid="{00000000-0005-0000-0000-0000EA8F0000}"/>
    <cellStyle name="Normal 39 2 2" xfId="36865" xr:uid="{00000000-0005-0000-0000-0000EB8F0000}"/>
    <cellStyle name="Normal 39 3" xfId="36866" xr:uid="{00000000-0005-0000-0000-0000EC8F0000}"/>
    <cellStyle name="Normal 4" xfId="23" xr:uid="{00000000-0005-0000-0000-0000ED8F0000}"/>
    <cellStyle name="Normal 4 2" xfId="42" xr:uid="{00000000-0005-0000-0000-0000EE8F0000}"/>
    <cellStyle name="Normal 4 2 2" xfId="55" xr:uid="{00000000-0005-0000-0000-0000EF8F0000}"/>
    <cellStyle name="Normal 4 2 2 2" xfId="36867" xr:uid="{00000000-0005-0000-0000-0000F08F0000}"/>
    <cellStyle name="Normal 4 2 2 3" xfId="36868" xr:uid="{00000000-0005-0000-0000-0000F18F0000}"/>
    <cellStyle name="Normal 4 2 2 4" xfId="36869" xr:uid="{00000000-0005-0000-0000-0000F28F0000}"/>
    <cellStyle name="Normal 4 2 3" xfId="36870" xr:uid="{00000000-0005-0000-0000-0000F38F0000}"/>
    <cellStyle name="Normal 4 2 4" xfId="36871" xr:uid="{00000000-0005-0000-0000-0000F48F0000}"/>
    <cellStyle name="Normal 4 2 5" xfId="36872" xr:uid="{00000000-0005-0000-0000-0000F58F0000}"/>
    <cellStyle name="Normal 4 3" xfId="34" xr:uid="{00000000-0005-0000-0000-0000F68F0000}"/>
    <cellStyle name="Normal 4 3 2" xfId="36873" xr:uid="{00000000-0005-0000-0000-0000F78F0000}"/>
    <cellStyle name="Normal 4 3 2 2" xfId="36874" xr:uid="{00000000-0005-0000-0000-0000F88F0000}"/>
    <cellStyle name="Normal 4 3 2 2 2" xfId="36875" xr:uid="{00000000-0005-0000-0000-0000F98F0000}"/>
    <cellStyle name="Normal 4 3 2 2 3" xfId="36876" xr:uid="{00000000-0005-0000-0000-0000FA8F0000}"/>
    <cellStyle name="Normal 4 3 2 3" xfId="36877" xr:uid="{00000000-0005-0000-0000-0000FB8F0000}"/>
    <cellStyle name="Normal 4 3 2_T-straight with PEDs adjustor" xfId="36878" xr:uid="{00000000-0005-0000-0000-0000FC8F0000}"/>
    <cellStyle name="Normal 4 3 3" xfId="36879" xr:uid="{00000000-0005-0000-0000-0000FD8F0000}"/>
    <cellStyle name="Normal 4 3 3 2" xfId="36880" xr:uid="{00000000-0005-0000-0000-0000FE8F0000}"/>
    <cellStyle name="Normal 4 3 3 3" xfId="36881" xr:uid="{00000000-0005-0000-0000-0000FF8F0000}"/>
    <cellStyle name="Normal 4 3 4" xfId="36882" xr:uid="{00000000-0005-0000-0000-000000900000}"/>
    <cellStyle name="Normal 4 3 5" xfId="36883" xr:uid="{00000000-0005-0000-0000-000001900000}"/>
    <cellStyle name="Normal 4 3_T-straight with PEDs adjustor" xfId="36884" xr:uid="{00000000-0005-0000-0000-000002900000}"/>
    <cellStyle name="Normal 4 4" xfId="36885" xr:uid="{00000000-0005-0000-0000-000003900000}"/>
    <cellStyle name="Normal 4 4 2" xfId="36886" xr:uid="{00000000-0005-0000-0000-000004900000}"/>
    <cellStyle name="Normal 4 4 2 2" xfId="36887" xr:uid="{00000000-0005-0000-0000-000005900000}"/>
    <cellStyle name="Normal 4 4 2 2 2" xfId="36888" xr:uid="{00000000-0005-0000-0000-000006900000}"/>
    <cellStyle name="Normal 4 4 2 2 3" xfId="36889" xr:uid="{00000000-0005-0000-0000-000007900000}"/>
    <cellStyle name="Normal 4 4 2 3" xfId="36890" xr:uid="{00000000-0005-0000-0000-000008900000}"/>
    <cellStyle name="Normal 4 4 2_T-straight with PEDs adjustor" xfId="36891" xr:uid="{00000000-0005-0000-0000-000009900000}"/>
    <cellStyle name="Normal 4 4 3" xfId="36892" xr:uid="{00000000-0005-0000-0000-00000A900000}"/>
    <cellStyle name="Normal 4 4 3 2" xfId="36893" xr:uid="{00000000-0005-0000-0000-00000B900000}"/>
    <cellStyle name="Normal 4 4 3 3" xfId="36894" xr:uid="{00000000-0005-0000-0000-00000C900000}"/>
    <cellStyle name="Normal 4 4 4" xfId="36895" xr:uid="{00000000-0005-0000-0000-00000D900000}"/>
    <cellStyle name="Normal 4 4_T-straight with PEDs adjustor" xfId="36896" xr:uid="{00000000-0005-0000-0000-00000E900000}"/>
    <cellStyle name="Normal 4 5" xfId="36897" xr:uid="{00000000-0005-0000-0000-00000F900000}"/>
    <cellStyle name="Normal 4 5 2" xfId="36898" xr:uid="{00000000-0005-0000-0000-000010900000}"/>
    <cellStyle name="Normal 4 5 3" xfId="36899" xr:uid="{00000000-0005-0000-0000-000011900000}"/>
    <cellStyle name="Normal 4 6" xfId="36900" xr:uid="{00000000-0005-0000-0000-000012900000}"/>
    <cellStyle name="Normal 4 6 2" xfId="36901" xr:uid="{00000000-0005-0000-0000-000013900000}"/>
    <cellStyle name="Normal 4 6 2 2" xfId="36902" xr:uid="{00000000-0005-0000-0000-000014900000}"/>
    <cellStyle name="Normal 4 6 2 2 2" xfId="36903" xr:uid="{00000000-0005-0000-0000-000015900000}"/>
    <cellStyle name="Normal 4 6 2 3" xfId="36904" xr:uid="{00000000-0005-0000-0000-000016900000}"/>
    <cellStyle name="Normal 4 6 3" xfId="36905" xr:uid="{00000000-0005-0000-0000-000017900000}"/>
    <cellStyle name="Normal 4 6 3 2" xfId="36906" xr:uid="{00000000-0005-0000-0000-000018900000}"/>
    <cellStyle name="Normal 4 6 4" xfId="36907" xr:uid="{00000000-0005-0000-0000-000019900000}"/>
    <cellStyle name="Normal 4 7" xfId="36908" xr:uid="{00000000-0005-0000-0000-00001A900000}"/>
    <cellStyle name="Normal 4 7 2" xfId="36909" xr:uid="{00000000-0005-0000-0000-00001B900000}"/>
    <cellStyle name="Normal 4 8" xfId="36910" xr:uid="{00000000-0005-0000-0000-00001C900000}"/>
    <cellStyle name="Normal 4 8 2" xfId="36911" xr:uid="{00000000-0005-0000-0000-00001D900000}"/>
    <cellStyle name="Normal 4 8 3" xfId="36912" xr:uid="{00000000-0005-0000-0000-00001E900000}"/>
    <cellStyle name="Normal 4 9" xfId="36913" xr:uid="{00000000-0005-0000-0000-00001F900000}"/>
    <cellStyle name="Normal 4_Sheet1" xfId="36914" xr:uid="{00000000-0005-0000-0000-000020900000}"/>
    <cellStyle name="Normal 40" xfId="36915" xr:uid="{00000000-0005-0000-0000-000021900000}"/>
    <cellStyle name="Normal 40 2" xfId="36916" xr:uid="{00000000-0005-0000-0000-000022900000}"/>
    <cellStyle name="Normal 40 2 2" xfId="36917" xr:uid="{00000000-0005-0000-0000-000023900000}"/>
    <cellStyle name="Normal 40 3" xfId="36918" xr:uid="{00000000-0005-0000-0000-000024900000}"/>
    <cellStyle name="Normal 41" xfId="36919" xr:uid="{00000000-0005-0000-0000-000025900000}"/>
    <cellStyle name="Normal 41 2" xfId="36920" xr:uid="{00000000-0005-0000-0000-000026900000}"/>
    <cellStyle name="Normal 41 2 2" xfId="36921" xr:uid="{00000000-0005-0000-0000-000027900000}"/>
    <cellStyle name="Normal 41 3" xfId="36922" xr:uid="{00000000-0005-0000-0000-000028900000}"/>
    <cellStyle name="Normal 42" xfId="36923" xr:uid="{00000000-0005-0000-0000-000029900000}"/>
    <cellStyle name="Normal 42 2" xfId="36924" xr:uid="{00000000-0005-0000-0000-00002A900000}"/>
    <cellStyle name="Normal 42 2 2" xfId="36925" xr:uid="{00000000-0005-0000-0000-00002B900000}"/>
    <cellStyle name="Normal 42 3" xfId="36926" xr:uid="{00000000-0005-0000-0000-00002C900000}"/>
    <cellStyle name="Normal 42 4" xfId="36927" xr:uid="{00000000-0005-0000-0000-00002D900000}"/>
    <cellStyle name="Normal 42 5" xfId="36928" xr:uid="{00000000-0005-0000-0000-00002E900000}"/>
    <cellStyle name="Normal 43" xfId="36929" xr:uid="{00000000-0005-0000-0000-00002F900000}"/>
    <cellStyle name="Normal 43 2" xfId="36930" xr:uid="{00000000-0005-0000-0000-000030900000}"/>
    <cellStyle name="Normal 43 2 2" xfId="36931" xr:uid="{00000000-0005-0000-0000-000031900000}"/>
    <cellStyle name="Normal 43 3" xfId="36932" xr:uid="{00000000-0005-0000-0000-000032900000}"/>
    <cellStyle name="Normal 44" xfId="36933" xr:uid="{00000000-0005-0000-0000-000033900000}"/>
    <cellStyle name="Normal 44 2" xfId="36934" xr:uid="{00000000-0005-0000-0000-000034900000}"/>
    <cellStyle name="Normal 44 2 2" xfId="36935" xr:uid="{00000000-0005-0000-0000-000035900000}"/>
    <cellStyle name="Normal 44 3" xfId="36936" xr:uid="{00000000-0005-0000-0000-000036900000}"/>
    <cellStyle name="Normal 45" xfId="36937" xr:uid="{00000000-0005-0000-0000-000037900000}"/>
    <cellStyle name="Normal 45 2" xfId="36938" xr:uid="{00000000-0005-0000-0000-000038900000}"/>
    <cellStyle name="Normal 45 2 2" xfId="36939" xr:uid="{00000000-0005-0000-0000-000039900000}"/>
    <cellStyle name="Normal 45 3" xfId="36940" xr:uid="{00000000-0005-0000-0000-00003A900000}"/>
    <cellStyle name="Normal 46" xfId="36941" xr:uid="{00000000-0005-0000-0000-00003B900000}"/>
    <cellStyle name="Normal 46 2" xfId="36942" xr:uid="{00000000-0005-0000-0000-00003C900000}"/>
    <cellStyle name="Normal 46 2 2" xfId="36943" xr:uid="{00000000-0005-0000-0000-00003D900000}"/>
    <cellStyle name="Normal 46 3" xfId="36944" xr:uid="{00000000-0005-0000-0000-00003E900000}"/>
    <cellStyle name="Normal 47" xfId="36945" xr:uid="{00000000-0005-0000-0000-00003F900000}"/>
    <cellStyle name="Normal 47 2" xfId="36946" xr:uid="{00000000-0005-0000-0000-000040900000}"/>
    <cellStyle name="Normal 47 2 2" xfId="36947" xr:uid="{00000000-0005-0000-0000-000041900000}"/>
    <cellStyle name="Normal 47 3" xfId="36948" xr:uid="{00000000-0005-0000-0000-000042900000}"/>
    <cellStyle name="Normal 48" xfId="36949" xr:uid="{00000000-0005-0000-0000-000043900000}"/>
    <cellStyle name="Normal 48 2" xfId="36950" xr:uid="{00000000-0005-0000-0000-000044900000}"/>
    <cellStyle name="Normal 49" xfId="36951" xr:uid="{00000000-0005-0000-0000-000045900000}"/>
    <cellStyle name="Normal 49 2" xfId="36952" xr:uid="{00000000-0005-0000-0000-000046900000}"/>
    <cellStyle name="Normal 5" xfId="17" xr:uid="{00000000-0005-0000-0000-000047900000}"/>
    <cellStyle name="Normal 5 10" xfId="36953" xr:uid="{00000000-0005-0000-0000-000048900000}"/>
    <cellStyle name="Normal 5 10 2" xfId="36954" xr:uid="{00000000-0005-0000-0000-000049900000}"/>
    <cellStyle name="Normal 5 10 2 2" xfId="36955" xr:uid="{00000000-0005-0000-0000-00004A900000}"/>
    <cellStyle name="Normal 5 10 2 2 2" xfId="36956" xr:uid="{00000000-0005-0000-0000-00004B900000}"/>
    <cellStyle name="Normal 5 10 2 2 2 2" xfId="36957" xr:uid="{00000000-0005-0000-0000-00004C900000}"/>
    <cellStyle name="Normal 5 10 2 2 2 2 2" xfId="36958" xr:uid="{00000000-0005-0000-0000-00004D900000}"/>
    <cellStyle name="Normal 5 10 2 2 2 3" xfId="36959" xr:uid="{00000000-0005-0000-0000-00004E900000}"/>
    <cellStyle name="Normal 5 10 2 2 3" xfId="36960" xr:uid="{00000000-0005-0000-0000-00004F900000}"/>
    <cellStyle name="Normal 5 10 2 2 3 2" xfId="36961" xr:uid="{00000000-0005-0000-0000-000050900000}"/>
    <cellStyle name="Normal 5 10 2 2 4" xfId="36962" xr:uid="{00000000-0005-0000-0000-000051900000}"/>
    <cellStyle name="Normal 5 10 2 3" xfId="36963" xr:uid="{00000000-0005-0000-0000-000052900000}"/>
    <cellStyle name="Normal 5 10 2 3 2" xfId="36964" xr:uid="{00000000-0005-0000-0000-000053900000}"/>
    <cellStyle name="Normal 5 10 2 3 2 2" xfId="36965" xr:uid="{00000000-0005-0000-0000-000054900000}"/>
    <cellStyle name="Normal 5 10 2 3 3" xfId="36966" xr:uid="{00000000-0005-0000-0000-000055900000}"/>
    <cellStyle name="Normal 5 10 2 4" xfId="36967" xr:uid="{00000000-0005-0000-0000-000056900000}"/>
    <cellStyle name="Normal 5 10 2 4 2" xfId="36968" xr:uid="{00000000-0005-0000-0000-000057900000}"/>
    <cellStyle name="Normal 5 10 2 5" xfId="36969" xr:uid="{00000000-0005-0000-0000-000058900000}"/>
    <cellStyle name="Normal 5 10 3" xfId="36970" xr:uid="{00000000-0005-0000-0000-000059900000}"/>
    <cellStyle name="Normal 5 10 3 2" xfId="36971" xr:uid="{00000000-0005-0000-0000-00005A900000}"/>
    <cellStyle name="Normal 5 10 3 2 2" xfId="36972" xr:uid="{00000000-0005-0000-0000-00005B900000}"/>
    <cellStyle name="Normal 5 10 3 2 2 2" xfId="36973" xr:uid="{00000000-0005-0000-0000-00005C900000}"/>
    <cellStyle name="Normal 5 10 3 2 3" xfId="36974" xr:uid="{00000000-0005-0000-0000-00005D900000}"/>
    <cellStyle name="Normal 5 10 3 3" xfId="36975" xr:uid="{00000000-0005-0000-0000-00005E900000}"/>
    <cellStyle name="Normal 5 10 3 3 2" xfId="36976" xr:uid="{00000000-0005-0000-0000-00005F900000}"/>
    <cellStyle name="Normal 5 10 3 4" xfId="36977" xr:uid="{00000000-0005-0000-0000-000060900000}"/>
    <cellStyle name="Normal 5 10 4" xfId="36978" xr:uid="{00000000-0005-0000-0000-000061900000}"/>
    <cellStyle name="Normal 5 10 4 2" xfId="36979" xr:uid="{00000000-0005-0000-0000-000062900000}"/>
    <cellStyle name="Normal 5 10 4 2 2" xfId="36980" xr:uid="{00000000-0005-0000-0000-000063900000}"/>
    <cellStyle name="Normal 5 10 4 3" xfId="36981" xr:uid="{00000000-0005-0000-0000-000064900000}"/>
    <cellStyle name="Normal 5 10 5" xfId="36982" xr:uid="{00000000-0005-0000-0000-000065900000}"/>
    <cellStyle name="Normal 5 10 5 2" xfId="36983" xr:uid="{00000000-0005-0000-0000-000066900000}"/>
    <cellStyle name="Normal 5 10 6" xfId="36984" xr:uid="{00000000-0005-0000-0000-000067900000}"/>
    <cellStyle name="Normal 5 11" xfId="36985" xr:uid="{00000000-0005-0000-0000-000068900000}"/>
    <cellStyle name="Normal 5 11 2" xfId="36986" xr:uid="{00000000-0005-0000-0000-000069900000}"/>
    <cellStyle name="Normal 5 11 3" xfId="36987" xr:uid="{00000000-0005-0000-0000-00006A900000}"/>
    <cellStyle name="Normal 5 12" xfId="36988" xr:uid="{00000000-0005-0000-0000-00006B900000}"/>
    <cellStyle name="Normal 5 12 2" xfId="36989" xr:uid="{00000000-0005-0000-0000-00006C900000}"/>
    <cellStyle name="Normal 5 12 2 2" xfId="36990" xr:uid="{00000000-0005-0000-0000-00006D900000}"/>
    <cellStyle name="Normal 5 12 2 2 2" xfId="36991" xr:uid="{00000000-0005-0000-0000-00006E900000}"/>
    <cellStyle name="Normal 5 12 2 2 2 2" xfId="36992" xr:uid="{00000000-0005-0000-0000-00006F900000}"/>
    <cellStyle name="Normal 5 12 2 2 3" xfId="36993" xr:uid="{00000000-0005-0000-0000-000070900000}"/>
    <cellStyle name="Normal 5 12 2 3" xfId="36994" xr:uid="{00000000-0005-0000-0000-000071900000}"/>
    <cellStyle name="Normal 5 12 2 3 2" xfId="36995" xr:uid="{00000000-0005-0000-0000-000072900000}"/>
    <cellStyle name="Normal 5 12 2 4" xfId="36996" xr:uid="{00000000-0005-0000-0000-000073900000}"/>
    <cellStyle name="Normal 5 12 3" xfId="36997" xr:uid="{00000000-0005-0000-0000-000074900000}"/>
    <cellStyle name="Normal 5 12 3 2" xfId="36998" xr:uid="{00000000-0005-0000-0000-000075900000}"/>
    <cellStyle name="Normal 5 12 3 2 2" xfId="36999" xr:uid="{00000000-0005-0000-0000-000076900000}"/>
    <cellStyle name="Normal 5 12 3 3" xfId="37000" xr:uid="{00000000-0005-0000-0000-000077900000}"/>
    <cellStyle name="Normal 5 12 4" xfId="37001" xr:uid="{00000000-0005-0000-0000-000078900000}"/>
    <cellStyle name="Normal 5 12 4 2" xfId="37002" xr:uid="{00000000-0005-0000-0000-000079900000}"/>
    <cellStyle name="Normal 5 12 5" xfId="37003" xr:uid="{00000000-0005-0000-0000-00007A900000}"/>
    <cellStyle name="Normal 5 13" xfId="37004" xr:uid="{00000000-0005-0000-0000-00007B900000}"/>
    <cellStyle name="Normal 5 13 2" xfId="37005" xr:uid="{00000000-0005-0000-0000-00007C900000}"/>
    <cellStyle name="Normal 5 13 2 2" xfId="37006" xr:uid="{00000000-0005-0000-0000-00007D900000}"/>
    <cellStyle name="Normal 5 13 2 2 2" xfId="37007" xr:uid="{00000000-0005-0000-0000-00007E900000}"/>
    <cellStyle name="Normal 5 13 2 3" xfId="37008" xr:uid="{00000000-0005-0000-0000-00007F900000}"/>
    <cellStyle name="Normal 5 13 3" xfId="37009" xr:uid="{00000000-0005-0000-0000-000080900000}"/>
    <cellStyle name="Normal 5 13 3 2" xfId="37010" xr:uid="{00000000-0005-0000-0000-000081900000}"/>
    <cellStyle name="Normal 5 13 4" xfId="37011" xr:uid="{00000000-0005-0000-0000-000082900000}"/>
    <cellStyle name="Normal 5 14" xfId="37012" xr:uid="{00000000-0005-0000-0000-000083900000}"/>
    <cellStyle name="Normal 5 14 2" xfId="37013" xr:uid="{00000000-0005-0000-0000-000084900000}"/>
    <cellStyle name="Normal 5 15" xfId="37014" xr:uid="{00000000-0005-0000-0000-000085900000}"/>
    <cellStyle name="Normal 5 15 2" xfId="37015" xr:uid="{00000000-0005-0000-0000-000086900000}"/>
    <cellStyle name="Normal 5 15 2 2" xfId="37016" xr:uid="{00000000-0005-0000-0000-000087900000}"/>
    <cellStyle name="Normal 5 15 3" xfId="37017" xr:uid="{00000000-0005-0000-0000-000088900000}"/>
    <cellStyle name="Normal 5 16" xfId="37018" xr:uid="{00000000-0005-0000-0000-000089900000}"/>
    <cellStyle name="Normal 5 16 2" xfId="37019" xr:uid="{00000000-0005-0000-0000-00008A900000}"/>
    <cellStyle name="Normal 5 17" xfId="37020" xr:uid="{00000000-0005-0000-0000-00008B900000}"/>
    <cellStyle name="Normal 5 2" xfId="36" xr:uid="{00000000-0005-0000-0000-00008C900000}"/>
    <cellStyle name="Normal 5 2 10" xfId="37021" xr:uid="{00000000-0005-0000-0000-00008D900000}"/>
    <cellStyle name="Normal 5 2 10 2" xfId="37022" xr:uid="{00000000-0005-0000-0000-00008E900000}"/>
    <cellStyle name="Normal 5 2 10 2 2" xfId="37023" xr:uid="{00000000-0005-0000-0000-00008F900000}"/>
    <cellStyle name="Normal 5 2 10 2 2 2" xfId="37024" xr:uid="{00000000-0005-0000-0000-000090900000}"/>
    <cellStyle name="Normal 5 2 10 2 2 2 2" xfId="37025" xr:uid="{00000000-0005-0000-0000-000091900000}"/>
    <cellStyle name="Normal 5 2 10 2 2 2 2 2" xfId="37026" xr:uid="{00000000-0005-0000-0000-000092900000}"/>
    <cellStyle name="Normal 5 2 10 2 2 2 3" xfId="37027" xr:uid="{00000000-0005-0000-0000-000093900000}"/>
    <cellStyle name="Normal 5 2 10 2 2 3" xfId="37028" xr:uid="{00000000-0005-0000-0000-000094900000}"/>
    <cellStyle name="Normal 5 2 10 2 2 3 2" xfId="37029" xr:uid="{00000000-0005-0000-0000-000095900000}"/>
    <cellStyle name="Normal 5 2 10 2 2 4" xfId="37030" xr:uid="{00000000-0005-0000-0000-000096900000}"/>
    <cellStyle name="Normal 5 2 10 2 3" xfId="37031" xr:uid="{00000000-0005-0000-0000-000097900000}"/>
    <cellStyle name="Normal 5 2 10 2 3 2" xfId="37032" xr:uid="{00000000-0005-0000-0000-000098900000}"/>
    <cellStyle name="Normal 5 2 10 2 3 2 2" xfId="37033" xr:uid="{00000000-0005-0000-0000-000099900000}"/>
    <cellStyle name="Normal 5 2 10 2 3 3" xfId="37034" xr:uid="{00000000-0005-0000-0000-00009A900000}"/>
    <cellStyle name="Normal 5 2 10 2 4" xfId="37035" xr:uid="{00000000-0005-0000-0000-00009B900000}"/>
    <cellStyle name="Normal 5 2 10 2 4 2" xfId="37036" xr:uid="{00000000-0005-0000-0000-00009C900000}"/>
    <cellStyle name="Normal 5 2 10 2 5" xfId="37037" xr:uid="{00000000-0005-0000-0000-00009D900000}"/>
    <cellStyle name="Normal 5 2 10 3" xfId="37038" xr:uid="{00000000-0005-0000-0000-00009E900000}"/>
    <cellStyle name="Normal 5 2 10 3 2" xfId="37039" xr:uid="{00000000-0005-0000-0000-00009F900000}"/>
    <cellStyle name="Normal 5 2 10 3 2 2" xfId="37040" xr:uid="{00000000-0005-0000-0000-0000A0900000}"/>
    <cellStyle name="Normal 5 2 10 3 2 2 2" xfId="37041" xr:uid="{00000000-0005-0000-0000-0000A1900000}"/>
    <cellStyle name="Normal 5 2 10 3 2 3" xfId="37042" xr:uid="{00000000-0005-0000-0000-0000A2900000}"/>
    <cellStyle name="Normal 5 2 10 3 3" xfId="37043" xr:uid="{00000000-0005-0000-0000-0000A3900000}"/>
    <cellStyle name="Normal 5 2 10 3 3 2" xfId="37044" xr:uid="{00000000-0005-0000-0000-0000A4900000}"/>
    <cellStyle name="Normal 5 2 10 3 4" xfId="37045" xr:uid="{00000000-0005-0000-0000-0000A5900000}"/>
    <cellStyle name="Normal 5 2 10 4" xfId="37046" xr:uid="{00000000-0005-0000-0000-0000A6900000}"/>
    <cellStyle name="Normal 5 2 10 4 2" xfId="37047" xr:uid="{00000000-0005-0000-0000-0000A7900000}"/>
    <cellStyle name="Normal 5 2 10 4 2 2" xfId="37048" xr:uid="{00000000-0005-0000-0000-0000A8900000}"/>
    <cellStyle name="Normal 5 2 10 4 2 2 2" xfId="37049" xr:uid="{00000000-0005-0000-0000-0000A9900000}"/>
    <cellStyle name="Normal 5 2 10 4 2 3" xfId="37050" xr:uid="{00000000-0005-0000-0000-0000AA900000}"/>
    <cellStyle name="Normal 5 2 10 4 3" xfId="37051" xr:uid="{00000000-0005-0000-0000-0000AB900000}"/>
    <cellStyle name="Normal 5 2 10 4 3 2" xfId="37052" xr:uid="{00000000-0005-0000-0000-0000AC900000}"/>
    <cellStyle name="Normal 5 2 10 4 4" xfId="37053" xr:uid="{00000000-0005-0000-0000-0000AD900000}"/>
    <cellStyle name="Normal 5 2 10 5" xfId="37054" xr:uid="{00000000-0005-0000-0000-0000AE900000}"/>
    <cellStyle name="Normal 5 2 10 5 2" xfId="37055" xr:uid="{00000000-0005-0000-0000-0000AF900000}"/>
    <cellStyle name="Normal 5 2 10 5 2 2" xfId="37056" xr:uid="{00000000-0005-0000-0000-0000B0900000}"/>
    <cellStyle name="Normal 5 2 10 5 3" xfId="37057" xr:uid="{00000000-0005-0000-0000-0000B1900000}"/>
    <cellStyle name="Normal 5 2 10 6" xfId="37058" xr:uid="{00000000-0005-0000-0000-0000B2900000}"/>
    <cellStyle name="Normal 5 2 10 6 2" xfId="37059" xr:uid="{00000000-0005-0000-0000-0000B3900000}"/>
    <cellStyle name="Normal 5 2 10 7" xfId="37060" xr:uid="{00000000-0005-0000-0000-0000B4900000}"/>
    <cellStyle name="Normal 5 2 10 7 2" xfId="37061" xr:uid="{00000000-0005-0000-0000-0000B5900000}"/>
    <cellStyle name="Normal 5 2 10 8" xfId="37062" xr:uid="{00000000-0005-0000-0000-0000B6900000}"/>
    <cellStyle name="Normal 5 2 11" xfId="37063" xr:uid="{00000000-0005-0000-0000-0000B7900000}"/>
    <cellStyle name="Normal 5 2 11 2" xfId="37064" xr:uid="{00000000-0005-0000-0000-0000B8900000}"/>
    <cellStyle name="Normal 5 2 11 2 2" xfId="37065" xr:uid="{00000000-0005-0000-0000-0000B9900000}"/>
    <cellStyle name="Normal 5 2 11 2 2 2" xfId="37066" xr:uid="{00000000-0005-0000-0000-0000BA900000}"/>
    <cellStyle name="Normal 5 2 11 2 2 2 2" xfId="37067" xr:uid="{00000000-0005-0000-0000-0000BB900000}"/>
    <cellStyle name="Normal 5 2 11 2 2 2 2 2" xfId="37068" xr:uid="{00000000-0005-0000-0000-0000BC900000}"/>
    <cellStyle name="Normal 5 2 11 2 2 2 3" xfId="37069" xr:uid="{00000000-0005-0000-0000-0000BD900000}"/>
    <cellStyle name="Normal 5 2 11 2 2 3" xfId="37070" xr:uid="{00000000-0005-0000-0000-0000BE900000}"/>
    <cellStyle name="Normal 5 2 11 2 2 3 2" xfId="37071" xr:uid="{00000000-0005-0000-0000-0000BF900000}"/>
    <cellStyle name="Normal 5 2 11 2 2 4" xfId="37072" xr:uid="{00000000-0005-0000-0000-0000C0900000}"/>
    <cellStyle name="Normal 5 2 11 2 3" xfId="37073" xr:uid="{00000000-0005-0000-0000-0000C1900000}"/>
    <cellStyle name="Normal 5 2 11 2 3 2" xfId="37074" xr:uid="{00000000-0005-0000-0000-0000C2900000}"/>
    <cellStyle name="Normal 5 2 11 2 3 2 2" xfId="37075" xr:uid="{00000000-0005-0000-0000-0000C3900000}"/>
    <cellStyle name="Normal 5 2 11 2 3 3" xfId="37076" xr:uid="{00000000-0005-0000-0000-0000C4900000}"/>
    <cellStyle name="Normal 5 2 11 2 4" xfId="37077" xr:uid="{00000000-0005-0000-0000-0000C5900000}"/>
    <cellStyle name="Normal 5 2 11 2 4 2" xfId="37078" xr:uid="{00000000-0005-0000-0000-0000C6900000}"/>
    <cellStyle name="Normal 5 2 11 2 5" xfId="37079" xr:uid="{00000000-0005-0000-0000-0000C7900000}"/>
    <cellStyle name="Normal 5 2 11 3" xfId="37080" xr:uid="{00000000-0005-0000-0000-0000C8900000}"/>
    <cellStyle name="Normal 5 2 11 3 2" xfId="37081" xr:uid="{00000000-0005-0000-0000-0000C9900000}"/>
    <cellStyle name="Normal 5 2 11 3 2 2" xfId="37082" xr:uid="{00000000-0005-0000-0000-0000CA900000}"/>
    <cellStyle name="Normal 5 2 11 3 2 2 2" xfId="37083" xr:uid="{00000000-0005-0000-0000-0000CB900000}"/>
    <cellStyle name="Normal 5 2 11 3 2 3" xfId="37084" xr:uid="{00000000-0005-0000-0000-0000CC900000}"/>
    <cellStyle name="Normal 5 2 11 3 3" xfId="37085" xr:uid="{00000000-0005-0000-0000-0000CD900000}"/>
    <cellStyle name="Normal 5 2 11 3 3 2" xfId="37086" xr:uid="{00000000-0005-0000-0000-0000CE900000}"/>
    <cellStyle name="Normal 5 2 11 3 4" xfId="37087" xr:uid="{00000000-0005-0000-0000-0000CF900000}"/>
    <cellStyle name="Normal 5 2 11 4" xfId="37088" xr:uid="{00000000-0005-0000-0000-0000D0900000}"/>
    <cellStyle name="Normal 5 2 11 4 2" xfId="37089" xr:uid="{00000000-0005-0000-0000-0000D1900000}"/>
    <cellStyle name="Normal 5 2 11 4 2 2" xfId="37090" xr:uid="{00000000-0005-0000-0000-0000D2900000}"/>
    <cellStyle name="Normal 5 2 11 4 3" xfId="37091" xr:uid="{00000000-0005-0000-0000-0000D3900000}"/>
    <cellStyle name="Normal 5 2 11 5" xfId="37092" xr:uid="{00000000-0005-0000-0000-0000D4900000}"/>
    <cellStyle name="Normal 5 2 11 5 2" xfId="37093" xr:uid="{00000000-0005-0000-0000-0000D5900000}"/>
    <cellStyle name="Normal 5 2 11 6" xfId="37094" xr:uid="{00000000-0005-0000-0000-0000D6900000}"/>
    <cellStyle name="Normal 5 2 12" xfId="37095" xr:uid="{00000000-0005-0000-0000-0000D7900000}"/>
    <cellStyle name="Normal 5 2 12 2" xfId="37096" xr:uid="{00000000-0005-0000-0000-0000D8900000}"/>
    <cellStyle name="Normal 5 2 12 2 2" xfId="37097" xr:uid="{00000000-0005-0000-0000-0000D9900000}"/>
    <cellStyle name="Normal 5 2 12 2 2 2" xfId="37098" xr:uid="{00000000-0005-0000-0000-0000DA900000}"/>
    <cellStyle name="Normal 5 2 12 2 2 2 2" xfId="37099" xr:uid="{00000000-0005-0000-0000-0000DB900000}"/>
    <cellStyle name="Normal 5 2 12 2 2 2 2 2" xfId="37100" xr:uid="{00000000-0005-0000-0000-0000DC900000}"/>
    <cellStyle name="Normal 5 2 12 2 2 2 3" xfId="37101" xr:uid="{00000000-0005-0000-0000-0000DD900000}"/>
    <cellStyle name="Normal 5 2 12 2 2 3" xfId="37102" xr:uid="{00000000-0005-0000-0000-0000DE900000}"/>
    <cellStyle name="Normal 5 2 12 2 2 3 2" xfId="37103" xr:uid="{00000000-0005-0000-0000-0000DF900000}"/>
    <cellStyle name="Normal 5 2 12 2 2 4" xfId="37104" xr:uid="{00000000-0005-0000-0000-0000E0900000}"/>
    <cellStyle name="Normal 5 2 12 2 3" xfId="37105" xr:uid="{00000000-0005-0000-0000-0000E1900000}"/>
    <cellStyle name="Normal 5 2 12 2 3 2" xfId="37106" xr:uid="{00000000-0005-0000-0000-0000E2900000}"/>
    <cellStyle name="Normal 5 2 12 2 3 2 2" xfId="37107" xr:uid="{00000000-0005-0000-0000-0000E3900000}"/>
    <cellStyle name="Normal 5 2 12 2 3 3" xfId="37108" xr:uid="{00000000-0005-0000-0000-0000E4900000}"/>
    <cellStyle name="Normal 5 2 12 2 4" xfId="37109" xr:uid="{00000000-0005-0000-0000-0000E5900000}"/>
    <cellStyle name="Normal 5 2 12 2 4 2" xfId="37110" xr:uid="{00000000-0005-0000-0000-0000E6900000}"/>
    <cellStyle name="Normal 5 2 12 2 5" xfId="37111" xr:uid="{00000000-0005-0000-0000-0000E7900000}"/>
    <cellStyle name="Normal 5 2 12 3" xfId="37112" xr:uid="{00000000-0005-0000-0000-0000E8900000}"/>
    <cellStyle name="Normal 5 2 12 3 2" xfId="37113" xr:uid="{00000000-0005-0000-0000-0000E9900000}"/>
    <cellStyle name="Normal 5 2 12 3 2 2" xfId="37114" xr:uid="{00000000-0005-0000-0000-0000EA900000}"/>
    <cellStyle name="Normal 5 2 12 3 2 2 2" xfId="37115" xr:uid="{00000000-0005-0000-0000-0000EB900000}"/>
    <cellStyle name="Normal 5 2 12 3 2 3" xfId="37116" xr:uid="{00000000-0005-0000-0000-0000EC900000}"/>
    <cellStyle name="Normal 5 2 12 3 3" xfId="37117" xr:uid="{00000000-0005-0000-0000-0000ED900000}"/>
    <cellStyle name="Normal 5 2 12 3 3 2" xfId="37118" xr:uid="{00000000-0005-0000-0000-0000EE900000}"/>
    <cellStyle name="Normal 5 2 12 3 4" xfId="37119" xr:uid="{00000000-0005-0000-0000-0000EF900000}"/>
    <cellStyle name="Normal 5 2 12 4" xfId="37120" xr:uid="{00000000-0005-0000-0000-0000F0900000}"/>
    <cellStyle name="Normal 5 2 12 4 2" xfId="37121" xr:uid="{00000000-0005-0000-0000-0000F1900000}"/>
    <cellStyle name="Normal 5 2 12 4 2 2" xfId="37122" xr:uid="{00000000-0005-0000-0000-0000F2900000}"/>
    <cellStyle name="Normal 5 2 12 4 3" xfId="37123" xr:uid="{00000000-0005-0000-0000-0000F3900000}"/>
    <cellStyle name="Normal 5 2 12 5" xfId="37124" xr:uid="{00000000-0005-0000-0000-0000F4900000}"/>
    <cellStyle name="Normal 5 2 12 5 2" xfId="37125" xr:uid="{00000000-0005-0000-0000-0000F5900000}"/>
    <cellStyle name="Normal 5 2 12 6" xfId="37126" xr:uid="{00000000-0005-0000-0000-0000F6900000}"/>
    <cellStyle name="Normal 5 2 13" xfId="37127" xr:uid="{00000000-0005-0000-0000-0000F7900000}"/>
    <cellStyle name="Normal 5 2 13 2" xfId="37128" xr:uid="{00000000-0005-0000-0000-0000F8900000}"/>
    <cellStyle name="Normal 5 2 13 2 2" xfId="37129" xr:uid="{00000000-0005-0000-0000-0000F9900000}"/>
    <cellStyle name="Normal 5 2 13 2 2 2" xfId="37130" xr:uid="{00000000-0005-0000-0000-0000FA900000}"/>
    <cellStyle name="Normal 5 2 13 2 2 2 2" xfId="37131" xr:uid="{00000000-0005-0000-0000-0000FB900000}"/>
    <cellStyle name="Normal 5 2 13 2 2 3" xfId="37132" xr:uid="{00000000-0005-0000-0000-0000FC900000}"/>
    <cellStyle name="Normal 5 2 13 2 3" xfId="37133" xr:uid="{00000000-0005-0000-0000-0000FD900000}"/>
    <cellStyle name="Normal 5 2 13 2 3 2" xfId="37134" xr:uid="{00000000-0005-0000-0000-0000FE900000}"/>
    <cellStyle name="Normal 5 2 13 2 4" xfId="37135" xr:uid="{00000000-0005-0000-0000-0000FF900000}"/>
    <cellStyle name="Normal 5 2 13 3" xfId="37136" xr:uid="{00000000-0005-0000-0000-000000910000}"/>
    <cellStyle name="Normal 5 2 13 3 2" xfId="37137" xr:uid="{00000000-0005-0000-0000-000001910000}"/>
    <cellStyle name="Normal 5 2 13 3 2 2" xfId="37138" xr:uid="{00000000-0005-0000-0000-000002910000}"/>
    <cellStyle name="Normal 5 2 13 3 3" xfId="37139" xr:uid="{00000000-0005-0000-0000-000003910000}"/>
    <cellStyle name="Normal 5 2 13 4" xfId="37140" xr:uid="{00000000-0005-0000-0000-000004910000}"/>
    <cellStyle name="Normal 5 2 13 4 2" xfId="37141" xr:uid="{00000000-0005-0000-0000-000005910000}"/>
    <cellStyle name="Normal 5 2 13 5" xfId="37142" xr:uid="{00000000-0005-0000-0000-000006910000}"/>
    <cellStyle name="Normal 5 2 14" xfId="37143" xr:uid="{00000000-0005-0000-0000-000007910000}"/>
    <cellStyle name="Normal 5 2 14 2" xfId="37144" xr:uid="{00000000-0005-0000-0000-000008910000}"/>
    <cellStyle name="Normal 5 2 14 2 2" xfId="37145" xr:uid="{00000000-0005-0000-0000-000009910000}"/>
    <cellStyle name="Normal 5 2 14 2 2 2" xfId="37146" xr:uid="{00000000-0005-0000-0000-00000A910000}"/>
    <cellStyle name="Normal 5 2 14 2 3" xfId="37147" xr:uid="{00000000-0005-0000-0000-00000B910000}"/>
    <cellStyle name="Normal 5 2 14 3" xfId="37148" xr:uid="{00000000-0005-0000-0000-00000C910000}"/>
    <cellStyle name="Normal 5 2 14 3 2" xfId="37149" xr:uid="{00000000-0005-0000-0000-00000D910000}"/>
    <cellStyle name="Normal 5 2 14 4" xfId="37150" xr:uid="{00000000-0005-0000-0000-00000E910000}"/>
    <cellStyle name="Normal 5 2 15" xfId="37151" xr:uid="{00000000-0005-0000-0000-00000F910000}"/>
    <cellStyle name="Normal 5 2 15 2" xfId="37152" xr:uid="{00000000-0005-0000-0000-000010910000}"/>
    <cellStyle name="Normal 5 2 15 2 2" xfId="37153" xr:uid="{00000000-0005-0000-0000-000011910000}"/>
    <cellStyle name="Normal 5 2 15 2 2 2" xfId="37154" xr:uid="{00000000-0005-0000-0000-000012910000}"/>
    <cellStyle name="Normal 5 2 15 2 3" xfId="37155" xr:uid="{00000000-0005-0000-0000-000013910000}"/>
    <cellStyle name="Normal 5 2 15 3" xfId="37156" xr:uid="{00000000-0005-0000-0000-000014910000}"/>
    <cellStyle name="Normal 5 2 15 3 2" xfId="37157" xr:uid="{00000000-0005-0000-0000-000015910000}"/>
    <cellStyle name="Normal 5 2 15 4" xfId="37158" xr:uid="{00000000-0005-0000-0000-000016910000}"/>
    <cellStyle name="Normal 5 2 16" xfId="37159" xr:uid="{00000000-0005-0000-0000-000017910000}"/>
    <cellStyle name="Normal 5 2 16 2" xfId="37160" xr:uid="{00000000-0005-0000-0000-000018910000}"/>
    <cellStyle name="Normal 5 2 16 2 2" xfId="37161" xr:uid="{00000000-0005-0000-0000-000019910000}"/>
    <cellStyle name="Normal 5 2 16 2 2 2" xfId="37162" xr:uid="{00000000-0005-0000-0000-00001A910000}"/>
    <cellStyle name="Normal 5 2 16 2 3" xfId="37163" xr:uid="{00000000-0005-0000-0000-00001B910000}"/>
    <cellStyle name="Normal 5 2 16 3" xfId="37164" xr:uid="{00000000-0005-0000-0000-00001C910000}"/>
    <cellStyle name="Normal 5 2 16 3 2" xfId="37165" xr:uid="{00000000-0005-0000-0000-00001D910000}"/>
    <cellStyle name="Normal 5 2 16 4" xfId="37166" xr:uid="{00000000-0005-0000-0000-00001E910000}"/>
    <cellStyle name="Normal 5 2 17" xfId="37167" xr:uid="{00000000-0005-0000-0000-00001F910000}"/>
    <cellStyle name="Normal 5 2 17 2" xfId="37168" xr:uid="{00000000-0005-0000-0000-000020910000}"/>
    <cellStyle name="Normal 5 2 17 2 2" xfId="37169" xr:uid="{00000000-0005-0000-0000-000021910000}"/>
    <cellStyle name="Normal 5 2 17 3" xfId="37170" xr:uid="{00000000-0005-0000-0000-000022910000}"/>
    <cellStyle name="Normal 5 2 18" xfId="37171" xr:uid="{00000000-0005-0000-0000-000023910000}"/>
    <cellStyle name="Normal 5 2 18 2" xfId="37172" xr:uid="{00000000-0005-0000-0000-000024910000}"/>
    <cellStyle name="Normal 5 2 19" xfId="37173" xr:uid="{00000000-0005-0000-0000-000025910000}"/>
    <cellStyle name="Normal 5 2 19 2" xfId="37174" xr:uid="{00000000-0005-0000-0000-000026910000}"/>
    <cellStyle name="Normal 5 2 2" xfId="51" xr:uid="{00000000-0005-0000-0000-000027910000}"/>
    <cellStyle name="Normal 5 2 2 10" xfId="37175" xr:uid="{00000000-0005-0000-0000-000028910000}"/>
    <cellStyle name="Normal 5 2 2 10 2" xfId="37176" xr:uid="{00000000-0005-0000-0000-000029910000}"/>
    <cellStyle name="Normal 5 2 2 10 2 2" xfId="37177" xr:uid="{00000000-0005-0000-0000-00002A910000}"/>
    <cellStyle name="Normal 5 2 2 10 2 2 2" xfId="37178" xr:uid="{00000000-0005-0000-0000-00002B910000}"/>
    <cellStyle name="Normal 5 2 2 10 2 2 2 2" xfId="37179" xr:uid="{00000000-0005-0000-0000-00002C910000}"/>
    <cellStyle name="Normal 5 2 2 10 2 2 2 2 2" xfId="37180" xr:uid="{00000000-0005-0000-0000-00002D910000}"/>
    <cellStyle name="Normal 5 2 2 10 2 2 2 3" xfId="37181" xr:uid="{00000000-0005-0000-0000-00002E910000}"/>
    <cellStyle name="Normal 5 2 2 10 2 2 3" xfId="37182" xr:uid="{00000000-0005-0000-0000-00002F910000}"/>
    <cellStyle name="Normal 5 2 2 10 2 2 3 2" xfId="37183" xr:uid="{00000000-0005-0000-0000-000030910000}"/>
    <cellStyle name="Normal 5 2 2 10 2 2 4" xfId="37184" xr:uid="{00000000-0005-0000-0000-000031910000}"/>
    <cellStyle name="Normal 5 2 2 10 2 3" xfId="37185" xr:uid="{00000000-0005-0000-0000-000032910000}"/>
    <cellStyle name="Normal 5 2 2 10 2 3 2" xfId="37186" xr:uid="{00000000-0005-0000-0000-000033910000}"/>
    <cellStyle name="Normal 5 2 2 10 2 3 2 2" xfId="37187" xr:uid="{00000000-0005-0000-0000-000034910000}"/>
    <cellStyle name="Normal 5 2 2 10 2 3 3" xfId="37188" xr:uid="{00000000-0005-0000-0000-000035910000}"/>
    <cellStyle name="Normal 5 2 2 10 2 4" xfId="37189" xr:uid="{00000000-0005-0000-0000-000036910000}"/>
    <cellStyle name="Normal 5 2 2 10 2 4 2" xfId="37190" xr:uid="{00000000-0005-0000-0000-000037910000}"/>
    <cellStyle name="Normal 5 2 2 10 2 5" xfId="37191" xr:uid="{00000000-0005-0000-0000-000038910000}"/>
    <cellStyle name="Normal 5 2 2 10 3" xfId="37192" xr:uid="{00000000-0005-0000-0000-000039910000}"/>
    <cellStyle name="Normal 5 2 2 10 3 2" xfId="37193" xr:uid="{00000000-0005-0000-0000-00003A910000}"/>
    <cellStyle name="Normal 5 2 2 10 3 2 2" xfId="37194" xr:uid="{00000000-0005-0000-0000-00003B910000}"/>
    <cellStyle name="Normal 5 2 2 10 3 2 2 2" xfId="37195" xr:uid="{00000000-0005-0000-0000-00003C910000}"/>
    <cellStyle name="Normal 5 2 2 10 3 2 3" xfId="37196" xr:uid="{00000000-0005-0000-0000-00003D910000}"/>
    <cellStyle name="Normal 5 2 2 10 3 3" xfId="37197" xr:uid="{00000000-0005-0000-0000-00003E910000}"/>
    <cellStyle name="Normal 5 2 2 10 3 3 2" xfId="37198" xr:uid="{00000000-0005-0000-0000-00003F910000}"/>
    <cellStyle name="Normal 5 2 2 10 3 4" xfId="37199" xr:uid="{00000000-0005-0000-0000-000040910000}"/>
    <cellStyle name="Normal 5 2 2 10 4" xfId="37200" xr:uid="{00000000-0005-0000-0000-000041910000}"/>
    <cellStyle name="Normal 5 2 2 10 4 2" xfId="37201" xr:uid="{00000000-0005-0000-0000-000042910000}"/>
    <cellStyle name="Normal 5 2 2 10 4 2 2" xfId="37202" xr:uid="{00000000-0005-0000-0000-000043910000}"/>
    <cellStyle name="Normal 5 2 2 10 4 3" xfId="37203" xr:uid="{00000000-0005-0000-0000-000044910000}"/>
    <cellStyle name="Normal 5 2 2 10 5" xfId="37204" xr:uid="{00000000-0005-0000-0000-000045910000}"/>
    <cellStyle name="Normal 5 2 2 10 5 2" xfId="37205" xr:uid="{00000000-0005-0000-0000-000046910000}"/>
    <cellStyle name="Normal 5 2 2 10 6" xfId="37206" xr:uid="{00000000-0005-0000-0000-000047910000}"/>
    <cellStyle name="Normal 5 2 2 11" xfId="37207" xr:uid="{00000000-0005-0000-0000-000048910000}"/>
    <cellStyle name="Normal 5 2 2 11 2" xfId="37208" xr:uid="{00000000-0005-0000-0000-000049910000}"/>
    <cellStyle name="Normal 5 2 2 11 2 2" xfId="37209" xr:uid="{00000000-0005-0000-0000-00004A910000}"/>
    <cellStyle name="Normal 5 2 2 11 2 2 2" xfId="37210" xr:uid="{00000000-0005-0000-0000-00004B910000}"/>
    <cellStyle name="Normal 5 2 2 11 2 2 2 2" xfId="37211" xr:uid="{00000000-0005-0000-0000-00004C910000}"/>
    <cellStyle name="Normal 5 2 2 11 2 2 2 2 2" xfId="37212" xr:uid="{00000000-0005-0000-0000-00004D910000}"/>
    <cellStyle name="Normal 5 2 2 11 2 2 2 3" xfId="37213" xr:uid="{00000000-0005-0000-0000-00004E910000}"/>
    <cellStyle name="Normal 5 2 2 11 2 2 3" xfId="37214" xr:uid="{00000000-0005-0000-0000-00004F910000}"/>
    <cellStyle name="Normal 5 2 2 11 2 2 3 2" xfId="37215" xr:uid="{00000000-0005-0000-0000-000050910000}"/>
    <cellStyle name="Normal 5 2 2 11 2 2 4" xfId="37216" xr:uid="{00000000-0005-0000-0000-000051910000}"/>
    <cellStyle name="Normal 5 2 2 11 2 3" xfId="37217" xr:uid="{00000000-0005-0000-0000-000052910000}"/>
    <cellStyle name="Normal 5 2 2 11 2 3 2" xfId="37218" xr:uid="{00000000-0005-0000-0000-000053910000}"/>
    <cellStyle name="Normal 5 2 2 11 2 3 2 2" xfId="37219" xr:uid="{00000000-0005-0000-0000-000054910000}"/>
    <cellStyle name="Normal 5 2 2 11 2 3 3" xfId="37220" xr:uid="{00000000-0005-0000-0000-000055910000}"/>
    <cellStyle name="Normal 5 2 2 11 2 4" xfId="37221" xr:uid="{00000000-0005-0000-0000-000056910000}"/>
    <cellStyle name="Normal 5 2 2 11 2 4 2" xfId="37222" xr:uid="{00000000-0005-0000-0000-000057910000}"/>
    <cellStyle name="Normal 5 2 2 11 2 5" xfId="37223" xr:uid="{00000000-0005-0000-0000-000058910000}"/>
    <cellStyle name="Normal 5 2 2 11 3" xfId="37224" xr:uid="{00000000-0005-0000-0000-000059910000}"/>
    <cellStyle name="Normal 5 2 2 11 3 2" xfId="37225" xr:uid="{00000000-0005-0000-0000-00005A910000}"/>
    <cellStyle name="Normal 5 2 2 11 3 2 2" xfId="37226" xr:uid="{00000000-0005-0000-0000-00005B910000}"/>
    <cellStyle name="Normal 5 2 2 11 3 2 2 2" xfId="37227" xr:uid="{00000000-0005-0000-0000-00005C910000}"/>
    <cellStyle name="Normal 5 2 2 11 3 2 3" xfId="37228" xr:uid="{00000000-0005-0000-0000-00005D910000}"/>
    <cellStyle name="Normal 5 2 2 11 3 3" xfId="37229" xr:uid="{00000000-0005-0000-0000-00005E910000}"/>
    <cellStyle name="Normal 5 2 2 11 3 3 2" xfId="37230" xr:uid="{00000000-0005-0000-0000-00005F910000}"/>
    <cellStyle name="Normal 5 2 2 11 3 4" xfId="37231" xr:uid="{00000000-0005-0000-0000-000060910000}"/>
    <cellStyle name="Normal 5 2 2 11 4" xfId="37232" xr:uid="{00000000-0005-0000-0000-000061910000}"/>
    <cellStyle name="Normal 5 2 2 11 4 2" xfId="37233" xr:uid="{00000000-0005-0000-0000-000062910000}"/>
    <cellStyle name="Normal 5 2 2 11 4 2 2" xfId="37234" xr:uid="{00000000-0005-0000-0000-000063910000}"/>
    <cellStyle name="Normal 5 2 2 11 4 3" xfId="37235" xr:uid="{00000000-0005-0000-0000-000064910000}"/>
    <cellStyle name="Normal 5 2 2 11 5" xfId="37236" xr:uid="{00000000-0005-0000-0000-000065910000}"/>
    <cellStyle name="Normal 5 2 2 11 5 2" xfId="37237" xr:uid="{00000000-0005-0000-0000-000066910000}"/>
    <cellStyle name="Normal 5 2 2 11 6" xfId="37238" xr:uid="{00000000-0005-0000-0000-000067910000}"/>
    <cellStyle name="Normal 5 2 2 12" xfId="37239" xr:uid="{00000000-0005-0000-0000-000068910000}"/>
    <cellStyle name="Normal 5 2 2 12 2" xfId="37240" xr:uid="{00000000-0005-0000-0000-000069910000}"/>
    <cellStyle name="Normal 5 2 2 12 2 2" xfId="37241" xr:uid="{00000000-0005-0000-0000-00006A910000}"/>
    <cellStyle name="Normal 5 2 2 12 2 2 2" xfId="37242" xr:uid="{00000000-0005-0000-0000-00006B910000}"/>
    <cellStyle name="Normal 5 2 2 12 2 2 2 2" xfId="37243" xr:uid="{00000000-0005-0000-0000-00006C910000}"/>
    <cellStyle name="Normal 5 2 2 12 2 2 3" xfId="37244" xr:uid="{00000000-0005-0000-0000-00006D910000}"/>
    <cellStyle name="Normal 5 2 2 12 2 3" xfId="37245" xr:uid="{00000000-0005-0000-0000-00006E910000}"/>
    <cellStyle name="Normal 5 2 2 12 2 3 2" xfId="37246" xr:uid="{00000000-0005-0000-0000-00006F910000}"/>
    <cellStyle name="Normal 5 2 2 12 2 4" xfId="37247" xr:uid="{00000000-0005-0000-0000-000070910000}"/>
    <cellStyle name="Normal 5 2 2 12 3" xfId="37248" xr:uid="{00000000-0005-0000-0000-000071910000}"/>
    <cellStyle name="Normal 5 2 2 12 3 2" xfId="37249" xr:uid="{00000000-0005-0000-0000-000072910000}"/>
    <cellStyle name="Normal 5 2 2 12 3 2 2" xfId="37250" xr:uid="{00000000-0005-0000-0000-000073910000}"/>
    <cellStyle name="Normal 5 2 2 12 3 3" xfId="37251" xr:uid="{00000000-0005-0000-0000-000074910000}"/>
    <cellStyle name="Normal 5 2 2 12 4" xfId="37252" xr:uid="{00000000-0005-0000-0000-000075910000}"/>
    <cellStyle name="Normal 5 2 2 12 4 2" xfId="37253" xr:uid="{00000000-0005-0000-0000-000076910000}"/>
    <cellStyle name="Normal 5 2 2 12 5" xfId="37254" xr:uid="{00000000-0005-0000-0000-000077910000}"/>
    <cellStyle name="Normal 5 2 2 13" xfId="37255" xr:uid="{00000000-0005-0000-0000-000078910000}"/>
    <cellStyle name="Normal 5 2 2 13 2" xfId="37256" xr:uid="{00000000-0005-0000-0000-000079910000}"/>
    <cellStyle name="Normal 5 2 2 13 2 2" xfId="37257" xr:uid="{00000000-0005-0000-0000-00007A910000}"/>
    <cellStyle name="Normal 5 2 2 13 2 2 2" xfId="37258" xr:uid="{00000000-0005-0000-0000-00007B910000}"/>
    <cellStyle name="Normal 5 2 2 13 2 3" xfId="37259" xr:uid="{00000000-0005-0000-0000-00007C910000}"/>
    <cellStyle name="Normal 5 2 2 13 3" xfId="37260" xr:uid="{00000000-0005-0000-0000-00007D910000}"/>
    <cellStyle name="Normal 5 2 2 13 3 2" xfId="37261" xr:uid="{00000000-0005-0000-0000-00007E910000}"/>
    <cellStyle name="Normal 5 2 2 13 4" xfId="37262" xr:uid="{00000000-0005-0000-0000-00007F910000}"/>
    <cellStyle name="Normal 5 2 2 14" xfId="37263" xr:uid="{00000000-0005-0000-0000-000080910000}"/>
    <cellStyle name="Normal 5 2 2 14 2" xfId="37264" xr:uid="{00000000-0005-0000-0000-000081910000}"/>
    <cellStyle name="Normal 5 2 2 14 2 2" xfId="37265" xr:uid="{00000000-0005-0000-0000-000082910000}"/>
    <cellStyle name="Normal 5 2 2 14 2 2 2" xfId="37266" xr:uid="{00000000-0005-0000-0000-000083910000}"/>
    <cellStyle name="Normal 5 2 2 14 2 3" xfId="37267" xr:uid="{00000000-0005-0000-0000-000084910000}"/>
    <cellStyle name="Normal 5 2 2 14 3" xfId="37268" xr:uid="{00000000-0005-0000-0000-000085910000}"/>
    <cellStyle name="Normal 5 2 2 14 3 2" xfId="37269" xr:uid="{00000000-0005-0000-0000-000086910000}"/>
    <cellStyle name="Normal 5 2 2 14 4" xfId="37270" xr:uid="{00000000-0005-0000-0000-000087910000}"/>
    <cellStyle name="Normal 5 2 2 15" xfId="37271" xr:uid="{00000000-0005-0000-0000-000088910000}"/>
    <cellStyle name="Normal 5 2 2 15 2" xfId="37272" xr:uid="{00000000-0005-0000-0000-000089910000}"/>
    <cellStyle name="Normal 5 2 2 15 2 2" xfId="37273" xr:uid="{00000000-0005-0000-0000-00008A910000}"/>
    <cellStyle name="Normal 5 2 2 15 2 2 2" xfId="37274" xr:uid="{00000000-0005-0000-0000-00008B910000}"/>
    <cellStyle name="Normal 5 2 2 15 2 3" xfId="37275" xr:uid="{00000000-0005-0000-0000-00008C910000}"/>
    <cellStyle name="Normal 5 2 2 15 3" xfId="37276" xr:uid="{00000000-0005-0000-0000-00008D910000}"/>
    <cellStyle name="Normal 5 2 2 15 3 2" xfId="37277" xr:uid="{00000000-0005-0000-0000-00008E910000}"/>
    <cellStyle name="Normal 5 2 2 15 4" xfId="37278" xr:uid="{00000000-0005-0000-0000-00008F910000}"/>
    <cellStyle name="Normal 5 2 2 16" xfId="37279" xr:uid="{00000000-0005-0000-0000-000090910000}"/>
    <cellStyle name="Normal 5 2 2 16 2" xfId="37280" xr:uid="{00000000-0005-0000-0000-000091910000}"/>
    <cellStyle name="Normal 5 2 2 16 2 2" xfId="37281" xr:uid="{00000000-0005-0000-0000-000092910000}"/>
    <cellStyle name="Normal 5 2 2 16 3" xfId="37282" xr:uid="{00000000-0005-0000-0000-000093910000}"/>
    <cellStyle name="Normal 5 2 2 17" xfId="37283" xr:uid="{00000000-0005-0000-0000-000094910000}"/>
    <cellStyle name="Normal 5 2 2 17 2" xfId="37284" xr:uid="{00000000-0005-0000-0000-000095910000}"/>
    <cellStyle name="Normal 5 2 2 18" xfId="37285" xr:uid="{00000000-0005-0000-0000-000096910000}"/>
    <cellStyle name="Normal 5 2 2 18 2" xfId="37286" xr:uid="{00000000-0005-0000-0000-000097910000}"/>
    <cellStyle name="Normal 5 2 2 19" xfId="37287" xr:uid="{00000000-0005-0000-0000-000098910000}"/>
    <cellStyle name="Normal 5 2 2 2" xfId="37288" xr:uid="{00000000-0005-0000-0000-000099910000}"/>
    <cellStyle name="Normal 5 2 2 2 10" xfId="37289" xr:uid="{00000000-0005-0000-0000-00009A910000}"/>
    <cellStyle name="Normal 5 2 2 2 10 2" xfId="37290" xr:uid="{00000000-0005-0000-0000-00009B910000}"/>
    <cellStyle name="Normal 5 2 2 2 10 2 2" xfId="37291" xr:uid="{00000000-0005-0000-0000-00009C910000}"/>
    <cellStyle name="Normal 5 2 2 2 10 2 2 2" xfId="37292" xr:uid="{00000000-0005-0000-0000-00009D910000}"/>
    <cellStyle name="Normal 5 2 2 2 10 2 2 2 2" xfId="37293" xr:uid="{00000000-0005-0000-0000-00009E910000}"/>
    <cellStyle name="Normal 5 2 2 2 10 2 2 2 2 2" xfId="37294" xr:uid="{00000000-0005-0000-0000-00009F910000}"/>
    <cellStyle name="Normal 5 2 2 2 10 2 2 2 3" xfId="37295" xr:uid="{00000000-0005-0000-0000-0000A0910000}"/>
    <cellStyle name="Normal 5 2 2 2 10 2 2 3" xfId="37296" xr:uid="{00000000-0005-0000-0000-0000A1910000}"/>
    <cellStyle name="Normal 5 2 2 2 10 2 2 3 2" xfId="37297" xr:uid="{00000000-0005-0000-0000-0000A2910000}"/>
    <cellStyle name="Normal 5 2 2 2 10 2 2 4" xfId="37298" xr:uid="{00000000-0005-0000-0000-0000A3910000}"/>
    <cellStyle name="Normal 5 2 2 2 10 2 3" xfId="37299" xr:uid="{00000000-0005-0000-0000-0000A4910000}"/>
    <cellStyle name="Normal 5 2 2 2 10 2 3 2" xfId="37300" xr:uid="{00000000-0005-0000-0000-0000A5910000}"/>
    <cellStyle name="Normal 5 2 2 2 10 2 3 2 2" xfId="37301" xr:uid="{00000000-0005-0000-0000-0000A6910000}"/>
    <cellStyle name="Normal 5 2 2 2 10 2 3 3" xfId="37302" xr:uid="{00000000-0005-0000-0000-0000A7910000}"/>
    <cellStyle name="Normal 5 2 2 2 10 2 4" xfId="37303" xr:uid="{00000000-0005-0000-0000-0000A8910000}"/>
    <cellStyle name="Normal 5 2 2 2 10 2 4 2" xfId="37304" xr:uid="{00000000-0005-0000-0000-0000A9910000}"/>
    <cellStyle name="Normal 5 2 2 2 10 2 5" xfId="37305" xr:uid="{00000000-0005-0000-0000-0000AA910000}"/>
    <cellStyle name="Normal 5 2 2 2 10 3" xfId="37306" xr:uid="{00000000-0005-0000-0000-0000AB910000}"/>
    <cellStyle name="Normal 5 2 2 2 10 3 2" xfId="37307" xr:uid="{00000000-0005-0000-0000-0000AC910000}"/>
    <cellStyle name="Normal 5 2 2 2 10 3 2 2" xfId="37308" xr:uid="{00000000-0005-0000-0000-0000AD910000}"/>
    <cellStyle name="Normal 5 2 2 2 10 3 2 2 2" xfId="37309" xr:uid="{00000000-0005-0000-0000-0000AE910000}"/>
    <cellStyle name="Normal 5 2 2 2 10 3 2 3" xfId="37310" xr:uid="{00000000-0005-0000-0000-0000AF910000}"/>
    <cellStyle name="Normal 5 2 2 2 10 3 3" xfId="37311" xr:uid="{00000000-0005-0000-0000-0000B0910000}"/>
    <cellStyle name="Normal 5 2 2 2 10 3 3 2" xfId="37312" xr:uid="{00000000-0005-0000-0000-0000B1910000}"/>
    <cellStyle name="Normal 5 2 2 2 10 3 4" xfId="37313" xr:uid="{00000000-0005-0000-0000-0000B2910000}"/>
    <cellStyle name="Normal 5 2 2 2 10 4" xfId="37314" xr:uid="{00000000-0005-0000-0000-0000B3910000}"/>
    <cellStyle name="Normal 5 2 2 2 10 4 2" xfId="37315" xr:uid="{00000000-0005-0000-0000-0000B4910000}"/>
    <cellStyle name="Normal 5 2 2 2 10 4 2 2" xfId="37316" xr:uid="{00000000-0005-0000-0000-0000B5910000}"/>
    <cellStyle name="Normal 5 2 2 2 10 4 3" xfId="37317" xr:uid="{00000000-0005-0000-0000-0000B6910000}"/>
    <cellStyle name="Normal 5 2 2 2 10 5" xfId="37318" xr:uid="{00000000-0005-0000-0000-0000B7910000}"/>
    <cellStyle name="Normal 5 2 2 2 10 5 2" xfId="37319" xr:uid="{00000000-0005-0000-0000-0000B8910000}"/>
    <cellStyle name="Normal 5 2 2 2 10 6" xfId="37320" xr:uid="{00000000-0005-0000-0000-0000B9910000}"/>
    <cellStyle name="Normal 5 2 2 2 11" xfId="37321" xr:uid="{00000000-0005-0000-0000-0000BA910000}"/>
    <cellStyle name="Normal 5 2 2 2 11 2" xfId="37322" xr:uid="{00000000-0005-0000-0000-0000BB910000}"/>
    <cellStyle name="Normal 5 2 2 2 11 2 2" xfId="37323" xr:uid="{00000000-0005-0000-0000-0000BC910000}"/>
    <cellStyle name="Normal 5 2 2 2 11 2 2 2" xfId="37324" xr:uid="{00000000-0005-0000-0000-0000BD910000}"/>
    <cellStyle name="Normal 5 2 2 2 11 2 2 2 2" xfId="37325" xr:uid="{00000000-0005-0000-0000-0000BE910000}"/>
    <cellStyle name="Normal 5 2 2 2 11 2 2 3" xfId="37326" xr:uid="{00000000-0005-0000-0000-0000BF910000}"/>
    <cellStyle name="Normal 5 2 2 2 11 2 3" xfId="37327" xr:uid="{00000000-0005-0000-0000-0000C0910000}"/>
    <cellStyle name="Normal 5 2 2 2 11 2 3 2" xfId="37328" xr:uid="{00000000-0005-0000-0000-0000C1910000}"/>
    <cellStyle name="Normal 5 2 2 2 11 2 4" xfId="37329" xr:uid="{00000000-0005-0000-0000-0000C2910000}"/>
    <cellStyle name="Normal 5 2 2 2 11 3" xfId="37330" xr:uid="{00000000-0005-0000-0000-0000C3910000}"/>
    <cellStyle name="Normal 5 2 2 2 11 3 2" xfId="37331" xr:uid="{00000000-0005-0000-0000-0000C4910000}"/>
    <cellStyle name="Normal 5 2 2 2 11 3 2 2" xfId="37332" xr:uid="{00000000-0005-0000-0000-0000C5910000}"/>
    <cellStyle name="Normal 5 2 2 2 11 3 3" xfId="37333" xr:uid="{00000000-0005-0000-0000-0000C6910000}"/>
    <cellStyle name="Normal 5 2 2 2 11 4" xfId="37334" xr:uid="{00000000-0005-0000-0000-0000C7910000}"/>
    <cellStyle name="Normal 5 2 2 2 11 4 2" xfId="37335" xr:uid="{00000000-0005-0000-0000-0000C8910000}"/>
    <cellStyle name="Normal 5 2 2 2 11 5" xfId="37336" xr:uid="{00000000-0005-0000-0000-0000C9910000}"/>
    <cellStyle name="Normal 5 2 2 2 12" xfId="37337" xr:uid="{00000000-0005-0000-0000-0000CA910000}"/>
    <cellStyle name="Normal 5 2 2 2 12 2" xfId="37338" xr:uid="{00000000-0005-0000-0000-0000CB910000}"/>
    <cellStyle name="Normal 5 2 2 2 12 2 2" xfId="37339" xr:uid="{00000000-0005-0000-0000-0000CC910000}"/>
    <cellStyle name="Normal 5 2 2 2 12 2 2 2" xfId="37340" xr:uid="{00000000-0005-0000-0000-0000CD910000}"/>
    <cellStyle name="Normal 5 2 2 2 12 2 3" xfId="37341" xr:uid="{00000000-0005-0000-0000-0000CE910000}"/>
    <cellStyle name="Normal 5 2 2 2 12 3" xfId="37342" xr:uid="{00000000-0005-0000-0000-0000CF910000}"/>
    <cellStyle name="Normal 5 2 2 2 12 3 2" xfId="37343" xr:uid="{00000000-0005-0000-0000-0000D0910000}"/>
    <cellStyle name="Normal 5 2 2 2 12 4" xfId="37344" xr:uid="{00000000-0005-0000-0000-0000D1910000}"/>
    <cellStyle name="Normal 5 2 2 2 13" xfId="37345" xr:uid="{00000000-0005-0000-0000-0000D2910000}"/>
    <cellStyle name="Normal 5 2 2 2 13 2" xfId="37346" xr:uid="{00000000-0005-0000-0000-0000D3910000}"/>
    <cellStyle name="Normal 5 2 2 2 13 2 2" xfId="37347" xr:uid="{00000000-0005-0000-0000-0000D4910000}"/>
    <cellStyle name="Normal 5 2 2 2 13 2 2 2" xfId="37348" xr:uid="{00000000-0005-0000-0000-0000D5910000}"/>
    <cellStyle name="Normal 5 2 2 2 13 2 3" xfId="37349" xr:uid="{00000000-0005-0000-0000-0000D6910000}"/>
    <cellStyle name="Normal 5 2 2 2 13 3" xfId="37350" xr:uid="{00000000-0005-0000-0000-0000D7910000}"/>
    <cellStyle name="Normal 5 2 2 2 13 3 2" xfId="37351" xr:uid="{00000000-0005-0000-0000-0000D8910000}"/>
    <cellStyle name="Normal 5 2 2 2 13 4" xfId="37352" xr:uid="{00000000-0005-0000-0000-0000D9910000}"/>
    <cellStyle name="Normal 5 2 2 2 14" xfId="37353" xr:uid="{00000000-0005-0000-0000-0000DA910000}"/>
    <cellStyle name="Normal 5 2 2 2 14 2" xfId="37354" xr:uid="{00000000-0005-0000-0000-0000DB910000}"/>
    <cellStyle name="Normal 5 2 2 2 14 2 2" xfId="37355" xr:uid="{00000000-0005-0000-0000-0000DC910000}"/>
    <cellStyle name="Normal 5 2 2 2 14 2 2 2" xfId="37356" xr:uid="{00000000-0005-0000-0000-0000DD910000}"/>
    <cellStyle name="Normal 5 2 2 2 14 2 3" xfId="37357" xr:uid="{00000000-0005-0000-0000-0000DE910000}"/>
    <cellStyle name="Normal 5 2 2 2 14 3" xfId="37358" xr:uid="{00000000-0005-0000-0000-0000DF910000}"/>
    <cellStyle name="Normal 5 2 2 2 14 3 2" xfId="37359" xr:uid="{00000000-0005-0000-0000-0000E0910000}"/>
    <cellStyle name="Normal 5 2 2 2 14 4" xfId="37360" xr:uid="{00000000-0005-0000-0000-0000E1910000}"/>
    <cellStyle name="Normal 5 2 2 2 15" xfId="37361" xr:uid="{00000000-0005-0000-0000-0000E2910000}"/>
    <cellStyle name="Normal 5 2 2 2 15 2" xfId="37362" xr:uid="{00000000-0005-0000-0000-0000E3910000}"/>
    <cellStyle name="Normal 5 2 2 2 15 2 2" xfId="37363" xr:uid="{00000000-0005-0000-0000-0000E4910000}"/>
    <cellStyle name="Normal 5 2 2 2 15 3" xfId="37364" xr:uid="{00000000-0005-0000-0000-0000E5910000}"/>
    <cellStyle name="Normal 5 2 2 2 16" xfId="37365" xr:uid="{00000000-0005-0000-0000-0000E6910000}"/>
    <cellStyle name="Normal 5 2 2 2 16 2" xfId="37366" xr:uid="{00000000-0005-0000-0000-0000E7910000}"/>
    <cellStyle name="Normal 5 2 2 2 17" xfId="37367" xr:uid="{00000000-0005-0000-0000-0000E8910000}"/>
    <cellStyle name="Normal 5 2 2 2 17 2" xfId="37368" xr:uid="{00000000-0005-0000-0000-0000E9910000}"/>
    <cellStyle name="Normal 5 2 2 2 18" xfId="37369" xr:uid="{00000000-0005-0000-0000-0000EA910000}"/>
    <cellStyle name="Normal 5 2 2 2 19" xfId="37370" xr:uid="{00000000-0005-0000-0000-0000EB910000}"/>
    <cellStyle name="Normal 5 2 2 2 2" xfId="37371" xr:uid="{00000000-0005-0000-0000-0000EC910000}"/>
    <cellStyle name="Normal 5 2 2 2 2 10" xfId="37372" xr:uid="{00000000-0005-0000-0000-0000ED910000}"/>
    <cellStyle name="Normal 5 2 2 2 2 10 2" xfId="37373" xr:uid="{00000000-0005-0000-0000-0000EE910000}"/>
    <cellStyle name="Normal 5 2 2 2 2 10 2 2" xfId="37374" xr:uid="{00000000-0005-0000-0000-0000EF910000}"/>
    <cellStyle name="Normal 5 2 2 2 2 10 2 2 2" xfId="37375" xr:uid="{00000000-0005-0000-0000-0000F0910000}"/>
    <cellStyle name="Normal 5 2 2 2 2 10 2 3" xfId="37376" xr:uid="{00000000-0005-0000-0000-0000F1910000}"/>
    <cellStyle name="Normal 5 2 2 2 2 10 3" xfId="37377" xr:uid="{00000000-0005-0000-0000-0000F2910000}"/>
    <cellStyle name="Normal 5 2 2 2 2 10 3 2" xfId="37378" xr:uid="{00000000-0005-0000-0000-0000F3910000}"/>
    <cellStyle name="Normal 5 2 2 2 2 10 4" xfId="37379" xr:uid="{00000000-0005-0000-0000-0000F4910000}"/>
    <cellStyle name="Normal 5 2 2 2 2 11" xfId="37380" xr:uid="{00000000-0005-0000-0000-0000F5910000}"/>
    <cellStyle name="Normal 5 2 2 2 2 11 2" xfId="37381" xr:uid="{00000000-0005-0000-0000-0000F6910000}"/>
    <cellStyle name="Normal 5 2 2 2 2 11 2 2" xfId="37382" xr:uid="{00000000-0005-0000-0000-0000F7910000}"/>
    <cellStyle name="Normal 5 2 2 2 2 11 2 2 2" xfId="37383" xr:uid="{00000000-0005-0000-0000-0000F8910000}"/>
    <cellStyle name="Normal 5 2 2 2 2 11 2 3" xfId="37384" xr:uid="{00000000-0005-0000-0000-0000F9910000}"/>
    <cellStyle name="Normal 5 2 2 2 2 11 3" xfId="37385" xr:uid="{00000000-0005-0000-0000-0000FA910000}"/>
    <cellStyle name="Normal 5 2 2 2 2 11 3 2" xfId="37386" xr:uid="{00000000-0005-0000-0000-0000FB910000}"/>
    <cellStyle name="Normal 5 2 2 2 2 11 4" xfId="37387" xr:uid="{00000000-0005-0000-0000-0000FC910000}"/>
    <cellStyle name="Normal 5 2 2 2 2 12" xfId="37388" xr:uid="{00000000-0005-0000-0000-0000FD910000}"/>
    <cellStyle name="Normal 5 2 2 2 2 12 2" xfId="37389" xr:uid="{00000000-0005-0000-0000-0000FE910000}"/>
    <cellStyle name="Normal 5 2 2 2 2 12 2 2" xfId="37390" xr:uid="{00000000-0005-0000-0000-0000FF910000}"/>
    <cellStyle name="Normal 5 2 2 2 2 12 2 2 2" xfId="37391" xr:uid="{00000000-0005-0000-0000-000000920000}"/>
    <cellStyle name="Normal 5 2 2 2 2 12 2 3" xfId="37392" xr:uid="{00000000-0005-0000-0000-000001920000}"/>
    <cellStyle name="Normal 5 2 2 2 2 12 3" xfId="37393" xr:uid="{00000000-0005-0000-0000-000002920000}"/>
    <cellStyle name="Normal 5 2 2 2 2 12 3 2" xfId="37394" xr:uid="{00000000-0005-0000-0000-000003920000}"/>
    <cellStyle name="Normal 5 2 2 2 2 12 4" xfId="37395" xr:uid="{00000000-0005-0000-0000-000004920000}"/>
    <cellStyle name="Normal 5 2 2 2 2 13" xfId="37396" xr:uid="{00000000-0005-0000-0000-000005920000}"/>
    <cellStyle name="Normal 5 2 2 2 2 13 2" xfId="37397" xr:uid="{00000000-0005-0000-0000-000006920000}"/>
    <cellStyle name="Normal 5 2 2 2 2 13 2 2" xfId="37398" xr:uid="{00000000-0005-0000-0000-000007920000}"/>
    <cellStyle name="Normal 5 2 2 2 2 13 3" xfId="37399" xr:uid="{00000000-0005-0000-0000-000008920000}"/>
    <cellStyle name="Normal 5 2 2 2 2 14" xfId="37400" xr:uid="{00000000-0005-0000-0000-000009920000}"/>
    <cellStyle name="Normal 5 2 2 2 2 14 2" xfId="37401" xr:uid="{00000000-0005-0000-0000-00000A920000}"/>
    <cellStyle name="Normal 5 2 2 2 2 15" xfId="37402" xr:uid="{00000000-0005-0000-0000-00000B920000}"/>
    <cellStyle name="Normal 5 2 2 2 2 15 2" xfId="37403" xr:uid="{00000000-0005-0000-0000-00000C920000}"/>
    <cellStyle name="Normal 5 2 2 2 2 16" xfId="37404" xr:uid="{00000000-0005-0000-0000-00000D920000}"/>
    <cellStyle name="Normal 5 2 2 2 2 17" xfId="37405" xr:uid="{00000000-0005-0000-0000-00000E920000}"/>
    <cellStyle name="Normal 5 2 2 2 2 2" xfId="37406" xr:uid="{00000000-0005-0000-0000-00000F920000}"/>
    <cellStyle name="Normal 5 2 2 2 2 2 10" xfId="37407" xr:uid="{00000000-0005-0000-0000-000010920000}"/>
    <cellStyle name="Normal 5 2 2 2 2 2 11" xfId="37408" xr:uid="{00000000-0005-0000-0000-000011920000}"/>
    <cellStyle name="Normal 5 2 2 2 2 2 2" xfId="37409" xr:uid="{00000000-0005-0000-0000-000012920000}"/>
    <cellStyle name="Normal 5 2 2 2 2 2 2 10" xfId="37410" xr:uid="{00000000-0005-0000-0000-000013920000}"/>
    <cellStyle name="Normal 5 2 2 2 2 2 2 2" xfId="37411" xr:uid="{00000000-0005-0000-0000-000014920000}"/>
    <cellStyle name="Normal 5 2 2 2 2 2 2 2 2" xfId="37412" xr:uid="{00000000-0005-0000-0000-000015920000}"/>
    <cellStyle name="Normal 5 2 2 2 2 2 2 2 2 2" xfId="37413" xr:uid="{00000000-0005-0000-0000-000016920000}"/>
    <cellStyle name="Normal 5 2 2 2 2 2 2 2 2 2 2" xfId="37414" xr:uid="{00000000-0005-0000-0000-000017920000}"/>
    <cellStyle name="Normal 5 2 2 2 2 2 2 2 2 2 2 2" xfId="37415" xr:uid="{00000000-0005-0000-0000-000018920000}"/>
    <cellStyle name="Normal 5 2 2 2 2 2 2 2 2 2 2 2 2" xfId="37416" xr:uid="{00000000-0005-0000-0000-000019920000}"/>
    <cellStyle name="Normal 5 2 2 2 2 2 2 2 2 2 2 3" xfId="37417" xr:uid="{00000000-0005-0000-0000-00001A920000}"/>
    <cellStyle name="Normal 5 2 2 2 2 2 2 2 2 2 3" xfId="37418" xr:uid="{00000000-0005-0000-0000-00001B920000}"/>
    <cellStyle name="Normal 5 2 2 2 2 2 2 2 2 2 3 2" xfId="37419" xr:uid="{00000000-0005-0000-0000-00001C920000}"/>
    <cellStyle name="Normal 5 2 2 2 2 2 2 2 2 2 4" xfId="37420" xr:uid="{00000000-0005-0000-0000-00001D920000}"/>
    <cellStyle name="Normal 5 2 2 2 2 2 2 2 2 3" xfId="37421" xr:uid="{00000000-0005-0000-0000-00001E920000}"/>
    <cellStyle name="Normal 5 2 2 2 2 2 2 2 2 3 2" xfId="37422" xr:uid="{00000000-0005-0000-0000-00001F920000}"/>
    <cellStyle name="Normal 5 2 2 2 2 2 2 2 2 3 2 2" xfId="37423" xr:uid="{00000000-0005-0000-0000-000020920000}"/>
    <cellStyle name="Normal 5 2 2 2 2 2 2 2 2 3 3" xfId="37424" xr:uid="{00000000-0005-0000-0000-000021920000}"/>
    <cellStyle name="Normal 5 2 2 2 2 2 2 2 2 4" xfId="37425" xr:uid="{00000000-0005-0000-0000-000022920000}"/>
    <cellStyle name="Normal 5 2 2 2 2 2 2 2 2 4 2" xfId="37426" xr:uid="{00000000-0005-0000-0000-000023920000}"/>
    <cellStyle name="Normal 5 2 2 2 2 2 2 2 2 5" xfId="37427" xr:uid="{00000000-0005-0000-0000-000024920000}"/>
    <cellStyle name="Normal 5 2 2 2 2 2 2 2 3" xfId="37428" xr:uid="{00000000-0005-0000-0000-000025920000}"/>
    <cellStyle name="Normal 5 2 2 2 2 2 2 2 3 2" xfId="37429" xr:uid="{00000000-0005-0000-0000-000026920000}"/>
    <cellStyle name="Normal 5 2 2 2 2 2 2 2 3 2 2" xfId="37430" xr:uid="{00000000-0005-0000-0000-000027920000}"/>
    <cellStyle name="Normal 5 2 2 2 2 2 2 2 3 2 2 2" xfId="37431" xr:uid="{00000000-0005-0000-0000-000028920000}"/>
    <cellStyle name="Normal 5 2 2 2 2 2 2 2 3 2 3" xfId="37432" xr:uid="{00000000-0005-0000-0000-000029920000}"/>
    <cellStyle name="Normal 5 2 2 2 2 2 2 2 3 3" xfId="37433" xr:uid="{00000000-0005-0000-0000-00002A920000}"/>
    <cellStyle name="Normal 5 2 2 2 2 2 2 2 3 3 2" xfId="37434" xr:uid="{00000000-0005-0000-0000-00002B920000}"/>
    <cellStyle name="Normal 5 2 2 2 2 2 2 2 3 4" xfId="37435" xr:uid="{00000000-0005-0000-0000-00002C920000}"/>
    <cellStyle name="Normal 5 2 2 2 2 2 2 2 4" xfId="37436" xr:uid="{00000000-0005-0000-0000-00002D920000}"/>
    <cellStyle name="Normal 5 2 2 2 2 2 2 2 4 2" xfId="37437" xr:uid="{00000000-0005-0000-0000-00002E920000}"/>
    <cellStyle name="Normal 5 2 2 2 2 2 2 2 4 2 2" xfId="37438" xr:uid="{00000000-0005-0000-0000-00002F920000}"/>
    <cellStyle name="Normal 5 2 2 2 2 2 2 2 4 2 2 2" xfId="37439" xr:uid="{00000000-0005-0000-0000-000030920000}"/>
    <cellStyle name="Normal 5 2 2 2 2 2 2 2 4 2 3" xfId="37440" xr:uid="{00000000-0005-0000-0000-000031920000}"/>
    <cellStyle name="Normal 5 2 2 2 2 2 2 2 4 3" xfId="37441" xr:uid="{00000000-0005-0000-0000-000032920000}"/>
    <cellStyle name="Normal 5 2 2 2 2 2 2 2 4 3 2" xfId="37442" xr:uid="{00000000-0005-0000-0000-000033920000}"/>
    <cellStyle name="Normal 5 2 2 2 2 2 2 2 4 4" xfId="37443" xr:uid="{00000000-0005-0000-0000-000034920000}"/>
    <cellStyle name="Normal 5 2 2 2 2 2 2 2 5" xfId="37444" xr:uid="{00000000-0005-0000-0000-000035920000}"/>
    <cellStyle name="Normal 5 2 2 2 2 2 2 2 5 2" xfId="37445" xr:uid="{00000000-0005-0000-0000-000036920000}"/>
    <cellStyle name="Normal 5 2 2 2 2 2 2 2 5 2 2" xfId="37446" xr:uid="{00000000-0005-0000-0000-000037920000}"/>
    <cellStyle name="Normal 5 2 2 2 2 2 2 2 5 3" xfId="37447" xr:uid="{00000000-0005-0000-0000-000038920000}"/>
    <cellStyle name="Normal 5 2 2 2 2 2 2 2 6" xfId="37448" xr:uid="{00000000-0005-0000-0000-000039920000}"/>
    <cellStyle name="Normal 5 2 2 2 2 2 2 2 6 2" xfId="37449" xr:uid="{00000000-0005-0000-0000-00003A920000}"/>
    <cellStyle name="Normal 5 2 2 2 2 2 2 2 7" xfId="37450" xr:uid="{00000000-0005-0000-0000-00003B920000}"/>
    <cellStyle name="Normal 5 2 2 2 2 2 2 2 7 2" xfId="37451" xr:uid="{00000000-0005-0000-0000-00003C920000}"/>
    <cellStyle name="Normal 5 2 2 2 2 2 2 2 8" xfId="37452" xr:uid="{00000000-0005-0000-0000-00003D920000}"/>
    <cellStyle name="Normal 5 2 2 2 2 2 2 3" xfId="37453" xr:uid="{00000000-0005-0000-0000-00003E920000}"/>
    <cellStyle name="Normal 5 2 2 2 2 2 2 3 2" xfId="37454" xr:uid="{00000000-0005-0000-0000-00003F920000}"/>
    <cellStyle name="Normal 5 2 2 2 2 2 2 3 2 2" xfId="37455" xr:uid="{00000000-0005-0000-0000-000040920000}"/>
    <cellStyle name="Normal 5 2 2 2 2 2 2 3 2 2 2" xfId="37456" xr:uid="{00000000-0005-0000-0000-000041920000}"/>
    <cellStyle name="Normal 5 2 2 2 2 2 2 3 2 2 2 2" xfId="37457" xr:uid="{00000000-0005-0000-0000-000042920000}"/>
    <cellStyle name="Normal 5 2 2 2 2 2 2 3 2 2 3" xfId="37458" xr:uid="{00000000-0005-0000-0000-000043920000}"/>
    <cellStyle name="Normal 5 2 2 2 2 2 2 3 2 3" xfId="37459" xr:uid="{00000000-0005-0000-0000-000044920000}"/>
    <cellStyle name="Normal 5 2 2 2 2 2 2 3 2 3 2" xfId="37460" xr:uid="{00000000-0005-0000-0000-000045920000}"/>
    <cellStyle name="Normal 5 2 2 2 2 2 2 3 2 4" xfId="37461" xr:uid="{00000000-0005-0000-0000-000046920000}"/>
    <cellStyle name="Normal 5 2 2 2 2 2 2 3 3" xfId="37462" xr:uid="{00000000-0005-0000-0000-000047920000}"/>
    <cellStyle name="Normal 5 2 2 2 2 2 2 3 3 2" xfId="37463" xr:uid="{00000000-0005-0000-0000-000048920000}"/>
    <cellStyle name="Normal 5 2 2 2 2 2 2 3 3 2 2" xfId="37464" xr:uid="{00000000-0005-0000-0000-000049920000}"/>
    <cellStyle name="Normal 5 2 2 2 2 2 2 3 3 3" xfId="37465" xr:uid="{00000000-0005-0000-0000-00004A920000}"/>
    <cellStyle name="Normal 5 2 2 2 2 2 2 3 4" xfId="37466" xr:uid="{00000000-0005-0000-0000-00004B920000}"/>
    <cellStyle name="Normal 5 2 2 2 2 2 2 3 4 2" xfId="37467" xr:uid="{00000000-0005-0000-0000-00004C920000}"/>
    <cellStyle name="Normal 5 2 2 2 2 2 2 3 5" xfId="37468" xr:uid="{00000000-0005-0000-0000-00004D920000}"/>
    <cellStyle name="Normal 5 2 2 2 2 2 2 4" xfId="37469" xr:uid="{00000000-0005-0000-0000-00004E920000}"/>
    <cellStyle name="Normal 5 2 2 2 2 2 2 4 2" xfId="37470" xr:uid="{00000000-0005-0000-0000-00004F920000}"/>
    <cellStyle name="Normal 5 2 2 2 2 2 2 4 2 2" xfId="37471" xr:uid="{00000000-0005-0000-0000-000050920000}"/>
    <cellStyle name="Normal 5 2 2 2 2 2 2 4 2 2 2" xfId="37472" xr:uid="{00000000-0005-0000-0000-000051920000}"/>
    <cellStyle name="Normal 5 2 2 2 2 2 2 4 2 3" xfId="37473" xr:uid="{00000000-0005-0000-0000-000052920000}"/>
    <cellStyle name="Normal 5 2 2 2 2 2 2 4 3" xfId="37474" xr:uid="{00000000-0005-0000-0000-000053920000}"/>
    <cellStyle name="Normal 5 2 2 2 2 2 2 4 3 2" xfId="37475" xr:uid="{00000000-0005-0000-0000-000054920000}"/>
    <cellStyle name="Normal 5 2 2 2 2 2 2 4 4" xfId="37476" xr:uid="{00000000-0005-0000-0000-000055920000}"/>
    <cellStyle name="Normal 5 2 2 2 2 2 2 5" xfId="37477" xr:uid="{00000000-0005-0000-0000-000056920000}"/>
    <cellStyle name="Normal 5 2 2 2 2 2 2 5 2" xfId="37478" xr:uid="{00000000-0005-0000-0000-000057920000}"/>
    <cellStyle name="Normal 5 2 2 2 2 2 2 5 2 2" xfId="37479" xr:uid="{00000000-0005-0000-0000-000058920000}"/>
    <cellStyle name="Normal 5 2 2 2 2 2 2 5 2 2 2" xfId="37480" xr:uid="{00000000-0005-0000-0000-000059920000}"/>
    <cellStyle name="Normal 5 2 2 2 2 2 2 5 2 3" xfId="37481" xr:uid="{00000000-0005-0000-0000-00005A920000}"/>
    <cellStyle name="Normal 5 2 2 2 2 2 2 5 3" xfId="37482" xr:uid="{00000000-0005-0000-0000-00005B920000}"/>
    <cellStyle name="Normal 5 2 2 2 2 2 2 5 3 2" xfId="37483" xr:uid="{00000000-0005-0000-0000-00005C920000}"/>
    <cellStyle name="Normal 5 2 2 2 2 2 2 5 4" xfId="37484" xr:uid="{00000000-0005-0000-0000-00005D920000}"/>
    <cellStyle name="Normal 5 2 2 2 2 2 2 6" xfId="37485" xr:uid="{00000000-0005-0000-0000-00005E920000}"/>
    <cellStyle name="Normal 5 2 2 2 2 2 2 6 2" xfId="37486" xr:uid="{00000000-0005-0000-0000-00005F920000}"/>
    <cellStyle name="Normal 5 2 2 2 2 2 2 6 2 2" xfId="37487" xr:uid="{00000000-0005-0000-0000-000060920000}"/>
    <cellStyle name="Normal 5 2 2 2 2 2 2 6 3" xfId="37488" xr:uid="{00000000-0005-0000-0000-000061920000}"/>
    <cellStyle name="Normal 5 2 2 2 2 2 2 7" xfId="37489" xr:uid="{00000000-0005-0000-0000-000062920000}"/>
    <cellStyle name="Normal 5 2 2 2 2 2 2 7 2" xfId="37490" xr:uid="{00000000-0005-0000-0000-000063920000}"/>
    <cellStyle name="Normal 5 2 2 2 2 2 2 8" xfId="37491" xr:uid="{00000000-0005-0000-0000-000064920000}"/>
    <cellStyle name="Normal 5 2 2 2 2 2 2 8 2" xfId="37492" xr:uid="{00000000-0005-0000-0000-000065920000}"/>
    <cellStyle name="Normal 5 2 2 2 2 2 2 9" xfId="37493" xr:uid="{00000000-0005-0000-0000-000066920000}"/>
    <cellStyle name="Normal 5 2 2 2 2 2 3" xfId="37494" xr:uid="{00000000-0005-0000-0000-000067920000}"/>
    <cellStyle name="Normal 5 2 2 2 2 2 3 2" xfId="37495" xr:uid="{00000000-0005-0000-0000-000068920000}"/>
    <cellStyle name="Normal 5 2 2 2 2 2 3 2 2" xfId="37496" xr:uid="{00000000-0005-0000-0000-000069920000}"/>
    <cellStyle name="Normal 5 2 2 2 2 2 3 2 2 2" xfId="37497" xr:uid="{00000000-0005-0000-0000-00006A920000}"/>
    <cellStyle name="Normal 5 2 2 2 2 2 3 2 2 2 2" xfId="37498" xr:uid="{00000000-0005-0000-0000-00006B920000}"/>
    <cellStyle name="Normal 5 2 2 2 2 2 3 2 2 2 2 2" xfId="37499" xr:uid="{00000000-0005-0000-0000-00006C920000}"/>
    <cellStyle name="Normal 5 2 2 2 2 2 3 2 2 2 3" xfId="37500" xr:uid="{00000000-0005-0000-0000-00006D920000}"/>
    <cellStyle name="Normal 5 2 2 2 2 2 3 2 2 3" xfId="37501" xr:uid="{00000000-0005-0000-0000-00006E920000}"/>
    <cellStyle name="Normal 5 2 2 2 2 2 3 2 2 3 2" xfId="37502" xr:uid="{00000000-0005-0000-0000-00006F920000}"/>
    <cellStyle name="Normal 5 2 2 2 2 2 3 2 2 4" xfId="37503" xr:uid="{00000000-0005-0000-0000-000070920000}"/>
    <cellStyle name="Normal 5 2 2 2 2 2 3 2 3" xfId="37504" xr:uid="{00000000-0005-0000-0000-000071920000}"/>
    <cellStyle name="Normal 5 2 2 2 2 2 3 2 3 2" xfId="37505" xr:uid="{00000000-0005-0000-0000-000072920000}"/>
    <cellStyle name="Normal 5 2 2 2 2 2 3 2 3 2 2" xfId="37506" xr:uid="{00000000-0005-0000-0000-000073920000}"/>
    <cellStyle name="Normal 5 2 2 2 2 2 3 2 3 3" xfId="37507" xr:uid="{00000000-0005-0000-0000-000074920000}"/>
    <cellStyle name="Normal 5 2 2 2 2 2 3 2 4" xfId="37508" xr:uid="{00000000-0005-0000-0000-000075920000}"/>
    <cellStyle name="Normal 5 2 2 2 2 2 3 2 4 2" xfId="37509" xr:uid="{00000000-0005-0000-0000-000076920000}"/>
    <cellStyle name="Normal 5 2 2 2 2 2 3 2 5" xfId="37510" xr:uid="{00000000-0005-0000-0000-000077920000}"/>
    <cellStyle name="Normal 5 2 2 2 2 2 3 3" xfId="37511" xr:uid="{00000000-0005-0000-0000-000078920000}"/>
    <cellStyle name="Normal 5 2 2 2 2 2 3 3 2" xfId="37512" xr:uid="{00000000-0005-0000-0000-000079920000}"/>
    <cellStyle name="Normal 5 2 2 2 2 2 3 3 2 2" xfId="37513" xr:uid="{00000000-0005-0000-0000-00007A920000}"/>
    <cellStyle name="Normal 5 2 2 2 2 2 3 3 2 2 2" xfId="37514" xr:uid="{00000000-0005-0000-0000-00007B920000}"/>
    <cellStyle name="Normal 5 2 2 2 2 2 3 3 2 3" xfId="37515" xr:uid="{00000000-0005-0000-0000-00007C920000}"/>
    <cellStyle name="Normal 5 2 2 2 2 2 3 3 3" xfId="37516" xr:uid="{00000000-0005-0000-0000-00007D920000}"/>
    <cellStyle name="Normal 5 2 2 2 2 2 3 3 3 2" xfId="37517" xr:uid="{00000000-0005-0000-0000-00007E920000}"/>
    <cellStyle name="Normal 5 2 2 2 2 2 3 3 4" xfId="37518" xr:uid="{00000000-0005-0000-0000-00007F920000}"/>
    <cellStyle name="Normal 5 2 2 2 2 2 3 4" xfId="37519" xr:uid="{00000000-0005-0000-0000-000080920000}"/>
    <cellStyle name="Normal 5 2 2 2 2 2 3 4 2" xfId="37520" xr:uid="{00000000-0005-0000-0000-000081920000}"/>
    <cellStyle name="Normal 5 2 2 2 2 2 3 4 2 2" xfId="37521" xr:uid="{00000000-0005-0000-0000-000082920000}"/>
    <cellStyle name="Normal 5 2 2 2 2 2 3 4 2 2 2" xfId="37522" xr:uid="{00000000-0005-0000-0000-000083920000}"/>
    <cellStyle name="Normal 5 2 2 2 2 2 3 4 2 3" xfId="37523" xr:uid="{00000000-0005-0000-0000-000084920000}"/>
    <cellStyle name="Normal 5 2 2 2 2 2 3 4 3" xfId="37524" xr:uid="{00000000-0005-0000-0000-000085920000}"/>
    <cellStyle name="Normal 5 2 2 2 2 2 3 4 3 2" xfId="37525" xr:uid="{00000000-0005-0000-0000-000086920000}"/>
    <cellStyle name="Normal 5 2 2 2 2 2 3 4 4" xfId="37526" xr:uid="{00000000-0005-0000-0000-000087920000}"/>
    <cellStyle name="Normal 5 2 2 2 2 2 3 5" xfId="37527" xr:uid="{00000000-0005-0000-0000-000088920000}"/>
    <cellStyle name="Normal 5 2 2 2 2 2 3 5 2" xfId="37528" xr:uid="{00000000-0005-0000-0000-000089920000}"/>
    <cellStyle name="Normal 5 2 2 2 2 2 3 5 2 2" xfId="37529" xr:uid="{00000000-0005-0000-0000-00008A920000}"/>
    <cellStyle name="Normal 5 2 2 2 2 2 3 5 3" xfId="37530" xr:uid="{00000000-0005-0000-0000-00008B920000}"/>
    <cellStyle name="Normal 5 2 2 2 2 2 3 6" xfId="37531" xr:uid="{00000000-0005-0000-0000-00008C920000}"/>
    <cellStyle name="Normal 5 2 2 2 2 2 3 6 2" xfId="37532" xr:uid="{00000000-0005-0000-0000-00008D920000}"/>
    <cellStyle name="Normal 5 2 2 2 2 2 3 7" xfId="37533" xr:uid="{00000000-0005-0000-0000-00008E920000}"/>
    <cellStyle name="Normal 5 2 2 2 2 2 3 7 2" xfId="37534" xr:uid="{00000000-0005-0000-0000-00008F920000}"/>
    <cellStyle name="Normal 5 2 2 2 2 2 3 8" xfId="37535" xr:uid="{00000000-0005-0000-0000-000090920000}"/>
    <cellStyle name="Normal 5 2 2 2 2 2 4" xfId="37536" xr:uid="{00000000-0005-0000-0000-000091920000}"/>
    <cellStyle name="Normal 5 2 2 2 2 2 4 2" xfId="37537" xr:uid="{00000000-0005-0000-0000-000092920000}"/>
    <cellStyle name="Normal 5 2 2 2 2 2 4 2 2" xfId="37538" xr:uid="{00000000-0005-0000-0000-000093920000}"/>
    <cellStyle name="Normal 5 2 2 2 2 2 4 2 2 2" xfId="37539" xr:uid="{00000000-0005-0000-0000-000094920000}"/>
    <cellStyle name="Normal 5 2 2 2 2 2 4 2 2 2 2" xfId="37540" xr:uid="{00000000-0005-0000-0000-000095920000}"/>
    <cellStyle name="Normal 5 2 2 2 2 2 4 2 2 3" xfId="37541" xr:uid="{00000000-0005-0000-0000-000096920000}"/>
    <cellStyle name="Normal 5 2 2 2 2 2 4 2 3" xfId="37542" xr:uid="{00000000-0005-0000-0000-000097920000}"/>
    <cellStyle name="Normal 5 2 2 2 2 2 4 2 3 2" xfId="37543" xr:uid="{00000000-0005-0000-0000-000098920000}"/>
    <cellStyle name="Normal 5 2 2 2 2 2 4 2 4" xfId="37544" xr:uid="{00000000-0005-0000-0000-000099920000}"/>
    <cellStyle name="Normal 5 2 2 2 2 2 4 3" xfId="37545" xr:uid="{00000000-0005-0000-0000-00009A920000}"/>
    <cellStyle name="Normal 5 2 2 2 2 2 4 3 2" xfId="37546" xr:uid="{00000000-0005-0000-0000-00009B920000}"/>
    <cellStyle name="Normal 5 2 2 2 2 2 4 3 2 2" xfId="37547" xr:uid="{00000000-0005-0000-0000-00009C920000}"/>
    <cellStyle name="Normal 5 2 2 2 2 2 4 3 3" xfId="37548" xr:uid="{00000000-0005-0000-0000-00009D920000}"/>
    <cellStyle name="Normal 5 2 2 2 2 2 4 4" xfId="37549" xr:uid="{00000000-0005-0000-0000-00009E920000}"/>
    <cellStyle name="Normal 5 2 2 2 2 2 4 4 2" xfId="37550" xr:uid="{00000000-0005-0000-0000-00009F920000}"/>
    <cellStyle name="Normal 5 2 2 2 2 2 4 5" xfId="37551" xr:uid="{00000000-0005-0000-0000-0000A0920000}"/>
    <cellStyle name="Normal 5 2 2 2 2 2 5" xfId="37552" xr:uid="{00000000-0005-0000-0000-0000A1920000}"/>
    <cellStyle name="Normal 5 2 2 2 2 2 5 2" xfId="37553" xr:uid="{00000000-0005-0000-0000-0000A2920000}"/>
    <cellStyle name="Normal 5 2 2 2 2 2 5 2 2" xfId="37554" xr:uid="{00000000-0005-0000-0000-0000A3920000}"/>
    <cellStyle name="Normal 5 2 2 2 2 2 5 2 2 2" xfId="37555" xr:uid="{00000000-0005-0000-0000-0000A4920000}"/>
    <cellStyle name="Normal 5 2 2 2 2 2 5 2 3" xfId="37556" xr:uid="{00000000-0005-0000-0000-0000A5920000}"/>
    <cellStyle name="Normal 5 2 2 2 2 2 5 3" xfId="37557" xr:uid="{00000000-0005-0000-0000-0000A6920000}"/>
    <cellStyle name="Normal 5 2 2 2 2 2 5 3 2" xfId="37558" xr:uid="{00000000-0005-0000-0000-0000A7920000}"/>
    <cellStyle name="Normal 5 2 2 2 2 2 5 4" xfId="37559" xr:uid="{00000000-0005-0000-0000-0000A8920000}"/>
    <cellStyle name="Normal 5 2 2 2 2 2 6" xfId="37560" xr:uid="{00000000-0005-0000-0000-0000A9920000}"/>
    <cellStyle name="Normal 5 2 2 2 2 2 6 2" xfId="37561" xr:uid="{00000000-0005-0000-0000-0000AA920000}"/>
    <cellStyle name="Normal 5 2 2 2 2 2 6 2 2" xfId="37562" xr:uid="{00000000-0005-0000-0000-0000AB920000}"/>
    <cellStyle name="Normal 5 2 2 2 2 2 6 2 2 2" xfId="37563" xr:uid="{00000000-0005-0000-0000-0000AC920000}"/>
    <cellStyle name="Normal 5 2 2 2 2 2 6 2 3" xfId="37564" xr:uid="{00000000-0005-0000-0000-0000AD920000}"/>
    <cellStyle name="Normal 5 2 2 2 2 2 6 3" xfId="37565" xr:uid="{00000000-0005-0000-0000-0000AE920000}"/>
    <cellStyle name="Normal 5 2 2 2 2 2 6 3 2" xfId="37566" xr:uid="{00000000-0005-0000-0000-0000AF920000}"/>
    <cellStyle name="Normal 5 2 2 2 2 2 6 4" xfId="37567" xr:uid="{00000000-0005-0000-0000-0000B0920000}"/>
    <cellStyle name="Normal 5 2 2 2 2 2 7" xfId="37568" xr:uid="{00000000-0005-0000-0000-0000B1920000}"/>
    <cellStyle name="Normal 5 2 2 2 2 2 7 2" xfId="37569" xr:uid="{00000000-0005-0000-0000-0000B2920000}"/>
    <cellStyle name="Normal 5 2 2 2 2 2 7 2 2" xfId="37570" xr:uid="{00000000-0005-0000-0000-0000B3920000}"/>
    <cellStyle name="Normal 5 2 2 2 2 2 7 3" xfId="37571" xr:uid="{00000000-0005-0000-0000-0000B4920000}"/>
    <cellStyle name="Normal 5 2 2 2 2 2 8" xfId="37572" xr:uid="{00000000-0005-0000-0000-0000B5920000}"/>
    <cellStyle name="Normal 5 2 2 2 2 2 8 2" xfId="37573" xr:uid="{00000000-0005-0000-0000-0000B6920000}"/>
    <cellStyle name="Normal 5 2 2 2 2 2 9" xfId="37574" xr:uid="{00000000-0005-0000-0000-0000B7920000}"/>
    <cellStyle name="Normal 5 2 2 2 2 2 9 2" xfId="37575" xr:uid="{00000000-0005-0000-0000-0000B8920000}"/>
    <cellStyle name="Normal 5 2 2 2 2 3" xfId="37576" xr:uid="{00000000-0005-0000-0000-0000B9920000}"/>
    <cellStyle name="Normal 5 2 2 2 2 3 10" xfId="37577" xr:uid="{00000000-0005-0000-0000-0000BA920000}"/>
    <cellStyle name="Normal 5 2 2 2 2 3 11" xfId="37578" xr:uid="{00000000-0005-0000-0000-0000BB920000}"/>
    <cellStyle name="Normal 5 2 2 2 2 3 2" xfId="37579" xr:uid="{00000000-0005-0000-0000-0000BC920000}"/>
    <cellStyle name="Normal 5 2 2 2 2 3 2 10" xfId="37580" xr:uid="{00000000-0005-0000-0000-0000BD920000}"/>
    <cellStyle name="Normal 5 2 2 2 2 3 2 2" xfId="37581" xr:uid="{00000000-0005-0000-0000-0000BE920000}"/>
    <cellStyle name="Normal 5 2 2 2 2 3 2 2 2" xfId="37582" xr:uid="{00000000-0005-0000-0000-0000BF920000}"/>
    <cellStyle name="Normal 5 2 2 2 2 3 2 2 2 2" xfId="37583" xr:uid="{00000000-0005-0000-0000-0000C0920000}"/>
    <cellStyle name="Normal 5 2 2 2 2 3 2 2 2 2 2" xfId="37584" xr:uid="{00000000-0005-0000-0000-0000C1920000}"/>
    <cellStyle name="Normal 5 2 2 2 2 3 2 2 2 2 2 2" xfId="37585" xr:uid="{00000000-0005-0000-0000-0000C2920000}"/>
    <cellStyle name="Normal 5 2 2 2 2 3 2 2 2 2 2 2 2" xfId="37586" xr:uid="{00000000-0005-0000-0000-0000C3920000}"/>
    <cellStyle name="Normal 5 2 2 2 2 3 2 2 2 2 2 3" xfId="37587" xr:uid="{00000000-0005-0000-0000-0000C4920000}"/>
    <cellStyle name="Normal 5 2 2 2 2 3 2 2 2 2 3" xfId="37588" xr:uid="{00000000-0005-0000-0000-0000C5920000}"/>
    <cellStyle name="Normal 5 2 2 2 2 3 2 2 2 2 3 2" xfId="37589" xr:uid="{00000000-0005-0000-0000-0000C6920000}"/>
    <cellStyle name="Normal 5 2 2 2 2 3 2 2 2 2 4" xfId="37590" xr:uid="{00000000-0005-0000-0000-0000C7920000}"/>
    <cellStyle name="Normal 5 2 2 2 2 3 2 2 2 3" xfId="37591" xr:uid="{00000000-0005-0000-0000-0000C8920000}"/>
    <cellStyle name="Normal 5 2 2 2 2 3 2 2 2 3 2" xfId="37592" xr:uid="{00000000-0005-0000-0000-0000C9920000}"/>
    <cellStyle name="Normal 5 2 2 2 2 3 2 2 2 3 2 2" xfId="37593" xr:uid="{00000000-0005-0000-0000-0000CA920000}"/>
    <cellStyle name="Normal 5 2 2 2 2 3 2 2 2 3 3" xfId="37594" xr:uid="{00000000-0005-0000-0000-0000CB920000}"/>
    <cellStyle name="Normal 5 2 2 2 2 3 2 2 2 4" xfId="37595" xr:uid="{00000000-0005-0000-0000-0000CC920000}"/>
    <cellStyle name="Normal 5 2 2 2 2 3 2 2 2 4 2" xfId="37596" xr:uid="{00000000-0005-0000-0000-0000CD920000}"/>
    <cellStyle name="Normal 5 2 2 2 2 3 2 2 2 5" xfId="37597" xr:uid="{00000000-0005-0000-0000-0000CE920000}"/>
    <cellStyle name="Normal 5 2 2 2 2 3 2 2 3" xfId="37598" xr:uid="{00000000-0005-0000-0000-0000CF920000}"/>
    <cellStyle name="Normal 5 2 2 2 2 3 2 2 3 2" xfId="37599" xr:uid="{00000000-0005-0000-0000-0000D0920000}"/>
    <cellStyle name="Normal 5 2 2 2 2 3 2 2 3 2 2" xfId="37600" xr:uid="{00000000-0005-0000-0000-0000D1920000}"/>
    <cellStyle name="Normal 5 2 2 2 2 3 2 2 3 2 2 2" xfId="37601" xr:uid="{00000000-0005-0000-0000-0000D2920000}"/>
    <cellStyle name="Normal 5 2 2 2 2 3 2 2 3 2 3" xfId="37602" xr:uid="{00000000-0005-0000-0000-0000D3920000}"/>
    <cellStyle name="Normal 5 2 2 2 2 3 2 2 3 3" xfId="37603" xr:uid="{00000000-0005-0000-0000-0000D4920000}"/>
    <cellStyle name="Normal 5 2 2 2 2 3 2 2 3 3 2" xfId="37604" xr:uid="{00000000-0005-0000-0000-0000D5920000}"/>
    <cellStyle name="Normal 5 2 2 2 2 3 2 2 3 4" xfId="37605" xr:uid="{00000000-0005-0000-0000-0000D6920000}"/>
    <cellStyle name="Normal 5 2 2 2 2 3 2 2 4" xfId="37606" xr:uid="{00000000-0005-0000-0000-0000D7920000}"/>
    <cellStyle name="Normal 5 2 2 2 2 3 2 2 4 2" xfId="37607" xr:uid="{00000000-0005-0000-0000-0000D8920000}"/>
    <cellStyle name="Normal 5 2 2 2 2 3 2 2 4 2 2" xfId="37608" xr:uid="{00000000-0005-0000-0000-0000D9920000}"/>
    <cellStyle name="Normal 5 2 2 2 2 3 2 2 4 2 2 2" xfId="37609" xr:uid="{00000000-0005-0000-0000-0000DA920000}"/>
    <cellStyle name="Normal 5 2 2 2 2 3 2 2 4 2 3" xfId="37610" xr:uid="{00000000-0005-0000-0000-0000DB920000}"/>
    <cellStyle name="Normal 5 2 2 2 2 3 2 2 4 3" xfId="37611" xr:uid="{00000000-0005-0000-0000-0000DC920000}"/>
    <cellStyle name="Normal 5 2 2 2 2 3 2 2 4 3 2" xfId="37612" xr:uid="{00000000-0005-0000-0000-0000DD920000}"/>
    <cellStyle name="Normal 5 2 2 2 2 3 2 2 4 4" xfId="37613" xr:uid="{00000000-0005-0000-0000-0000DE920000}"/>
    <cellStyle name="Normal 5 2 2 2 2 3 2 2 5" xfId="37614" xr:uid="{00000000-0005-0000-0000-0000DF920000}"/>
    <cellStyle name="Normal 5 2 2 2 2 3 2 2 5 2" xfId="37615" xr:uid="{00000000-0005-0000-0000-0000E0920000}"/>
    <cellStyle name="Normal 5 2 2 2 2 3 2 2 5 2 2" xfId="37616" xr:uid="{00000000-0005-0000-0000-0000E1920000}"/>
    <cellStyle name="Normal 5 2 2 2 2 3 2 2 5 3" xfId="37617" xr:uid="{00000000-0005-0000-0000-0000E2920000}"/>
    <cellStyle name="Normal 5 2 2 2 2 3 2 2 6" xfId="37618" xr:uid="{00000000-0005-0000-0000-0000E3920000}"/>
    <cellStyle name="Normal 5 2 2 2 2 3 2 2 6 2" xfId="37619" xr:uid="{00000000-0005-0000-0000-0000E4920000}"/>
    <cellStyle name="Normal 5 2 2 2 2 3 2 2 7" xfId="37620" xr:uid="{00000000-0005-0000-0000-0000E5920000}"/>
    <cellStyle name="Normal 5 2 2 2 2 3 2 2 7 2" xfId="37621" xr:uid="{00000000-0005-0000-0000-0000E6920000}"/>
    <cellStyle name="Normal 5 2 2 2 2 3 2 2 8" xfId="37622" xr:uid="{00000000-0005-0000-0000-0000E7920000}"/>
    <cellStyle name="Normal 5 2 2 2 2 3 2 3" xfId="37623" xr:uid="{00000000-0005-0000-0000-0000E8920000}"/>
    <cellStyle name="Normal 5 2 2 2 2 3 2 3 2" xfId="37624" xr:uid="{00000000-0005-0000-0000-0000E9920000}"/>
    <cellStyle name="Normal 5 2 2 2 2 3 2 3 2 2" xfId="37625" xr:uid="{00000000-0005-0000-0000-0000EA920000}"/>
    <cellStyle name="Normal 5 2 2 2 2 3 2 3 2 2 2" xfId="37626" xr:uid="{00000000-0005-0000-0000-0000EB920000}"/>
    <cellStyle name="Normal 5 2 2 2 2 3 2 3 2 2 2 2" xfId="37627" xr:uid="{00000000-0005-0000-0000-0000EC920000}"/>
    <cellStyle name="Normal 5 2 2 2 2 3 2 3 2 2 3" xfId="37628" xr:uid="{00000000-0005-0000-0000-0000ED920000}"/>
    <cellStyle name="Normal 5 2 2 2 2 3 2 3 2 3" xfId="37629" xr:uid="{00000000-0005-0000-0000-0000EE920000}"/>
    <cellStyle name="Normal 5 2 2 2 2 3 2 3 2 3 2" xfId="37630" xr:uid="{00000000-0005-0000-0000-0000EF920000}"/>
    <cellStyle name="Normal 5 2 2 2 2 3 2 3 2 4" xfId="37631" xr:uid="{00000000-0005-0000-0000-0000F0920000}"/>
    <cellStyle name="Normal 5 2 2 2 2 3 2 3 3" xfId="37632" xr:uid="{00000000-0005-0000-0000-0000F1920000}"/>
    <cellStyle name="Normal 5 2 2 2 2 3 2 3 3 2" xfId="37633" xr:uid="{00000000-0005-0000-0000-0000F2920000}"/>
    <cellStyle name="Normal 5 2 2 2 2 3 2 3 3 2 2" xfId="37634" xr:uid="{00000000-0005-0000-0000-0000F3920000}"/>
    <cellStyle name="Normal 5 2 2 2 2 3 2 3 3 3" xfId="37635" xr:uid="{00000000-0005-0000-0000-0000F4920000}"/>
    <cellStyle name="Normal 5 2 2 2 2 3 2 3 4" xfId="37636" xr:uid="{00000000-0005-0000-0000-0000F5920000}"/>
    <cellStyle name="Normal 5 2 2 2 2 3 2 3 4 2" xfId="37637" xr:uid="{00000000-0005-0000-0000-0000F6920000}"/>
    <cellStyle name="Normal 5 2 2 2 2 3 2 3 5" xfId="37638" xr:uid="{00000000-0005-0000-0000-0000F7920000}"/>
    <cellStyle name="Normal 5 2 2 2 2 3 2 4" xfId="37639" xr:uid="{00000000-0005-0000-0000-0000F8920000}"/>
    <cellStyle name="Normal 5 2 2 2 2 3 2 4 2" xfId="37640" xr:uid="{00000000-0005-0000-0000-0000F9920000}"/>
    <cellStyle name="Normal 5 2 2 2 2 3 2 4 2 2" xfId="37641" xr:uid="{00000000-0005-0000-0000-0000FA920000}"/>
    <cellStyle name="Normal 5 2 2 2 2 3 2 4 2 2 2" xfId="37642" xr:uid="{00000000-0005-0000-0000-0000FB920000}"/>
    <cellStyle name="Normal 5 2 2 2 2 3 2 4 2 3" xfId="37643" xr:uid="{00000000-0005-0000-0000-0000FC920000}"/>
    <cellStyle name="Normal 5 2 2 2 2 3 2 4 3" xfId="37644" xr:uid="{00000000-0005-0000-0000-0000FD920000}"/>
    <cellStyle name="Normal 5 2 2 2 2 3 2 4 3 2" xfId="37645" xr:uid="{00000000-0005-0000-0000-0000FE920000}"/>
    <cellStyle name="Normal 5 2 2 2 2 3 2 4 4" xfId="37646" xr:uid="{00000000-0005-0000-0000-0000FF920000}"/>
    <cellStyle name="Normal 5 2 2 2 2 3 2 5" xfId="37647" xr:uid="{00000000-0005-0000-0000-000000930000}"/>
    <cellStyle name="Normal 5 2 2 2 2 3 2 5 2" xfId="37648" xr:uid="{00000000-0005-0000-0000-000001930000}"/>
    <cellStyle name="Normal 5 2 2 2 2 3 2 5 2 2" xfId="37649" xr:uid="{00000000-0005-0000-0000-000002930000}"/>
    <cellStyle name="Normal 5 2 2 2 2 3 2 5 2 2 2" xfId="37650" xr:uid="{00000000-0005-0000-0000-000003930000}"/>
    <cellStyle name="Normal 5 2 2 2 2 3 2 5 2 3" xfId="37651" xr:uid="{00000000-0005-0000-0000-000004930000}"/>
    <cellStyle name="Normal 5 2 2 2 2 3 2 5 3" xfId="37652" xr:uid="{00000000-0005-0000-0000-000005930000}"/>
    <cellStyle name="Normal 5 2 2 2 2 3 2 5 3 2" xfId="37653" xr:uid="{00000000-0005-0000-0000-000006930000}"/>
    <cellStyle name="Normal 5 2 2 2 2 3 2 5 4" xfId="37654" xr:uid="{00000000-0005-0000-0000-000007930000}"/>
    <cellStyle name="Normal 5 2 2 2 2 3 2 6" xfId="37655" xr:uid="{00000000-0005-0000-0000-000008930000}"/>
    <cellStyle name="Normal 5 2 2 2 2 3 2 6 2" xfId="37656" xr:uid="{00000000-0005-0000-0000-000009930000}"/>
    <cellStyle name="Normal 5 2 2 2 2 3 2 6 2 2" xfId="37657" xr:uid="{00000000-0005-0000-0000-00000A930000}"/>
    <cellStyle name="Normal 5 2 2 2 2 3 2 6 3" xfId="37658" xr:uid="{00000000-0005-0000-0000-00000B930000}"/>
    <cellStyle name="Normal 5 2 2 2 2 3 2 7" xfId="37659" xr:uid="{00000000-0005-0000-0000-00000C930000}"/>
    <cellStyle name="Normal 5 2 2 2 2 3 2 7 2" xfId="37660" xr:uid="{00000000-0005-0000-0000-00000D930000}"/>
    <cellStyle name="Normal 5 2 2 2 2 3 2 8" xfId="37661" xr:uid="{00000000-0005-0000-0000-00000E930000}"/>
    <cellStyle name="Normal 5 2 2 2 2 3 2 8 2" xfId="37662" xr:uid="{00000000-0005-0000-0000-00000F930000}"/>
    <cellStyle name="Normal 5 2 2 2 2 3 2 9" xfId="37663" xr:uid="{00000000-0005-0000-0000-000010930000}"/>
    <cellStyle name="Normal 5 2 2 2 2 3 3" xfId="37664" xr:uid="{00000000-0005-0000-0000-000011930000}"/>
    <cellStyle name="Normal 5 2 2 2 2 3 3 2" xfId="37665" xr:uid="{00000000-0005-0000-0000-000012930000}"/>
    <cellStyle name="Normal 5 2 2 2 2 3 3 2 2" xfId="37666" xr:uid="{00000000-0005-0000-0000-000013930000}"/>
    <cellStyle name="Normal 5 2 2 2 2 3 3 2 2 2" xfId="37667" xr:uid="{00000000-0005-0000-0000-000014930000}"/>
    <cellStyle name="Normal 5 2 2 2 2 3 3 2 2 2 2" xfId="37668" xr:uid="{00000000-0005-0000-0000-000015930000}"/>
    <cellStyle name="Normal 5 2 2 2 2 3 3 2 2 2 2 2" xfId="37669" xr:uid="{00000000-0005-0000-0000-000016930000}"/>
    <cellStyle name="Normal 5 2 2 2 2 3 3 2 2 2 3" xfId="37670" xr:uid="{00000000-0005-0000-0000-000017930000}"/>
    <cellStyle name="Normal 5 2 2 2 2 3 3 2 2 3" xfId="37671" xr:uid="{00000000-0005-0000-0000-000018930000}"/>
    <cellStyle name="Normal 5 2 2 2 2 3 3 2 2 3 2" xfId="37672" xr:uid="{00000000-0005-0000-0000-000019930000}"/>
    <cellStyle name="Normal 5 2 2 2 2 3 3 2 2 4" xfId="37673" xr:uid="{00000000-0005-0000-0000-00001A930000}"/>
    <cellStyle name="Normal 5 2 2 2 2 3 3 2 3" xfId="37674" xr:uid="{00000000-0005-0000-0000-00001B930000}"/>
    <cellStyle name="Normal 5 2 2 2 2 3 3 2 3 2" xfId="37675" xr:uid="{00000000-0005-0000-0000-00001C930000}"/>
    <cellStyle name="Normal 5 2 2 2 2 3 3 2 3 2 2" xfId="37676" xr:uid="{00000000-0005-0000-0000-00001D930000}"/>
    <cellStyle name="Normal 5 2 2 2 2 3 3 2 3 3" xfId="37677" xr:uid="{00000000-0005-0000-0000-00001E930000}"/>
    <cellStyle name="Normal 5 2 2 2 2 3 3 2 4" xfId="37678" xr:uid="{00000000-0005-0000-0000-00001F930000}"/>
    <cellStyle name="Normal 5 2 2 2 2 3 3 2 4 2" xfId="37679" xr:uid="{00000000-0005-0000-0000-000020930000}"/>
    <cellStyle name="Normal 5 2 2 2 2 3 3 2 5" xfId="37680" xr:uid="{00000000-0005-0000-0000-000021930000}"/>
    <cellStyle name="Normal 5 2 2 2 2 3 3 3" xfId="37681" xr:uid="{00000000-0005-0000-0000-000022930000}"/>
    <cellStyle name="Normal 5 2 2 2 2 3 3 3 2" xfId="37682" xr:uid="{00000000-0005-0000-0000-000023930000}"/>
    <cellStyle name="Normal 5 2 2 2 2 3 3 3 2 2" xfId="37683" xr:uid="{00000000-0005-0000-0000-000024930000}"/>
    <cellStyle name="Normal 5 2 2 2 2 3 3 3 2 2 2" xfId="37684" xr:uid="{00000000-0005-0000-0000-000025930000}"/>
    <cellStyle name="Normal 5 2 2 2 2 3 3 3 2 3" xfId="37685" xr:uid="{00000000-0005-0000-0000-000026930000}"/>
    <cellStyle name="Normal 5 2 2 2 2 3 3 3 3" xfId="37686" xr:uid="{00000000-0005-0000-0000-000027930000}"/>
    <cellStyle name="Normal 5 2 2 2 2 3 3 3 3 2" xfId="37687" xr:uid="{00000000-0005-0000-0000-000028930000}"/>
    <cellStyle name="Normal 5 2 2 2 2 3 3 3 4" xfId="37688" xr:uid="{00000000-0005-0000-0000-000029930000}"/>
    <cellStyle name="Normal 5 2 2 2 2 3 3 4" xfId="37689" xr:uid="{00000000-0005-0000-0000-00002A930000}"/>
    <cellStyle name="Normal 5 2 2 2 2 3 3 4 2" xfId="37690" xr:uid="{00000000-0005-0000-0000-00002B930000}"/>
    <cellStyle name="Normal 5 2 2 2 2 3 3 4 2 2" xfId="37691" xr:uid="{00000000-0005-0000-0000-00002C930000}"/>
    <cellStyle name="Normal 5 2 2 2 2 3 3 4 2 2 2" xfId="37692" xr:uid="{00000000-0005-0000-0000-00002D930000}"/>
    <cellStyle name="Normal 5 2 2 2 2 3 3 4 2 3" xfId="37693" xr:uid="{00000000-0005-0000-0000-00002E930000}"/>
    <cellStyle name="Normal 5 2 2 2 2 3 3 4 3" xfId="37694" xr:uid="{00000000-0005-0000-0000-00002F930000}"/>
    <cellStyle name="Normal 5 2 2 2 2 3 3 4 3 2" xfId="37695" xr:uid="{00000000-0005-0000-0000-000030930000}"/>
    <cellStyle name="Normal 5 2 2 2 2 3 3 4 4" xfId="37696" xr:uid="{00000000-0005-0000-0000-000031930000}"/>
    <cellStyle name="Normal 5 2 2 2 2 3 3 5" xfId="37697" xr:uid="{00000000-0005-0000-0000-000032930000}"/>
    <cellStyle name="Normal 5 2 2 2 2 3 3 5 2" xfId="37698" xr:uid="{00000000-0005-0000-0000-000033930000}"/>
    <cellStyle name="Normal 5 2 2 2 2 3 3 5 2 2" xfId="37699" xr:uid="{00000000-0005-0000-0000-000034930000}"/>
    <cellStyle name="Normal 5 2 2 2 2 3 3 5 3" xfId="37700" xr:uid="{00000000-0005-0000-0000-000035930000}"/>
    <cellStyle name="Normal 5 2 2 2 2 3 3 6" xfId="37701" xr:uid="{00000000-0005-0000-0000-000036930000}"/>
    <cellStyle name="Normal 5 2 2 2 2 3 3 6 2" xfId="37702" xr:uid="{00000000-0005-0000-0000-000037930000}"/>
    <cellStyle name="Normal 5 2 2 2 2 3 3 7" xfId="37703" xr:uid="{00000000-0005-0000-0000-000038930000}"/>
    <cellStyle name="Normal 5 2 2 2 2 3 3 7 2" xfId="37704" xr:uid="{00000000-0005-0000-0000-000039930000}"/>
    <cellStyle name="Normal 5 2 2 2 2 3 3 8" xfId="37705" xr:uid="{00000000-0005-0000-0000-00003A930000}"/>
    <cellStyle name="Normal 5 2 2 2 2 3 4" xfId="37706" xr:uid="{00000000-0005-0000-0000-00003B930000}"/>
    <cellStyle name="Normal 5 2 2 2 2 3 4 2" xfId="37707" xr:uid="{00000000-0005-0000-0000-00003C930000}"/>
    <cellStyle name="Normal 5 2 2 2 2 3 4 2 2" xfId="37708" xr:uid="{00000000-0005-0000-0000-00003D930000}"/>
    <cellStyle name="Normal 5 2 2 2 2 3 4 2 2 2" xfId="37709" xr:uid="{00000000-0005-0000-0000-00003E930000}"/>
    <cellStyle name="Normal 5 2 2 2 2 3 4 2 2 2 2" xfId="37710" xr:uid="{00000000-0005-0000-0000-00003F930000}"/>
    <cellStyle name="Normal 5 2 2 2 2 3 4 2 2 3" xfId="37711" xr:uid="{00000000-0005-0000-0000-000040930000}"/>
    <cellStyle name="Normal 5 2 2 2 2 3 4 2 3" xfId="37712" xr:uid="{00000000-0005-0000-0000-000041930000}"/>
    <cellStyle name="Normal 5 2 2 2 2 3 4 2 3 2" xfId="37713" xr:uid="{00000000-0005-0000-0000-000042930000}"/>
    <cellStyle name="Normal 5 2 2 2 2 3 4 2 4" xfId="37714" xr:uid="{00000000-0005-0000-0000-000043930000}"/>
    <cellStyle name="Normal 5 2 2 2 2 3 4 3" xfId="37715" xr:uid="{00000000-0005-0000-0000-000044930000}"/>
    <cellStyle name="Normal 5 2 2 2 2 3 4 3 2" xfId="37716" xr:uid="{00000000-0005-0000-0000-000045930000}"/>
    <cellStyle name="Normal 5 2 2 2 2 3 4 3 2 2" xfId="37717" xr:uid="{00000000-0005-0000-0000-000046930000}"/>
    <cellStyle name="Normal 5 2 2 2 2 3 4 3 3" xfId="37718" xr:uid="{00000000-0005-0000-0000-000047930000}"/>
    <cellStyle name="Normal 5 2 2 2 2 3 4 4" xfId="37719" xr:uid="{00000000-0005-0000-0000-000048930000}"/>
    <cellStyle name="Normal 5 2 2 2 2 3 4 4 2" xfId="37720" xr:uid="{00000000-0005-0000-0000-000049930000}"/>
    <cellStyle name="Normal 5 2 2 2 2 3 4 5" xfId="37721" xr:uid="{00000000-0005-0000-0000-00004A930000}"/>
    <cellStyle name="Normal 5 2 2 2 2 3 5" xfId="37722" xr:uid="{00000000-0005-0000-0000-00004B930000}"/>
    <cellStyle name="Normal 5 2 2 2 2 3 5 2" xfId="37723" xr:uid="{00000000-0005-0000-0000-00004C930000}"/>
    <cellStyle name="Normal 5 2 2 2 2 3 5 2 2" xfId="37724" xr:uid="{00000000-0005-0000-0000-00004D930000}"/>
    <cellStyle name="Normal 5 2 2 2 2 3 5 2 2 2" xfId="37725" xr:uid="{00000000-0005-0000-0000-00004E930000}"/>
    <cellStyle name="Normal 5 2 2 2 2 3 5 2 3" xfId="37726" xr:uid="{00000000-0005-0000-0000-00004F930000}"/>
    <cellStyle name="Normal 5 2 2 2 2 3 5 3" xfId="37727" xr:uid="{00000000-0005-0000-0000-000050930000}"/>
    <cellStyle name="Normal 5 2 2 2 2 3 5 3 2" xfId="37728" xr:uid="{00000000-0005-0000-0000-000051930000}"/>
    <cellStyle name="Normal 5 2 2 2 2 3 5 4" xfId="37729" xr:uid="{00000000-0005-0000-0000-000052930000}"/>
    <cellStyle name="Normal 5 2 2 2 2 3 6" xfId="37730" xr:uid="{00000000-0005-0000-0000-000053930000}"/>
    <cellStyle name="Normal 5 2 2 2 2 3 6 2" xfId="37731" xr:uid="{00000000-0005-0000-0000-000054930000}"/>
    <cellStyle name="Normal 5 2 2 2 2 3 6 2 2" xfId="37732" xr:uid="{00000000-0005-0000-0000-000055930000}"/>
    <cellStyle name="Normal 5 2 2 2 2 3 6 2 2 2" xfId="37733" xr:uid="{00000000-0005-0000-0000-000056930000}"/>
    <cellStyle name="Normal 5 2 2 2 2 3 6 2 3" xfId="37734" xr:uid="{00000000-0005-0000-0000-000057930000}"/>
    <cellStyle name="Normal 5 2 2 2 2 3 6 3" xfId="37735" xr:uid="{00000000-0005-0000-0000-000058930000}"/>
    <cellStyle name="Normal 5 2 2 2 2 3 6 3 2" xfId="37736" xr:uid="{00000000-0005-0000-0000-000059930000}"/>
    <cellStyle name="Normal 5 2 2 2 2 3 6 4" xfId="37737" xr:uid="{00000000-0005-0000-0000-00005A930000}"/>
    <cellStyle name="Normal 5 2 2 2 2 3 7" xfId="37738" xr:uid="{00000000-0005-0000-0000-00005B930000}"/>
    <cellStyle name="Normal 5 2 2 2 2 3 7 2" xfId="37739" xr:uid="{00000000-0005-0000-0000-00005C930000}"/>
    <cellStyle name="Normal 5 2 2 2 2 3 7 2 2" xfId="37740" xr:uid="{00000000-0005-0000-0000-00005D930000}"/>
    <cellStyle name="Normal 5 2 2 2 2 3 7 3" xfId="37741" xr:uid="{00000000-0005-0000-0000-00005E930000}"/>
    <cellStyle name="Normal 5 2 2 2 2 3 8" xfId="37742" xr:uid="{00000000-0005-0000-0000-00005F930000}"/>
    <cellStyle name="Normal 5 2 2 2 2 3 8 2" xfId="37743" xr:uid="{00000000-0005-0000-0000-000060930000}"/>
    <cellStyle name="Normal 5 2 2 2 2 3 9" xfId="37744" xr:uid="{00000000-0005-0000-0000-000061930000}"/>
    <cellStyle name="Normal 5 2 2 2 2 3 9 2" xfId="37745" xr:uid="{00000000-0005-0000-0000-000062930000}"/>
    <cellStyle name="Normal 5 2 2 2 2 4" xfId="37746" xr:uid="{00000000-0005-0000-0000-000063930000}"/>
    <cellStyle name="Normal 5 2 2 2 2 4 10" xfId="37747" xr:uid="{00000000-0005-0000-0000-000064930000}"/>
    <cellStyle name="Normal 5 2 2 2 2 4 11" xfId="37748" xr:uid="{00000000-0005-0000-0000-000065930000}"/>
    <cellStyle name="Normal 5 2 2 2 2 4 2" xfId="37749" xr:uid="{00000000-0005-0000-0000-000066930000}"/>
    <cellStyle name="Normal 5 2 2 2 2 4 2 2" xfId="37750" xr:uid="{00000000-0005-0000-0000-000067930000}"/>
    <cellStyle name="Normal 5 2 2 2 2 4 2 2 2" xfId="37751" xr:uid="{00000000-0005-0000-0000-000068930000}"/>
    <cellStyle name="Normal 5 2 2 2 2 4 2 2 2 2" xfId="37752" xr:uid="{00000000-0005-0000-0000-000069930000}"/>
    <cellStyle name="Normal 5 2 2 2 2 4 2 2 2 2 2" xfId="37753" xr:uid="{00000000-0005-0000-0000-00006A930000}"/>
    <cellStyle name="Normal 5 2 2 2 2 4 2 2 2 2 2 2" xfId="37754" xr:uid="{00000000-0005-0000-0000-00006B930000}"/>
    <cellStyle name="Normal 5 2 2 2 2 4 2 2 2 2 2 2 2" xfId="37755" xr:uid="{00000000-0005-0000-0000-00006C930000}"/>
    <cellStyle name="Normal 5 2 2 2 2 4 2 2 2 2 2 3" xfId="37756" xr:uid="{00000000-0005-0000-0000-00006D930000}"/>
    <cellStyle name="Normal 5 2 2 2 2 4 2 2 2 2 3" xfId="37757" xr:uid="{00000000-0005-0000-0000-00006E930000}"/>
    <cellStyle name="Normal 5 2 2 2 2 4 2 2 2 2 3 2" xfId="37758" xr:uid="{00000000-0005-0000-0000-00006F930000}"/>
    <cellStyle name="Normal 5 2 2 2 2 4 2 2 2 2 4" xfId="37759" xr:uid="{00000000-0005-0000-0000-000070930000}"/>
    <cellStyle name="Normal 5 2 2 2 2 4 2 2 2 3" xfId="37760" xr:uid="{00000000-0005-0000-0000-000071930000}"/>
    <cellStyle name="Normal 5 2 2 2 2 4 2 2 2 3 2" xfId="37761" xr:uid="{00000000-0005-0000-0000-000072930000}"/>
    <cellStyle name="Normal 5 2 2 2 2 4 2 2 2 3 2 2" xfId="37762" xr:uid="{00000000-0005-0000-0000-000073930000}"/>
    <cellStyle name="Normal 5 2 2 2 2 4 2 2 2 3 3" xfId="37763" xr:uid="{00000000-0005-0000-0000-000074930000}"/>
    <cellStyle name="Normal 5 2 2 2 2 4 2 2 2 4" xfId="37764" xr:uid="{00000000-0005-0000-0000-000075930000}"/>
    <cellStyle name="Normal 5 2 2 2 2 4 2 2 2 4 2" xfId="37765" xr:uid="{00000000-0005-0000-0000-000076930000}"/>
    <cellStyle name="Normal 5 2 2 2 2 4 2 2 2 5" xfId="37766" xr:uid="{00000000-0005-0000-0000-000077930000}"/>
    <cellStyle name="Normal 5 2 2 2 2 4 2 2 3" xfId="37767" xr:uid="{00000000-0005-0000-0000-000078930000}"/>
    <cellStyle name="Normal 5 2 2 2 2 4 2 2 3 2" xfId="37768" xr:uid="{00000000-0005-0000-0000-000079930000}"/>
    <cellStyle name="Normal 5 2 2 2 2 4 2 2 3 2 2" xfId="37769" xr:uid="{00000000-0005-0000-0000-00007A930000}"/>
    <cellStyle name="Normal 5 2 2 2 2 4 2 2 3 2 2 2" xfId="37770" xr:uid="{00000000-0005-0000-0000-00007B930000}"/>
    <cellStyle name="Normal 5 2 2 2 2 4 2 2 3 2 3" xfId="37771" xr:uid="{00000000-0005-0000-0000-00007C930000}"/>
    <cellStyle name="Normal 5 2 2 2 2 4 2 2 3 3" xfId="37772" xr:uid="{00000000-0005-0000-0000-00007D930000}"/>
    <cellStyle name="Normal 5 2 2 2 2 4 2 2 3 3 2" xfId="37773" xr:uid="{00000000-0005-0000-0000-00007E930000}"/>
    <cellStyle name="Normal 5 2 2 2 2 4 2 2 3 4" xfId="37774" xr:uid="{00000000-0005-0000-0000-00007F930000}"/>
    <cellStyle name="Normal 5 2 2 2 2 4 2 2 4" xfId="37775" xr:uid="{00000000-0005-0000-0000-000080930000}"/>
    <cellStyle name="Normal 5 2 2 2 2 4 2 2 4 2" xfId="37776" xr:uid="{00000000-0005-0000-0000-000081930000}"/>
    <cellStyle name="Normal 5 2 2 2 2 4 2 2 4 2 2" xfId="37777" xr:uid="{00000000-0005-0000-0000-000082930000}"/>
    <cellStyle name="Normal 5 2 2 2 2 4 2 2 4 2 2 2" xfId="37778" xr:uid="{00000000-0005-0000-0000-000083930000}"/>
    <cellStyle name="Normal 5 2 2 2 2 4 2 2 4 2 3" xfId="37779" xr:uid="{00000000-0005-0000-0000-000084930000}"/>
    <cellStyle name="Normal 5 2 2 2 2 4 2 2 4 3" xfId="37780" xr:uid="{00000000-0005-0000-0000-000085930000}"/>
    <cellStyle name="Normal 5 2 2 2 2 4 2 2 4 3 2" xfId="37781" xr:uid="{00000000-0005-0000-0000-000086930000}"/>
    <cellStyle name="Normal 5 2 2 2 2 4 2 2 4 4" xfId="37782" xr:uid="{00000000-0005-0000-0000-000087930000}"/>
    <cellStyle name="Normal 5 2 2 2 2 4 2 2 5" xfId="37783" xr:uid="{00000000-0005-0000-0000-000088930000}"/>
    <cellStyle name="Normal 5 2 2 2 2 4 2 2 5 2" xfId="37784" xr:uid="{00000000-0005-0000-0000-000089930000}"/>
    <cellStyle name="Normal 5 2 2 2 2 4 2 2 5 2 2" xfId="37785" xr:uid="{00000000-0005-0000-0000-00008A930000}"/>
    <cellStyle name="Normal 5 2 2 2 2 4 2 2 5 3" xfId="37786" xr:uid="{00000000-0005-0000-0000-00008B930000}"/>
    <cellStyle name="Normal 5 2 2 2 2 4 2 2 6" xfId="37787" xr:uid="{00000000-0005-0000-0000-00008C930000}"/>
    <cellStyle name="Normal 5 2 2 2 2 4 2 2 6 2" xfId="37788" xr:uid="{00000000-0005-0000-0000-00008D930000}"/>
    <cellStyle name="Normal 5 2 2 2 2 4 2 2 7" xfId="37789" xr:uid="{00000000-0005-0000-0000-00008E930000}"/>
    <cellStyle name="Normal 5 2 2 2 2 4 2 2 7 2" xfId="37790" xr:uid="{00000000-0005-0000-0000-00008F930000}"/>
    <cellStyle name="Normal 5 2 2 2 2 4 2 2 8" xfId="37791" xr:uid="{00000000-0005-0000-0000-000090930000}"/>
    <cellStyle name="Normal 5 2 2 2 2 4 2 3" xfId="37792" xr:uid="{00000000-0005-0000-0000-000091930000}"/>
    <cellStyle name="Normal 5 2 2 2 2 4 2 3 2" xfId="37793" xr:uid="{00000000-0005-0000-0000-000092930000}"/>
    <cellStyle name="Normal 5 2 2 2 2 4 2 3 2 2" xfId="37794" xr:uid="{00000000-0005-0000-0000-000093930000}"/>
    <cellStyle name="Normal 5 2 2 2 2 4 2 3 2 2 2" xfId="37795" xr:uid="{00000000-0005-0000-0000-000094930000}"/>
    <cellStyle name="Normal 5 2 2 2 2 4 2 3 2 2 2 2" xfId="37796" xr:uid="{00000000-0005-0000-0000-000095930000}"/>
    <cellStyle name="Normal 5 2 2 2 2 4 2 3 2 2 3" xfId="37797" xr:uid="{00000000-0005-0000-0000-000096930000}"/>
    <cellStyle name="Normal 5 2 2 2 2 4 2 3 2 3" xfId="37798" xr:uid="{00000000-0005-0000-0000-000097930000}"/>
    <cellStyle name="Normal 5 2 2 2 2 4 2 3 2 3 2" xfId="37799" xr:uid="{00000000-0005-0000-0000-000098930000}"/>
    <cellStyle name="Normal 5 2 2 2 2 4 2 3 2 4" xfId="37800" xr:uid="{00000000-0005-0000-0000-000099930000}"/>
    <cellStyle name="Normal 5 2 2 2 2 4 2 3 3" xfId="37801" xr:uid="{00000000-0005-0000-0000-00009A930000}"/>
    <cellStyle name="Normal 5 2 2 2 2 4 2 3 3 2" xfId="37802" xr:uid="{00000000-0005-0000-0000-00009B930000}"/>
    <cellStyle name="Normal 5 2 2 2 2 4 2 3 3 2 2" xfId="37803" xr:uid="{00000000-0005-0000-0000-00009C930000}"/>
    <cellStyle name="Normal 5 2 2 2 2 4 2 3 3 3" xfId="37804" xr:uid="{00000000-0005-0000-0000-00009D930000}"/>
    <cellStyle name="Normal 5 2 2 2 2 4 2 3 4" xfId="37805" xr:uid="{00000000-0005-0000-0000-00009E930000}"/>
    <cellStyle name="Normal 5 2 2 2 2 4 2 3 4 2" xfId="37806" xr:uid="{00000000-0005-0000-0000-00009F930000}"/>
    <cellStyle name="Normal 5 2 2 2 2 4 2 3 5" xfId="37807" xr:uid="{00000000-0005-0000-0000-0000A0930000}"/>
    <cellStyle name="Normal 5 2 2 2 2 4 2 4" xfId="37808" xr:uid="{00000000-0005-0000-0000-0000A1930000}"/>
    <cellStyle name="Normal 5 2 2 2 2 4 2 4 2" xfId="37809" xr:uid="{00000000-0005-0000-0000-0000A2930000}"/>
    <cellStyle name="Normal 5 2 2 2 2 4 2 4 2 2" xfId="37810" xr:uid="{00000000-0005-0000-0000-0000A3930000}"/>
    <cellStyle name="Normal 5 2 2 2 2 4 2 4 2 2 2" xfId="37811" xr:uid="{00000000-0005-0000-0000-0000A4930000}"/>
    <cellStyle name="Normal 5 2 2 2 2 4 2 4 2 3" xfId="37812" xr:uid="{00000000-0005-0000-0000-0000A5930000}"/>
    <cellStyle name="Normal 5 2 2 2 2 4 2 4 3" xfId="37813" xr:uid="{00000000-0005-0000-0000-0000A6930000}"/>
    <cellStyle name="Normal 5 2 2 2 2 4 2 4 3 2" xfId="37814" xr:uid="{00000000-0005-0000-0000-0000A7930000}"/>
    <cellStyle name="Normal 5 2 2 2 2 4 2 4 4" xfId="37815" xr:uid="{00000000-0005-0000-0000-0000A8930000}"/>
    <cellStyle name="Normal 5 2 2 2 2 4 2 5" xfId="37816" xr:uid="{00000000-0005-0000-0000-0000A9930000}"/>
    <cellStyle name="Normal 5 2 2 2 2 4 2 5 2" xfId="37817" xr:uid="{00000000-0005-0000-0000-0000AA930000}"/>
    <cellStyle name="Normal 5 2 2 2 2 4 2 5 2 2" xfId="37818" xr:uid="{00000000-0005-0000-0000-0000AB930000}"/>
    <cellStyle name="Normal 5 2 2 2 2 4 2 5 2 2 2" xfId="37819" xr:uid="{00000000-0005-0000-0000-0000AC930000}"/>
    <cellStyle name="Normal 5 2 2 2 2 4 2 5 2 3" xfId="37820" xr:uid="{00000000-0005-0000-0000-0000AD930000}"/>
    <cellStyle name="Normal 5 2 2 2 2 4 2 5 3" xfId="37821" xr:uid="{00000000-0005-0000-0000-0000AE930000}"/>
    <cellStyle name="Normal 5 2 2 2 2 4 2 5 3 2" xfId="37822" xr:uid="{00000000-0005-0000-0000-0000AF930000}"/>
    <cellStyle name="Normal 5 2 2 2 2 4 2 5 4" xfId="37823" xr:uid="{00000000-0005-0000-0000-0000B0930000}"/>
    <cellStyle name="Normal 5 2 2 2 2 4 2 6" xfId="37824" xr:uid="{00000000-0005-0000-0000-0000B1930000}"/>
    <cellStyle name="Normal 5 2 2 2 2 4 2 6 2" xfId="37825" xr:uid="{00000000-0005-0000-0000-0000B2930000}"/>
    <cellStyle name="Normal 5 2 2 2 2 4 2 6 2 2" xfId="37826" xr:uid="{00000000-0005-0000-0000-0000B3930000}"/>
    <cellStyle name="Normal 5 2 2 2 2 4 2 6 3" xfId="37827" xr:uid="{00000000-0005-0000-0000-0000B4930000}"/>
    <cellStyle name="Normal 5 2 2 2 2 4 2 7" xfId="37828" xr:uid="{00000000-0005-0000-0000-0000B5930000}"/>
    <cellStyle name="Normal 5 2 2 2 2 4 2 7 2" xfId="37829" xr:uid="{00000000-0005-0000-0000-0000B6930000}"/>
    <cellStyle name="Normal 5 2 2 2 2 4 2 8" xfId="37830" xr:uid="{00000000-0005-0000-0000-0000B7930000}"/>
    <cellStyle name="Normal 5 2 2 2 2 4 2 8 2" xfId="37831" xr:uid="{00000000-0005-0000-0000-0000B8930000}"/>
    <cellStyle name="Normal 5 2 2 2 2 4 2 9" xfId="37832" xr:uid="{00000000-0005-0000-0000-0000B9930000}"/>
    <cellStyle name="Normal 5 2 2 2 2 4 3" xfId="37833" xr:uid="{00000000-0005-0000-0000-0000BA930000}"/>
    <cellStyle name="Normal 5 2 2 2 2 4 3 2" xfId="37834" xr:uid="{00000000-0005-0000-0000-0000BB930000}"/>
    <cellStyle name="Normal 5 2 2 2 2 4 3 2 2" xfId="37835" xr:uid="{00000000-0005-0000-0000-0000BC930000}"/>
    <cellStyle name="Normal 5 2 2 2 2 4 3 2 2 2" xfId="37836" xr:uid="{00000000-0005-0000-0000-0000BD930000}"/>
    <cellStyle name="Normal 5 2 2 2 2 4 3 2 2 2 2" xfId="37837" xr:uid="{00000000-0005-0000-0000-0000BE930000}"/>
    <cellStyle name="Normal 5 2 2 2 2 4 3 2 2 2 2 2" xfId="37838" xr:uid="{00000000-0005-0000-0000-0000BF930000}"/>
    <cellStyle name="Normal 5 2 2 2 2 4 3 2 2 2 3" xfId="37839" xr:uid="{00000000-0005-0000-0000-0000C0930000}"/>
    <cellStyle name="Normal 5 2 2 2 2 4 3 2 2 3" xfId="37840" xr:uid="{00000000-0005-0000-0000-0000C1930000}"/>
    <cellStyle name="Normal 5 2 2 2 2 4 3 2 2 3 2" xfId="37841" xr:uid="{00000000-0005-0000-0000-0000C2930000}"/>
    <cellStyle name="Normal 5 2 2 2 2 4 3 2 2 4" xfId="37842" xr:uid="{00000000-0005-0000-0000-0000C3930000}"/>
    <cellStyle name="Normal 5 2 2 2 2 4 3 2 3" xfId="37843" xr:uid="{00000000-0005-0000-0000-0000C4930000}"/>
    <cellStyle name="Normal 5 2 2 2 2 4 3 2 3 2" xfId="37844" xr:uid="{00000000-0005-0000-0000-0000C5930000}"/>
    <cellStyle name="Normal 5 2 2 2 2 4 3 2 3 2 2" xfId="37845" xr:uid="{00000000-0005-0000-0000-0000C6930000}"/>
    <cellStyle name="Normal 5 2 2 2 2 4 3 2 3 3" xfId="37846" xr:uid="{00000000-0005-0000-0000-0000C7930000}"/>
    <cellStyle name="Normal 5 2 2 2 2 4 3 2 4" xfId="37847" xr:uid="{00000000-0005-0000-0000-0000C8930000}"/>
    <cellStyle name="Normal 5 2 2 2 2 4 3 2 4 2" xfId="37848" xr:uid="{00000000-0005-0000-0000-0000C9930000}"/>
    <cellStyle name="Normal 5 2 2 2 2 4 3 2 5" xfId="37849" xr:uid="{00000000-0005-0000-0000-0000CA930000}"/>
    <cellStyle name="Normal 5 2 2 2 2 4 3 3" xfId="37850" xr:uid="{00000000-0005-0000-0000-0000CB930000}"/>
    <cellStyle name="Normal 5 2 2 2 2 4 3 3 2" xfId="37851" xr:uid="{00000000-0005-0000-0000-0000CC930000}"/>
    <cellStyle name="Normal 5 2 2 2 2 4 3 3 2 2" xfId="37852" xr:uid="{00000000-0005-0000-0000-0000CD930000}"/>
    <cellStyle name="Normal 5 2 2 2 2 4 3 3 2 2 2" xfId="37853" xr:uid="{00000000-0005-0000-0000-0000CE930000}"/>
    <cellStyle name="Normal 5 2 2 2 2 4 3 3 2 3" xfId="37854" xr:uid="{00000000-0005-0000-0000-0000CF930000}"/>
    <cellStyle name="Normal 5 2 2 2 2 4 3 3 3" xfId="37855" xr:uid="{00000000-0005-0000-0000-0000D0930000}"/>
    <cellStyle name="Normal 5 2 2 2 2 4 3 3 3 2" xfId="37856" xr:uid="{00000000-0005-0000-0000-0000D1930000}"/>
    <cellStyle name="Normal 5 2 2 2 2 4 3 3 4" xfId="37857" xr:uid="{00000000-0005-0000-0000-0000D2930000}"/>
    <cellStyle name="Normal 5 2 2 2 2 4 3 4" xfId="37858" xr:uid="{00000000-0005-0000-0000-0000D3930000}"/>
    <cellStyle name="Normal 5 2 2 2 2 4 3 4 2" xfId="37859" xr:uid="{00000000-0005-0000-0000-0000D4930000}"/>
    <cellStyle name="Normal 5 2 2 2 2 4 3 4 2 2" xfId="37860" xr:uid="{00000000-0005-0000-0000-0000D5930000}"/>
    <cellStyle name="Normal 5 2 2 2 2 4 3 4 2 2 2" xfId="37861" xr:uid="{00000000-0005-0000-0000-0000D6930000}"/>
    <cellStyle name="Normal 5 2 2 2 2 4 3 4 2 3" xfId="37862" xr:uid="{00000000-0005-0000-0000-0000D7930000}"/>
    <cellStyle name="Normal 5 2 2 2 2 4 3 4 3" xfId="37863" xr:uid="{00000000-0005-0000-0000-0000D8930000}"/>
    <cellStyle name="Normal 5 2 2 2 2 4 3 4 3 2" xfId="37864" xr:uid="{00000000-0005-0000-0000-0000D9930000}"/>
    <cellStyle name="Normal 5 2 2 2 2 4 3 4 4" xfId="37865" xr:uid="{00000000-0005-0000-0000-0000DA930000}"/>
    <cellStyle name="Normal 5 2 2 2 2 4 3 5" xfId="37866" xr:uid="{00000000-0005-0000-0000-0000DB930000}"/>
    <cellStyle name="Normal 5 2 2 2 2 4 3 5 2" xfId="37867" xr:uid="{00000000-0005-0000-0000-0000DC930000}"/>
    <cellStyle name="Normal 5 2 2 2 2 4 3 5 2 2" xfId="37868" xr:uid="{00000000-0005-0000-0000-0000DD930000}"/>
    <cellStyle name="Normal 5 2 2 2 2 4 3 5 3" xfId="37869" xr:uid="{00000000-0005-0000-0000-0000DE930000}"/>
    <cellStyle name="Normal 5 2 2 2 2 4 3 6" xfId="37870" xr:uid="{00000000-0005-0000-0000-0000DF930000}"/>
    <cellStyle name="Normal 5 2 2 2 2 4 3 6 2" xfId="37871" xr:uid="{00000000-0005-0000-0000-0000E0930000}"/>
    <cellStyle name="Normal 5 2 2 2 2 4 3 7" xfId="37872" xr:uid="{00000000-0005-0000-0000-0000E1930000}"/>
    <cellStyle name="Normal 5 2 2 2 2 4 3 7 2" xfId="37873" xr:uid="{00000000-0005-0000-0000-0000E2930000}"/>
    <cellStyle name="Normal 5 2 2 2 2 4 3 8" xfId="37874" xr:uid="{00000000-0005-0000-0000-0000E3930000}"/>
    <cellStyle name="Normal 5 2 2 2 2 4 4" xfId="37875" xr:uid="{00000000-0005-0000-0000-0000E4930000}"/>
    <cellStyle name="Normal 5 2 2 2 2 4 4 2" xfId="37876" xr:uid="{00000000-0005-0000-0000-0000E5930000}"/>
    <cellStyle name="Normal 5 2 2 2 2 4 4 2 2" xfId="37877" xr:uid="{00000000-0005-0000-0000-0000E6930000}"/>
    <cellStyle name="Normal 5 2 2 2 2 4 4 2 2 2" xfId="37878" xr:uid="{00000000-0005-0000-0000-0000E7930000}"/>
    <cellStyle name="Normal 5 2 2 2 2 4 4 2 2 2 2" xfId="37879" xr:uid="{00000000-0005-0000-0000-0000E8930000}"/>
    <cellStyle name="Normal 5 2 2 2 2 4 4 2 2 3" xfId="37880" xr:uid="{00000000-0005-0000-0000-0000E9930000}"/>
    <cellStyle name="Normal 5 2 2 2 2 4 4 2 3" xfId="37881" xr:uid="{00000000-0005-0000-0000-0000EA930000}"/>
    <cellStyle name="Normal 5 2 2 2 2 4 4 2 3 2" xfId="37882" xr:uid="{00000000-0005-0000-0000-0000EB930000}"/>
    <cellStyle name="Normal 5 2 2 2 2 4 4 2 4" xfId="37883" xr:uid="{00000000-0005-0000-0000-0000EC930000}"/>
    <cellStyle name="Normal 5 2 2 2 2 4 4 3" xfId="37884" xr:uid="{00000000-0005-0000-0000-0000ED930000}"/>
    <cellStyle name="Normal 5 2 2 2 2 4 4 3 2" xfId="37885" xr:uid="{00000000-0005-0000-0000-0000EE930000}"/>
    <cellStyle name="Normal 5 2 2 2 2 4 4 3 2 2" xfId="37886" xr:uid="{00000000-0005-0000-0000-0000EF930000}"/>
    <cellStyle name="Normal 5 2 2 2 2 4 4 3 3" xfId="37887" xr:uid="{00000000-0005-0000-0000-0000F0930000}"/>
    <cellStyle name="Normal 5 2 2 2 2 4 4 4" xfId="37888" xr:uid="{00000000-0005-0000-0000-0000F1930000}"/>
    <cellStyle name="Normal 5 2 2 2 2 4 4 4 2" xfId="37889" xr:uid="{00000000-0005-0000-0000-0000F2930000}"/>
    <cellStyle name="Normal 5 2 2 2 2 4 4 5" xfId="37890" xr:uid="{00000000-0005-0000-0000-0000F3930000}"/>
    <cellStyle name="Normal 5 2 2 2 2 4 5" xfId="37891" xr:uid="{00000000-0005-0000-0000-0000F4930000}"/>
    <cellStyle name="Normal 5 2 2 2 2 4 5 2" xfId="37892" xr:uid="{00000000-0005-0000-0000-0000F5930000}"/>
    <cellStyle name="Normal 5 2 2 2 2 4 5 2 2" xfId="37893" xr:uid="{00000000-0005-0000-0000-0000F6930000}"/>
    <cellStyle name="Normal 5 2 2 2 2 4 5 2 2 2" xfId="37894" xr:uid="{00000000-0005-0000-0000-0000F7930000}"/>
    <cellStyle name="Normal 5 2 2 2 2 4 5 2 3" xfId="37895" xr:uid="{00000000-0005-0000-0000-0000F8930000}"/>
    <cellStyle name="Normal 5 2 2 2 2 4 5 3" xfId="37896" xr:uid="{00000000-0005-0000-0000-0000F9930000}"/>
    <cellStyle name="Normal 5 2 2 2 2 4 5 3 2" xfId="37897" xr:uid="{00000000-0005-0000-0000-0000FA930000}"/>
    <cellStyle name="Normal 5 2 2 2 2 4 5 4" xfId="37898" xr:uid="{00000000-0005-0000-0000-0000FB930000}"/>
    <cellStyle name="Normal 5 2 2 2 2 4 6" xfId="37899" xr:uid="{00000000-0005-0000-0000-0000FC930000}"/>
    <cellStyle name="Normal 5 2 2 2 2 4 6 2" xfId="37900" xr:uid="{00000000-0005-0000-0000-0000FD930000}"/>
    <cellStyle name="Normal 5 2 2 2 2 4 6 2 2" xfId="37901" xr:uid="{00000000-0005-0000-0000-0000FE930000}"/>
    <cellStyle name="Normal 5 2 2 2 2 4 6 2 2 2" xfId="37902" xr:uid="{00000000-0005-0000-0000-0000FF930000}"/>
    <cellStyle name="Normal 5 2 2 2 2 4 6 2 3" xfId="37903" xr:uid="{00000000-0005-0000-0000-000000940000}"/>
    <cellStyle name="Normal 5 2 2 2 2 4 6 3" xfId="37904" xr:uid="{00000000-0005-0000-0000-000001940000}"/>
    <cellStyle name="Normal 5 2 2 2 2 4 6 3 2" xfId="37905" xr:uid="{00000000-0005-0000-0000-000002940000}"/>
    <cellStyle name="Normal 5 2 2 2 2 4 6 4" xfId="37906" xr:uid="{00000000-0005-0000-0000-000003940000}"/>
    <cellStyle name="Normal 5 2 2 2 2 4 7" xfId="37907" xr:uid="{00000000-0005-0000-0000-000004940000}"/>
    <cellStyle name="Normal 5 2 2 2 2 4 7 2" xfId="37908" xr:uid="{00000000-0005-0000-0000-000005940000}"/>
    <cellStyle name="Normal 5 2 2 2 2 4 7 2 2" xfId="37909" xr:uid="{00000000-0005-0000-0000-000006940000}"/>
    <cellStyle name="Normal 5 2 2 2 2 4 7 3" xfId="37910" xr:uid="{00000000-0005-0000-0000-000007940000}"/>
    <cellStyle name="Normal 5 2 2 2 2 4 8" xfId="37911" xr:uid="{00000000-0005-0000-0000-000008940000}"/>
    <cellStyle name="Normal 5 2 2 2 2 4 8 2" xfId="37912" xr:uid="{00000000-0005-0000-0000-000009940000}"/>
    <cellStyle name="Normal 5 2 2 2 2 4 9" xfId="37913" xr:uid="{00000000-0005-0000-0000-00000A940000}"/>
    <cellStyle name="Normal 5 2 2 2 2 4 9 2" xfId="37914" xr:uid="{00000000-0005-0000-0000-00000B940000}"/>
    <cellStyle name="Normal 5 2 2 2 2 5" xfId="37915" xr:uid="{00000000-0005-0000-0000-00000C940000}"/>
    <cellStyle name="Normal 5 2 2 2 2 5 2" xfId="37916" xr:uid="{00000000-0005-0000-0000-00000D940000}"/>
    <cellStyle name="Normal 5 2 2 2 2 5 2 2" xfId="37917" xr:uid="{00000000-0005-0000-0000-00000E940000}"/>
    <cellStyle name="Normal 5 2 2 2 2 5 2 2 2" xfId="37918" xr:uid="{00000000-0005-0000-0000-00000F940000}"/>
    <cellStyle name="Normal 5 2 2 2 2 5 2 2 2 2" xfId="37919" xr:uid="{00000000-0005-0000-0000-000010940000}"/>
    <cellStyle name="Normal 5 2 2 2 2 5 2 2 2 2 2" xfId="37920" xr:uid="{00000000-0005-0000-0000-000011940000}"/>
    <cellStyle name="Normal 5 2 2 2 2 5 2 2 2 2 2 2" xfId="37921" xr:uid="{00000000-0005-0000-0000-000012940000}"/>
    <cellStyle name="Normal 5 2 2 2 2 5 2 2 2 2 3" xfId="37922" xr:uid="{00000000-0005-0000-0000-000013940000}"/>
    <cellStyle name="Normal 5 2 2 2 2 5 2 2 2 3" xfId="37923" xr:uid="{00000000-0005-0000-0000-000014940000}"/>
    <cellStyle name="Normal 5 2 2 2 2 5 2 2 2 3 2" xfId="37924" xr:uid="{00000000-0005-0000-0000-000015940000}"/>
    <cellStyle name="Normal 5 2 2 2 2 5 2 2 2 4" xfId="37925" xr:uid="{00000000-0005-0000-0000-000016940000}"/>
    <cellStyle name="Normal 5 2 2 2 2 5 2 2 3" xfId="37926" xr:uid="{00000000-0005-0000-0000-000017940000}"/>
    <cellStyle name="Normal 5 2 2 2 2 5 2 2 3 2" xfId="37927" xr:uid="{00000000-0005-0000-0000-000018940000}"/>
    <cellStyle name="Normal 5 2 2 2 2 5 2 2 3 2 2" xfId="37928" xr:uid="{00000000-0005-0000-0000-000019940000}"/>
    <cellStyle name="Normal 5 2 2 2 2 5 2 2 3 3" xfId="37929" xr:uid="{00000000-0005-0000-0000-00001A940000}"/>
    <cellStyle name="Normal 5 2 2 2 2 5 2 2 4" xfId="37930" xr:uid="{00000000-0005-0000-0000-00001B940000}"/>
    <cellStyle name="Normal 5 2 2 2 2 5 2 2 4 2" xfId="37931" xr:uid="{00000000-0005-0000-0000-00001C940000}"/>
    <cellStyle name="Normal 5 2 2 2 2 5 2 2 5" xfId="37932" xr:uid="{00000000-0005-0000-0000-00001D940000}"/>
    <cellStyle name="Normal 5 2 2 2 2 5 2 3" xfId="37933" xr:uid="{00000000-0005-0000-0000-00001E940000}"/>
    <cellStyle name="Normal 5 2 2 2 2 5 2 3 2" xfId="37934" xr:uid="{00000000-0005-0000-0000-00001F940000}"/>
    <cellStyle name="Normal 5 2 2 2 2 5 2 3 2 2" xfId="37935" xr:uid="{00000000-0005-0000-0000-000020940000}"/>
    <cellStyle name="Normal 5 2 2 2 2 5 2 3 2 2 2" xfId="37936" xr:uid="{00000000-0005-0000-0000-000021940000}"/>
    <cellStyle name="Normal 5 2 2 2 2 5 2 3 2 3" xfId="37937" xr:uid="{00000000-0005-0000-0000-000022940000}"/>
    <cellStyle name="Normal 5 2 2 2 2 5 2 3 3" xfId="37938" xr:uid="{00000000-0005-0000-0000-000023940000}"/>
    <cellStyle name="Normal 5 2 2 2 2 5 2 3 3 2" xfId="37939" xr:uid="{00000000-0005-0000-0000-000024940000}"/>
    <cellStyle name="Normal 5 2 2 2 2 5 2 3 4" xfId="37940" xr:uid="{00000000-0005-0000-0000-000025940000}"/>
    <cellStyle name="Normal 5 2 2 2 2 5 2 4" xfId="37941" xr:uid="{00000000-0005-0000-0000-000026940000}"/>
    <cellStyle name="Normal 5 2 2 2 2 5 2 4 2" xfId="37942" xr:uid="{00000000-0005-0000-0000-000027940000}"/>
    <cellStyle name="Normal 5 2 2 2 2 5 2 4 2 2" xfId="37943" xr:uid="{00000000-0005-0000-0000-000028940000}"/>
    <cellStyle name="Normal 5 2 2 2 2 5 2 4 2 2 2" xfId="37944" xr:uid="{00000000-0005-0000-0000-000029940000}"/>
    <cellStyle name="Normal 5 2 2 2 2 5 2 4 2 3" xfId="37945" xr:uid="{00000000-0005-0000-0000-00002A940000}"/>
    <cellStyle name="Normal 5 2 2 2 2 5 2 4 3" xfId="37946" xr:uid="{00000000-0005-0000-0000-00002B940000}"/>
    <cellStyle name="Normal 5 2 2 2 2 5 2 4 3 2" xfId="37947" xr:uid="{00000000-0005-0000-0000-00002C940000}"/>
    <cellStyle name="Normal 5 2 2 2 2 5 2 4 4" xfId="37948" xr:uid="{00000000-0005-0000-0000-00002D940000}"/>
    <cellStyle name="Normal 5 2 2 2 2 5 2 5" xfId="37949" xr:uid="{00000000-0005-0000-0000-00002E940000}"/>
    <cellStyle name="Normal 5 2 2 2 2 5 2 5 2" xfId="37950" xr:uid="{00000000-0005-0000-0000-00002F940000}"/>
    <cellStyle name="Normal 5 2 2 2 2 5 2 5 2 2" xfId="37951" xr:uid="{00000000-0005-0000-0000-000030940000}"/>
    <cellStyle name="Normal 5 2 2 2 2 5 2 5 3" xfId="37952" xr:uid="{00000000-0005-0000-0000-000031940000}"/>
    <cellStyle name="Normal 5 2 2 2 2 5 2 6" xfId="37953" xr:uid="{00000000-0005-0000-0000-000032940000}"/>
    <cellStyle name="Normal 5 2 2 2 2 5 2 6 2" xfId="37954" xr:uid="{00000000-0005-0000-0000-000033940000}"/>
    <cellStyle name="Normal 5 2 2 2 2 5 2 7" xfId="37955" xr:uid="{00000000-0005-0000-0000-000034940000}"/>
    <cellStyle name="Normal 5 2 2 2 2 5 2 7 2" xfId="37956" xr:uid="{00000000-0005-0000-0000-000035940000}"/>
    <cellStyle name="Normal 5 2 2 2 2 5 2 8" xfId="37957" xr:uid="{00000000-0005-0000-0000-000036940000}"/>
    <cellStyle name="Normal 5 2 2 2 2 5 3" xfId="37958" xr:uid="{00000000-0005-0000-0000-000037940000}"/>
    <cellStyle name="Normal 5 2 2 2 2 5 3 2" xfId="37959" xr:uid="{00000000-0005-0000-0000-000038940000}"/>
    <cellStyle name="Normal 5 2 2 2 2 5 3 2 2" xfId="37960" xr:uid="{00000000-0005-0000-0000-000039940000}"/>
    <cellStyle name="Normal 5 2 2 2 2 5 3 2 2 2" xfId="37961" xr:uid="{00000000-0005-0000-0000-00003A940000}"/>
    <cellStyle name="Normal 5 2 2 2 2 5 3 2 2 2 2" xfId="37962" xr:uid="{00000000-0005-0000-0000-00003B940000}"/>
    <cellStyle name="Normal 5 2 2 2 2 5 3 2 2 3" xfId="37963" xr:uid="{00000000-0005-0000-0000-00003C940000}"/>
    <cellStyle name="Normal 5 2 2 2 2 5 3 2 3" xfId="37964" xr:uid="{00000000-0005-0000-0000-00003D940000}"/>
    <cellStyle name="Normal 5 2 2 2 2 5 3 2 3 2" xfId="37965" xr:uid="{00000000-0005-0000-0000-00003E940000}"/>
    <cellStyle name="Normal 5 2 2 2 2 5 3 2 4" xfId="37966" xr:uid="{00000000-0005-0000-0000-00003F940000}"/>
    <cellStyle name="Normal 5 2 2 2 2 5 3 3" xfId="37967" xr:uid="{00000000-0005-0000-0000-000040940000}"/>
    <cellStyle name="Normal 5 2 2 2 2 5 3 3 2" xfId="37968" xr:uid="{00000000-0005-0000-0000-000041940000}"/>
    <cellStyle name="Normal 5 2 2 2 2 5 3 3 2 2" xfId="37969" xr:uid="{00000000-0005-0000-0000-000042940000}"/>
    <cellStyle name="Normal 5 2 2 2 2 5 3 3 3" xfId="37970" xr:uid="{00000000-0005-0000-0000-000043940000}"/>
    <cellStyle name="Normal 5 2 2 2 2 5 3 4" xfId="37971" xr:uid="{00000000-0005-0000-0000-000044940000}"/>
    <cellStyle name="Normal 5 2 2 2 2 5 3 4 2" xfId="37972" xr:uid="{00000000-0005-0000-0000-000045940000}"/>
    <cellStyle name="Normal 5 2 2 2 2 5 3 5" xfId="37973" xr:uid="{00000000-0005-0000-0000-000046940000}"/>
    <cellStyle name="Normal 5 2 2 2 2 5 4" xfId="37974" xr:uid="{00000000-0005-0000-0000-000047940000}"/>
    <cellStyle name="Normal 5 2 2 2 2 5 4 2" xfId="37975" xr:uid="{00000000-0005-0000-0000-000048940000}"/>
    <cellStyle name="Normal 5 2 2 2 2 5 4 2 2" xfId="37976" xr:uid="{00000000-0005-0000-0000-000049940000}"/>
    <cellStyle name="Normal 5 2 2 2 2 5 4 2 2 2" xfId="37977" xr:uid="{00000000-0005-0000-0000-00004A940000}"/>
    <cellStyle name="Normal 5 2 2 2 2 5 4 2 3" xfId="37978" xr:uid="{00000000-0005-0000-0000-00004B940000}"/>
    <cellStyle name="Normal 5 2 2 2 2 5 4 3" xfId="37979" xr:uid="{00000000-0005-0000-0000-00004C940000}"/>
    <cellStyle name="Normal 5 2 2 2 2 5 4 3 2" xfId="37980" xr:uid="{00000000-0005-0000-0000-00004D940000}"/>
    <cellStyle name="Normal 5 2 2 2 2 5 4 4" xfId="37981" xr:uid="{00000000-0005-0000-0000-00004E940000}"/>
    <cellStyle name="Normal 5 2 2 2 2 5 5" xfId="37982" xr:uid="{00000000-0005-0000-0000-00004F940000}"/>
    <cellStyle name="Normal 5 2 2 2 2 5 5 2" xfId="37983" xr:uid="{00000000-0005-0000-0000-000050940000}"/>
    <cellStyle name="Normal 5 2 2 2 2 5 5 2 2" xfId="37984" xr:uid="{00000000-0005-0000-0000-000051940000}"/>
    <cellStyle name="Normal 5 2 2 2 2 5 5 2 2 2" xfId="37985" xr:uid="{00000000-0005-0000-0000-000052940000}"/>
    <cellStyle name="Normal 5 2 2 2 2 5 5 2 3" xfId="37986" xr:uid="{00000000-0005-0000-0000-000053940000}"/>
    <cellStyle name="Normal 5 2 2 2 2 5 5 3" xfId="37987" xr:uid="{00000000-0005-0000-0000-000054940000}"/>
    <cellStyle name="Normal 5 2 2 2 2 5 5 3 2" xfId="37988" xr:uid="{00000000-0005-0000-0000-000055940000}"/>
    <cellStyle name="Normal 5 2 2 2 2 5 5 4" xfId="37989" xr:uid="{00000000-0005-0000-0000-000056940000}"/>
    <cellStyle name="Normal 5 2 2 2 2 5 6" xfId="37990" xr:uid="{00000000-0005-0000-0000-000057940000}"/>
    <cellStyle name="Normal 5 2 2 2 2 5 6 2" xfId="37991" xr:uid="{00000000-0005-0000-0000-000058940000}"/>
    <cellStyle name="Normal 5 2 2 2 2 5 6 2 2" xfId="37992" xr:uid="{00000000-0005-0000-0000-000059940000}"/>
    <cellStyle name="Normal 5 2 2 2 2 5 6 3" xfId="37993" xr:uid="{00000000-0005-0000-0000-00005A940000}"/>
    <cellStyle name="Normal 5 2 2 2 2 5 7" xfId="37994" xr:uid="{00000000-0005-0000-0000-00005B940000}"/>
    <cellStyle name="Normal 5 2 2 2 2 5 7 2" xfId="37995" xr:uid="{00000000-0005-0000-0000-00005C940000}"/>
    <cellStyle name="Normal 5 2 2 2 2 5 8" xfId="37996" xr:uid="{00000000-0005-0000-0000-00005D940000}"/>
    <cellStyle name="Normal 5 2 2 2 2 5 8 2" xfId="37997" xr:uid="{00000000-0005-0000-0000-00005E940000}"/>
    <cellStyle name="Normal 5 2 2 2 2 5 9" xfId="37998" xr:uid="{00000000-0005-0000-0000-00005F940000}"/>
    <cellStyle name="Normal 5 2 2 2 2 6" xfId="37999" xr:uid="{00000000-0005-0000-0000-000060940000}"/>
    <cellStyle name="Normal 5 2 2 2 2 6 2" xfId="38000" xr:uid="{00000000-0005-0000-0000-000061940000}"/>
    <cellStyle name="Normal 5 2 2 2 2 6 2 2" xfId="38001" xr:uid="{00000000-0005-0000-0000-000062940000}"/>
    <cellStyle name="Normal 5 2 2 2 2 6 2 2 2" xfId="38002" xr:uid="{00000000-0005-0000-0000-000063940000}"/>
    <cellStyle name="Normal 5 2 2 2 2 6 2 2 2 2" xfId="38003" xr:uid="{00000000-0005-0000-0000-000064940000}"/>
    <cellStyle name="Normal 5 2 2 2 2 6 2 2 2 2 2" xfId="38004" xr:uid="{00000000-0005-0000-0000-000065940000}"/>
    <cellStyle name="Normal 5 2 2 2 2 6 2 2 2 3" xfId="38005" xr:uid="{00000000-0005-0000-0000-000066940000}"/>
    <cellStyle name="Normal 5 2 2 2 2 6 2 2 3" xfId="38006" xr:uid="{00000000-0005-0000-0000-000067940000}"/>
    <cellStyle name="Normal 5 2 2 2 2 6 2 2 3 2" xfId="38007" xr:uid="{00000000-0005-0000-0000-000068940000}"/>
    <cellStyle name="Normal 5 2 2 2 2 6 2 2 4" xfId="38008" xr:uid="{00000000-0005-0000-0000-000069940000}"/>
    <cellStyle name="Normal 5 2 2 2 2 6 2 3" xfId="38009" xr:uid="{00000000-0005-0000-0000-00006A940000}"/>
    <cellStyle name="Normal 5 2 2 2 2 6 2 3 2" xfId="38010" xr:uid="{00000000-0005-0000-0000-00006B940000}"/>
    <cellStyle name="Normal 5 2 2 2 2 6 2 3 2 2" xfId="38011" xr:uid="{00000000-0005-0000-0000-00006C940000}"/>
    <cellStyle name="Normal 5 2 2 2 2 6 2 3 3" xfId="38012" xr:uid="{00000000-0005-0000-0000-00006D940000}"/>
    <cellStyle name="Normal 5 2 2 2 2 6 2 4" xfId="38013" xr:uid="{00000000-0005-0000-0000-00006E940000}"/>
    <cellStyle name="Normal 5 2 2 2 2 6 2 4 2" xfId="38014" xr:uid="{00000000-0005-0000-0000-00006F940000}"/>
    <cellStyle name="Normal 5 2 2 2 2 6 2 5" xfId="38015" xr:uid="{00000000-0005-0000-0000-000070940000}"/>
    <cellStyle name="Normal 5 2 2 2 2 6 3" xfId="38016" xr:uid="{00000000-0005-0000-0000-000071940000}"/>
    <cellStyle name="Normal 5 2 2 2 2 6 3 2" xfId="38017" xr:uid="{00000000-0005-0000-0000-000072940000}"/>
    <cellStyle name="Normal 5 2 2 2 2 6 3 2 2" xfId="38018" xr:uid="{00000000-0005-0000-0000-000073940000}"/>
    <cellStyle name="Normal 5 2 2 2 2 6 3 2 2 2" xfId="38019" xr:uid="{00000000-0005-0000-0000-000074940000}"/>
    <cellStyle name="Normal 5 2 2 2 2 6 3 2 3" xfId="38020" xr:uid="{00000000-0005-0000-0000-000075940000}"/>
    <cellStyle name="Normal 5 2 2 2 2 6 3 3" xfId="38021" xr:uid="{00000000-0005-0000-0000-000076940000}"/>
    <cellStyle name="Normal 5 2 2 2 2 6 3 3 2" xfId="38022" xr:uid="{00000000-0005-0000-0000-000077940000}"/>
    <cellStyle name="Normal 5 2 2 2 2 6 3 4" xfId="38023" xr:uid="{00000000-0005-0000-0000-000078940000}"/>
    <cellStyle name="Normal 5 2 2 2 2 6 4" xfId="38024" xr:uid="{00000000-0005-0000-0000-000079940000}"/>
    <cellStyle name="Normal 5 2 2 2 2 6 4 2" xfId="38025" xr:uid="{00000000-0005-0000-0000-00007A940000}"/>
    <cellStyle name="Normal 5 2 2 2 2 6 4 2 2" xfId="38026" xr:uid="{00000000-0005-0000-0000-00007B940000}"/>
    <cellStyle name="Normal 5 2 2 2 2 6 4 2 2 2" xfId="38027" xr:uid="{00000000-0005-0000-0000-00007C940000}"/>
    <cellStyle name="Normal 5 2 2 2 2 6 4 2 3" xfId="38028" xr:uid="{00000000-0005-0000-0000-00007D940000}"/>
    <cellStyle name="Normal 5 2 2 2 2 6 4 3" xfId="38029" xr:uid="{00000000-0005-0000-0000-00007E940000}"/>
    <cellStyle name="Normal 5 2 2 2 2 6 4 3 2" xfId="38030" xr:uid="{00000000-0005-0000-0000-00007F940000}"/>
    <cellStyle name="Normal 5 2 2 2 2 6 4 4" xfId="38031" xr:uid="{00000000-0005-0000-0000-000080940000}"/>
    <cellStyle name="Normal 5 2 2 2 2 6 5" xfId="38032" xr:uid="{00000000-0005-0000-0000-000081940000}"/>
    <cellStyle name="Normal 5 2 2 2 2 6 5 2" xfId="38033" xr:uid="{00000000-0005-0000-0000-000082940000}"/>
    <cellStyle name="Normal 5 2 2 2 2 6 5 2 2" xfId="38034" xr:uid="{00000000-0005-0000-0000-000083940000}"/>
    <cellStyle name="Normal 5 2 2 2 2 6 5 3" xfId="38035" xr:uid="{00000000-0005-0000-0000-000084940000}"/>
    <cellStyle name="Normal 5 2 2 2 2 6 6" xfId="38036" xr:uid="{00000000-0005-0000-0000-000085940000}"/>
    <cellStyle name="Normal 5 2 2 2 2 6 6 2" xfId="38037" xr:uid="{00000000-0005-0000-0000-000086940000}"/>
    <cellStyle name="Normal 5 2 2 2 2 6 7" xfId="38038" xr:uid="{00000000-0005-0000-0000-000087940000}"/>
    <cellStyle name="Normal 5 2 2 2 2 6 7 2" xfId="38039" xr:uid="{00000000-0005-0000-0000-000088940000}"/>
    <cellStyle name="Normal 5 2 2 2 2 6 8" xfId="38040" xr:uid="{00000000-0005-0000-0000-000089940000}"/>
    <cellStyle name="Normal 5 2 2 2 2 7" xfId="38041" xr:uid="{00000000-0005-0000-0000-00008A940000}"/>
    <cellStyle name="Normal 5 2 2 2 2 7 2" xfId="38042" xr:uid="{00000000-0005-0000-0000-00008B940000}"/>
    <cellStyle name="Normal 5 2 2 2 2 7 2 2" xfId="38043" xr:uid="{00000000-0005-0000-0000-00008C940000}"/>
    <cellStyle name="Normal 5 2 2 2 2 7 2 2 2" xfId="38044" xr:uid="{00000000-0005-0000-0000-00008D940000}"/>
    <cellStyle name="Normal 5 2 2 2 2 7 2 2 2 2" xfId="38045" xr:uid="{00000000-0005-0000-0000-00008E940000}"/>
    <cellStyle name="Normal 5 2 2 2 2 7 2 2 2 2 2" xfId="38046" xr:uid="{00000000-0005-0000-0000-00008F940000}"/>
    <cellStyle name="Normal 5 2 2 2 2 7 2 2 2 3" xfId="38047" xr:uid="{00000000-0005-0000-0000-000090940000}"/>
    <cellStyle name="Normal 5 2 2 2 2 7 2 2 3" xfId="38048" xr:uid="{00000000-0005-0000-0000-000091940000}"/>
    <cellStyle name="Normal 5 2 2 2 2 7 2 2 3 2" xfId="38049" xr:uid="{00000000-0005-0000-0000-000092940000}"/>
    <cellStyle name="Normal 5 2 2 2 2 7 2 2 4" xfId="38050" xr:uid="{00000000-0005-0000-0000-000093940000}"/>
    <cellStyle name="Normal 5 2 2 2 2 7 2 3" xfId="38051" xr:uid="{00000000-0005-0000-0000-000094940000}"/>
    <cellStyle name="Normal 5 2 2 2 2 7 2 3 2" xfId="38052" xr:uid="{00000000-0005-0000-0000-000095940000}"/>
    <cellStyle name="Normal 5 2 2 2 2 7 2 3 2 2" xfId="38053" xr:uid="{00000000-0005-0000-0000-000096940000}"/>
    <cellStyle name="Normal 5 2 2 2 2 7 2 3 3" xfId="38054" xr:uid="{00000000-0005-0000-0000-000097940000}"/>
    <cellStyle name="Normal 5 2 2 2 2 7 2 4" xfId="38055" xr:uid="{00000000-0005-0000-0000-000098940000}"/>
    <cellStyle name="Normal 5 2 2 2 2 7 2 4 2" xfId="38056" xr:uid="{00000000-0005-0000-0000-000099940000}"/>
    <cellStyle name="Normal 5 2 2 2 2 7 2 5" xfId="38057" xr:uid="{00000000-0005-0000-0000-00009A940000}"/>
    <cellStyle name="Normal 5 2 2 2 2 7 3" xfId="38058" xr:uid="{00000000-0005-0000-0000-00009B940000}"/>
    <cellStyle name="Normal 5 2 2 2 2 7 3 2" xfId="38059" xr:uid="{00000000-0005-0000-0000-00009C940000}"/>
    <cellStyle name="Normal 5 2 2 2 2 7 3 2 2" xfId="38060" xr:uid="{00000000-0005-0000-0000-00009D940000}"/>
    <cellStyle name="Normal 5 2 2 2 2 7 3 2 2 2" xfId="38061" xr:uid="{00000000-0005-0000-0000-00009E940000}"/>
    <cellStyle name="Normal 5 2 2 2 2 7 3 2 3" xfId="38062" xr:uid="{00000000-0005-0000-0000-00009F940000}"/>
    <cellStyle name="Normal 5 2 2 2 2 7 3 3" xfId="38063" xr:uid="{00000000-0005-0000-0000-0000A0940000}"/>
    <cellStyle name="Normal 5 2 2 2 2 7 3 3 2" xfId="38064" xr:uid="{00000000-0005-0000-0000-0000A1940000}"/>
    <cellStyle name="Normal 5 2 2 2 2 7 3 4" xfId="38065" xr:uid="{00000000-0005-0000-0000-0000A2940000}"/>
    <cellStyle name="Normal 5 2 2 2 2 7 4" xfId="38066" xr:uid="{00000000-0005-0000-0000-0000A3940000}"/>
    <cellStyle name="Normal 5 2 2 2 2 7 4 2" xfId="38067" xr:uid="{00000000-0005-0000-0000-0000A4940000}"/>
    <cellStyle name="Normal 5 2 2 2 2 7 4 2 2" xfId="38068" xr:uid="{00000000-0005-0000-0000-0000A5940000}"/>
    <cellStyle name="Normal 5 2 2 2 2 7 4 3" xfId="38069" xr:uid="{00000000-0005-0000-0000-0000A6940000}"/>
    <cellStyle name="Normal 5 2 2 2 2 7 5" xfId="38070" xr:uid="{00000000-0005-0000-0000-0000A7940000}"/>
    <cellStyle name="Normal 5 2 2 2 2 7 5 2" xfId="38071" xr:uid="{00000000-0005-0000-0000-0000A8940000}"/>
    <cellStyle name="Normal 5 2 2 2 2 7 6" xfId="38072" xr:uid="{00000000-0005-0000-0000-0000A9940000}"/>
    <cellStyle name="Normal 5 2 2 2 2 8" xfId="38073" xr:uid="{00000000-0005-0000-0000-0000AA940000}"/>
    <cellStyle name="Normal 5 2 2 2 2 8 2" xfId="38074" xr:uid="{00000000-0005-0000-0000-0000AB940000}"/>
    <cellStyle name="Normal 5 2 2 2 2 8 2 2" xfId="38075" xr:uid="{00000000-0005-0000-0000-0000AC940000}"/>
    <cellStyle name="Normal 5 2 2 2 2 8 2 2 2" xfId="38076" xr:uid="{00000000-0005-0000-0000-0000AD940000}"/>
    <cellStyle name="Normal 5 2 2 2 2 8 2 2 2 2" xfId="38077" xr:uid="{00000000-0005-0000-0000-0000AE940000}"/>
    <cellStyle name="Normal 5 2 2 2 2 8 2 2 2 2 2" xfId="38078" xr:uid="{00000000-0005-0000-0000-0000AF940000}"/>
    <cellStyle name="Normal 5 2 2 2 2 8 2 2 2 3" xfId="38079" xr:uid="{00000000-0005-0000-0000-0000B0940000}"/>
    <cellStyle name="Normal 5 2 2 2 2 8 2 2 3" xfId="38080" xr:uid="{00000000-0005-0000-0000-0000B1940000}"/>
    <cellStyle name="Normal 5 2 2 2 2 8 2 2 3 2" xfId="38081" xr:uid="{00000000-0005-0000-0000-0000B2940000}"/>
    <cellStyle name="Normal 5 2 2 2 2 8 2 2 4" xfId="38082" xr:uid="{00000000-0005-0000-0000-0000B3940000}"/>
    <cellStyle name="Normal 5 2 2 2 2 8 2 3" xfId="38083" xr:uid="{00000000-0005-0000-0000-0000B4940000}"/>
    <cellStyle name="Normal 5 2 2 2 2 8 2 3 2" xfId="38084" xr:uid="{00000000-0005-0000-0000-0000B5940000}"/>
    <cellStyle name="Normal 5 2 2 2 2 8 2 3 2 2" xfId="38085" xr:uid="{00000000-0005-0000-0000-0000B6940000}"/>
    <cellStyle name="Normal 5 2 2 2 2 8 2 3 3" xfId="38086" xr:uid="{00000000-0005-0000-0000-0000B7940000}"/>
    <cellStyle name="Normal 5 2 2 2 2 8 2 4" xfId="38087" xr:uid="{00000000-0005-0000-0000-0000B8940000}"/>
    <cellStyle name="Normal 5 2 2 2 2 8 2 4 2" xfId="38088" xr:uid="{00000000-0005-0000-0000-0000B9940000}"/>
    <cellStyle name="Normal 5 2 2 2 2 8 2 5" xfId="38089" xr:uid="{00000000-0005-0000-0000-0000BA940000}"/>
    <cellStyle name="Normal 5 2 2 2 2 8 3" xfId="38090" xr:uid="{00000000-0005-0000-0000-0000BB940000}"/>
    <cellStyle name="Normal 5 2 2 2 2 8 3 2" xfId="38091" xr:uid="{00000000-0005-0000-0000-0000BC940000}"/>
    <cellStyle name="Normal 5 2 2 2 2 8 3 2 2" xfId="38092" xr:uid="{00000000-0005-0000-0000-0000BD940000}"/>
    <cellStyle name="Normal 5 2 2 2 2 8 3 2 2 2" xfId="38093" xr:uid="{00000000-0005-0000-0000-0000BE940000}"/>
    <cellStyle name="Normal 5 2 2 2 2 8 3 2 3" xfId="38094" xr:uid="{00000000-0005-0000-0000-0000BF940000}"/>
    <cellStyle name="Normal 5 2 2 2 2 8 3 3" xfId="38095" xr:uid="{00000000-0005-0000-0000-0000C0940000}"/>
    <cellStyle name="Normal 5 2 2 2 2 8 3 3 2" xfId="38096" xr:uid="{00000000-0005-0000-0000-0000C1940000}"/>
    <cellStyle name="Normal 5 2 2 2 2 8 3 4" xfId="38097" xr:uid="{00000000-0005-0000-0000-0000C2940000}"/>
    <cellStyle name="Normal 5 2 2 2 2 8 4" xfId="38098" xr:uid="{00000000-0005-0000-0000-0000C3940000}"/>
    <cellStyle name="Normal 5 2 2 2 2 8 4 2" xfId="38099" xr:uid="{00000000-0005-0000-0000-0000C4940000}"/>
    <cellStyle name="Normal 5 2 2 2 2 8 4 2 2" xfId="38100" xr:uid="{00000000-0005-0000-0000-0000C5940000}"/>
    <cellStyle name="Normal 5 2 2 2 2 8 4 3" xfId="38101" xr:uid="{00000000-0005-0000-0000-0000C6940000}"/>
    <cellStyle name="Normal 5 2 2 2 2 8 5" xfId="38102" xr:uid="{00000000-0005-0000-0000-0000C7940000}"/>
    <cellStyle name="Normal 5 2 2 2 2 8 5 2" xfId="38103" xr:uid="{00000000-0005-0000-0000-0000C8940000}"/>
    <cellStyle name="Normal 5 2 2 2 2 8 6" xfId="38104" xr:uid="{00000000-0005-0000-0000-0000C9940000}"/>
    <cellStyle name="Normal 5 2 2 2 2 9" xfId="38105" xr:uid="{00000000-0005-0000-0000-0000CA940000}"/>
    <cellStyle name="Normal 5 2 2 2 2 9 2" xfId="38106" xr:uid="{00000000-0005-0000-0000-0000CB940000}"/>
    <cellStyle name="Normal 5 2 2 2 2 9 2 2" xfId="38107" xr:uid="{00000000-0005-0000-0000-0000CC940000}"/>
    <cellStyle name="Normal 5 2 2 2 2 9 2 2 2" xfId="38108" xr:uid="{00000000-0005-0000-0000-0000CD940000}"/>
    <cellStyle name="Normal 5 2 2 2 2 9 2 2 2 2" xfId="38109" xr:uid="{00000000-0005-0000-0000-0000CE940000}"/>
    <cellStyle name="Normal 5 2 2 2 2 9 2 2 3" xfId="38110" xr:uid="{00000000-0005-0000-0000-0000CF940000}"/>
    <cellStyle name="Normal 5 2 2 2 2 9 2 3" xfId="38111" xr:uid="{00000000-0005-0000-0000-0000D0940000}"/>
    <cellStyle name="Normal 5 2 2 2 2 9 2 3 2" xfId="38112" xr:uid="{00000000-0005-0000-0000-0000D1940000}"/>
    <cellStyle name="Normal 5 2 2 2 2 9 2 4" xfId="38113" xr:uid="{00000000-0005-0000-0000-0000D2940000}"/>
    <cellStyle name="Normal 5 2 2 2 2 9 3" xfId="38114" xr:uid="{00000000-0005-0000-0000-0000D3940000}"/>
    <cellStyle name="Normal 5 2 2 2 2 9 3 2" xfId="38115" xr:uid="{00000000-0005-0000-0000-0000D4940000}"/>
    <cellStyle name="Normal 5 2 2 2 2 9 3 2 2" xfId="38116" xr:uid="{00000000-0005-0000-0000-0000D5940000}"/>
    <cellStyle name="Normal 5 2 2 2 2 9 3 3" xfId="38117" xr:uid="{00000000-0005-0000-0000-0000D6940000}"/>
    <cellStyle name="Normal 5 2 2 2 2 9 4" xfId="38118" xr:uid="{00000000-0005-0000-0000-0000D7940000}"/>
    <cellStyle name="Normal 5 2 2 2 2 9 4 2" xfId="38119" xr:uid="{00000000-0005-0000-0000-0000D8940000}"/>
    <cellStyle name="Normal 5 2 2 2 2 9 5" xfId="38120" xr:uid="{00000000-0005-0000-0000-0000D9940000}"/>
    <cellStyle name="Normal 5 2 2 2 2_T-straight with PEDs adjustor" xfId="38121" xr:uid="{00000000-0005-0000-0000-0000DA940000}"/>
    <cellStyle name="Normal 5 2 2 2 3" xfId="38122" xr:uid="{00000000-0005-0000-0000-0000DB940000}"/>
    <cellStyle name="Normal 5 2 2 2 3 10" xfId="38123" xr:uid="{00000000-0005-0000-0000-0000DC940000}"/>
    <cellStyle name="Normal 5 2 2 2 3 11" xfId="38124" xr:uid="{00000000-0005-0000-0000-0000DD940000}"/>
    <cellStyle name="Normal 5 2 2 2 3 2" xfId="38125" xr:uid="{00000000-0005-0000-0000-0000DE940000}"/>
    <cellStyle name="Normal 5 2 2 2 3 2 10" xfId="38126" xr:uid="{00000000-0005-0000-0000-0000DF940000}"/>
    <cellStyle name="Normal 5 2 2 2 3 2 2" xfId="38127" xr:uid="{00000000-0005-0000-0000-0000E0940000}"/>
    <cellStyle name="Normal 5 2 2 2 3 2 2 2" xfId="38128" xr:uid="{00000000-0005-0000-0000-0000E1940000}"/>
    <cellStyle name="Normal 5 2 2 2 3 2 2 2 2" xfId="38129" xr:uid="{00000000-0005-0000-0000-0000E2940000}"/>
    <cellStyle name="Normal 5 2 2 2 3 2 2 2 2 2" xfId="38130" xr:uid="{00000000-0005-0000-0000-0000E3940000}"/>
    <cellStyle name="Normal 5 2 2 2 3 2 2 2 2 2 2" xfId="38131" xr:uid="{00000000-0005-0000-0000-0000E4940000}"/>
    <cellStyle name="Normal 5 2 2 2 3 2 2 2 2 2 2 2" xfId="38132" xr:uid="{00000000-0005-0000-0000-0000E5940000}"/>
    <cellStyle name="Normal 5 2 2 2 3 2 2 2 2 2 3" xfId="38133" xr:uid="{00000000-0005-0000-0000-0000E6940000}"/>
    <cellStyle name="Normal 5 2 2 2 3 2 2 2 2 3" xfId="38134" xr:uid="{00000000-0005-0000-0000-0000E7940000}"/>
    <cellStyle name="Normal 5 2 2 2 3 2 2 2 2 3 2" xfId="38135" xr:uid="{00000000-0005-0000-0000-0000E8940000}"/>
    <cellStyle name="Normal 5 2 2 2 3 2 2 2 2 4" xfId="38136" xr:uid="{00000000-0005-0000-0000-0000E9940000}"/>
    <cellStyle name="Normal 5 2 2 2 3 2 2 2 3" xfId="38137" xr:uid="{00000000-0005-0000-0000-0000EA940000}"/>
    <cellStyle name="Normal 5 2 2 2 3 2 2 2 3 2" xfId="38138" xr:uid="{00000000-0005-0000-0000-0000EB940000}"/>
    <cellStyle name="Normal 5 2 2 2 3 2 2 2 3 2 2" xfId="38139" xr:uid="{00000000-0005-0000-0000-0000EC940000}"/>
    <cellStyle name="Normal 5 2 2 2 3 2 2 2 3 3" xfId="38140" xr:uid="{00000000-0005-0000-0000-0000ED940000}"/>
    <cellStyle name="Normal 5 2 2 2 3 2 2 2 4" xfId="38141" xr:uid="{00000000-0005-0000-0000-0000EE940000}"/>
    <cellStyle name="Normal 5 2 2 2 3 2 2 2 4 2" xfId="38142" xr:uid="{00000000-0005-0000-0000-0000EF940000}"/>
    <cellStyle name="Normal 5 2 2 2 3 2 2 2 5" xfId="38143" xr:uid="{00000000-0005-0000-0000-0000F0940000}"/>
    <cellStyle name="Normal 5 2 2 2 3 2 2 3" xfId="38144" xr:uid="{00000000-0005-0000-0000-0000F1940000}"/>
    <cellStyle name="Normal 5 2 2 2 3 2 2 3 2" xfId="38145" xr:uid="{00000000-0005-0000-0000-0000F2940000}"/>
    <cellStyle name="Normal 5 2 2 2 3 2 2 3 2 2" xfId="38146" xr:uid="{00000000-0005-0000-0000-0000F3940000}"/>
    <cellStyle name="Normal 5 2 2 2 3 2 2 3 2 2 2" xfId="38147" xr:uid="{00000000-0005-0000-0000-0000F4940000}"/>
    <cellStyle name="Normal 5 2 2 2 3 2 2 3 2 3" xfId="38148" xr:uid="{00000000-0005-0000-0000-0000F5940000}"/>
    <cellStyle name="Normal 5 2 2 2 3 2 2 3 3" xfId="38149" xr:uid="{00000000-0005-0000-0000-0000F6940000}"/>
    <cellStyle name="Normal 5 2 2 2 3 2 2 3 3 2" xfId="38150" xr:uid="{00000000-0005-0000-0000-0000F7940000}"/>
    <cellStyle name="Normal 5 2 2 2 3 2 2 3 4" xfId="38151" xr:uid="{00000000-0005-0000-0000-0000F8940000}"/>
    <cellStyle name="Normal 5 2 2 2 3 2 2 4" xfId="38152" xr:uid="{00000000-0005-0000-0000-0000F9940000}"/>
    <cellStyle name="Normal 5 2 2 2 3 2 2 4 2" xfId="38153" xr:uid="{00000000-0005-0000-0000-0000FA940000}"/>
    <cellStyle name="Normal 5 2 2 2 3 2 2 4 2 2" xfId="38154" xr:uid="{00000000-0005-0000-0000-0000FB940000}"/>
    <cellStyle name="Normal 5 2 2 2 3 2 2 4 2 2 2" xfId="38155" xr:uid="{00000000-0005-0000-0000-0000FC940000}"/>
    <cellStyle name="Normal 5 2 2 2 3 2 2 4 2 3" xfId="38156" xr:uid="{00000000-0005-0000-0000-0000FD940000}"/>
    <cellStyle name="Normal 5 2 2 2 3 2 2 4 3" xfId="38157" xr:uid="{00000000-0005-0000-0000-0000FE940000}"/>
    <cellStyle name="Normal 5 2 2 2 3 2 2 4 3 2" xfId="38158" xr:uid="{00000000-0005-0000-0000-0000FF940000}"/>
    <cellStyle name="Normal 5 2 2 2 3 2 2 4 4" xfId="38159" xr:uid="{00000000-0005-0000-0000-000000950000}"/>
    <cellStyle name="Normal 5 2 2 2 3 2 2 5" xfId="38160" xr:uid="{00000000-0005-0000-0000-000001950000}"/>
    <cellStyle name="Normal 5 2 2 2 3 2 2 5 2" xfId="38161" xr:uid="{00000000-0005-0000-0000-000002950000}"/>
    <cellStyle name="Normal 5 2 2 2 3 2 2 5 2 2" xfId="38162" xr:uid="{00000000-0005-0000-0000-000003950000}"/>
    <cellStyle name="Normal 5 2 2 2 3 2 2 5 3" xfId="38163" xr:uid="{00000000-0005-0000-0000-000004950000}"/>
    <cellStyle name="Normal 5 2 2 2 3 2 2 6" xfId="38164" xr:uid="{00000000-0005-0000-0000-000005950000}"/>
    <cellStyle name="Normal 5 2 2 2 3 2 2 6 2" xfId="38165" xr:uid="{00000000-0005-0000-0000-000006950000}"/>
    <cellStyle name="Normal 5 2 2 2 3 2 2 7" xfId="38166" xr:uid="{00000000-0005-0000-0000-000007950000}"/>
    <cellStyle name="Normal 5 2 2 2 3 2 2 7 2" xfId="38167" xr:uid="{00000000-0005-0000-0000-000008950000}"/>
    <cellStyle name="Normal 5 2 2 2 3 2 2 8" xfId="38168" xr:uid="{00000000-0005-0000-0000-000009950000}"/>
    <cellStyle name="Normal 5 2 2 2 3 2 3" xfId="38169" xr:uid="{00000000-0005-0000-0000-00000A950000}"/>
    <cellStyle name="Normal 5 2 2 2 3 2 3 2" xfId="38170" xr:uid="{00000000-0005-0000-0000-00000B950000}"/>
    <cellStyle name="Normal 5 2 2 2 3 2 3 2 2" xfId="38171" xr:uid="{00000000-0005-0000-0000-00000C950000}"/>
    <cellStyle name="Normal 5 2 2 2 3 2 3 2 2 2" xfId="38172" xr:uid="{00000000-0005-0000-0000-00000D950000}"/>
    <cellStyle name="Normal 5 2 2 2 3 2 3 2 2 2 2" xfId="38173" xr:uid="{00000000-0005-0000-0000-00000E950000}"/>
    <cellStyle name="Normal 5 2 2 2 3 2 3 2 2 3" xfId="38174" xr:uid="{00000000-0005-0000-0000-00000F950000}"/>
    <cellStyle name="Normal 5 2 2 2 3 2 3 2 3" xfId="38175" xr:uid="{00000000-0005-0000-0000-000010950000}"/>
    <cellStyle name="Normal 5 2 2 2 3 2 3 2 3 2" xfId="38176" xr:uid="{00000000-0005-0000-0000-000011950000}"/>
    <cellStyle name="Normal 5 2 2 2 3 2 3 2 4" xfId="38177" xr:uid="{00000000-0005-0000-0000-000012950000}"/>
    <cellStyle name="Normal 5 2 2 2 3 2 3 3" xfId="38178" xr:uid="{00000000-0005-0000-0000-000013950000}"/>
    <cellStyle name="Normal 5 2 2 2 3 2 3 3 2" xfId="38179" xr:uid="{00000000-0005-0000-0000-000014950000}"/>
    <cellStyle name="Normal 5 2 2 2 3 2 3 3 2 2" xfId="38180" xr:uid="{00000000-0005-0000-0000-000015950000}"/>
    <cellStyle name="Normal 5 2 2 2 3 2 3 3 3" xfId="38181" xr:uid="{00000000-0005-0000-0000-000016950000}"/>
    <cellStyle name="Normal 5 2 2 2 3 2 3 4" xfId="38182" xr:uid="{00000000-0005-0000-0000-000017950000}"/>
    <cellStyle name="Normal 5 2 2 2 3 2 3 4 2" xfId="38183" xr:uid="{00000000-0005-0000-0000-000018950000}"/>
    <cellStyle name="Normal 5 2 2 2 3 2 3 5" xfId="38184" xr:uid="{00000000-0005-0000-0000-000019950000}"/>
    <cellStyle name="Normal 5 2 2 2 3 2 4" xfId="38185" xr:uid="{00000000-0005-0000-0000-00001A950000}"/>
    <cellStyle name="Normal 5 2 2 2 3 2 4 2" xfId="38186" xr:uid="{00000000-0005-0000-0000-00001B950000}"/>
    <cellStyle name="Normal 5 2 2 2 3 2 4 2 2" xfId="38187" xr:uid="{00000000-0005-0000-0000-00001C950000}"/>
    <cellStyle name="Normal 5 2 2 2 3 2 4 2 2 2" xfId="38188" xr:uid="{00000000-0005-0000-0000-00001D950000}"/>
    <cellStyle name="Normal 5 2 2 2 3 2 4 2 3" xfId="38189" xr:uid="{00000000-0005-0000-0000-00001E950000}"/>
    <cellStyle name="Normal 5 2 2 2 3 2 4 3" xfId="38190" xr:uid="{00000000-0005-0000-0000-00001F950000}"/>
    <cellStyle name="Normal 5 2 2 2 3 2 4 3 2" xfId="38191" xr:uid="{00000000-0005-0000-0000-000020950000}"/>
    <cellStyle name="Normal 5 2 2 2 3 2 4 4" xfId="38192" xr:uid="{00000000-0005-0000-0000-000021950000}"/>
    <cellStyle name="Normal 5 2 2 2 3 2 5" xfId="38193" xr:uid="{00000000-0005-0000-0000-000022950000}"/>
    <cellStyle name="Normal 5 2 2 2 3 2 5 2" xfId="38194" xr:uid="{00000000-0005-0000-0000-000023950000}"/>
    <cellStyle name="Normal 5 2 2 2 3 2 5 2 2" xfId="38195" xr:uid="{00000000-0005-0000-0000-000024950000}"/>
    <cellStyle name="Normal 5 2 2 2 3 2 5 2 2 2" xfId="38196" xr:uid="{00000000-0005-0000-0000-000025950000}"/>
    <cellStyle name="Normal 5 2 2 2 3 2 5 2 3" xfId="38197" xr:uid="{00000000-0005-0000-0000-000026950000}"/>
    <cellStyle name="Normal 5 2 2 2 3 2 5 3" xfId="38198" xr:uid="{00000000-0005-0000-0000-000027950000}"/>
    <cellStyle name="Normal 5 2 2 2 3 2 5 3 2" xfId="38199" xr:uid="{00000000-0005-0000-0000-000028950000}"/>
    <cellStyle name="Normal 5 2 2 2 3 2 5 4" xfId="38200" xr:uid="{00000000-0005-0000-0000-000029950000}"/>
    <cellStyle name="Normal 5 2 2 2 3 2 6" xfId="38201" xr:uid="{00000000-0005-0000-0000-00002A950000}"/>
    <cellStyle name="Normal 5 2 2 2 3 2 6 2" xfId="38202" xr:uid="{00000000-0005-0000-0000-00002B950000}"/>
    <cellStyle name="Normal 5 2 2 2 3 2 6 2 2" xfId="38203" xr:uid="{00000000-0005-0000-0000-00002C950000}"/>
    <cellStyle name="Normal 5 2 2 2 3 2 6 3" xfId="38204" xr:uid="{00000000-0005-0000-0000-00002D950000}"/>
    <cellStyle name="Normal 5 2 2 2 3 2 7" xfId="38205" xr:uid="{00000000-0005-0000-0000-00002E950000}"/>
    <cellStyle name="Normal 5 2 2 2 3 2 7 2" xfId="38206" xr:uid="{00000000-0005-0000-0000-00002F950000}"/>
    <cellStyle name="Normal 5 2 2 2 3 2 8" xfId="38207" xr:uid="{00000000-0005-0000-0000-000030950000}"/>
    <cellStyle name="Normal 5 2 2 2 3 2 8 2" xfId="38208" xr:uid="{00000000-0005-0000-0000-000031950000}"/>
    <cellStyle name="Normal 5 2 2 2 3 2 9" xfId="38209" xr:uid="{00000000-0005-0000-0000-000032950000}"/>
    <cellStyle name="Normal 5 2 2 2 3 3" xfId="38210" xr:uid="{00000000-0005-0000-0000-000033950000}"/>
    <cellStyle name="Normal 5 2 2 2 3 3 2" xfId="38211" xr:uid="{00000000-0005-0000-0000-000034950000}"/>
    <cellStyle name="Normal 5 2 2 2 3 3 2 2" xfId="38212" xr:uid="{00000000-0005-0000-0000-000035950000}"/>
    <cellStyle name="Normal 5 2 2 2 3 3 2 2 2" xfId="38213" xr:uid="{00000000-0005-0000-0000-000036950000}"/>
    <cellStyle name="Normal 5 2 2 2 3 3 2 2 2 2" xfId="38214" xr:uid="{00000000-0005-0000-0000-000037950000}"/>
    <cellStyle name="Normal 5 2 2 2 3 3 2 2 2 2 2" xfId="38215" xr:uid="{00000000-0005-0000-0000-000038950000}"/>
    <cellStyle name="Normal 5 2 2 2 3 3 2 2 2 3" xfId="38216" xr:uid="{00000000-0005-0000-0000-000039950000}"/>
    <cellStyle name="Normal 5 2 2 2 3 3 2 2 3" xfId="38217" xr:uid="{00000000-0005-0000-0000-00003A950000}"/>
    <cellStyle name="Normal 5 2 2 2 3 3 2 2 3 2" xfId="38218" xr:uid="{00000000-0005-0000-0000-00003B950000}"/>
    <cellStyle name="Normal 5 2 2 2 3 3 2 2 4" xfId="38219" xr:uid="{00000000-0005-0000-0000-00003C950000}"/>
    <cellStyle name="Normal 5 2 2 2 3 3 2 3" xfId="38220" xr:uid="{00000000-0005-0000-0000-00003D950000}"/>
    <cellStyle name="Normal 5 2 2 2 3 3 2 3 2" xfId="38221" xr:uid="{00000000-0005-0000-0000-00003E950000}"/>
    <cellStyle name="Normal 5 2 2 2 3 3 2 3 2 2" xfId="38222" xr:uid="{00000000-0005-0000-0000-00003F950000}"/>
    <cellStyle name="Normal 5 2 2 2 3 3 2 3 3" xfId="38223" xr:uid="{00000000-0005-0000-0000-000040950000}"/>
    <cellStyle name="Normal 5 2 2 2 3 3 2 4" xfId="38224" xr:uid="{00000000-0005-0000-0000-000041950000}"/>
    <cellStyle name="Normal 5 2 2 2 3 3 2 4 2" xfId="38225" xr:uid="{00000000-0005-0000-0000-000042950000}"/>
    <cellStyle name="Normal 5 2 2 2 3 3 2 5" xfId="38226" xr:uid="{00000000-0005-0000-0000-000043950000}"/>
    <cellStyle name="Normal 5 2 2 2 3 3 3" xfId="38227" xr:uid="{00000000-0005-0000-0000-000044950000}"/>
    <cellStyle name="Normal 5 2 2 2 3 3 3 2" xfId="38228" xr:uid="{00000000-0005-0000-0000-000045950000}"/>
    <cellStyle name="Normal 5 2 2 2 3 3 3 2 2" xfId="38229" xr:uid="{00000000-0005-0000-0000-000046950000}"/>
    <cellStyle name="Normal 5 2 2 2 3 3 3 2 2 2" xfId="38230" xr:uid="{00000000-0005-0000-0000-000047950000}"/>
    <cellStyle name="Normal 5 2 2 2 3 3 3 2 3" xfId="38231" xr:uid="{00000000-0005-0000-0000-000048950000}"/>
    <cellStyle name="Normal 5 2 2 2 3 3 3 3" xfId="38232" xr:uid="{00000000-0005-0000-0000-000049950000}"/>
    <cellStyle name="Normal 5 2 2 2 3 3 3 3 2" xfId="38233" xr:uid="{00000000-0005-0000-0000-00004A950000}"/>
    <cellStyle name="Normal 5 2 2 2 3 3 3 4" xfId="38234" xr:uid="{00000000-0005-0000-0000-00004B950000}"/>
    <cellStyle name="Normal 5 2 2 2 3 3 4" xfId="38235" xr:uid="{00000000-0005-0000-0000-00004C950000}"/>
    <cellStyle name="Normal 5 2 2 2 3 3 4 2" xfId="38236" xr:uid="{00000000-0005-0000-0000-00004D950000}"/>
    <cellStyle name="Normal 5 2 2 2 3 3 4 2 2" xfId="38237" xr:uid="{00000000-0005-0000-0000-00004E950000}"/>
    <cellStyle name="Normal 5 2 2 2 3 3 4 2 2 2" xfId="38238" xr:uid="{00000000-0005-0000-0000-00004F950000}"/>
    <cellStyle name="Normal 5 2 2 2 3 3 4 2 3" xfId="38239" xr:uid="{00000000-0005-0000-0000-000050950000}"/>
    <cellStyle name="Normal 5 2 2 2 3 3 4 3" xfId="38240" xr:uid="{00000000-0005-0000-0000-000051950000}"/>
    <cellStyle name="Normal 5 2 2 2 3 3 4 3 2" xfId="38241" xr:uid="{00000000-0005-0000-0000-000052950000}"/>
    <cellStyle name="Normal 5 2 2 2 3 3 4 4" xfId="38242" xr:uid="{00000000-0005-0000-0000-000053950000}"/>
    <cellStyle name="Normal 5 2 2 2 3 3 5" xfId="38243" xr:uid="{00000000-0005-0000-0000-000054950000}"/>
    <cellStyle name="Normal 5 2 2 2 3 3 5 2" xfId="38244" xr:uid="{00000000-0005-0000-0000-000055950000}"/>
    <cellStyle name="Normal 5 2 2 2 3 3 5 2 2" xfId="38245" xr:uid="{00000000-0005-0000-0000-000056950000}"/>
    <cellStyle name="Normal 5 2 2 2 3 3 5 3" xfId="38246" xr:uid="{00000000-0005-0000-0000-000057950000}"/>
    <cellStyle name="Normal 5 2 2 2 3 3 6" xfId="38247" xr:uid="{00000000-0005-0000-0000-000058950000}"/>
    <cellStyle name="Normal 5 2 2 2 3 3 6 2" xfId="38248" xr:uid="{00000000-0005-0000-0000-000059950000}"/>
    <cellStyle name="Normal 5 2 2 2 3 3 7" xfId="38249" xr:uid="{00000000-0005-0000-0000-00005A950000}"/>
    <cellStyle name="Normal 5 2 2 2 3 3 7 2" xfId="38250" xr:uid="{00000000-0005-0000-0000-00005B950000}"/>
    <cellStyle name="Normal 5 2 2 2 3 3 8" xfId="38251" xr:uid="{00000000-0005-0000-0000-00005C950000}"/>
    <cellStyle name="Normal 5 2 2 2 3 4" xfId="38252" xr:uid="{00000000-0005-0000-0000-00005D950000}"/>
    <cellStyle name="Normal 5 2 2 2 3 4 2" xfId="38253" xr:uid="{00000000-0005-0000-0000-00005E950000}"/>
    <cellStyle name="Normal 5 2 2 2 3 4 2 2" xfId="38254" xr:uid="{00000000-0005-0000-0000-00005F950000}"/>
    <cellStyle name="Normal 5 2 2 2 3 4 2 2 2" xfId="38255" xr:uid="{00000000-0005-0000-0000-000060950000}"/>
    <cellStyle name="Normal 5 2 2 2 3 4 2 2 2 2" xfId="38256" xr:uid="{00000000-0005-0000-0000-000061950000}"/>
    <cellStyle name="Normal 5 2 2 2 3 4 2 2 3" xfId="38257" xr:uid="{00000000-0005-0000-0000-000062950000}"/>
    <cellStyle name="Normal 5 2 2 2 3 4 2 3" xfId="38258" xr:uid="{00000000-0005-0000-0000-000063950000}"/>
    <cellStyle name="Normal 5 2 2 2 3 4 2 3 2" xfId="38259" xr:uid="{00000000-0005-0000-0000-000064950000}"/>
    <cellStyle name="Normal 5 2 2 2 3 4 2 4" xfId="38260" xr:uid="{00000000-0005-0000-0000-000065950000}"/>
    <cellStyle name="Normal 5 2 2 2 3 4 3" xfId="38261" xr:uid="{00000000-0005-0000-0000-000066950000}"/>
    <cellStyle name="Normal 5 2 2 2 3 4 3 2" xfId="38262" xr:uid="{00000000-0005-0000-0000-000067950000}"/>
    <cellStyle name="Normal 5 2 2 2 3 4 3 2 2" xfId="38263" xr:uid="{00000000-0005-0000-0000-000068950000}"/>
    <cellStyle name="Normal 5 2 2 2 3 4 3 3" xfId="38264" xr:uid="{00000000-0005-0000-0000-000069950000}"/>
    <cellStyle name="Normal 5 2 2 2 3 4 4" xfId="38265" xr:uid="{00000000-0005-0000-0000-00006A950000}"/>
    <cellStyle name="Normal 5 2 2 2 3 4 4 2" xfId="38266" xr:uid="{00000000-0005-0000-0000-00006B950000}"/>
    <cellStyle name="Normal 5 2 2 2 3 4 5" xfId="38267" xr:uid="{00000000-0005-0000-0000-00006C950000}"/>
    <cellStyle name="Normal 5 2 2 2 3 5" xfId="38268" xr:uid="{00000000-0005-0000-0000-00006D950000}"/>
    <cellStyle name="Normal 5 2 2 2 3 5 2" xfId="38269" xr:uid="{00000000-0005-0000-0000-00006E950000}"/>
    <cellStyle name="Normal 5 2 2 2 3 5 2 2" xfId="38270" xr:uid="{00000000-0005-0000-0000-00006F950000}"/>
    <cellStyle name="Normal 5 2 2 2 3 5 2 2 2" xfId="38271" xr:uid="{00000000-0005-0000-0000-000070950000}"/>
    <cellStyle name="Normal 5 2 2 2 3 5 2 3" xfId="38272" xr:uid="{00000000-0005-0000-0000-000071950000}"/>
    <cellStyle name="Normal 5 2 2 2 3 5 3" xfId="38273" xr:uid="{00000000-0005-0000-0000-000072950000}"/>
    <cellStyle name="Normal 5 2 2 2 3 5 3 2" xfId="38274" xr:uid="{00000000-0005-0000-0000-000073950000}"/>
    <cellStyle name="Normal 5 2 2 2 3 5 4" xfId="38275" xr:uid="{00000000-0005-0000-0000-000074950000}"/>
    <cellStyle name="Normal 5 2 2 2 3 6" xfId="38276" xr:uid="{00000000-0005-0000-0000-000075950000}"/>
    <cellStyle name="Normal 5 2 2 2 3 6 2" xfId="38277" xr:uid="{00000000-0005-0000-0000-000076950000}"/>
    <cellStyle name="Normal 5 2 2 2 3 6 2 2" xfId="38278" xr:uid="{00000000-0005-0000-0000-000077950000}"/>
    <cellStyle name="Normal 5 2 2 2 3 6 2 2 2" xfId="38279" xr:uid="{00000000-0005-0000-0000-000078950000}"/>
    <cellStyle name="Normal 5 2 2 2 3 6 2 3" xfId="38280" xr:uid="{00000000-0005-0000-0000-000079950000}"/>
    <cellStyle name="Normal 5 2 2 2 3 6 3" xfId="38281" xr:uid="{00000000-0005-0000-0000-00007A950000}"/>
    <cellStyle name="Normal 5 2 2 2 3 6 3 2" xfId="38282" xr:uid="{00000000-0005-0000-0000-00007B950000}"/>
    <cellStyle name="Normal 5 2 2 2 3 6 4" xfId="38283" xr:uid="{00000000-0005-0000-0000-00007C950000}"/>
    <cellStyle name="Normal 5 2 2 2 3 7" xfId="38284" xr:uid="{00000000-0005-0000-0000-00007D950000}"/>
    <cellStyle name="Normal 5 2 2 2 3 7 2" xfId="38285" xr:uid="{00000000-0005-0000-0000-00007E950000}"/>
    <cellStyle name="Normal 5 2 2 2 3 7 2 2" xfId="38286" xr:uid="{00000000-0005-0000-0000-00007F950000}"/>
    <cellStyle name="Normal 5 2 2 2 3 7 3" xfId="38287" xr:uid="{00000000-0005-0000-0000-000080950000}"/>
    <cellStyle name="Normal 5 2 2 2 3 8" xfId="38288" xr:uid="{00000000-0005-0000-0000-000081950000}"/>
    <cellStyle name="Normal 5 2 2 2 3 8 2" xfId="38289" xr:uid="{00000000-0005-0000-0000-000082950000}"/>
    <cellStyle name="Normal 5 2 2 2 3 9" xfId="38290" xr:uid="{00000000-0005-0000-0000-000083950000}"/>
    <cellStyle name="Normal 5 2 2 2 3 9 2" xfId="38291" xr:uid="{00000000-0005-0000-0000-000084950000}"/>
    <cellStyle name="Normal 5 2 2 2 4" xfId="38292" xr:uid="{00000000-0005-0000-0000-000085950000}"/>
    <cellStyle name="Normal 5 2 2 2 4 10" xfId="38293" xr:uid="{00000000-0005-0000-0000-000086950000}"/>
    <cellStyle name="Normal 5 2 2 2 4 11" xfId="38294" xr:uid="{00000000-0005-0000-0000-000087950000}"/>
    <cellStyle name="Normal 5 2 2 2 4 2" xfId="38295" xr:uid="{00000000-0005-0000-0000-000088950000}"/>
    <cellStyle name="Normal 5 2 2 2 4 2 10" xfId="38296" xr:uid="{00000000-0005-0000-0000-000089950000}"/>
    <cellStyle name="Normal 5 2 2 2 4 2 2" xfId="38297" xr:uid="{00000000-0005-0000-0000-00008A950000}"/>
    <cellStyle name="Normal 5 2 2 2 4 2 2 2" xfId="38298" xr:uid="{00000000-0005-0000-0000-00008B950000}"/>
    <cellStyle name="Normal 5 2 2 2 4 2 2 2 2" xfId="38299" xr:uid="{00000000-0005-0000-0000-00008C950000}"/>
    <cellStyle name="Normal 5 2 2 2 4 2 2 2 2 2" xfId="38300" xr:uid="{00000000-0005-0000-0000-00008D950000}"/>
    <cellStyle name="Normal 5 2 2 2 4 2 2 2 2 2 2" xfId="38301" xr:uid="{00000000-0005-0000-0000-00008E950000}"/>
    <cellStyle name="Normal 5 2 2 2 4 2 2 2 2 2 2 2" xfId="38302" xr:uid="{00000000-0005-0000-0000-00008F950000}"/>
    <cellStyle name="Normal 5 2 2 2 4 2 2 2 2 2 3" xfId="38303" xr:uid="{00000000-0005-0000-0000-000090950000}"/>
    <cellStyle name="Normal 5 2 2 2 4 2 2 2 2 3" xfId="38304" xr:uid="{00000000-0005-0000-0000-000091950000}"/>
    <cellStyle name="Normal 5 2 2 2 4 2 2 2 2 3 2" xfId="38305" xr:uid="{00000000-0005-0000-0000-000092950000}"/>
    <cellStyle name="Normal 5 2 2 2 4 2 2 2 2 4" xfId="38306" xr:uid="{00000000-0005-0000-0000-000093950000}"/>
    <cellStyle name="Normal 5 2 2 2 4 2 2 2 3" xfId="38307" xr:uid="{00000000-0005-0000-0000-000094950000}"/>
    <cellStyle name="Normal 5 2 2 2 4 2 2 2 3 2" xfId="38308" xr:uid="{00000000-0005-0000-0000-000095950000}"/>
    <cellStyle name="Normal 5 2 2 2 4 2 2 2 3 2 2" xfId="38309" xr:uid="{00000000-0005-0000-0000-000096950000}"/>
    <cellStyle name="Normal 5 2 2 2 4 2 2 2 3 3" xfId="38310" xr:uid="{00000000-0005-0000-0000-000097950000}"/>
    <cellStyle name="Normal 5 2 2 2 4 2 2 2 4" xfId="38311" xr:uid="{00000000-0005-0000-0000-000098950000}"/>
    <cellStyle name="Normal 5 2 2 2 4 2 2 2 4 2" xfId="38312" xr:uid="{00000000-0005-0000-0000-000099950000}"/>
    <cellStyle name="Normal 5 2 2 2 4 2 2 2 5" xfId="38313" xr:uid="{00000000-0005-0000-0000-00009A950000}"/>
    <cellStyle name="Normal 5 2 2 2 4 2 2 3" xfId="38314" xr:uid="{00000000-0005-0000-0000-00009B950000}"/>
    <cellStyle name="Normal 5 2 2 2 4 2 2 3 2" xfId="38315" xr:uid="{00000000-0005-0000-0000-00009C950000}"/>
    <cellStyle name="Normal 5 2 2 2 4 2 2 3 2 2" xfId="38316" xr:uid="{00000000-0005-0000-0000-00009D950000}"/>
    <cellStyle name="Normal 5 2 2 2 4 2 2 3 2 2 2" xfId="38317" xr:uid="{00000000-0005-0000-0000-00009E950000}"/>
    <cellStyle name="Normal 5 2 2 2 4 2 2 3 2 3" xfId="38318" xr:uid="{00000000-0005-0000-0000-00009F950000}"/>
    <cellStyle name="Normal 5 2 2 2 4 2 2 3 3" xfId="38319" xr:uid="{00000000-0005-0000-0000-0000A0950000}"/>
    <cellStyle name="Normal 5 2 2 2 4 2 2 3 3 2" xfId="38320" xr:uid="{00000000-0005-0000-0000-0000A1950000}"/>
    <cellStyle name="Normal 5 2 2 2 4 2 2 3 4" xfId="38321" xr:uid="{00000000-0005-0000-0000-0000A2950000}"/>
    <cellStyle name="Normal 5 2 2 2 4 2 2 4" xfId="38322" xr:uid="{00000000-0005-0000-0000-0000A3950000}"/>
    <cellStyle name="Normal 5 2 2 2 4 2 2 4 2" xfId="38323" xr:uid="{00000000-0005-0000-0000-0000A4950000}"/>
    <cellStyle name="Normal 5 2 2 2 4 2 2 4 2 2" xfId="38324" xr:uid="{00000000-0005-0000-0000-0000A5950000}"/>
    <cellStyle name="Normal 5 2 2 2 4 2 2 4 2 2 2" xfId="38325" xr:uid="{00000000-0005-0000-0000-0000A6950000}"/>
    <cellStyle name="Normal 5 2 2 2 4 2 2 4 2 3" xfId="38326" xr:uid="{00000000-0005-0000-0000-0000A7950000}"/>
    <cellStyle name="Normal 5 2 2 2 4 2 2 4 3" xfId="38327" xr:uid="{00000000-0005-0000-0000-0000A8950000}"/>
    <cellStyle name="Normal 5 2 2 2 4 2 2 4 3 2" xfId="38328" xr:uid="{00000000-0005-0000-0000-0000A9950000}"/>
    <cellStyle name="Normal 5 2 2 2 4 2 2 4 4" xfId="38329" xr:uid="{00000000-0005-0000-0000-0000AA950000}"/>
    <cellStyle name="Normal 5 2 2 2 4 2 2 5" xfId="38330" xr:uid="{00000000-0005-0000-0000-0000AB950000}"/>
    <cellStyle name="Normal 5 2 2 2 4 2 2 5 2" xfId="38331" xr:uid="{00000000-0005-0000-0000-0000AC950000}"/>
    <cellStyle name="Normal 5 2 2 2 4 2 2 5 2 2" xfId="38332" xr:uid="{00000000-0005-0000-0000-0000AD950000}"/>
    <cellStyle name="Normal 5 2 2 2 4 2 2 5 3" xfId="38333" xr:uid="{00000000-0005-0000-0000-0000AE950000}"/>
    <cellStyle name="Normal 5 2 2 2 4 2 2 6" xfId="38334" xr:uid="{00000000-0005-0000-0000-0000AF950000}"/>
    <cellStyle name="Normal 5 2 2 2 4 2 2 6 2" xfId="38335" xr:uid="{00000000-0005-0000-0000-0000B0950000}"/>
    <cellStyle name="Normal 5 2 2 2 4 2 2 7" xfId="38336" xr:uid="{00000000-0005-0000-0000-0000B1950000}"/>
    <cellStyle name="Normal 5 2 2 2 4 2 2 7 2" xfId="38337" xr:uid="{00000000-0005-0000-0000-0000B2950000}"/>
    <cellStyle name="Normal 5 2 2 2 4 2 2 8" xfId="38338" xr:uid="{00000000-0005-0000-0000-0000B3950000}"/>
    <cellStyle name="Normal 5 2 2 2 4 2 3" xfId="38339" xr:uid="{00000000-0005-0000-0000-0000B4950000}"/>
    <cellStyle name="Normal 5 2 2 2 4 2 3 2" xfId="38340" xr:uid="{00000000-0005-0000-0000-0000B5950000}"/>
    <cellStyle name="Normal 5 2 2 2 4 2 3 2 2" xfId="38341" xr:uid="{00000000-0005-0000-0000-0000B6950000}"/>
    <cellStyle name="Normal 5 2 2 2 4 2 3 2 2 2" xfId="38342" xr:uid="{00000000-0005-0000-0000-0000B7950000}"/>
    <cellStyle name="Normal 5 2 2 2 4 2 3 2 2 2 2" xfId="38343" xr:uid="{00000000-0005-0000-0000-0000B8950000}"/>
    <cellStyle name="Normal 5 2 2 2 4 2 3 2 2 3" xfId="38344" xr:uid="{00000000-0005-0000-0000-0000B9950000}"/>
    <cellStyle name="Normal 5 2 2 2 4 2 3 2 3" xfId="38345" xr:uid="{00000000-0005-0000-0000-0000BA950000}"/>
    <cellStyle name="Normal 5 2 2 2 4 2 3 2 3 2" xfId="38346" xr:uid="{00000000-0005-0000-0000-0000BB950000}"/>
    <cellStyle name="Normal 5 2 2 2 4 2 3 2 4" xfId="38347" xr:uid="{00000000-0005-0000-0000-0000BC950000}"/>
    <cellStyle name="Normal 5 2 2 2 4 2 3 3" xfId="38348" xr:uid="{00000000-0005-0000-0000-0000BD950000}"/>
    <cellStyle name="Normal 5 2 2 2 4 2 3 3 2" xfId="38349" xr:uid="{00000000-0005-0000-0000-0000BE950000}"/>
    <cellStyle name="Normal 5 2 2 2 4 2 3 3 2 2" xfId="38350" xr:uid="{00000000-0005-0000-0000-0000BF950000}"/>
    <cellStyle name="Normal 5 2 2 2 4 2 3 3 3" xfId="38351" xr:uid="{00000000-0005-0000-0000-0000C0950000}"/>
    <cellStyle name="Normal 5 2 2 2 4 2 3 4" xfId="38352" xr:uid="{00000000-0005-0000-0000-0000C1950000}"/>
    <cellStyle name="Normal 5 2 2 2 4 2 3 4 2" xfId="38353" xr:uid="{00000000-0005-0000-0000-0000C2950000}"/>
    <cellStyle name="Normal 5 2 2 2 4 2 3 5" xfId="38354" xr:uid="{00000000-0005-0000-0000-0000C3950000}"/>
    <cellStyle name="Normal 5 2 2 2 4 2 4" xfId="38355" xr:uid="{00000000-0005-0000-0000-0000C4950000}"/>
    <cellStyle name="Normal 5 2 2 2 4 2 4 2" xfId="38356" xr:uid="{00000000-0005-0000-0000-0000C5950000}"/>
    <cellStyle name="Normal 5 2 2 2 4 2 4 2 2" xfId="38357" xr:uid="{00000000-0005-0000-0000-0000C6950000}"/>
    <cellStyle name="Normal 5 2 2 2 4 2 4 2 2 2" xfId="38358" xr:uid="{00000000-0005-0000-0000-0000C7950000}"/>
    <cellStyle name="Normal 5 2 2 2 4 2 4 2 3" xfId="38359" xr:uid="{00000000-0005-0000-0000-0000C8950000}"/>
    <cellStyle name="Normal 5 2 2 2 4 2 4 3" xfId="38360" xr:uid="{00000000-0005-0000-0000-0000C9950000}"/>
    <cellStyle name="Normal 5 2 2 2 4 2 4 3 2" xfId="38361" xr:uid="{00000000-0005-0000-0000-0000CA950000}"/>
    <cellStyle name="Normal 5 2 2 2 4 2 4 4" xfId="38362" xr:uid="{00000000-0005-0000-0000-0000CB950000}"/>
    <cellStyle name="Normal 5 2 2 2 4 2 5" xfId="38363" xr:uid="{00000000-0005-0000-0000-0000CC950000}"/>
    <cellStyle name="Normal 5 2 2 2 4 2 5 2" xfId="38364" xr:uid="{00000000-0005-0000-0000-0000CD950000}"/>
    <cellStyle name="Normal 5 2 2 2 4 2 5 2 2" xfId="38365" xr:uid="{00000000-0005-0000-0000-0000CE950000}"/>
    <cellStyle name="Normal 5 2 2 2 4 2 5 2 2 2" xfId="38366" xr:uid="{00000000-0005-0000-0000-0000CF950000}"/>
    <cellStyle name="Normal 5 2 2 2 4 2 5 2 3" xfId="38367" xr:uid="{00000000-0005-0000-0000-0000D0950000}"/>
    <cellStyle name="Normal 5 2 2 2 4 2 5 3" xfId="38368" xr:uid="{00000000-0005-0000-0000-0000D1950000}"/>
    <cellStyle name="Normal 5 2 2 2 4 2 5 3 2" xfId="38369" xr:uid="{00000000-0005-0000-0000-0000D2950000}"/>
    <cellStyle name="Normal 5 2 2 2 4 2 5 4" xfId="38370" xr:uid="{00000000-0005-0000-0000-0000D3950000}"/>
    <cellStyle name="Normal 5 2 2 2 4 2 6" xfId="38371" xr:uid="{00000000-0005-0000-0000-0000D4950000}"/>
    <cellStyle name="Normal 5 2 2 2 4 2 6 2" xfId="38372" xr:uid="{00000000-0005-0000-0000-0000D5950000}"/>
    <cellStyle name="Normal 5 2 2 2 4 2 6 2 2" xfId="38373" xr:uid="{00000000-0005-0000-0000-0000D6950000}"/>
    <cellStyle name="Normal 5 2 2 2 4 2 6 3" xfId="38374" xr:uid="{00000000-0005-0000-0000-0000D7950000}"/>
    <cellStyle name="Normal 5 2 2 2 4 2 7" xfId="38375" xr:uid="{00000000-0005-0000-0000-0000D8950000}"/>
    <cellStyle name="Normal 5 2 2 2 4 2 7 2" xfId="38376" xr:uid="{00000000-0005-0000-0000-0000D9950000}"/>
    <cellStyle name="Normal 5 2 2 2 4 2 8" xfId="38377" xr:uid="{00000000-0005-0000-0000-0000DA950000}"/>
    <cellStyle name="Normal 5 2 2 2 4 2 8 2" xfId="38378" xr:uid="{00000000-0005-0000-0000-0000DB950000}"/>
    <cellStyle name="Normal 5 2 2 2 4 2 9" xfId="38379" xr:uid="{00000000-0005-0000-0000-0000DC950000}"/>
    <cellStyle name="Normal 5 2 2 2 4 3" xfId="38380" xr:uid="{00000000-0005-0000-0000-0000DD950000}"/>
    <cellStyle name="Normal 5 2 2 2 4 3 2" xfId="38381" xr:uid="{00000000-0005-0000-0000-0000DE950000}"/>
    <cellStyle name="Normal 5 2 2 2 4 3 2 2" xfId="38382" xr:uid="{00000000-0005-0000-0000-0000DF950000}"/>
    <cellStyle name="Normal 5 2 2 2 4 3 2 2 2" xfId="38383" xr:uid="{00000000-0005-0000-0000-0000E0950000}"/>
    <cellStyle name="Normal 5 2 2 2 4 3 2 2 2 2" xfId="38384" xr:uid="{00000000-0005-0000-0000-0000E1950000}"/>
    <cellStyle name="Normal 5 2 2 2 4 3 2 2 2 2 2" xfId="38385" xr:uid="{00000000-0005-0000-0000-0000E2950000}"/>
    <cellStyle name="Normal 5 2 2 2 4 3 2 2 2 3" xfId="38386" xr:uid="{00000000-0005-0000-0000-0000E3950000}"/>
    <cellStyle name="Normal 5 2 2 2 4 3 2 2 3" xfId="38387" xr:uid="{00000000-0005-0000-0000-0000E4950000}"/>
    <cellStyle name="Normal 5 2 2 2 4 3 2 2 3 2" xfId="38388" xr:uid="{00000000-0005-0000-0000-0000E5950000}"/>
    <cellStyle name="Normal 5 2 2 2 4 3 2 2 4" xfId="38389" xr:uid="{00000000-0005-0000-0000-0000E6950000}"/>
    <cellStyle name="Normal 5 2 2 2 4 3 2 3" xfId="38390" xr:uid="{00000000-0005-0000-0000-0000E7950000}"/>
    <cellStyle name="Normal 5 2 2 2 4 3 2 3 2" xfId="38391" xr:uid="{00000000-0005-0000-0000-0000E8950000}"/>
    <cellStyle name="Normal 5 2 2 2 4 3 2 3 2 2" xfId="38392" xr:uid="{00000000-0005-0000-0000-0000E9950000}"/>
    <cellStyle name="Normal 5 2 2 2 4 3 2 3 3" xfId="38393" xr:uid="{00000000-0005-0000-0000-0000EA950000}"/>
    <cellStyle name="Normal 5 2 2 2 4 3 2 4" xfId="38394" xr:uid="{00000000-0005-0000-0000-0000EB950000}"/>
    <cellStyle name="Normal 5 2 2 2 4 3 2 4 2" xfId="38395" xr:uid="{00000000-0005-0000-0000-0000EC950000}"/>
    <cellStyle name="Normal 5 2 2 2 4 3 2 5" xfId="38396" xr:uid="{00000000-0005-0000-0000-0000ED950000}"/>
    <cellStyle name="Normal 5 2 2 2 4 3 3" xfId="38397" xr:uid="{00000000-0005-0000-0000-0000EE950000}"/>
    <cellStyle name="Normal 5 2 2 2 4 3 3 2" xfId="38398" xr:uid="{00000000-0005-0000-0000-0000EF950000}"/>
    <cellStyle name="Normal 5 2 2 2 4 3 3 2 2" xfId="38399" xr:uid="{00000000-0005-0000-0000-0000F0950000}"/>
    <cellStyle name="Normal 5 2 2 2 4 3 3 2 2 2" xfId="38400" xr:uid="{00000000-0005-0000-0000-0000F1950000}"/>
    <cellStyle name="Normal 5 2 2 2 4 3 3 2 3" xfId="38401" xr:uid="{00000000-0005-0000-0000-0000F2950000}"/>
    <cellStyle name="Normal 5 2 2 2 4 3 3 3" xfId="38402" xr:uid="{00000000-0005-0000-0000-0000F3950000}"/>
    <cellStyle name="Normal 5 2 2 2 4 3 3 3 2" xfId="38403" xr:uid="{00000000-0005-0000-0000-0000F4950000}"/>
    <cellStyle name="Normal 5 2 2 2 4 3 3 4" xfId="38404" xr:uid="{00000000-0005-0000-0000-0000F5950000}"/>
    <cellStyle name="Normal 5 2 2 2 4 3 4" xfId="38405" xr:uid="{00000000-0005-0000-0000-0000F6950000}"/>
    <cellStyle name="Normal 5 2 2 2 4 3 4 2" xfId="38406" xr:uid="{00000000-0005-0000-0000-0000F7950000}"/>
    <cellStyle name="Normal 5 2 2 2 4 3 4 2 2" xfId="38407" xr:uid="{00000000-0005-0000-0000-0000F8950000}"/>
    <cellStyle name="Normal 5 2 2 2 4 3 4 2 2 2" xfId="38408" xr:uid="{00000000-0005-0000-0000-0000F9950000}"/>
    <cellStyle name="Normal 5 2 2 2 4 3 4 2 3" xfId="38409" xr:uid="{00000000-0005-0000-0000-0000FA950000}"/>
    <cellStyle name="Normal 5 2 2 2 4 3 4 3" xfId="38410" xr:uid="{00000000-0005-0000-0000-0000FB950000}"/>
    <cellStyle name="Normal 5 2 2 2 4 3 4 3 2" xfId="38411" xr:uid="{00000000-0005-0000-0000-0000FC950000}"/>
    <cellStyle name="Normal 5 2 2 2 4 3 4 4" xfId="38412" xr:uid="{00000000-0005-0000-0000-0000FD950000}"/>
    <cellStyle name="Normal 5 2 2 2 4 3 5" xfId="38413" xr:uid="{00000000-0005-0000-0000-0000FE950000}"/>
    <cellStyle name="Normal 5 2 2 2 4 3 5 2" xfId="38414" xr:uid="{00000000-0005-0000-0000-0000FF950000}"/>
    <cellStyle name="Normal 5 2 2 2 4 3 5 2 2" xfId="38415" xr:uid="{00000000-0005-0000-0000-000000960000}"/>
    <cellStyle name="Normal 5 2 2 2 4 3 5 3" xfId="38416" xr:uid="{00000000-0005-0000-0000-000001960000}"/>
    <cellStyle name="Normal 5 2 2 2 4 3 6" xfId="38417" xr:uid="{00000000-0005-0000-0000-000002960000}"/>
    <cellStyle name="Normal 5 2 2 2 4 3 6 2" xfId="38418" xr:uid="{00000000-0005-0000-0000-000003960000}"/>
    <cellStyle name="Normal 5 2 2 2 4 3 7" xfId="38419" xr:uid="{00000000-0005-0000-0000-000004960000}"/>
    <cellStyle name="Normal 5 2 2 2 4 3 7 2" xfId="38420" xr:uid="{00000000-0005-0000-0000-000005960000}"/>
    <cellStyle name="Normal 5 2 2 2 4 3 8" xfId="38421" xr:uid="{00000000-0005-0000-0000-000006960000}"/>
    <cellStyle name="Normal 5 2 2 2 4 4" xfId="38422" xr:uid="{00000000-0005-0000-0000-000007960000}"/>
    <cellStyle name="Normal 5 2 2 2 4 4 2" xfId="38423" xr:uid="{00000000-0005-0000-0000-000008960000}"/>
    <cellStyle name="Normal 5 2 2 2 4 4 2 2" xfId="38424" xr:uid="{00000000-0005-0000-0000-000009960000}"/>
    <cellStyle name="Normal 5 2 2 2 4 4 2 2 2" xfId="38425" xr:uid="{00000000-0005-0000-0000-00000A960000}"/>
    <cellStyle name="Normal 5 2 2 2 4 4 2 2 2 2" xfId="38426" xr:uid="{00000000-0005-0000-0000-00000B960000}"/>
    <cellStyle name="Normal 5 2 2 2 4 4 2 2 3" xfId="38427" xr:uid="{00000000-0005-0000-0000-00000C960000}"/>
    <cellStyle name="Normal 5 2 2 2 4 4 2 3" xfId="38428" xr:uid="{00000000-0005-0000-0000-00000D960000}"/>
    <cellStyle name="Normal 5 2 2 2 4 4 2 3 2" xfId="38429" xr:uid="{00000000-0005-0000-0000-00000E960000}"/>
    <cellStyle name="Normal 5 2 2 2 4 4 2 4" xfId="38430" xr:uid="{00000000-0005-0000-0000-00000F960000}"/>
    <cellStyle name="Normal 5 2 2 2 4 4 3" xfId="38431" xr:uid="{00000000-0005-0000-0000-000010960000}"/>
    <cellStyle name="Normal 5 2 2 2 4 4 3 2" xfId="38432" xr:uid="{00000000-0005-0000-0000-000011960000}"/>
    <cellStyle name="Normal 5 2 2 2 4 4 3 2 2" xfId="38433" xr:uid="{00000000-0005-0000-0000-000012960000}"/>
    <cellStyle name="Normal 5 2 2 2 4 4 3 3" xfId="38434" xr:uid="{00000000-0005-0000-0000-000013960000}"/>
    <cellStyle name="Normal 5 2 2 2 4 4 4" xfId="38435" xr:uid="{00000000-0005-0000-0000-000014960000}"/>
    <cellStyle name="Normal 5 2 2 2 4 4 4 2" xfId="38436" xr:uid="{00000000-0005-0000-0000-000015960000}"/>
    <cellStyle name="Normal 5 2 2 2 4 4 5" xfId="38437" xr:uid="{00000000-0005-0000-0000-000016960000}"/>
    <cellStyle name="Normal 5 2 2 2 4 5" xfId="38438" xr:uid="{00000000-0005-0000-0000-000017960000}"/>
    <cellStyle name="Normal 5 2 2 2 4 5 2" xfId="38439" xr:uid="{00000000-0005-0000-0000-000018960000}"/>
    <cellStyle name="Normal 5 2 2 2 4 5 2 2" xfId="38440" xr:uid="{00000000-0005-0000-0000-000019960000}"/>
    <cellStyle name="Normal 5 2 2 2 4 5 2 2 2" xfId="38441" xr:uid="{00000000-0005-0000-0000-00001A960000}"/>
    <cellStyle name="Normal 5 2 2 2 4 5 2 3" xfId="38442" xr:uid="{00000000-0005-0000-0000-00001B960000}"/>
    <cellStyle name="Normal 5 2 2 2 4 5 3" xfId="38443" xr:uid="{00000000-0005-0000-0000-00001C960000}"/>
    <cellStyle name="Normal 5 2 2 2 4 5 3 2" xfId="38444" xr:uid="{00000000-0005-0000-0000-00001D960000}"/>
    <cellStyle name="Normal 5 2 2 2 4 5 4" xfId="38445" xr:uid="{00000000-0005-0000-0000-00001E960000}"/>
    <cellStyle name="Normal 5 2 2 2 4 6" xfId="38446" xr:uid="{00000000-0005-0000-0000-00001F960000}"/>
    <cellStyle name="Normal 5 2 2 2 4 6 2" xfId="38447" xr:uid="{00000000-0005-0000-0000-000020960000}"/>
    <cellStyle name="Normal 5 2 2 2 4 6 2 2" xfId="38448" xr:uid="{00000000-0005-0000-0000-000021960000}"/>
    <cellStyle name="Normal 5 2 2 2 4 6 2 2 2" xfId="38449" xr:uid="{00000000-0005-0000-0000-000022960000}"/>
    <cellStyle name="Normal 5 2 2 2 4 6 2 3" xfId="38450" xr:uid="{00000000-0005-0000-0000-000023960000}"/>
    <cellStyle name="Normal 5 2 2 2 4 6 3" xfId="38451" xr:uid="{00000000-0005-0000-0000-000024960000}"/>
    <cellStyle name="Normal 5 2 2 2 4 6 3 2" xfId="38452" xr:uid="{00000000-0005-0000-0000-000025960000}"/>
    <cellStyle name="Normal 5 2 2 2 4 6 4" xfId="38453" xr:uid="{00000000-0005-0000-0000-000026960000}"/>
    <cellStyle name="Normal 5 2 2 2 4 7" xfId="38454" xr:uid="{00000000-0005-0000-0000-000027960000}"/>
    <cellStyle name="Normal 5 2 2 2 4 7 2" xfId="38455" xr:uid="{00000000-0005-0000-0000-000028960000}"/>
    <cellStyle name="Normal 5 2 2 2 4 7 2 2" xfId="38456" xr:uid="{00000000-0005-0000-0000-000029960000}"/>
    <cellStyle name="Normal 5 2 2 2 4 7 3" xfId="38457" xr:uid="{00000000-0005-0000-0000-00002A960000}"/>
    <cellStyle name="Normal 5 2 2 2 4 8" xfId="38458" xr:uid="{00000000-0005-0000-0000-00002B960000}"/>
    <cellStyle name="Normal 5 2 2 2 4 8 2" xfId="38459" xr:uid="{00000000-0005-0000-0000-00002C960000}"/>
    <cellStyle name="Normal 5 2 2 2 4 9" xfId="38460" xr:uid="{00000000-0005-0000-0000-00002D960000}"/>
    <cellStyle name="Normal 5 2 2 2 4 9 2" xfId="38461" xr:uid="{00000000-0005-0000-0000-00002E960000}"/>
    <cellStyle name="Normal 5 2 2 2 5" xfId="38462" xr:uid="{00000000-0005-0000-0000-00002F960000}"/>
    <cellStyle name="Normal 5 2 2 2 5 10" xfId="38463" xr:uid="{00000000-0005-0000-0000-000030960000}"/>
    <cellStyle name="Normal 5 2 2 2 5 11" xfId="38464" xr:uid="{00000000-0005-0000-0000-000031960000}"/>
    <cellStyle name="Normal 5 2 2 2 5 2" xfId="38465" xr:uid="{00000000-0005-0000-0000-000032960000}"/>
    <cellStyle name="Normal 5 2 2 2 5 2 2" xfId="38466" xr:uid="{00000000-0005-0000-0000-000033960000}"/>
    <cellStyle name="Normal 5 2 2 2 5 2 2 2" xfId="38467" xr:uid="{00000000-0005-0000-0000-000034960000}"/>
    <cellStyle name="Normal 5 2 2 2 5 2 2 2 2" xfId="38468" xr:uid="{00000000-0005-0000-0000-000035960000}"/>
    <cellStyle name="Normal 5 2 2 2 5 2 2 2 2 2" xfId="38469" xr:uid="{00000000-0005-0000-0000-000036960000}"/>
    <cellStyle name="Normal 5 2 2 2 5 2 2 2 2 2 2" xfId="38470" xr:uid="{00000000-0005-0000-0000-000037960000}"/>
    <cellStyle name="Normal 5 2 2 2 5 2 2 2 2 3" xfId="38471" xr:uid="{00000000-0005-0000-0000-000038960000}"/>
    <cellStyle name="Normal 5 2 2 2 5 2 2 2 2 3 2" xfId="38472" xr:uid="{00000000-0005-0000-0000-000039960000}"/>
    <cellStyle name="Normal 5 2 2 2 5 2 2 2 2 3 2 2" xfId="38473" xr:uid="{00000000-0005-0000-0000-00003A960000}"/>
    <cellStyle name="Normal 5 2 2 2 5 2 2 2 2 3 3" xfId="38474" xr:uid="{00000000-0005-0000-0000-00003B960000}"/>
    <cellStyle name="Normal 5 2 2 2 5 2 2 2 2 4" xfId="38475" xr:uid="{00000000-0005-0000-0000-00003C960000}"/>
    <cellStyle name="Normal 5 2 2 2 5 2 2 2 3" xfId="38476" xr:uid="{00000000-0005-0000-0000-00003D960000}"/>
    <cellStyle name="Normal 5 2 2 2 5 2 2 2 3 2" xfId="38477" xr:uid="{00000000-0005-0000-0000-00003E960000}"/>
    <cellStyle name="Normal 5 2 2 2 5 2 2 2 4" xfId="38478" xr:uid="{00000000-0005-0000-0000-00003F960000}"/>
    <cellStyle name="Normal 5 2 2 2 5 2 2 2 4 2" xfId="38479" xr:uid="{00000000-0005-0000-0000-000040960000}"/>
    <cellStyle name="Normal 5 2 2 2 5 2 2 2 4 2 2" xfId="38480" xr:uid="{00000000-0005-0000-0000-000041960000}"/>
    <cellStyle name="Normal 5 2 2 2 5 2 2 2 4 3" xfId="38481" xr:uid="{00000000-0005-0000-0000-000042960000}"/>
    <cellStyle name="Normal 5 2 2 2 5 2 2 2 5" xfId="38482" xr:uid="{00000000-0005-0000-0000-000043960000}"/>
    <cellStyle name="Normal 5 2 2 2 5 2 2 3" xfId="38483" xr:uid="{00000000-0005-0000-0000-000044960000}"/>
    <cellStyle name="Normal 5 2 2 2 5 2 2 3 2" xfId="38484" xr:uid="{00000000-0005-0000-0000-000045960000}"/>
    <cellStyle name="Normal 5 2 2 2 5 2 2 3 2 2" xfId="38485" xr:uid="{00000000-0005-0000-0000-000046960000}"/>
    <cellStyle name="Normal 5 2 2 2 5 2 2 3 3" xfId="38486" xr:uid="{00000000-0005-0000-0000-000047960000}"/>
    <cellStyle name="Normal 5 2 2 2 5 2 2 3 3 2" xfId="38487" xr:uid="{00000000-0005-0000-0000-000048960000}"/>
    <cellStyle name="Normal 5 2 2 2 5 2 2 3 3 2 2" xfId="38488" xr:uid="{00000000-0005-0000-0000-000049960000}"/>
    <cellStyle name="Normal 5 2 2 2 5 2 2 3 3 3" xfId="38489" xr:uid="{00000000-0005-0000-0000-00004A960000}"/>
    <cellStyle name="Normal 5 2 2 2 5 2 2 3 4" xfId="38490" xr:uid="{00000000-0005-0000-0000-00004B960000}"/>
    <cellStyle name="Normal 5 2 2 2 5 2 2 4" xfId="38491" xr:uid="{00000000-0005-0000-0000-00004C960000}"/>
    <cellStyle name="Normal 5 2 2 2 5 2 2 4 2" xfId="38492" xr:uid="{00000000-0005-0000-0000-00004D960000}"/>
    <cellStyle name="Normal 5 2 2 2 5 2 2 4 2 2" xfId="38493" xr:uid="{00000000-0005-0000-0000-00004E960000}"/>
    <cellStyle name="Normal 5 2 2 2 5 2 2 4 3" xfId="38494" xr:uid="{00000000-0005-0000-0000-00004F960000}"/>
    <cellStyle name="Normal 5 2 2 2 5 2 2 4 3 2" xfId="38495" xr:uid="{00000000-0005-0000-0000-000050960000}"/>
    <cellStyle name="Normal 5 2 2 2 5 2 2 4 3 2 2" xfId="38496" xr:uid="{00000000-0005-0000-0000-000051960000}"/>
    <cellStyle name="Normal 5 2 2 2 5 2 2 4 3 3" xfId="38497" xr:uid="{00000000-0005-0000-0000-000052960000}"/>
    <cellStyle name="Normal 5 2 2 2 5 2 2 4 4" xfId="38498" xr:uid="{00000000-0005-0000-0000-000053960000}"/>
    <cellStyle name="Normal 5 2 2 2 5 2 2 5" xfId="38499" xr:uid="{00000000-0005-0000-0000-000054960000}"/>
    <cellStyle name="Normal 5 2 2 2 5 2 2 5 2" xfId="38500" xr:uid="{00000000-0005-0000-0000-000055960000}"/>
    <cellStyle name="Normal 5 2 2 2 5 2 2 6" xfId="38501" xr:uid="{00000000-0005-0000-0000-000056960000}"/>
    <cellStyle name="Normal 5 2 2 2 5 2 2 6 2" xfId="38502" xr:uid="{00000000-0005-0000-0000-000057960000}"/>
    <cellStyle name="Normal 5 2 2 2 5 2 2 6 2 2" xfId="38503" xr:uid="{00000000-0005-0000-0000-000058960000}"/>
    <cellStyle name="Normal 5 2 2 2 5 2 2 6 3" xfId="38504" xr:uid="{00000000-0005-0000-0000-000059960000}"/>
    <cellStyle name="Normal 5 2 2 2 5 2 2 7" xfId="38505" xr:uid="{00000000-0005-0000-0000-00005A960000}"/>
    <cellStyle name="Normal 5 2 2 2 5 2 2 7 2" xfId="38506" xr:uid="{00000000-0005-0000-0000-00005B960000}"/>
    <cellStyle name="Normal 5 2 2 2 5 2 2 8" xfId="38507" xr:uid="{00000000-0005-0000-0000-00005C960000}"/>
    <cellStyle name="Normal 5 2 2 2 5 2 3" xfId="38508" xr:uid="{00000000-0005-0000-0000-00005D960000}"/>
    <cellStyle name="Normal 5 2 2 2 5 2 3 2" xfId="38509" xr:uid="{00000000-0005-0000-0000-00005E960000}"/>
    <cellStyle name="Normal 5 2 2 2 5 2 3 2 2" xfId="38510" xr:uid="{00000000-0005-0000-0000-00005F960000}"/>
    <cellStyle name="Normal 5 2 2 2 5 2 3 2 2 2" xfId="38511" xr:uid="{00000000-0005-0000-0000-000060960000}"/>
    <cellStyle name="Normal 5 2 2 2 5 2 3 2 3" xfId="38512" xr:uid="{00000000-0005-0000-0000-000061960000}"/>
    <cellStyle name="Normal 5 2 2 2 5 2 3 2 3 2" xfId="38513" xr:uid="{00000000-0005-0000-0000-000062960000}"/>
    <cellStyle name="Normal 5 2 2 2 5 2 3 2 3 2 2" xfId="38514" xr:uid="{00000000-0005-0000-0000-000063960000}"/>
    <cellStyle name="Normal 5 2 2 2 5 2 3 2 3 3" xfId="38515" xr:uid="{00000000-0005-0000-0000-000064960000}"/>
    <cellStyle name="Normal 5 2 2 2 5 2 3 2 4" xfId="38516" xr:uid="{00000000-0005-0000-0000-000065960000}"/>
    <cellStyle name="Normal 5 2 2 2 5 2 3 3" xfId="38517" xr:uid="{00000000-0005-0000-0000-000066960000}"/>
    <cellStyle name="Normal 5 2 2 2 5 2 3 3 2" xfId="38518" xr:uid="{00000000-0005-0000-0000-000067960000}"/>
    <cellStyle name="Normal 5 2 2 2 5 2 3 4" xfId="38519" xr:uid="{00000000-0005-0000-0000-000068960000}"/>
    <cellStyle name="Normal 5 2 2 2 5 2 3 4 2" xfId="38520" xr:uid="{00000000-0005-0000-0000-000069960000}"/>
    <cellStyle name="Normal 5 2 2 2 5 2 3 4 2 2" xfId="38521" xr:uid="{00000000-0005-0000-0000-00006A960000}"/>
    <cellStyle name="Normal 5 2 2 2 5 2 3 4 3" xfId="38522" xr:uid="{00000000-0005-0000-0000-00006B960000}"/>
    <cellStyle name="Normal 5 2 2 2 5 2 3 5" xfId="38523" xr:uid="{00000000-0005-0000-0000-00006C960000}"/>
    <cellStyle name="Normal 5 2 2 2 5 2 4" xfId="38524" xr:uid="{00000000-0005-0000-0000-00006D960000}"/>
    <cellStyle name="Normal 5 2 2 2 5 2 4 2" xfId="38525" xr:uid="{00000000-0005-0000-0000-00006E960000}"/>
    <cellStyle name="Normal 5 2 2 2 5 2 4 2 2" xfId="38526" xr:uid="{00000000-0005-0000-0000-00006F960000}"/>
    <cellStyle name="Normal 5 2 2 2 5 2 4 3" xfId="38527" xr:uid="{00000000-0005-0000-0000-000070960000}"/>
    <cellStyle name="Normal 5 2 2 2 5 2 4 3 2" xfId="38528" xr:uid="{00000000-0005-0000-0000-000071960000}"/>
    <cellStyle name="Normal 5 2 2 2 5 2 4 3 2 2" xfId="38529" xr:uid="{00000000-0005-0000-0000-000072960000}"/>
    <cellStyle name="Normal 5 2 2 2 5 2 4 3 3" xfId="38530" xr:uid="{00000000-0005-0000-0000-000073960000}"/>
    <cellStyle name="Normal 5 2 2 2 5 2 4 4" xfId="38531" xr:uid="{00000000-0005-0000-0000-000074960000}"/>
    <cellStyle name="Normal 5 2 2 2 5 2 5" xfId="38532" xr:uid="{00000000-0005-0000-0000-000075960000}"/>
    <cellStyle name="Normal 5 2 2 2 5 2 5 2" xfId="38533" xr:uid="{00000000-0005-0000-0000-000076960000}"/>
    <cellStyle name="Normal 5 2 2 2 5 2 5 2 2" xfId="38534" xr:uid="{00000000-0005-0000-0000-000077960000}"/>
    <cellStyle name="Normal 5 2 2 2 5 2 5 3" xfId="38535" xr:uid="{00000000-0005-0000-0000-000078960000}"/>
    <cellStyle name="Normal 5 2 2 2 5 2 5 3 2" xfId="38536" xr:uid="{00000000-0005-0000-0000-000079960000}"/>
    <cellStyle name="Normal 5 2 2 2 5 2 5 3 2 2" xfId="38537" xr:uid="{00000000-0005-0000-0000-00007A960000}"/>
    <cellStyle name="Normal 5 2 2 2 5 2 5 3 3" xfId="38538" xr:uid="{00000000-0005-0000-0000-00007B960000}"/>
    <cellStyle name="Normal 5 2 2 2 5 2 5 4" xfId="38539" xr:uid="{00000000-0005-0000-0000-00007C960000}"/>
    <cellStyle name="Normal 5 2 2 2 5 2 6" xfId="38540" xr:uid="{00000000-0005-0000-0000-00007D960000}"/>
    <cellStyle name="Normal 5 2 2 2 5 2 6 2" xfId="38541" xr:uid="{00000000-0005-0000-0000-00007E960000}"/>
    <cellStyle name="Normal 5 2 2 2 5 2 7" xfId="38542" xr:uid="{00000000-0005-0000-0000-00007F960000}"/>
    <cellStyle name="Normal 5 2 2 2 5 2 7 2" xfId="38543" xr:uid="{00000000-0005-0000-0000-000080960000}"/>
    <cellStyle name="Normal 5 2 2 2 5 2 7 2 2" xfId="38544" xr:uid="{00000000-0005-0000-0000-000081960000}"/>
    <cellStyle name="Normal 5 2 2 2 5 2 7 3" xfId="38545" xr:uid="{00000000-0005-0000-0000-000082960000}"/>
    <cellStyle name="Normal 5 2 2 2 5 2 8" xfId="38546" xr:uid="{00000000-0005-0000-0000-000083960000}"/>
    <cellStyle name="Normal 5 2 2 2 5 2 8 2" xfId="38547" xr:uid="{00000000-0005-0000-0000-000084960000}"/>
    <cellStyle name="Normal 5 2 2 2 5 2 9" xfId="38548" xr:uid="{00000000-0005-0000-0000-000085960000}"/>
    <cellStyle name="Normal 5 2 2 2 5 3" xfId="38549" xr:uid="{00000000-0005-0000-0000-000086960000}"/>
    <cellStyle name="Normal 5 2 2 2 5 3 2" xfId="38550" xr:uid="{00000000-0005-0000-0000-000087960000}"/>
    <cellStyle name="Normal 5 2 2 2 5 3 2 2" xfId="38551" xr:uid="{00000000-0005-0000-0000-000088960000}"/>
    <cellStyle name="Normal 5 2 2 2 5 3 2 2 2" xfId="38552" xr:uid="{00000000-0005-0000-0000-000089960000}"/>
    <cellStyle name="Normal 5 2 2 2 5 3 2 2 2 2" xfId="38553" xr:uid="{00000000-0005-0000-0000-00008A960000}"/>
    <cellStyle name="Normal 5 2 2 2 5 3 2 2 3" xfId="38554" xr:uid="{00000000-0005-0000-0000-00008B960000}"/>
    <cellStyle name="Normal 5 2 2 2 5 3 2 2 3 2" xfId="38555" xr:uid="{00000000-0005-0000-0000-00008C960000}"/>
    <cellStyle name="Normal 5 2 2 2 5 3 2 2 3 2 2" xfId="38556" xr:uid="{00000000-0005-0000-0000-00008D960000}"/>
    <cellStyle name="Normal 5 2 2 2 5 3 2 2 3 3" xfId="38557" xr:uid="{00000000-0005-0000-0000-00008E960000}"/>
    <cellStyle name="Normal 5 2 2 2 5 3 2 2 4" xfId="38558" xr:uid="{00000000-0005-0000-0000-00008F960000}"/>
    <cellStyle name="Normal 5 2 2 2 5 3 2 3" xfId="38559" xr:uid="{00000000-0005-0000-0000-000090960000}"/>
    <cellStyle name="Normal 5 2 2 2 5 3 2 3 2" xfId="38560" xr:uid="{00000000-0005-0000-0000-000091960000}"/>
    <cellStyle name="Normal 5 2 2 2 5 3 2 4" xfId="38561" xr:uid="{00000000-0005-0000-0000-000092960000}"/>
    <cellStyle name="Normal 5 2 2 2 5 3 2 4 2" xfId="38562" xr:uid="{00000000-0005-0000-0000-000093960000}"/>
    <cellStyle name="Normal 5 2 2 2 5 3 2 4 2 2" xfId="38563" xr:uid="{00000000-0005-0000-0000-000094960000}"/>
    <cellStyle name="Normal 5 2 2 2 5 3 2 4 3" xfId="38564" xr:uid="{00000000-0005-0000-0000-000095960000}"/>
    <cellStyle name="Normal 5 2 2 2 5 3 2 5" xfId="38565" xr:uid="{00000000-0005-0000-0000-000096960000}"/>
    <cellStyle name="Normal 5 2 2 2 5 3 3" xfId="38566" xr:uid="{00000000-0005-0000-0000-000097960000}"/>
    <cellStyle name="Normal 5 2 2 2 5 3 3 2" xfId="38567" xr:uid="{00000000-0005-0000-0000-000098960000}"/>
    <cellStyle name="Normal 5 2 2 2 5 3 3 2 2" xfId="38568" xr:uid="{00000000-0005-0000-0000-000099960000}"/>
    <cellStyle name="Normal 5 2 2 2 5 3 3 3" xfId="38569" xr:uid="{00000000-0005-0000-0000-00009A960000}"/>
    <cellStyle name="Normal 5 2 2 2 5 3 3 3 2" xfId="38570" xr:uid="{00000000-0005-0000-0000-00009B960000}"/>
    <cellStyle name="Normal 5 2 2 2 5 3 3 3 2 2" xfId="38571" xr:uid="{00000000-0005-0000-0000-00009C960000}"/>
    <cellStyle name="Normal 5 2 2 2 5 3 3 3 3" xfId="38572" xr:uid="{00000000-0005-0000-0000-00009D960000}"/>
    <cellStyle name="Normal 5 2 2 2 5 3 3 4" xfId="38573" xr:uid="{00000000-0005-0000-0000-00009E960000}"/>
    <cellStyle name="Normal 5 2 2 2 5 3 4" xfId="38574" xr:uid="{00000000-0005-0000-0000-00009F960000}"/>
    <cellStyle name="Normal 5 2 2 2 5 3 4 2" xfId="38575" xr:uid="{00000000-0005-0000-0000-0000A0960000}"/>
    <cellStyle name="Normal 5 2 2 2 5 3 4 2 2" xfId="38576" xr:uid="{00000000-0005-0000-0000-0000A1960000}"/>
    <cellStyle name="Normal 5 2 2 2 5 3 4 3" xfId="38577" xr:uid="{00000000-0005-0000-0000-0000A2960000}"/>
    <cellStyle name="Normal 5 2 2 2 5 3 4 3 2" xfId="38578" xr:uid="{00000000-0005-0000-0000-0000A3960000}"/>
    <cellStyle name="Normal 5 2 2 2 5 3 4 3 2 2" xfId="38579" xr:uid="{00000000-0005-0000-0000-0000A4960000}"/>
    <cellStyle name="Normal 5 2 2 2 5 3 4 3 3" xfId="38580" xr:uid="{00000000-0005-0000-0000-0000A5960000}"/>
    <cellStyle name="Normal 5 2 2 2 5 3 4 4" xfId="38581" xr:uid="{00000000-0005-0000-0000-0000A6960000}"/>
    <cellStyle name="Normal 5 2 2 2 5 3 5" xfId="38582" xr:uid="{00000000-0005-0000-0000-0000A7960000}"/>
    <cellStyle name="Normal 5 2 2 2 5 3 5 2" xfId="38583" xr:uid="{00000000-0005-0000-0000-0000A8960000}"/>
    <cellStyle name="Normal 5 2 2 2 5 3 6" xfId="38584" xr:uid="{00000000-0005-0000-0000-0000A9960000}"/>
    <cellStyle name="Normal 5 2 2 2 5 3 6 2" xfId="38585" xr:uid="{00000000-0005-0000-0000-0000AA960000}"/>
    <cellStyle name="Normal 5 2 2 2 5 3 6 2 2" xfId="38586" xr:uid="{00000000-0005-0000-0000-0000AB960000}"/>
    <cellStyle name="Normal 5 2 2 2 5 3 6 3" xfId="38587" xr:uid="{00000000-0005-0000-0000-0000AC960000}"/>
    <cellStyle name="Normal 5 2 2 2 5 3 7" xfId="38588" xr:uid="{00000000-0005-0000-0000-0000AD960000}"/>
    <cellStyle name="Normal 5 2 2 2 5 3 7 2" xfId="38589" xr:uid="{00000000-0005-0000-0000-0000AE960000}"/>
    <cellStyle name="Normal 5 2 2 2 5 3 8" xfId="38590" xr:uid="{00000000-0005-0000-0000-0000AF960000}"/>
    <cellStyle name="Normal 5 2 2 2 5 4" xfId="38591" xr:uid="{00000000-0005-0000-0000-0000B0960000}"/>
    <cellStyle name="Normal 5 2 2 2 5 4 2" xfId="38592" xr:uid="{00000000-0005-0000-0000-0000B1960000}"/>
    <cellStyle name="Normal 5 2 2 2 5 4 2 2" xfId="38593" xr:uid="{00000000-0005-0000-0000-0000B2960000}"/>
    <cellStyle name="Normal 5 2 2 2 5 4 2 2 2" xfId="38594" xr:uid="{00000000-0005-0000-0000-0000B3960000}"/>
    <cellStyle name="Normal 5 2 2 2 5 4 2 3" xfId="38595" xr:uid="{00000000-0005-0000-0000-0000B4960000}"/>
    <cellStyle name="Normal 5 2 2 2 5 4 2 3 2" xfId="38596" xr:uid="{00000000-0005-0000-0000-0000B5960000}"/>
    <cellStyle name="Normal 5 2 2 2 5 4 2 3 2 2" xfId="38597" xr:uid="{00000000-0005-0000-0000-0000B6960000}"/>
    <cellStyle name="Normal 5 2 2 2 5 4 2 3 3" xfId="38598" xr:uid="{00000000-0005-0000-0000-0000B7960000}"/>
    <cellStyle name="Normal 5 2 2 2 5 4 2 4" xfId="38599" xr:uid="{00000000-0005-0000-0000-0000B8960000}"/>
    <cellStyle name="Normal 5 2 2 2 5 4 3" xfId="38600" xr:uid="{00000000-0005-0000-0000-0000B9960000}"/>
    <cellStyle name="Normal 5 2 2 2 5 4 3 2" xfId="38601" xr:uid="{00000000-0005-0000-0000-0000BA960000}"/>
    <cellStyle name="Normal 5 2 2 2 5 4 4" xfId="38602" xr:uid="{00000000-0005-0000-0000-0000BB960000}"/>
    <cellStyle name="Normal 5 2 2 2 5 4 4 2" xfId="38603" xr:uid="{00000000-0005-0000-0000-0000BC960000}"/>
    <cellStyle name="Normal 5 2 2 2 5 4 4 2 2" xfId="38604" xr:uid="{00000000-0005-0000-0000-0000BD960000}"/>
    <cellStyle name="Normal 5 2 2 2 5 4 4 3" xfId="38605" xr:uid="{00000000-0005-0000-0000-0000BE960000}"/>
    <cellStyle name="Normal 5 2 2 2 5 4 5" xfId="38606" xr:uid="{00000000-0005-0000-0000-0000BF960000}"/>
    <cellStyle name="Normal 5 2 2 2 5 5" xfId="38607" xr:uid="{00000000-0005-0000-0000-0000C0960000}"/>
    <cellStyle name="Normal 5 2 2 2 5 5 2" xfId="38608" xr:uid="{00000000-0005-0000-0000-0000C1960000}"/>
    <cellStyle name="Normal 5 2 2 2 5 5 2 2" xfId="38609" xr:uid="{00000000-0005-0000-0000-0000C2960000}"/>
    <cellStyle name="Normal 5 2 2 2 5 5 3" xfId="38610" xr:uid="{00000000-0005-0000-0000-0000C3960000}"/>
    <cellStyle name="Normal 5 2 2 2 5 5 3 2" xfId="38611" xr:uid="{00000000-0005-0000-0000-0000C4960000}"/>
    <cellStyle name="Normal 5 2 2 2 5 5 3 2 2" xfId="38612" xr:uid="{00000000-0005-0000-0000-0000C5960000}"/>
    <cellStyle name="Normal 5 2 2 2 5 5 3 3" xfId="38613" xr:uid="{00000000-0005-0000-0000-0000C6960000}"/>
    <cellStyle name="Normal 5 2 2 2 5 5 4" xfId="38614" xr:uid="{00000000-0005-0000-0000-0000C7960000}"/>
    <cellStyle name="Normal 5 2 2 2 5 6" xfId="38615" xr:uid="{00000000-0005-0000-0000-0000C8960000}"/>
    <cellStyle name="Normal 5 2 2 2 5 6 2" xfId="38616" xr:uid="{00000000-0005-0000-0000-0000C9960000}"/>
    <cellStyle name="Normal 5 2 2 2 5 6 2 2" xfId="38617" xr:uid="{00000000-0005-0000-0000-0000CA960000}"/>
    <cellStyle name="Normal 5 2 2 2 5 6 3" xfId="38618" xr:uid="{00000000-0005-0000-0000-0000CB960000}"/>
    <cellStyle name="Normal 5 2 2 2 5 6 3 2" xfId="38619" xr:uid="{00000000-0005-0000-0000-0000CC960000}"/>
    <cellStyle name="Normal 5 2 2 2 5 6 3 2 2" xfId="38620" xr:uid="{00000000-0005-0000-0000-0000CD960000}"/>
    <cellStyle name="Normal 5 2 2 2 5 6 3 3" xfId="38621" xr:uid="{00000000-0005-0000-0000-0000CE960000}"/>
    <cellStyle name="Normal 5 2 2 2 5 6 4" xfId="38622" xr:uid="{00000000-0005-0000-0000-0000CF960000}"/>
    <cellStyle name="Normal 5 2 2 2 5 7" xfId="38623" xr:uid="{00000000-0005-0000-0000-0000D0960000}"/>
    <cellStyle name="Normal 5 2 2 2 5 7 2" xfId="38624" xr:uid="{00000000-0005-0000-0000-0000D1960000}"/>
    <cellStyle name="Normal 5 2 2 2 5 8" xfId="38625" xr:uid="{00000000-0005-0000-0000-0000D2960000}"/>
    <cellStyle name="Normal 5 2 2 2 5 8 2" xfId="38626" xr:uid="{00000000-0005-0000-0000-0000D3960000}"/>
    <cellStyle name="Normal 5 2 2 2 5 8 2 2" xfId="38627" xr:uid="{00000000-0005-0000-0000-0000D4960000}"/>
    <cellStyle name="Normal 5 2 2 2 5 8 3" xfId="38628" xr:uid="{00000000-0005-0000-0000-0000D5960000}"/>
    <cellStyle name="Normal 5 2 2 2 5 9" xfId="38629" xr:uid="{00000000-0005-0000-0000-0000D6960000}"/>
    <cellStyle name="Normal 5 2 2 2 5 9 2" xfId="38630" xr:uid="{00000000-0005-0000-0000-0000D7960000}"/>
    <cellStyle name="Normal 5 2 2 2 6" xfId="38631" xr:uid="{00000000-0005-0000-0000-0000D8960000}"/>
    <cellStyle name="Normal 5 2 2 2 6 2" xfId="38632" xr:uid="{00000000-0005-0000-0000-0000D9960000}"/>
    <cellStyle name="Normal 5 2 2 2 6 2 2" xfId="38633" xr:uid="{00000000-0005-0000-0000-0000DA960000}"/>
    <cellStyle name="Normal 5 2 2 2 6 2 2 2" xfId="38634" xr:uid="{00000000-0005-0000-0000-0000DB960000}"/>
    <cellStyle name="Normal 5 2 2 2 6 2 2 2 2" xfId="38635" xr:uid="{00000000-0005-0000-0000-0000DC960000}"/>
    <cellStyle name="Normal 5 2 2 2 6 2 2 2 2 2" xfId="38636" xr:uid="{00000000-0005-0000-0000-0000DD960000}"/>
    <cellStyle name="Normal 5 2 2 2 6 2 2 2 3" xfId="38637" xr:uid="{00000000-0005-0000-0000-0000DE960000}"/>
    <cellStyle name="Normal 5 2 2 2 6 2 2 2 3 2" xfId="38638" xr:uid="{00000000-0005-0000-0000-0000DF960000}"/>
    <cellStyle name="Normal 5 2 2 2 6 2 2 2 3 2 2" xfId="38639" xr:uid="{00000000-0005-0000-0000-0000E0960000}"/>
    <cellStyle name="Normal 5 2 2 2 6 2 2 2 3 3" xfId="38640" xr:uid="{00000000-0005-0000-0000-0000E1960000}"/>
    <cellStyle name="Normal 5 2 2 2 6 2 2 2 4" xfId="38641" xr:uid="{00000000-0005-0000-0000-0000E2960000}"/>
    <cellStyle name="Normal 5 2 2 2 6 2 2 3" xfId="38642" xr:uid="{00000000-0005-0000-0000-0000E3960000}"/>
    <cellStyle name="Normal 5 2 2 2 6 2 2 3 2" xfId="38643" xr:uid="{00000000-0005-0000-0000-0000E4960000}"/>
    <cellStyle name="Normal 5 2 2 2 6 2 2 4" xfId="38644" xr:uid="{00000000-0005-0000-0000-0000E5960000}"/>
    <cellStyle name="Normal 5 2 2 2 6 2 2 4 2" xfId="38645" xr:uid="{00000000-0005-0000-0000-0000E6960000}"/>
    <cellStyle name="Normal 5 2 2 2 6 2 2 4 2 2" xfId="38646" xr:uid="{00000000-0005-0000-0000-0000E7960000}"/>
    <cellStyle name="Normal 5 2 2 2 6 2 2 4 3" xfId="38647" xr:uid="{00000000-0005-0000-0000-0000E8960000}"/>
    <cellStyle name="Normal 5 2 2 2 6 2 2 5" xfId="38648" xr:uid="{00000000-0005-0000-0000-0000E9960000}"/>
    <cellStyle name="Normal 5 2 2 2 6 2 3" xfId="38649" xr:uid="{00000000-0005-0000-0000-0000EA960000}"/>
    <cellStyle name="Normal 5 2 2 2 6 2 3 2" xfId="38650" xr:uid="{00000000-0005-0000-0000-0000EB960000}"/>
    <cellStyle name="Normal 5 2 2 2 6 2 3 2 2" xfId="38651" xr:uid="{00000000-0005-0000-0000-0000EC960000}"/>
    <cellStyle name="Normal 5 2 2 2 6 2 3 3" xfId="38652" xr:uid="{00000000-0005-0000-0000-0000ED960000}"/>
    <cellStyle name="Normal 5 2 2 2 6 2 3 3 2" xfId="38653" xr:uid="{00000000-0005-0000-0000-0000EE960000}"/>
    <cellStyle name="Normal 5 2 2 2 6 2 3 3 2 2" xfId="38654" xr:uid="{00000000-0005-0000-0000-0000EF960000}"/>
    <cellStyle name="Normal 5 2 2 2 6 2 3 3 3" xfId="38655" xr:uid="{00000000-0005-0000-0000-0000F0960000}"/>
    <cellStyle name="Normal 5 2 2 2 6 2 3 4" xfId="38656" xr:uid="{00000000-0005-0000-0000-0000F1960000}"/>
    <cellStyle name="Normal 5 2 2 2 6 2 4" xfId="38657" xr:uid="{00000000-0005-0000-0000-0000F2960000}"/>
    <cellStyle name="Normal 5 2 2 2 6 2 4 2" xfId="38658" xr:uid="{00000000-0005-0000-0000-0000F3960000}"/>
    <cellStyle name="Normal 5 2 2 2 6 2 4 2 2" xfId="38659" xr:uid="{00000000-0005-0000-0000-0000F4960000}"/>
    <cellStyle name="Normal 5 2 2 2 6 2 4 3" xfId="38660" xr:uid="{00000000-0005-0000-0000-0000F5960000}"/>
    <cellStyle name="Normal 5 2 2 2 6 2 4 3 2" xfId="38661" xr:uid="{00000000-0005-0000-0000-0000F6960000}"/>
    <cellStyle name="Normal 5 2 2 2 6 2 4 3 2 2" xfId="38662" xr:uid="{00000000-0005-0000-0000-0000F7960000}"/>
    <cellStyle name="Normal 5 2 2 2 6 2 4 3 3" xfId="38663" xr:uid="{00000000-0005-0000-0000-0000F8960000}"/>
    <cellStyle name="Normal 5 2 2 2 6 2 4 4" xfId="38664" xr:uid="{00000000-0005-0000-0000-0000F9960000}"/>
    <cellStyle name="Normal 5 2 2 2 6 2 5" xfId="38665" xr:uid="{00000000-0005-0000-0000-0000FA960000}"/>
    <cellStyle name="Normal 5 2 2 2 6 2 5 2" xfId="38666" xr:uid="{00000000-0005-0000-0000-0000FB960000}"/>
    <cellStyle name="Normal 5 2 2 2 6 2 6" xfId="38667" xr:uid="{00000000-0005-0000-0000-0000FC960000}"/>
    <cellStyle name="Normal 5 2 2 2 6 2 6 2" xfId="38668" xr:uid="{00000000-0005-0000-0000-0000FD960000}"/>
    <cellStyle name="Normal 5 2 2 2 6 2 6 2 2" xfId="38669" xr:uid="{00000000-0005-0000-0000-0000FE960000}"/>
    <cellStyle name="Normal 5 2 2 2 6 2 6 3" xfId="38670" xr:uid="{00000000-0005-0000-0000-0000FF960000}"/>
    <cellStyle name="Normal 5 2 2 2 6 2 7" xfId="38671" xr:uid="{00000000-0005-0000-0000-000000970000}"/>
    <cellStyle name="Normal 5 2 2 2 6 2 7 2" xfId="38672" xr:uid="{00000000-0005-0000-0000-000001970000}"/>
    <cellStyle name="Normal 5 2 2 2 6 2 8" xfId="38673" xr:uid="{00000000-0005-0000-0000-000002970000}"/>
    <cellStyle name="Normal 5 2 2 2 6 3" xfId="38674" xr:uid="{00000000-0005-0000-0000-000003970000}"/>
    <cellStyle name="Normal 5 2 2 2 6 3 2" xfId="38675" xr:uid="{00000000-0005-0000-0000-000004970000}"/>
    <cellStyle name="Normal 5 2 2 2 6 3 2 2" xfId="38676" xr:uid="{00000000-0005-0000-0000-000005970000}"/>
    <cellStyle name="Normal 5 2 2 2 6 3 2 2 2" xfId="38677" xr:uid="{00000000-0005-0000-0000-000006970000}"/>
    <cellStyle name="Normal 5 2 2 2 6 3 2 3" xfId="38678" xr:uid="{00000000-0005-0000-0000-000007970000}"/>
    <cellStyle name="Normal 5 2 2 2 6 3 2 3 2" xfId="38679" xr:uid="{00000000-0005-0000-0000-000008970000}"/>
    <cellStyle name="Normal 5 2 2 2 6 3 2 3 2 2" xfId="38680" xr:uid="{00000000-0005-0000-0000-000009970000}"/>
    <cellStyle name="Normal 5 2 2 2 6 3 2 3 3" xfId="38681" xr:uid="{00000000-0005-0000-0000-00000A970000}"/>
    <cellStyle name="Normal 5 2 2 2 6 3 2 4" xfId="38682" xr:uid="{00000000-0005-0000-0000-00000B970000}"/>
    <cellStyle name="Normal 5 2 2 2 6 3 3" xfId="38683" xr:uid="{00000000-0005-0000-0000-00000C970000}"/>
    <cellStyle name="Normal 5 2 2 2 6 3 3 2" xfId="38684" xr:uid="{00000000-0005-0000-0000-00000D970000}"/>
    <cellStyle name="Normal 5 2 2 2 6 3 4" xfId="38685" xr:uid="{00000000-0005-0000-0000-00000E970000}"/>
    <cellStyle name="Normal 5 2 2 2 6 3 4 2" xfId="38686" xr:uid="{00000000-0005-0000-0000-00000F970000}"/>
    <cellStyle name="Normal 5 2 2 2 6 3 4 2 2" xfId="38687" xr:uid="{00000000-0005-0000-0000-000010970000}"/>
    <cellStyle name="Normal 5 2 2 2 6 3 4 3" xfId="38688" xr:uid="{00000000-0005-0000-0000-000011970000}"/>
    <cellStyle name="Normal 5 2 2 2 6 3 5" xfId="38689" xr:uid="{00000000-0005-0000-0000-000012970000}"/>
    <cellStyle name="Normal 5 2 2 2 6 4" xfId="38690" xr:uid="{00000000-0005-0000-0000-000013970000}"/>
    <cellStyle name="Normal 5 2 2 2 6 4 2" xfId="38691" xr:uid="{00000000-0005-0000-0000-000014970000}"/>
    <cellStyle name="Normal 5 2 2 2 6 4 2 2" xfId="38692" xr:uid="{00000000-0005-0000-0000-000015970000}"/>
    <cellStyle name="Normal 5 2 2 2 6 4 3" xfId="38693" xr:uid="{00000000-0005-0000-0000-000016970000}"/>
    <cellStyle name="Normal 5 2 2 2 6 4 3 2" xfId="38694" xr:uid="{00000000-0005-0000-0000-000017970000}"/>
    <cellStyle name="Normal 5 2 2 2 6 4 3 2 2" xfId="38695" xr:uid="{00000000-0005-0000-0000-000018970000}"/>
    <cellStyle name="Normal 5 2 2 2 6 4 3 3" xfId="38696" xr:uid="{00000000-0005-0000-0000-000019970000}"/>
    <cellStyle name="Normal 5 2 2 2 6 4 4" xfId="38697" xr:uid="{00000000-0005-0000-0000-00001A970000}"/>
    <cellStyle name="Normal 5 2 2 2 6 5" xfId="38698" xr:uid="{00000000-0005-0000-0000-00001B970000}"/>
    <cellStyle name="Normal 5 2 2 2 6 5 2" xfId="38699" xr:uid="{00000000-0005-0000-0000-00001C970000}"/>
    <cellStyle name="Normal 5 2 2 2 6 5 2 2" xfId="38700" xr:uid="{00000000-0005-0000-0000-00001D970000}"/>
    <cellStyle name="Normal 5 2 2 2 6 5 3" xfId="38701" xr:uid="{00000000-0005-0000-0000-00001E970000}"/>
    <cellStyle name="Normal 5 2 2 2 6 5 3 2" xfId="38702" xr:uid="{00000000-0005-0000-0000-00001F970000}"/>
    <cellStyle name="Normal 5 2 2 2 6 5 3 2 2" xfId="38703" xr:uid="{00000000-0005-0000-0000-000020970000}"/>
    <cellStyle name="Normal 5 2 2 2 6 5 3 3" xfId="38704" xr:uid="{00000000-0005-0000-0000-000021970000}"/>
    <cellStyle name="Normal 5 2 2 2 6 5 4" xfId="38705" xr:uid="{00000000-0005-0000-0000-000022970000}"/>
    <cellStyle name="Normal 5 2 2 2 6 6" xfId="38706" xr:uid="{00000000-0005-0000-0000-000023970000}"/>
    <cellStyle name="Normal 5 2 2 2 6 6 2" xfId="38707" xr:uid="{00000000-0005-0000-0000-000024970000}"/>
    <cellStyle name="Normal 5 2 2 2 6 7" xfId="38708" xr:uid="{00000000-0005-0000-0000-000025970000}"/>
    <cellStyle name="Normal 5 2 2 2 6 7 2" xfId="38709" xr:uid="{00000000-0005-0000-0000-000026970000}"/>
    <cellStyle name="Normal 5 2 2 2 6 7 2 2" xfId="38710" xr:uid="{00000000-0005-0000-0000-000027970000}"/>
    <cellStyle name="Normal 5 2 2 2 6 7 3" xfId="38711" xr:uid="{00000000-0005-0000-0000-000028970000}"/>
    <cellStyle name="Normal 5 2 2 2 6 8" xfId="38712" xr:uid="{00000000-0005-0000-0000-000029970000}"/>
    <cellStyle name="Normal 5 2 2 2 6 8 2" xfId="38713" xr:uid="{00000000-0005-0000-0000-00002A970000}"/>
    <cellStyle name="Normal 5 2 2 2 6 9" xfId="38714" xr:uid="{00000000-0005-0000-0000-00002B970000}"/>
    <cellStyle name="Normal 5 2 2 2 7" xfId="38715" xr:uid="{00000000-0005-0000-0000-00002C970000}"/>
    <cellStyle name="Normal 5 2 2 2 7 2" xfId="38716" xr:uid="{00000000-0005-0000-0000-00002D970000}"/>
    <cellStyle name="Normal 5 2 2 2 7 2 2" xfId="38717" xr:uid="{00000000-0005-0000-0000-00002E970000}"/>
    <cellStyle name="Normal 5 2 2 2 7 2 2 2" xfId="38718" xr:uid="{00000000-0005-0000-0000-00002F970000}"/>
    <cellStyle name="Normal 5 2 2 2 7 2 2 2 2" xfId="38719" xr:uid="{00000000-0005-0000-0000-000030970000}"/>
    <cellStyle name="Normal 5 2 2 2 7 2 2 3" xfId="38720" xr:uid="{00000000-0005-0000-0000-000031970000}"/>
    <cellStyle name="Normal 5 2 2 2 7 2 2 3 2" xfId="38721" xr:uid="{00000000-0005-0000-0000-000032970000}"/>
    <cellStyle name="Normal 5 2 2 2 7 2 2 3 2 2" xfId="38722" xr:uid="{00000000-0005-0000-0000-000033970000}"/>
    <cellStyle name="Normal 5 2 2 2 7 2 2 3 3" xfId="38723" xr:uid="{00000000-0005-0000-0000-000034970000}"/>
    <cellStyle name="Normal 5 2 2 2 7 2 2 4" xfId="38724" xr:uid="{00000000-0005-0000-0000-000035970000}"/>
    <cellStyle name="Normal 5 2 2 2 7 2 3" xfId="38725" xr:uid="{00000000-0005-0000-0000-000036970000}"/>
    <cellStyle name="Normal 5 2 2 2 7 2 3 2" xfId="38726" xr:uid="{00000000-0005-0000-0000-000037970000}"/>
    <cellStyle name="Normal 5 2 2 2 7 2 4" xfId="38727" xr:uid="{00000000-0005-0000-0000-000038970000}"/>
    <cellStyle name="Normal 5 2 2 2 7 2 4 2" xfId="38728" xr:uid="{00000000-0005-0000-0000-000039970000}"/>
    <cellStyle name="Normal 5 2 2 2 7 2 4 2 2" xfId="38729" xr:uid="{00000000-0005-0000-0000-00003A970000}"/>
    <cellStyle name="Normal 5 2 2 2 7 2 4 3" xfId="38730" xr:uid="{00000000-0005-0000-0000-00003B970000}"/>
    <cellStyle name="Normal 5 2 2 2 7 2 5" xfId="38731" xr:uid="{00000000-0005-0000-0000-00003C970000}"/>
    <cellStyle name="Normal 5 2 2 2 7 3" xfId="38732" xr:uid="{00000000-0005-0000-0000-00003D970000}"/>
    <cellStyle name="Normal 5 2 2 2 7 3 2" xfId="38733" xr:uid="{00000000-0005-0000-0000-00003E970000}"/>
    <cellStyle name="Normal 5 2 2 2 7 3 2 2" xfId="38734" xr:uid="{00000000-0005-0000-0000-00003F970000}"/>
    <cellStyle name="Normal 5 2 2 2 7 3 3" xfId="38735" xr:uid="{00000000-0005-0000-0000-000040970000}"/>
    <cellStyle name="Normal 5 2 2 2 7 3 3 2" xfId="38736" xr:uid="{00000000-0005-0000-0000-000041970000}"/>
    <cellStyle name="Normal 5 2 2 2 7 3 3 2 2" xfId="38737" xr:uid="{00000000-0005-0000-0000-000042970000}"/>
    <cellStyle name="Normal 5 2 2 2 7 3 3 3" xfId="38738" xr:uid="{00000000-0005-0000-0000-000043970000}"/>
    <cellStyle name="Normal 5 2 2 2 7 3 4" xfId="38739" xr:uid="{00000000-0005-0000-0000-000044970000}"/>
    <cellStyle name="Normal 5 2 2 2 7 4" xfId="38740" xr:uid="{00000000-0005-0000-0000-000045970000}"/>
    <cellStyle name="Normal 5 2 2 2 7 4 2" xfId="38741" xr:uid="{00000000-0005-0000-0000-000046970000}"/>
    <cellStyle name="Normal 5 2 2 2 7 4 2 2" xfId="38742" xr:uid="{00000000-0005-0000-0000-000047970000}"/>
    <cellStyle name="Normal 5 2 2 2 7 4 3" xfId="38743" xr:uid="{00000000-0005-0000-0000-000048970000}"/>
    <cellStyle name="Normal 5 2 2 2 7 4 3 2" xfId="38744" xr:uid="{00000000-0005-0000-0000-000049970000}"/>
    <cellStyle name="Normal 5 2 2 2 7 4 3 2 2" xfId="38745" xr:uid="{00000000-0005-0000-0000-00004A970000}"/>
    <cellStyle name="Normal 5 2 2 2 7 4 3 3" xfId="38746" xr:uid="{00000000-0005-0000-0000-00004B970000}"/>
    <cellStyle name="Normal 5 2 2 2 7 4 4" xfId="38747" xr:uid="{00000000-0005-0000-0000-00004C970000}"/>
    <cellStyle name="Normal 5 2 2 2 7 5" xfId="38748" xr:uid="{00000000-0005-0000-0000-00004D970000}"/>
    <cellStyle name="Normal 5 2 2 2 7 5 2" xfId="38749" xr:uid="{00000000-0005-0000-0000-00004E970000}"/>
    <cellStyle name="Normal 5 2 2 2 7 6" xfId="38750" xr:uid="{00000000-0005-0000-0000-00004F970000}"/>
    <cellStyle name="Normal 5 2 2 2 7 6 2" xfId="38751" xr:uid="{00000000-0005-0000-0000-000050970000}"/>
    <cellStyle name="Normal 5 2 2 2 7 6 2 2" xfId="38752" xr:uid="{00000000-0005-0000-0000-000051970000}"/>
    <cellStyle name="Normal 5 2 2 2 7 6 3" xfId="38753" xr:uid="{00000000-0005-0000-0000-000052970000}"/>
    <cellStyle name="Normal 5 2 2 2 7 7" xfId="38754" xr:uid="{00000000-0005-0000-0000-000053970000}"/>
    <cellStyle name="Normal 5 2 2 2 7 7 2" xfId="38755" xr:uid="{00000000-0005-0000-0000-000054970000}"/>
    <cellStyle name="Normal 5 2 2 2 7 8" xfId="38756" xr:uid="{00000000-0005-0000-0000-000055970000}"/>
    <cellStyle name="Normal 5 2 2 2 8" xfId="38757" xr:uid="{00000000-0005-0000-0000-000056970000}"/>
    <cellStyle name="Normal 5 2 2 2 8 2" xfId="38758" xr:uid="{00000000-0005-0000-0000-000057970000}"/>
    <cellStyle name="Normal 5 2 2 2 8 2 2" xfId="38759" xr:uid="{00000000-0005-0000-0000-000058970000}"/>
    <cellStyle name="Normal 5 2 2 2 8 2 2 2" xfId="38760" xr:uid="{00000000-0005-0000-0000-000059970000}"/>
    <cellStyle name="Normal 5 2 2 2 8 2 2 2 2" xfId="38761" xr:uid="{00000000-0005-0000-0000-00005A970000}"/>
    <cellStyle name="Normal 5 2 2 2 8 2 2 3" xfId="38762" xr:uid="{00000000-0005-0000-0000-00005B970000}"/>
    <cellStyle name="Normal 5 2 2 2 8 2 2 3 2" xfId="38763" xr:uid="{00000000-0005-0000-0000-00005C970000}"/>
    <cellStyle name="Normal 5 2 2 2 8 2 2 3 2 2" xfId="38764" xr:uid="{00000000-0005-0000-0000-00005D970000}"/>
    <cellStyle name="Normal 5 2 2 2 8 2 2 3 3" xfId="38765" xr:uid="{00000000-0005-0000-0000-00005E970000}"/>
    <cellStyle name="Normal 5 2 2 2 8 2 2 4" xfId="38766" xr:uid="{00000000-0005-0000-0000-00005F970000}"/>
    <cellStyle name="Normal 5 2 2 2 8 2 3" xfId="38767" xr:uid="{00000000-0005-0000-0000-000060970000}"/>
    <cellStyle name="Normal 5 2 2 2 8 2 3 2" xfId="38768" xr:uid="{00000000-0005-0000-0000-000061970000}"/>
    <cellStyle name="Normal 5 2 2 2 8 2 4" xfId="38769" xr:uid="{00000000-0005-0000-0000-000062970000}"/>
    <cellStyle name="Normal 5 2 2 2 8 2 4 2" xfId="38770" xr:uid="{00000000-0005-0000-0000-000063970000}"/>
    <cellStyle name="Normal 5 2 2 2 8 2 4 2 2" xfId="38771" xr:uid="{00000000-0005-0000-0000-000064970000}"/>
    <cellStyle name="Normal 5 2 2 2 8 2 4 3" xfId="38772" xr:uid="{00000000-0005-0000-0000-000065970000}"/>
    <cellStyle name="Normal 5 2 2 2 8 2 5" xfId="38773" xr:uid="{00000000-0005-0000-0000-000066970000}"/>
    <cellStyle name="Normal 5 2 2 2 8 3" xfId="38774" xr:uid="{00000000-0005-0000-0000-000067970000}"/>
    <cellStyle name="Normal 5 2 2 2 8 3 2" xfId="38775" xr:uid="{00000000-0005-0000-0000-000068970000}"/>
    <cellStyle name="Normal 5 2 2 2 8 3 2 2" xfId="38776" xr:uid="{00000000-0005-0000-0000-000069970000}"/>
    <cellStyle name="Normal 5 2 2 2 8 3 3" xfId="38777" xr:uid="{00000000-0005-0000-0000-00006A970000}"/>
    <cellStyle name="Normal 5 2 2 2 8 3 3 2" xfId="38778" xr:uid="{00000000-0005-0000-0000-00006B970000}"/>
    <cellStyle name="Normal 5 2 2 2 8 3 3 2 2" xfId="38779" xr:uid="{00000000-0005-0000-0000-00006C970000}"/>
    <cellStyle name="Normal 5 2 2 2 8 3 3 3" xfId="38780" xr:uid="{00000000-0005-0000-0000-00006D970000}"/>
    <cellStyle name="Normal 5 2 2 2 8 3 4" xfId="38781" xr:uid="{00000000-0005-0000-0000-00006E970000}"/>
    <cellStyle name="Normal 5 2 2 2 8 4" xfId="38782" xr:uid="{00000000-0005-0000-0000-00006F970000}"/>
    <cellStyle name="Normal 5 2 2 2 8 4 2" xfId="38783" xr:uid="{00000000-0005-0000-0000-000070970000}"/>
    <cellStyle name="Normal 5 2 2 2 8 4 2 2" xfId="38784" xr:uid="{00000000-0005-0000-0000-000071970000}"/>
    <cellStyle name="Normal 5 2 2 2 8 4 3" xfId="38785" xr:uid="{00000000-0005-0000-0000-000072970000}"/>
    <cellStyle name="Normal 5 2 2 2 8 4 3 2" xfId="38786" xr:uid="{00000000-0005-0000-0000-000073970000}"/>
    <cellStyle name="Normal 5 2 2 2 8 4 3 2 2" xfId="38787" xr:uid="{00000000-0005-0000-0000-000074970000}"/>
    <cellStyle name="Normal 5 2 2 2 8 4 3 3" xfId="38788" xr:uid="{00000000-0005-0000-0000-000075970000}"/>
    <cellStyle name="Normal 5 2 2 2 8 4 4" xfId="38789" xr:uid="{00000000-0005-0000-0000-000076970000}"/>
    <cellStyle name="Normal 5 2 2 2 8 5" xfId="38790" xr:uid="{00000000-0005-0000-0000-000077970000}"/>
    <cellStyle name="Normal 5 2 2 2 8 5 2" xfId="38791" xr:uid="{00000000-0005-0000-0000-000078970000}"/>
    <cellStyle name="Normal 5 2 2 2 8 6" xfId="38792" xr:uid="{00000000-0005-0000-0000-000079970000}"/>
    <cellStyle name="Normal 5 2 2 2 8 6 2" xfId="38793" xr:uid="{00000000-0005-0000-0000-00007A970000}"/>
    <cellStyle name="Normal 5 2 2 2 8 6 2 2" xfId="38794" xr:uid="{00000000-0005-0000-0000-00007B970000}"/>
    <cellStyle name="Normal 5 2 2 2 8 6 3" xfId="38795" xr:uid="{00000000-0005-0000-0000-00007C970000}"/>
    <cellStyle name="Normal 5 2 2 2 8 7" xfId="38796" xr:uid="{00000000-0005-0000-0000-00007D970000}"/>
    <cellStyle name="Normal 5 2 2 2 8 7 2" xfId="38797" xr:uid="{00000000-0005-0000-0000-00007E970000}"/>
    <cellStyle name="Normal 5 2 2 2 8 8" xfId="38798" xr:uid="{00000000-0005-0000-0000-00007F970000}"/>
    <cellStyle name="Normal 5 2 2 2 9" xfId="38799" xr:uid="{00000000-0005-0000-0000-000080970000}"/>
    <cellStyle name="Normal 5 2 2 2 9 2" xfId="38800" xr:uid="{00000000-0005-0000-0000-000081970000}"/>
    <cellStyle name="Normal 5 2 2 2 9 2 2" xfId="38801" xr:uid="{00000000-0005-0000-0000-000082970000}"/>
    <cellStyle name="Normal 5 2 2 2 9 2 2 2" xfId="38802" xr:uid="{00000000-0005-0000-0000-000083970000}"/>
    <cellStyle name="Normal 5 2 2 2 9 2 2 2 2" xfId="38803" xr:uid="{00000000-0005-0000-0000-000084970000}"/>
    <cellStyle name="Normal 5 2 2 2 9 2 2 3" xfId="38804" xr:uid="{00000000-0005-0000-0000-000085970000}"/>
    <cellStyle name="Normal 5 2 2 2 9 2 2 3 2" xfId="38805" xr:uid="{00000000-0005-0000-0000-000086970000}"/>
    <cellStyle name="Normal 5 2 2 2 9 2 2 3 2 2" xfId="38806" xr:uid="{00000000-0005-0000-0000-000087970000}"/>
    <cellStyle name="Normal 5 2 2 2 9 2 2 3 3" xfId="38807" xr:uid="{00000000-0005-0000-0000-000088970000}"/>
    <cellStyle name="Normal 5 2 2 2 9 2 2 4" xfId="38808" xr:uid="{00000000-0005-0000-0000-000089970000}"/>
    <cellStyle name="Normal 5 2 2 2 9 2 3" xfId="38809" xr:uid="{00000000-0005-0000-0000-00008A970000}"/>
    <cellStyle name="Normal 5 2 2 2 9 2 3 2" xfId="38810" xr:uid="{00000000-0005-0000-0000-00008B970000}"/>
    <cellStyle name="Normal 5 2 2 2 9 2 4" xfId="38811" xr:uid="{00000000-0005-0000-0000-00008C970000}"/>
    <cellStyle name="Normal 5 2 2 2 9 2 4 2" xfId="38812" xr:uid="{00000000-0005-0000-0000-00008D970000}"/>
    <cellStyle name="Normal 5 2 2 2 9 2 4 2 2" xfId="38813" xr:uid="{00000000-0005-0000-0000-00008E970000}"/>
    <cellStyle name="Normal 5 2 2 2 9 2 4 3" xfId="38814" xr:uid="{00000000-0005-0000-0000-00008F970000}"/>
    <cellStyle name="Normal 5 2 2 2 9 2 5" xfId="38815" xr:uid="{00000000-0005-0000-0000-000090970000}"/>
    <cellStyle name="Normal 5 2 2 2 9 3" xfId="38816" xr:uid="{00000000-0005-0000-0000-000091970000}"/>
    <cellStyle name="Normal 5 2 2 2 9 3 2" xfId="38817" xr:uid="{00000000-0005-0000-0000-000092970000}"/>
    <cellStyle name="Normal 5 2 2 2 9 3 2 2" xfId="38818" xr:uid="{00000000-0005-0000-0000-000093970000}"/>
    <cellStyle name="Normal 5 2 2 2 9 3 3" xfId="38819" xr:uid="{00000000-0005-0000-0000-000094970000}"/>
    <cellStyle name="Normal 5 2 2 2 9 3 3 2" xfId="38820" xr:uid="{00000000-0005-0000-0000-000095970000}"/>
    <cellStyle name="Normal 5 2 2 2 9 3 3 2 2" xfId="38821" xr:uid="{00000000-0005-0000-0000-000096970000}"/>
    <cellStyle name="Normal 5 2 2 2 9 3 3 3" xfId="38822" xr:uid="{00000000-0005-0000-0000-000097970000}"/>
    <cellStyle name="Normal 5 2 2 2 9 3 4" xfId="38823" xr:uid="{00000000-0005-0000-0000-000098970000}"/>
    <cellStyle name="Normal 5 2 2 2 9 4" xfId="38824" xr:uid="{00000000-0005-0000-0000-000099970000}"/>
    <cellStyle name="Normal 5 2 2 2 9 4 2" xfId="38825" xr:uid="{00000000-0005-0000-0000-00009A970000}"/>
    <cellStyle name="Normal 5 2 2 2 9 5" xfId="38826" xr:uid="{00000000-0005-0000-0000-00009B970000}"/>
    <cellStyle name="Normal 5 2 2 2 9 5 2" xfId="38827" xr:uid="{00000000-0005-0000-0000-00009C970000}"/>
    <cellStyle name="Normal 5 2 2 2 9 5 2 2" xfId="38828" xr:uid="{00000000-0005-0000-0000-00009D970000}"/>
    <cellStyle name="Normal 5 2 2 2 9 5 3" xfId="38829" xr:uid="{00000000-0005-0000-0000-00009E970000}"/>
    <cellStyle name="Normal 5 2 2 2 9 6" xfId="38830" xr:uid="{00000000-0005-0000-0000-00009F970000}"/>
    <cellStyle name="Normal 5 2 2 2_T-straight with PEDs adjustor" xfId="38831" xr:uid="{00000000-0005-0000-0000-0000A0970000}"/>
    <cellStyle name="Normal 5 2 2 20" xfId="38832" xr:uid="{00000000-0005-0000-0000-0000A1970000}"/>
    <cellStyle name="Normal 5 2 2 3" xfId="38833" xr:uid="{00000000-0005-0000-0000-0000A2970000}"/>
    <cellStyle name="Normal 5 2 2 3 10" xfId="38834" xr:uid="{00000000-0005-0000-0000-0000A3970000}"/>
    <cellStyle name="Normal 5 2 2 3 10 2" xfId="38835" xr:uid="{00000000-0005-0000-0000-0000A4970000}"/>
    <cellStyle name="Normal 5 2 2 3 10 2 2" xfId="38836" xr:uid="{00000000-0005-0000-0000-0000A5970000}"/>
    <cellStyle name="Normal 5 2 2 3 10 3" xfId="38837" xr:uid="{00000000-0005-0000-0000-0000A6970000}"/>
    <cellStyle name="Normal 5 2 2 3 10 3 2" xfId="38838" xr:uid="{00000000-0005-0000-0000-0000A7970000}"/>
    <cellStyle name="Normal 5 2 2 3 10 3 2 2" xfId="38839" xr:uid="{00000000-0005-0000-0000-0000A8970000}"/>
    <cellStyle name="Normal 5 2 2 3 10 3 3" xfId="38840" xr:uid="{00000000-0005-0000-0000-0000A9970000}"/>
    <cellStyle name="Normal 5 2 2 3 10 4" xfId="38841" xr:uid="{00000000-0005-0000-0000-0000AA970000}"/>
    <cellStyle name="Normal 5 2 2 3 11" xfId="38842" xr:uid="{00000000-0005-0000-0000-0000AB970000}"/>
    <cellStyle name="Normal 5 2 2 3 11 2" xfId="38843" xr:uid="{00000000-0005-0000-0000-0000AC970000}"/>
    <cellStyle name="Normal 5 2 2 3 11 2 2" xfId="38844" xr:uid="{00000000-0005-0000-0000-0000AD970000}"/>
    <cellStyle name="Normal 5 2 2 3 11 3" xfId="38845" xr:uid="{00000000-0005-0000-0000-0000AE970000}"/>
    <cellStyle name="Normal 5 2 2 3 11 3 2" xfId="38846" xr:uid="{00000000-0005-0000-0000-0000AF970000}"/>
    <cellStyle name="Normal 5 2 2 3 11 3 2 2" xfId="38847" xr:uid="{00000000-0005-0000-0000-0000B0970000}"/>
    <cellStyle name="Normal 5 2 2 3 11 3 3" xfId="38848" xr:uid="{00000000-0005-0000-0000-0000B1970000}"/>
    <cellStyle name="Normal 5 2 2 3 11 4" xfId="38849" xr:uid="{00000000-0005-0000-0000-0000B2970000}"/>
    <cellStyle name="Normal 5 2 2 3 12" xfId="38850" xr:uid="{00000000-0005-0000-0000-0000B3970000}"/>
    <cellStyle name="Normal 5 2 2 3 12 2" xfId="38851" xr:uid="{00000000-0005-0000-0000-0000B4970000}"/>
    <cellStyle name="Normal 5 2 2 3 12 2 2" xfId="38852" xr:uid="{00000000-0005-0000-0000-0000B5970000}"/>
    <cellStyle name="Normal 5 2 2 3 12 3" xfId="38853" xr:uid="{00000000-0005-0000-0000-0000B6970000}"/>
    <cellStyle name="Normal 5 2 2 3 12 3 2" xfId="38854" xr:uid="{00000000-0005-0000-0000-0000B7970000}"/>
    <cellStyle name="Normal 5 2 2 3 12 3 2 2" xfId="38855" xr:uid="{00000000-0005-0000-0000-0000B8970000}"/>
    <cellStyle name="Normal 5 2 2 3 12 3 3" xfId="38856" xr:uid="{00000000-0005-0000-0000-0000B9970000}"/>
    <cellStyle name="Normal 5 2 2 3 12 4" xfId="38857" xr:uid="{00000000-0005-0000-0000-0000BA970000}"/>
    <cellStyle name="Normal 5 2 2 3 13" xfId="38858" xr:uid="{00000000-0005-0000-0000-0000BB970000}"/>
    <cellStyle name="Normal 5 2 2 3 13 2" xfId="38859" xr:uid="{00000000-0005-0000-0000-0000BC970000}"/>
    <cellStyle name="Normal 5 2 2 3 13 2 2" xfId="38860" xr:uid="{00000000-0005-0000-0000-0000BD970000}"/>
    <cellStyle name="Normal 5 2 2 3 13 3" xfId="38861" xr:uid="{00000000-0005-0000-0000-0000BE970000}"/>
    <cellStyle name="Normal 5 2 2 3 14" xfId="38862" xr:uid="{00000000-0005-0000-0000-0000BF970000}"/>
    <cellStyle name="Normal 5 2 2 3 14 2" xfId="38863" xr:uid="{00000000-0005-0000-0000-0000C0970000}"/>
    <cellStyle name="Normal 5 2 2 3 15" xfId="38864" xr:uid="{00000000-0005-0000-0000-0000C1970000}"/>
    <cellStyle name="Normal 5 2 2 3 15 2" xfId="38865" xr:uid="{00000000-0005-0000-0000-0000C2970000}"/>
    <cellStyle name="Normal 5 2 2 3 16" xfId="38866" xr:uid="{00000000-0005-0000-0000-0000C3970000}"/>
    <cellStyle name="Normal 5 2 2 3 17" xfId="38867" xr:uid="{00000000-0005-0000-0000-0000C4970000}"/>
    <cellStyle name="Normal 5 2 2 3 2" xfId="38868" xr:uid="{00000000-0005-0000-0000-0000C5970000}"/>
    <cellStyle name="Normal 5 2 2 3 2 10" xfId="38869" xr:uid="{00000000-0005-0000-0000-0000C6970000}"/>
    <cellStyle name="Normal 5 2 2 3 2 11" xfId="38870" xr:uid="{00000000-0005-0000-0000-0000C7970000}"/>
    <cellStyle name="Normal 5 2 2 3 2 2" xfId="38871" xr:uid="{00000000-0005-0000-0000-0000C8970000}"/>
    <cellStyle name="Normal 5 2 2 3 2 2 10" xfId="38872" xr:uid="{00000000-0005-0000-0000-0000C9970000}"/>
    <cellStyle name="Normal 5 2 2 3 2 2 2" xfId="38873" xr:uid="{00000000-0005-0000-0000-0000CA970000}"/>
    <cellStyle name="Normal 5 2 2 3 2 2 2 2" xfId="38874" xr:uid="{00000000-0005-0000-0000-0000CB970000}"/>
    <cellStyle name="Normal 5 2 2 3 2 2 2 2 2" xfId="38875" xr:uid="{00000000-0005-0000-0000-0000CC970000}"/>
    <cellStyle name="Normal 5 2 2 3 2 2 2 2 2 2" xfId="38876" xr:uid="{00000000-0005-0000-0000-0000CD970000}"/>
    <cellStyle name="Normal 5 2 2 3 2 2 2 2 2 2 2" xfId="38877" xr:uid="{00000000-0005-0000-0000-0000CE970000}"/>
    <cellStyle name="Normal 5 2 2 3 2 2 2 2 2 3" xfId="38878" xr:uid="{00000000-0005-0000-0000-0000CF970000}"/>
    <cellStyle name="Normal 5 2 2 3 2 2 2 2 2 3 2" xfId="38879" xr:uid="{00000000-0005-0000-0000-0000D0970000}"/>
    <cellStyle name="Normal 5 2 2 3 2 2 2 2 2 3 2 2" xfId="38880" xr:uid="{00000000-0005-0000-0000-0000D1970000}"/>
    <cellStyle name="Normal 5 2 2 3 2 2 2 2 2 3 3" xfId="38881" xr:uid="{00000000-0005-0000-0000-0000D2970000}"/>
    <cellStyle name="Normal 5 2 2 3 2 2 2 2 2 4" xfId="38882" xr:uid="{00000000-0005-0000-0000-0000D3970000}"/>
    <cellStyle name="Normal 5 2 2 3 2 2 2 2 3" xfId="38883" xr:uid="{00000000-0005-0000-0000-0000D4970000}"/>
    <cellStyle name="Normal 5 2 2 3 2 2 2 2 3 2" xfId="38884" xr:uid="{00000000-0005-0000-0000-0000D5970000}"/>
    <cellStyle name="Normal 5 2 2 3 2 2 2 2 4" xfId="38885" xr:uid="{00000000-0005-0000-0000-0000D6970000}"/>
    <cellStyle name="Normal 5 2 2 3 2 2 2 2 4 2" xfId="38886" xr:uid="{00000000-0005-0000-0000-0000D7970000}"/>
    <cellStyle name="Normal 5 2 2 3 2 2 2 2 4 2 2" xfId="38887" xr:uid="{00000000-0005-0000-0000-0000D8970000}"/>
    <cellStyle name="Normal 5 2 2 3 2 2 2 2 4 3" xfId="38888" xr:uid="{00000000-0005-0000-0000-0000D9970000}"/>
    <cellStyle name="Normal 5 2 2 3 2 2 2 2 5" xfId="38889" xr:uid="{00000000-0005-0000-0000-0000DA970000}"/>
    <cellStyle name="Normal 5 2 2 3 2 2 2 3" xfId="38890" xr:uid="{00000000-0005-0000-0000-0000DB970000}"/>
    <cellStyle name="Normal 5 2 2 3 2 2 2 3 2" xfId="38891" xr:uid="{00000000-0005-0000-0000-0000DC970000}"/>
    <cellStyle name="Normal 5 2 2 3 2 2 2 3 2 2" xfId="38892" xr:uid="{00000000-0005-0000-0000-0000DD970000}"/>
    <cellStyle name="Normal 5 2 2 3 2 2 2 3 3" xfId="38893" xr:uid="{00000000-0005-0000-0000-0000DE970000}"/>
    <cellStyle name="Normal 5 2 2 3 2 2 2 3 3 2" xfId="38894" xr:uid="{00000000-0005-0000-0000-0000DF970000}"/>
    <cellStyle name="Normal 5 2 2 3 2 2 2 3 3 2 2" xfId="38895" xr:uid="{00000000-0005-0000-0000-0000E0970000}"/>
    <cellStyle name="Normal 5 2 2 3 2 2 2 3 3 3" xfId="38896" xr:uid="{00000000-0005-0000-0000-0000E1970000}"/>
    <cellStyle name="Normal 5 2 2 3 2 2 2 3 4" xfId="38897" xr:uid="{00000000-0005-0000-0000-0000E2970000}"/>
    <cellStyle name="Normal 5 2 2 3 2 2 2 4" xfId="38898" xr:uid="{00000000-0005-0000-0000-0000E3970000}"/>
    <cellStyle name="Normal 5 2 2 3 2 2 2 4 2" xfId="38899" xr:uid="{00000000-0005-0000-0000-0000E4970000}"/>
    <cellStyle name="Normal 5 2 2 3 2 2 2 4 2 2" xfId="38900" xr:uid="{00000000-0005-0000-0000-0000E5970000}"/>
    <cellStyle name="Normal 5 2 2 3 2 2 2 4 3" xfId="38901" xr:uid="{00000000-0005-0000-0000-0000E6970000}"/>
    <cellStyle name="Normal 5 2 2 3 2 2 2 4 3 2" xfId="38902" xr:uid="{00000000-0005-0000-0000-0000E7970000}"/>
    <cellStyle name="Normal 5 2 2 3 2 2 2 4 3 2 2" xfId="38903" xr:uid="{00000000-0005-0000-0000-0000E8970000}"/>
    <cellStyle name="Normal 5 2 2 3 2 2 2 4 3 3" xfId="38904" xr:uid="{00000000-0005-0000-0000-0000E9970000}"/>
    <cellStyle name="Normal 5 2 2 3 2 2 2 4 4" xfId="38905" xr:uid="{00000000-0005-0000-0000-0000EA970000}"/>
    <cellStyle name="Normal 5 2 2 3 2 2 2 5" xfId="38906" xr:uid="{00000000-0005-0000-0000-0000EB970000}"/>
    <cellStyle name="Normal 5 2 2 3 2 2 2 5 2" xfId="38907" xr:uid="{00000000-0005-0000-0000-0000EC970000}"/>
    <cellStyle name="Normal 5 2 2 3 2 2 2 6" xfId="38908" xr:uid="{00000000-0005-0000-0000-0000ED970000}"/>
    <cellStyle name="Normal 5 2 2 3 2 2 2 6 2" xfId="38909" xr:uid="{00000000-0005-0000-0000-0000EE970000}"/>
    <cellStyle name="Normal 5 2 2 3 2 2 2 6 2 2" xfId="38910" xr:uid="{00000000-0005-0000-0000-0000EF970000}"/>
    <cellStyle name="Normal 5 2 2 3 2 2 2 6 3" xfId="38911" xr:uid="{00000000-0005-0000-0000-0000F0970000}"/>
    <cellStyle name="Normal 5 2 2 3 2 2 2 7" xfId="38912" xr:uid="{00000000-0005-0000-0000-0000F1970000}"/>
    <cellStyle name="Normal 5 2 2 3 2 2 2 7 2" xfId="38913" xr:uid="{00000000-0005-0000-0000-0000F2970000}"/>
    <cellStyle name="Normal 5 2 2 3 2 2 2 8" xfId="38914" xr:uid="{00000000-0005-0000-0000-0000F3970000}"/>
    <cellStyle name="Normal 5 2 2 3 2 2 3" xfId="38915" xr:uid="{00000000-0005-0000-0000-0000F4970000}"/>
    <cellStyle name="Normal 5 2 2 3 2 2 3 2" xfId="38916" xr:uid="{00000000-0005-0000-0000-0000F5970000}"/>
    <cellStyle name="Normal 5 2 2 3 2 2 3 2 2" xfId="38917" xr:uid="{00000000-0005-0000-0000-0000F6970000}"/>
    <cellStyle name="Normal 5 2 2 3 2 2 3 2 2 2" xfId="38918" xr:uid="{00000000-0005-0000-0000-0000F7970000}"/>
    <cellStyle name="Normal 5 2 2 3 2 2 3 2 3" xfId="38919" xr:uid="{00000000-0005-0000-0000-0000F8970000}"/>
    <cellStyle name="Normal 5 2 2 3 2 2 3 2 3 2" xfId="38920" xr:uid="{00000000-0005-0000-0000-0000F9970000}"/>
    <cellStyle name="Normal 5 2 2 3 2 2 3 2 3 2 2" xfId="38921" xr:uid="{00000000-0005-0000-0000-0000FA970000}"/>
    <cellStyle name="Normal 5 2 2 3 2 2 3 2 3 3" xfId="38922" xr:uid="{00000000-0005-0000-0000-0000FB970000}"/>
    <cellStyle name="Normal 5 2 2 3 2 2 3 2 4" xfId="38923" xr:uid="{00000000-0005-0000-0000-0000FC970000}"/>
    <cellStyle name="Normal 5 2 2 3 2 2 3 3" xfId="38924" xr:uid="{00000000-0005-0000-0000-0000FD970000}"/>
    <cellStyle name="Normal 5 2 2 3 2 2 3 3 2" xfId="38925" xr:uid="{00000000-0005-0000-0000-0000FE970000}"/>
    <cellStyle name="Normal 5 2 2 3 2 2 3 4" xfId="38926" xr:uid="{00000000-0005-0000-0000-0000FF970000}"/>
    <cellStyle name="Normal 5 2 2 3 2 2 3 4 2" xfId="38927" xr:uid="{00000000-0005-0000-0000-000000980000}"/>
    <cellStyle name="Normal 5 2 2 3 2 2 3 4 2 2" xfId="38928" xr:uid="{00000000-0005-0000-0000-000001980000}"/>
    <cellStyle name="Normal 5 2 2 3 2 2 3 4 3" xfId="38929" xr:uid="{00000000-0005-0000-0000-000002980000}"/>
    <cellStyle name="Normal 5 2 2 3 2 2 3 5" xfId="38930" xr:uid="{00000000-0005-0000-0000-000003980000}"/>
    <cellStyle name="Normal 5 2 2 3 2 2 4" xfId="38931" xr:uid="{00000000-0005-0000-0000-000004980000}"/>
    <cellStyle name="Normal 5 2 2 3 2 2 4 2" xfId="38932" xr:uid="{00000000-0005-0000-0000-000005980000}"/>
    <cellStyle name="Normal 5 2 2 3 2 2 4 2 2" xfId="38933" xr:uid="{00000000-0005-0000-0000-000006980000}"/>
    <cellStyle name="Normal 5 2 2 3 2 2 4 3" xfId="38934" xr:uid="{00000000-0005-0000-0000-000007980000}"/>
    <cellStyle name="Normal 5 2 2 3 2 2 4 3 2" xfId="38935" xr:uid="{00000000-0005-0000-0000-000008980000}"/>
    <cellStyle name="Normal 5 2 2 3 2 2 4 3 2 2" xfId="38936" xr:uid="{00000000-0005-0000-0000-000009980000}"/>
    <cellStyle name="Normal 5 2 2 3 2 2 4 3 3" xfId="38937" xr:uid="{00000000-0005-0000-0000-00000A980000}"/>
    <cellStyle name="Normal 5 2 2 3 2 2 4 4" xfId="38938" xr:uid="{00000000-0005-0000-0000-00000B980000}"/>
    <cellStyle name="Normal 5 2 2 3 2 2 5" xfId="38939" xr:uid="{00000000-0005-0000-0000-00000C980000}"/>
    <cellStyle name="Normal 5 2 2 3 2 2 5 2" xfId="38940" xr:uid="{00000000-0005-0000-0000-00000D980000}"/>
    <cellStyle name="Normal 5 2 2 3 2 2 5 2 2" xfId="38941" xr:uid="{00000000-0005-0000-0000-00000E980000}"/>
    <cellStyle name="Normal 5 2 2 3 2 2 5 3" xfId="38942" xr:uid="{00000000-0005-0000-0000-00000F980000}"/>
    <cellStyle name="Normal 5 2 2 3 2 2 5 3 2" xfId="38943" xr:uid="{00000000-0005-0000-0000-000010980000}"/>
    <cellStyle name="Normal 5 2 2 3 2 2 5 3 2 2" xfId="38944" xr:uid="{00000000-0005-0000-0000-000011980000}"/>
    <cellStyle name="Normal 5 2 2 3 2 2 5 3 3" xfId="38945" xr:uid="{00000000-0005-0000-0000-000012980000}"/>
    <cellStyle name="Normal 5 2 2 3 2 2 5 4" xfId="38946" xr:uid="{00000000-0005-0000-0000-000013980000}"/>
    <cellStyle name="Normal 5 2 2 3 2 2 6" xfId="38947" xr:uid="{00000000-0005-0000-0000-000014980000}"/>
    <cellStyle name="Normal 5 2 2 3 2 2 6 2" xfId="38948" xr:uid="{00000000-0005-0000-0000-000015980000}"/>
    <cellStyle name="Normal 5 2 2 3 2 2 7" xfId="38949" xr:uid="{00000000-0005-0000-0000-000016980000}"/>
    <cellStyle name="Normal 5 2 2 3 2 2 7 2" xfId="38950" xr:uid="{00000000-0005-0000-0000-000017980000}"/>
    <cellStyle name="Normal 5 2 2 3 2 2 7 2 2" xfId="38951" xr:uid="{00000000-0005-0000-0000-000018980000}"/>
    <cellStyle name="Normal 5 2 2 3 2 2 7 3" xfId="38952" xr:uid="{00000000-0005-0000-0000-000019980000}"/>
    <cellStyle name="Normal 5 2 2 3 2 2 8" xfId="38953" xr:uid="{00000000-0005-0000-0000-00001A980000}"/>
    <cellStyle name="Normal 5 2 2 3 2 2 8 2" xfId="38954" xr:uid="{00000000-0005-0000-0000-00001B980000}"/>
    <cellStyle name="Normal 5 2 2 3 2 2 9" xfId="38955" xr:uid="{00000000-0005-0000-0000-00001C980000}"/>
    <cellStyle name="Normal 5 2 2 3 2 3" xfId="38956" xr:uid="{00000000-0005-0000-0000-00001D980000}"/>
    <cellStyle name="Normal 5 2 2 3 2 3 2" xfId="38957" xr:uid="{00000000-0005-0000-0000-00001E980000}"/>
    <cellStyle name="Normal 5 2 2 3 2 3 2 2" xfId="38958" xr:uid="{00000000-0005-0000-0000-00001F980000}"/>
    <cellStyle name="Normal 5 2 2 3 2 3 2 2 2" xfId="38959" xr:uid="{00000000-0005-0000-0000-000020980000}"/>
    <cellStyle name="Normal 5 2 2 3 2 3 2 2 2 2" xfId="38960" xr:uid="{00000000-0005-0000-0000-000021980000}"/>
    <cellStyle name="Normal 5 2 2 3 2 3 2 2 3" xfId="38961" xr:uid="{00000000-0005-0000-0000-000022980000}"/>
    <cellStyle name="Normal 5 2 2 3 2 3 2 2 3 2" xfId="38962" xr:uid="{00000000-0005-0000-0000-000023980000}"/>
    <cellStyle name="Normal 5 2 2 3 2 3 2 2 3 2 2" xfId="38963" xr:uid="{00000000-0005-0000-0000-000024980000}"/>
    <cellStyle name="Normal 5 2 2 3 2 3 2 2 3 3" xfId="38964" xr:uid="{00000000-0005-0000-0000-000025980000}"/>
    <cellStyle name="Normal 5 2 2 3 2 3 2 2 4" xfId="38965" xr:uid="{00000000-0005-0000-0000-000026980000}"/>
    <cellStyle name="Normal 5 2 2 3 2 3 2 3" xfId="38966" xr:uid="{00000000-0005-0000-0000-000027980000}"/>
    <cellStyle name="Normal 5 2 2 3 2 3 2 3 2" xfId="38967" xr:uid="{00000000-0005-0000-0000-000028980000}"/>
    <cellStyle name="Normal 5 2 2 3 2 3 2 4" xfId="38968" xr:uid="{00000000-0005-0000-0000-000029980000}"/>
    <cellStyle name="Normal 5 2 2 3 2 3 2 4 2" xfId="38969" xr:uid="{00000000-0005-0000-0000-00002A980000}"/>
    <cellStyle name="Normal 5 2 2 3 2 3 2 4 2 2" xfId="38970" xr:uid="{00000000-0005-0000-0000-00002B980000}"/>
    <cellStyle name="Normal 5 2 2 3 2 3 2 4 3" xfId="38971" xr:uid="{00000000-0005-0000-0000-00002C980000}"/>
    <cellStyle name="Normal 5 2 2 3 2 3 2 5" xfId="38972" xr:uid="{00000000-0005-0000-0000-00002D980000}"/>
    <cellStyle name="Normal 5 2 2 3 2 3 3" xfId="38973" xr:uid="{00000000-0005-0000-0000-00002E980000}"/>
    <cellStyle name="Normal 5 2 2 3 2 3 3 2" xfId="38974" xr:uid="{00000000-0005-0000-0000-00002F980000}"/>
    <cellStyle name="Normal 5 2 2 3 2 3 3 2 2" xfId="38975" xr:uid="{00000000-0005-0000-0000-000030980000}"/>
    <cellStyle name="Normal 5 2 2 3 2 3 3 3" xfId="38976" xr:uid="{00000000-0005-0000-0000-000031980000}"/>
    <cellStyle name="Normal 5 2 2 3 2 3 3 3 2" xfId="38977" xr:uid="{00000000-0005-0000-0000-000032980000}"/>
    <cellStyle name="Normal 5 2 2 3 2 3 3 3 2 2" xfId="38978" xr:uid="{00000000-0005-0000-0000-000033980000}"/>
    <cellStyle name="Normal 5 2 2 3 2 3 3 3 3" xfId="38979" xr:uid="{00000000-0005-0000-0000-000034980000}"/>
    <cellStyle name="Normal 5 2 2 3 2 3 3 4" xfId="38980" xr:uid="{00000000-0005-0000-0000-000035980000}"/>
    <cellStyle name="Normal 5 2 2 3 2 3 4" xfId="38981" xr:uid="{00000000-0005-0000-0000-000036980000}"/>
    <cellStyle name="Normal 5 2 2 3 2 3 4 2" xfId="38982" xr:uid="{00000000-0005-0000-0000-000037980000}"/>
    <cellStyle name="Normal 5 2 2 3 2 3 4 2 2" xfId="38983" xr:uid="{00000000-0005-0000-0000-000038980000}"/>
    <cellStyle name="Normal 5 2 2 3 2 3 4 3" xfId="38984" xr:uid="{00000000-0005-0000-0000-000039980000}"/>
    <cellStyle name="Normal 5 2 2 3 2 3 4 3 2" xfId="38985" xr:uid="{00000000-0005-0000-0000-00003A980000}"/>
    <cellStyle name="Normal 5 2 2 3 2 3 4 3 2 2" xfId="38986" xr:uid="{00000000-0005-0000-0000-00003B980000}"/>
    <cellStyle name="Normal 5 2 2 3 2 3 4 3 3" xfId="38987" xr:uid="{00000000-0005-0000-0000-00003C980000}"/>
    <cellStyle name="Normal 5 2 2 3 2 3 4 4" xfId="38988" xr:uid="{00000000-0005-0000-0000-00003D980000}"/>
    <cellStyle name="Normal 5 2 2 3 2 3 5" xfId="38989" xr:uid="{00000000-0005-0000-0000-00003E980000}"/>
    <cellStyle name="Normal 5 2 2 3 2 3 5 2" xfId="38990" xr:uid="{00000000-0005-0000-0000-00003F980000}"/>
    <cellStyle name="Normal 5 2 2 3 2 3 6" xfId="38991" xr:uid="{00000000-0005-0000-0000-000040980000}"/>
    <cellStyle name="Normal 5 2 2 3 2 3 6 2" xfId="38992" xr:uid="{00000000-0005-0000-0000-000041980000}"/>
    <cellStyle name="Normal 5 2 2 3 2 3 6 2 2" xfId="38993" xr:uid="{00000000-0005-0000-0000-000042980000}"/>
    <cellStyle name="Normal 5 2 2 3 2 3 6 3" xfId="38994" xr:uid="{00000000-0005-0000-0000-000043980000}"/>
    <cellStyle name="Normal 5 2 2 3 2 3 7" xfId="38995" xr:uid="{00000000-0005-0000-0000-000044980000}"/>
    <cellStyle name="Normal 5 2 2 3 2 3 7 2" xfId="38996" xr:uid="{00000000-0005-0000-0000-000045980000}"/>
    <cellStyle name="Normal 5 2 2 3 2 3 8" xfId="38997" xr:uid="{00000000-0005-0000-0000-000046980000}"/>
    <cellStyle name="Normal 5 2 2 3 2 4" xfId="38998" xr:uid="{00000000-0005-0000-0000-000047980000}"/>
    <cellStyle name="Normal 5 2 2 3 2 4 2" xfId="38999" xr:uid="{00000000-0005-0000-0000-000048980000}"/>
    <cellStyle name="Normal 5 2 2 3 2 4 2 2" xfId="39000" xr:uid="{00000000-0005-0000-0000-000049980000}"/>
    <cellStyle name="Normal 5 2 2 3 2 4 2 2 2" xfId="39001" xr:uid="{00000000-0005-0000-0000-00004A980000}"/>
    <cellStyle name="Normal 5 2 2 3 2 4 2 3" xfId="39002" xr:uid="{00000000-0005-0000-0000-00004B980000}"/>
    <cellStyle name="Normal 5 2 2 3 2 4 2 3 2" xfId="39003" xr:uid="{00000000-0005-0000-0000-00004C980000}"/>
    <cellStyle name="Normal 5 2 2 3 2 4 2 3 2 2" xfId="39004" xr:uid="{00000000-0005-0000-0000-00004D980000}"/>
    <cellStyle name="Normal 5 2 2 3 2 4 2 3 3" xfId="39005" xr:uid="{00000000-0005-0000-0000-00004E980000}"/>
    <cellStyle name="Normal 5 2 2 3 2 4 2 4" xfId="39006" xr:uid="{00000000-0005-0000-0000-00004F980000}"/>
    <cellStyle name="Normal 5 2 2 3 2 4 3" xfId="39007" xr:uid="{00000000-0005-0000-0000-000050980000}"/>
    <cellStyle name="Normal 5 2 2 3 2 4 3 2" xfId="39008" xr:uid="{00000000-0005-0000-0000-000051980000}"/>
    <cellStyle name="Normal 5 2 2 3 2 4 4" xfId="39009" xr:uid="{00000000-0005-0000-0000-000052980000}"/>
    <cellStyle name="Normal 5 2 2 3 2 4 4 2" xfId="39010" xr:uid="{00000000-0005-0000-0000-000053980000}"/>
    <cellStyle name="Normal 5 2 2 3 2 4 4 2 2" xfId="39011" xr:uid="{00000000-0005-0000-0000-000054980000}"/>
    <cellStyle name="Normal 5 2 2 3 2 4 4 3" xfId="39012" xr:uid="{00000000-0005-0000-0000-000055980000}"/>
    <cellStyle name="Normal 5 2 2 3 2 4 5" xfId="39013" xr:uid="{00000000-0005-0000-0000-000056980000}"/>
    <cellStyle name="Normal 5 2 2 3 2 5" xfId="39014" xr:uid="{00000000-0005-0000-0000-000057980000}"/>
    <cellStyle name="Normal 5 2 2 3 2 5 2" xfId="39015" xr:uid="{00000000-0005-0000-0000-000058980000}"/>
    <cellStyle name="Normal 5 2 2 3 2 5 2 2" xfId="39016" xr:uid="{00000000-0005-0000-0000-000059980000}"/>
    <cellStyle name="Normal 5 2 2 3 2 5 3" xfId="39017" xr:uid="{00000000-0005-0000-0000-00005A980000}"/>
    <cellStyle name="Normal 5 2 2 3 2 5 3 2" xfId="39018" xr:uid="{00000000-0005-0000-0000-00005B980000}"/>
    <cellStyle name="Normal 5 2 2 3 2 5 3 2 2" xfId="39019" xr:uid="{00000000-0005-0000-0000-00005C980000}"/>
    <cellStyle name="Normal 5 2 2 3 2 5 3 3" xfId="39020" xr:uid="{00000000-0005-0000-0000-00005D980000}"/>
    <cellStyle name="Normal 5 2 2 3 2 5 4" xfId="39021" xr:uid="{00000000-0005-0000-0000-00005E980000}"/>
    <cellStyle name="Normal 5 2 2 3 2 6" xfId="39022" xr:uid="{00000000-0005-0000-0000-00005F980000}"/>
    <cellStyle name="Normal 5 2 2 3 2 6 2" xfId="39023" xr:uid="{00000000-0005-0000-0000-000060980000}"/>
    <cellStyle name="Normal 5 2 2 3 2 6 2 2" xfId="39024" xr:uid="{00000000-0005-0000-0000-000061980000}"/>
    <cellStyle name="Normal 5 2 2 3 2 6 3" xfId="39025" xr:uid="{00000000-0005-0000-0000-000062980000}"/>
    <cellStyle name="Normal 5 2 2 3 2 6 3 2" xfId="39026" xr:uid="{00000000-0005-0000-0000-000063980000}"/>
    <cellStyle name="Normal 5 2 2 3 2 6 3 2 2" xfId="39027" xr:uid="{00000000-0005-0000-0000-000064980000}"/>
    <cellStyle name="Normal 5 2 2 3 2 6 3 3" xfId="39028" xr:uid="{00000000-0005-0000-0000-000065980000}"/>
    <cellStyle name="Normal 5 2 2 3 2 6 4" xfId="39029" xr:uid="{00000000-0005-0000-0000-000066980000}"/>
    <cellStyle name="Normal 5 2 2 3 2 7" xfId="39030" xr:uid="{00000000-0005-0000-0000-000067980000}"/>
    <cellStyle name="Normal 5 2 2 3 2 7 2" xfId="39031" xr:uid="{00000000-0005-0000-0000-000068980000}"/>
    <cellStyle name="Normal 5 2 2 3 2 8" xfId="39032" xr:uid="{00000000-0005-0000-0000-000069980000}"/>
    <cellStyle name="Normal 5 2 2 3 2 8 2" xfId="39033" xr:uid="{00000000-0005-0000-0000-00006A980000}"/>
    <cellStyle name="Normal 5 2 2 3 2 8 2 2" xfId="39034" xr:uid="{00000000-0005-0000-0000-00006B980000}"/>
    <cellStyle name="Normal 5 2 2 3 2 8 3" xfId="39035" xr:uid="{00000000-0005-0000-0000-00006C980000}"/>
    <cellStyle name="Normal 5 2 2 3 2 9" xfId="39036" xr:uid="{00000000-0005-0000-0000-00006D980000}"/>
    <cellStyle name="Normal 5 2 2 3 2 9 2" xfId="39037" xr:uid="{00000000-0005-0000-0000-00006E980000}"/>
    <cellStyle name="Normal 5 2 2 3 3" xfId="39038" xr:uid="{00000000-0005-0000-0000-00006F980000}"/>
    <cellStyle name="Normal 5 2 2 3 3 10" xfId="39039" xr:uid="{00000000-0005-0000-0000-000070980000}"/>
    <cellStyle name="Normal 5 2 2 3 3 11" xfId="39040" xr:uid="{00000000-0005-0000-0000-000071980000}"/>
    <cellStyle name="Normal 5 2 2 3 3 2" xfId="39041" xr:uid="{00000000-0005-0000-0000-000072980000}"/>
    <cellStyle name="Normal 5 2 2 3 3 2 10" xfId="39042" xr:uid="{00000000-0005-0000-0000-000073980000}"/>
    <cellStyle name="Normal 5 2 2 3 3 2 2" xfId="39043" xr:uid="{00000000-0005-0000-0000-000074980000}"/>
    <cellStyle name="Normal 5 2 2 3 3 2 2 2" xfId="39044" xr:uid="{00000000-0005-0000-0000-000075980000}"/>
    <cellStyle name="Normal 5 2 2 3 3 2 2 2 2" xfId="39045" xr:uid="{00000000-0005-0000-0000-000076980000}"/>
    <cellStyle name="Normal 5 2 2 3 3 2 2 2 2 2" xfId="39046" xr:uid="{00000000-0005-0000-0000-000077980000}"/>
    <cellStyle name="Normal 5 2 2 3 3 2 2 2 2 2 2" xfId="39047" xr:uid="{00000000-0005-0000-0000-000078980000}"/>
    <cellStyle name="Normal 5 2 2 3 3 2 2 2 2 3" xfId="39048" xr:uid="{00000000-0005-0000-0000-000079980000}"/>
    <cellStyle name="Normal 5 2 2 3 3 2 2 2 2 3 2" xfId="39049" xr:uid="{00000000-0005-0000-0000-00007A980000}"/>
    <cellStyle name="Normal 5 2 2 3 3 2 2 2 2 3 2 2" xfId="39050" xr:uid="{00000000-0005-0000-0000-00007B980000}"/>
    <cellStyle name="Normal 5 2 2 3 3 2 2 2 2 3 3" xfId="39051" xr:uid="{00000000-0005-0000-0000-00007C980000}"/>
    <cellStyle name="Normal 5 2 2 3 3 2 2 2 2 4" xfId="39052" xr:uid="{00000000-0005-0000-0000-00007D980000}"/>
    <cellStyle name="Normal 5 2 2 3 3 2 2 2 3" xfId="39053" xr:uid="{00000000-0005-0000-0000-00007E980000}"/>
    <cellStyle name="Normal 5 2 2 3 3 2 2 2 3 2" xfId="39054" xr:uid="{00000000-0005-0000-0000-00007F980000}"/>
    <cellStyle name="Normal 5 2 2 3 3 2 2 2 4" xfId="39055" xr:uid="{00000000-0005-0000-0000-000080980000}"/>
    <cellStyle name="Normal 5 2 2 3 3 2 2 2 4 2" xfId="39056" xr:uid="{00000000-0005-0000-0000-000081980000}"/>
    <cellStyle name="Normal 5 2 2 3 3 2 2 2 4 2 2" xfId="39057" xr:uid="{00000000-0005-0000-0000-000082980000}"/>
    <cellStyle name="Normal 5 2 2 3 3 2 2 2 4 3" xfId="39058" xr:uid="{00000000-0005-0000-0000-000083980000}"/>
    <cellStyle name="Normal 5 2 2 3 3 2 2 2 5" xfId="39059" xr:uid="{00000000-0005-0000-0000-000084980000}"/>
    <cellStyle name="Normal 5 2 2 3 3 2 2 3" xfId="39060" xr:uid="{00000000-0005-0000-0000-000085980000}"/>
    <cellStyle name="Normal 5 2 2 3 3 2 2 3 2" xfId="39061" xr:uid="{00000000-0005-0000-0000-000086980000}"/>
    <cellStyle name="Normal 5 2 2 3 3 2 2 3 2 2" xfId="39062" xr:uid="{00000000-0005-0000-0000-000087980000}"/>
    <cellStyle name="Normal 5 2 2 3 3 2 2 3 3" xfId="39063" xr:uid="{00000000-0005-0000-0000-000088980000}"/>
    <cellStyle name="Normal 5 2 2 3 3 2 2 3 3 2" xfId="39064" xr:uid="{00000000-0005-0000-0000-000089980000}"/>
    <cellStyle name="Normal 5 2 2 3 3 2 2 3 3 2 2" xfId="39065" xr:uid="{00000000-0005-0000-0000-00008A980000}"/>
    <cellStyle name="Normal 5 2 2 3 3 2 2 3 3 3" xfId="39066" xr:uid="{00000000-0005-0000-0000-00008B980000}"/>
    <cellStyle name="Normal 5 2 2 3 3 2 2 3 4" xfId="39067" xr:uid="{00000000-0005-0000-0000-00008C980000}"/>
    <cellStyle name="Normal 5 2 2 3 3 2 2 4" xfId="39068" xr:uid="{00000000-0005-0000-0000-00008D980000}"/>
    <cellStyle name="Normal 5 2 2 3 3 2 2 4 2" xfId="39069" xr:uid="{00000000-0005-0000-0000-00008E980000}"/>
    <cellStyle name="Normal 5 2 2 3 3 2 2 4 2 2" xfId="39070" xr:uid="{00000000-0005-0000-0000-00008F980000}"/>
    <cellStyle name="Normal 5 2 2 3 3 2 2 4 3" xfId="39071" xr:uid="{00000000-0005-0000-0000-000090980000}"/>
    <cellStyle name="Normal 5 2 2 3 3 2 2 4 3 2" xfId="39072" xr:uid="{00000000-0005-0000-0000-000091980000}"/>
    <cellStyle name="Normal 5 2 2 3 3 2 2 4 3 2 2" xfId="39073" xr:uid="{00000000-0005-0000-0000-000092980000}"/>
    <cellStyle name="Normal 5 2 2 3 3 2 2 4 3 3" xfId="39074" xr:uid="{00000000-0005-0000-0000-000093980000}"/>
    <cellStyle name="Normal 5 2 2 3 3 2 2 4 4" xfId="39075" xr:uid="{00000000-0005-0000-0000-000094980000}"/>
    <cellStyle name="Normal 5 2 2 3 3 2 2 5" xfId="39076" xr:uid="{00000000-0005-0000-0000-000095980000}"/>
    <cellStyle name="Normal 5 2 2 3 3 2 2 5 2" xfId="39077" xr:uid="{00000000-0005-0000-0000-000096980000}"/>
    <cellStyle name="Normal 5 2 2 3 3 2 2 6" xfId="39078" xr:uid="{00000000-0005-0000-0000-000097980000}"/>
    <cellStyle name="Normal 5 2 2 3 3 2 2 6 2" xfId="39079" xr:uid="{00000000-0005-0000-0000-000098980000}"/>
    <cellStyle name="Normal 5 2 2 3 3 2 2 6 2 2" xfId="39080" xr:uid="{00000000-0005-0000-0000-000099980000}"/>
    <cellStyle name="Normal 5 2 2 3 3 2 2 6 3" xfId="39081" xr:uid="{00000000-0005-0000-0000-00009A980000}"/>
    <cellStyle name="Normal 5 2 2 3 3 2 2 7" xfId="39082" xr:uid="{00000000-0005-0000-0000-00009B980000}"/>
    <cellStyle name="Normal 5 2 2 3 3 2 2 7 2" xfId="39083" xr:uid="{00000000-0005-0000-0000-00009C980000}"/>
    <cellStyle name="Normal 5 2 2 3 3 2 2 8" xfId="39084" xr:uid="{00000000-0005-0000-0000-00009D980000}"/>
    <cellStyle name="Normal 5 2 2 3 3 2 3" xfId="39085" xr:uid="{00000000-0005-0000-0000-00009E980000}"/>
    <cellStyle name="Normal 5 2 2 3 3 2 3 2" xfId="39086" xr:uid="{00000000-0005-0000-0000-00009F980000}"/>
    <cellStyle name="Normal 5 2 2 3 3 2 3 2 2" xfId="39087" xr:uid="{00000000-0005-0000-0000-0000A0980000}"/>
    <cellStyle name="Normal 5 2 2 3 3 2 3 2 2 2" xfId="39088" xr:uid="{00000000-0005-0000-0000-0000A1980000}"/>
    <cellStyle name="Normal 5 2 2 3 3 2 3 2 3" xfId="39089" xr:uid="{00000000-0005-0000-0000-0000A2980000}"/>
    <cellStyle name="Normal 5 2 2 3 3 2 3 2 3 2" xfId="39090" xr:uid="{00000000-0005-0000-0000-0000A3980000}"/>
    <cellStyle name="Normal 5 2 2 3 3 2 3 2 3 2 2" xfId="39091" xr:uid="{00000000-0005-0000-0000-0000A4980000}"/>
    <cellStyle name="Normal 5 2 2 3 3 2 3 2 3 3" xfId="39092" xr:uid="{00000000-0005-0000-0000-0000A5980000}"/>
    <cellStyle name="Normal 5 2 2 3 3 2 3 2 4" xfId="39093" xr:uid="{00000000-0005-0000-0000-0000A6980000}"/>
    <cellStyle name="Normal 5 2 2 3 3 2 3 3" xfId="39094" xr:uid="{00000000-0005-0000-0000-0000A7980000}"/>
    <cellStyle name="Normal 5 2 2 3 3 2 3 3 2" xfId="39095" xr:uid="{00000000-0005-0000-0000-0000A8980000}"/>
    <cellStyle name="Normal 5 2 2 3 3 2 3 4" xfId="39096" xr:uid="{00000000-0005-0000-0000-0000A9980000}"/>
    <cellStyle name="Normal 5 2 2 3 3 2 3 4 2" xfId="39097" xr:uid="{00000000-0005-0000-0000-0000AA980000}"/>
    <cellStyle name="Normal 5 2 2 3 3 2 3 4 2 2" xfId="39098" xr:uid="{00000000-0005-0000-0000-0000AB980000}"/>
    <cellStyle name="Normal 5 2 2 3 3 2 3 4 3" xfId="39099" xr:uid="{00000000-0005-0000-0000-0000AC980000}"/>
    <cellStyle name="Normal 5 2 2 3 3 2 3 5" xfId="39100" xr:uid="{00000000-0005-0000-0000-0000AD980000}"/>
    <cellStyle name="Normal 5 2 2 3 3 2 4" xfId="39101" xr:uid="{00000000-0005-0000-0000-0000AE980000}"/>
    <cellStyle name="Normal 5 2 2 3 3 2 4 2" xfId="39102" xr:uid="{00000000-0005-0000-0000-0000AF980000}"/>
    <cellStyle name="Normal 5 2 2 3 3 2 4 2 2" xfId="39103" xr:uid="{00000000-0005-0000-0000-0000B0980000}"/>
    <cellStyle name="Normal 5 2 2 3 3 2 4 3" xfId="39104" xr:uid="{00000000-0005-0000-0000-0000B1980000}"/>
    <cellStyle name="Normal 5 2 2 3 3 2 4 3 2" xfId="39105" xr:uid="{00000000-0005-0000-0000-0000B2980000}"/>
    <cellStyle name="Normal 5 2 2 3 3 2 4 3 2 2" xfId="39106" xr:uid="{00000000-0005-0000-0000-0000B3980000}"/>
    <cellStyle name="Normal 5 2 2 3 3 2 4 3 3" xfId="39107" xr:uid="{00000000-0005-0000-0000-0000B4980000}"/>
    <cellStyle name="Normal 5 2 2 3 3 2 4 4" xfId="39108" xr:uid="{00000000-0005-0000-0000-0000B5980000}"/>
    <cellStyle name="Normal 5 2 2 3 3 2 5" xfId="39109" xr:uid="{00000000-0005-0000-0000-0000B6980000}"/>
    <cellStyle name="Normal 5 2 2 3 3 2 5 2" xfId="39110" xr:uid="{00000000-0005-0000-0000-0000B7980000}"/>
    <cellStyle name="Normal 5 2 2 3 3 2 5 2 2" xfId="39111" xr:uid="{00000000-0005-0000-0000-0000B8980000}"/>
    <cellStyle name="Normal 5 2 2 3 3 2 5 3" xfId="39112" xr:uid="{00000000-0005-0000-0000-0000B9980000}"/>
    <cellStyle name="Normal 5 2 2 3 3 2 5 3 2" xfId="39113" xr:uid="{00000000-0005-0000-0000-0000BA980000}"/>
    <cellStyle name="Normal 5 2 2 3 3 2 5 3 2 2" xfId="39114" xr:uid="{00000000-0005-0000-0000-0000BB980000}"/>
    <cellStyle name="Normal 5 2 2 3 3 2 5 3 3" xfId="39115" xr:uid="{00000000-0005-0000-0000-0000BC980000}"/>
    <cellStyle name="Normal 5 2 2 3 3 2 5 4" xfId="39116" xr:uid="{00000000-0005-0000-0000-0000BD980000}"/>
    <cellStyle name="Normal 5 2 2 3 3 2 6" xfId="39117" xr:uid="{00000000-0005-0000-0000-0000BE980000}"/>
    <cellStyle name="Normal 5 2 2 3 3 2 6 2" xfId="39118" xr:uid="{00000000-0005-0000-0000-0000BF980000}"/>
    <cellStyle name="Normal 5 2 2 3 3 2 7" xfId="39119" xr:uid="{00000000-0005-0000-0000-0000C0980000}"/>
    <cellStyle name="Normal 5 2 2 3 3 2 7 2" xfId="39120" xr:uid="{00000000-0005-0000-0000-0000C1980000}"/>
    <cellStyle name="Normal 5 2 2 3 3 2 7 2 2" xfId="39121" xr:uid="{00000000-0005-0000-0000-0000C2980000}"/>
    <cellStyle name="Normal 5 2 2 3 3 2 7 3" xfId="39122" xr:uid="{00000000-0005-0000-0000-0000C3980000}"/>
    <cellStyle name="Normal 5 2 2 3 3 2 8" xfId="39123" xr:uid="{00000000-0005-0000-0000-0000C4980000}"/>
    <cellStyle name="Normal 5 2 2 3 3 2 8 2" xfId="39124" xr:uid="{00000000-0005-0000-0000-0000C5980000}"/>
    <cellStyle name="Normal 5 2 2 3 3 2 9" xfId="39125" xr:uid="{00000000-0005-0000-0000-0000C6980000}"/>
    <cellStyle name="Normal 5 2 2 3 3 3" xfId="39126" xr:uid="{00000000-0005-0000-0000-0000C7980000}"/>
    <cellStyle name="Normal 5 2 2 3 3 3 2" xfId="39127" xr:uid="{00000000-0005-0000-0000-0000C8980000}"/>
    <cellStyle name="Normal 5 2 2 3 3 3 2 2" xfId="39128" xr:uid="{00000000-0005-0000-0000-0000C9980000}"/>
    <cellStyle name="Normal 5 2 2 3 3 3 2 2 2" xfId="39129" xr:uid="{00000000-0005-0000-0000-0000CA980000}"/>
    <cellStyle name="Normal 5 2 2 3 3 3 2 2 2 2" xfId="39130" xr:uid="{00000000-0005-0000-0000-0000CB980000}"/>
    <cellStyle name="Normal 5 2 2 3 3 3 2 2 3" xfId="39131" xr:uid="{00000000-0005-0000-0000-0000CC980000}"/>
    <cellStyle name="Normal 5 2 2 3 3 3 2 2 3 2" xfId="39132" xr:uid="{00000000-0005-0000-0000-0000CD980000}"/>
    <cellStyle name="Normal 5 2 2 3 3 3 2 2 3 2 2" xfId="39133" xr:uid="{00000000-0005-0000-0000-0000CE980000}"/>
    <cellStyle name="Normal 5 2 2 3 3 3 2 2 3 3" xfId="39134" xr:uid="{00000000-0005-0000-0000-0000CF980000}"/>
    <cellStyle name="Normal 5 2 2 3 3 3 2 2 4" xfId="39135" xr:uid="{00000000-0005-0000-0000-0000D0980000}"/>
    <cellStyle name="Normal 5 2 2 3 3 3 2 3" xfId="39136" xr:uid="{00000000-0005-0000-0000-0000D1980000}"/>
    <cellStyle name="Normal 5 2 2 3 3 3 2 3 2" xfId="39137" xr:uid="{00000000-0005-0000-0000-0000D2980000}"/>
    <cellStyle name="Normal 5 2 2 3 3 3 2 4" xfId="39138" xr:uid="{00000000-0005-0000-0000-0000D3980000}"/>
    <cellStyle name="Normal 5 2 2 3 3 3 2 4 2" xfId="39139" xr:uid="{00000000-0005-0000-0000-0000D4980000}"/>
    <cellStyle name="Normal 5 2 2 3 3 3 2 4 2 2" xfId="39140" xr:uid="{00000000-0005-0000-0000-0000D5980000}"/>
    <cellStyle name="Normal 5 2 2 3 3 3 2 4 3" xfId="39141" xr:uid="{00000000-0005-0000-0000-0000D6980000}"/>
    <cellStyle name="Normal 5 2 2 3 3 3 2 5" xfId="39142" xr:uid="{00000000-0005-0000-0000-0000D7980000}"/>
    <cellStyle name="Normal 5 2 2 3 3 3 3" xfId="39143" xr:uid="{00000000-0005-0000-0000-0000D8980000}"/>
    <cellStyle name="Normal 5 2 2 3 3 3 3 2" xfId="39144" xr:uid="{00000000-0005-0000-0000-0000D9980000}"/>
    <cellStyle name="Normal 5 2 2 3 3 3 3 2 2" xfId="39145" xr:uid="{00000000-0005-0000-0000-0000DA980000}"/>
    <cellStyle name="Normal 5 2 2 3 3 3 3 3" xfId="39146" xr:uid="{00000000-0005-0000-0000-0000DB980000}"/>
    <cellStyle name="Normal 5 2 2 3 3 3 3 3 2" xfId="39147" xr:uid="{00000000-0005-0000-0000-0000DC980000}"/>
    <cellStyle name="Normal 5 2 2 3 3 3 3 3 2 2" xfId="39148" xr:uid="{00000000-0005-0000-0000-0000DD980000}"/>
    <cellStyle name="Normal 5 2 2 3 3 3 3 3 3" xfId="39149" xr:uid="{00000000-0005-0000-0000-0000DE980000}"/>
    <cellStyle name="Normal 5 2 2 3 3 3 3 4" xfId="39150" xr:uid="{00000000-0005-0000-0000-0000DF980000}"/>
    <cellStyle name="Normal 5 2 2 3 3 3 4" xfId="39151" xr:uid="{00000000-0005-0000-0000-0000E0980000}"/>
    <cellStyle name="Normal 5 2 2 3 3 3 4 2" xfId="39152" xr:uid="{00000000-0005-0000-0000-0000E1980000}"/>
    <cellStyle name="Normal 5 2 2 3 3 3 4 2 2" xfId="39153" xr:uid="{00000000-0005-0000-0000-0000E2980000}"/>
    <cellStyle name="Normal 5 2 2 3 3 3 4 3" xfId="39154" xr:uid="{00000000-0005-0000-0000-0000E3980000}"/>
    <cellStyle name="Normal 5 2 2 3 3 3 4 3 2" xfId="39155" xr:uid="{00000000-0005-0000-0000-0000E4980000}"/>
    <cellStyle name="Normal 5 2 2 3 3 3 4 3 2 2" xfId="39156" xr:uid="{00000000-0005-0000-0000-0000E5980000}"/>
    <cellStyle name="Normal 5 2 2 3 3 3 4 3 3" xfId="39157" xr:uid="{00000000-0005-0000-0000-0000E6980000}"/>
    <cellStyle name="Normal 5 2 2 3 3 3 4 4" xfId="39158" xr:uid="{00000000-0005-0000-0000-0000E7980000}"/>
    <cellStyle name="Normal 5 2 2 3 3 3 5" xfId="39159" xr:uid="{00000000-0005-0000-0000-0000E8980000}"/>
    <cellStyle name="Normal 5 2 2 3 3 3 5 2" xfId="39160" xr:uid="{00000000-0005-0000-0000-0000E9980000}"/>
    <cellStyle name="Normal 5 2 2 3 3 3 6" xfId="39161" xr:uid="{00000000-0005-0000-0000-0000EA980000}"/>
    <cellStyle name="Normal 5 2 2 3 3 3 6 2" xfId="39162" xr:uid="{00000000-0005-0000-0000-0000EB980000}"/>
    <cellStyle name="Normal 5 2 2 3 3 3 6 2 2" xfId="39163" xr:uid="{00000000-0005-0000-0000-0000EC980000}"/>
    <cellStyle name="Normal 5 2 2 3 3 3 6 3" xfId="39164" xr:uid="{00000000-0005-0000-0000-0000ED980000}"/>
    <cellStyle name="Normal 5 2 2 3 3 3 7" xfId="39165" xr:uid="{00000000-0005-0000-0000-0000EE980000}"/>
    <cellStyle name="Normal 5 2 2 3 3 3 7 2" xfId="39166" xr:uid="{00000000-0005-0000-0000-0000EF980000}"/>
    <cellStyle name="Normal 5 2 2 3 3 3 8" xfId="39167" xr:uid="{00000000-0005-0000-0000-0000F0980000}"/>
    <cellStyle name="Normal 5 2 2 3 3 4" xfId="39168" xr:uid="{00000000-0005-0000-0000-0000F1980000}"/>
    <cellStyle name="Normal 5 2 2 3 3 4 2" xfId="39169" xr:uid="{00000000-0005-0000-0000-0000F2980000}"/>
    <cellStyle name="Normal 5 2 2 3 3 4 2 2" xfId="39170" xr:uid="{00000000-0005-0000-0000-0000F3980000}"/>
    <cellStyle name="Normal 5 2 2 3 3 4 2 2 2" xfId="39171" xr:uid="{00000000-0005-0000-0000-0000F4980000}"/>
    <cellStyle name="Normal 5 2 2 3 3 4 2 3" xfId="39172" xr:uid="{00000000-0005-0000-0000-0000F5980000}"/>
    <cellStyle name="Normal 5 2 2 3 3 4 2 3 2" xfId="39173" xr:uid="{00000000-0005-0000-0000-0000F6980000}"/>
    <cellStyle name="Normal 5 2 2 3 3 4 2 3 2 2" xfId="39174" xr:uid="{00000000-0005-0000-0000-0000F7980000}"/>
    <cellStyle name="Normal 5 2 2 3 3 4 2 3 3" xfId="39175" xr:uid="{00000000-0005-0000-0000-0000F8980000}"/>
    <cellStyle name="Normal 5 2 2 3 3 4 2 4" xfId="39176" xr:uid="{00000000-0005-0000-0000-0000F9980000}"/>
    <cellStyle name="Normal 5 2 2 3 3 4 3" xfId="39177" xr:uid="{00000000-0005-0000-0000-0000FA980000}"/>
    <cellStyle name="Normal 5 2 2 3 3 4 3 2" xfId="39178" xr:uid="{00000000-0005-0000-0000-0000FB980000}"/>
    <cellStyle name="Normal 5 2 2 3 3 4 4" xfId="39179" xr:uid="{00000000-0005-0000-0000-0000FC980000}"/>
    <cellStyle name="Normal 5 2 2 3 3 4 4 2" xfId="39180" xr:uid="{00000000-0005-0000-0000-0000FD980000}"/>
    <cellStyle name="Normal 5 2 2 3 3 4 4 2 2" xfId="39181" xr:uid="{00000000-0005-0000-0000-0000FE980000}"/>
    <cellStyle name="Normal 5 2 2 3 3 4 4 3" xfId="39182" xr:uid="{00000000-0005-0000-0000-0000FF980000}"/>
    <cellStyle name="Normal 5 2 2 3 3 4 5" xfId="39183" xr:uid="{00000000-0005-0000-0000-000000990000}"/>
    <cellStyle name="Normal 5 2 2 3 3 5" xfId="39184" xr:uid="{00000000-0005-0000-0000-000001990000}"/>
    <cellStyle name="Normal 5 2 2 3 3 5 2" xfId="39185" xr:uid="{00000000-0005-0000-0000-000002990000}"/>
    <cellStyle name="Normal 5 2 2 3 3 5 2 2" xfId="39186" xr:uid="{00000000-0005-0000-0000-000003990000}"/>
    <cellStyle name="Normal 5 2 2 3 3 5 3" xfId="39187" xr:uid="{00000000-0005-0000-0000-000004990000}"/>
    <cellStyle name="Normal 5 2 2 3 3 5 3 2" xfId="39188" xr:uid="{00000000-0005-0000-0000-000005990000}"/>
    <cellStyle name="Normal 5 2 2 3 3 5 3 2 2" xfId="39189" xr:uid="{00000000-0005-0000-0000-000006990000}"/>
    <cellStyle name="Normal 5 2 2 3 3 5 3 3" xfId="39190" xr:uid="{00000000-0005-0000-0000-000007990000}"/>
    <cellStyle name="Normal 5 2 2 3 3 5 4" xfId="39191" xr:uid="{00000000-0005-0000-0000-000008990000}"/>
    <cellStyle name="Normal 5 2 2 3 3 6" xfId="39192" xr:uid="{00000000-0005-0000-0000-000009990000}"/>
    <cellStyle name="Normal 5 2 2 3 3 6 2" xfId="39193" xr:uid="{00000000-0005-0000-0000-00000A990000}"/>
    <cellStyle name="Normal 5 2 2 3 3 6 2 2" xfId="39194" xr:uid="{00000000-0005-0000-0000-00000B990000}"/>
    <cellStyle name="Normal 5 2 2 3 3 6 3" xfId="39195" xr:uid="{00000000-0005-0000-0000-00000C990000}"/>
    <cellStyle name="Normal 5 2 2 3 3 6 3 2" xfId="39196" xr:uid="{00000000-0005-0000-0000-00000D990000}"/>
    <cellStyle name="Normal 5 2 2 3 3 6 3 2 2" xfId="39197" xr:uid="{00000000-0005-0000-0000-00000E990000}"/>
    <cellStyle name="Normal 5 2 2 3 3 6 3 3" xfId="39198" xr:uid="{00000000-0005-0000-0000-00000F990000}"/>
    <cellStyle name="Normal 5 2 2 3 3 6 4" xfId="39199" xr:uid="{00000000-0005-0000-0000-000010990000}"/>
    <cellStyle name="Normal 5 2 2 3 3 7" xfId="39200" xr:uid="{00000000-0005-0000-0000-000011990000}"/>
    <cellStyle name="Normal 5 2 2 3 3 7 2" xfId="39201" xr:uid="{00000000-0005-0000-0000-000012990000}"/>
    <cellStyle name="Normal 5 2 2 3 3 8" xfId="39202" xr:uid="{00000000-0005-0000-0000-000013990000}"/>
    <cellStyle name="Normal 5 2 2 3 3 8 2" xfId="39203" xr:uid="{00000000-0005-0000-0000-000014990000}"/>
    <cellStyle name="Normal 5 2 2 3 3 8 2 2" xfId="39204" xr:uid="{00000000-0005-0000-0000-000015990000}"/>
    <cellStyle name="Normal 5 2 2 3 3 8 3" xfId="39205" xr:uid="{00000000-0005-0000-0000-000016990000}"/>
    <cellStyle name="Normal 5 2 2 3 3 9" xfId="39206" xr:uid="{00000000-0005-0000-0000-000017990000}"/>
    <cellStyle name="Normal 5 2 2 3 3 9 2" xfId="39207" xr:uid="{00000000-0005-0000-0000-000018990000}"/>
    <cellStyle name="Normal 5 2 2 3 4" xfId="39208" xr:uid="{00000000-0005-0000-0000-000019990000}"/>
    <cellStyle name="Normal 5 2 2 3 4 10" xfId="39209" xr:uid="{00000000-0005-0000-0000-00001A990000}"/>
    <cellStyle name="Normal 5 2 2 3 4 11" xfId="39210" xr:uid="{00000000-0005-0000-0000-00001B990000}"/>
    <cellStyle name="Normal 5 2 2 3 4 2" xfId="39211" xr:uid="{00000000-0005-0000-0000-00001C990000}"/>
    <cellStyle name="Normal 5 2 2 3 4 2 2" xfId="39212" xr:uid="{00000000-0005-0000-0000-00001D990000}"/>
    <cellStyle name="Normal 5 2 2 3 4 2 2 2" xfId="39213" xr:uid="{00000000-0005-0000-0000-00001E990000}"/>
    <cellStyle name="Normal 5 2 2 3 4 2 2 2 2" xfId="39214" xr:uid="{00000000-0005-0000-0000-00001F990000}"/>
    <cellStyle name="Normal 5 2 2 3 4 2 2 2 2 2" xfId="39215" xr:uid="{00000000-0005-0000-0000-000020990000}"/>
    <cellStyle name="Normal 5 2 2 3 4 2 2 2 2 2 2" xfId="39216" xr:uid="{00000000-0005-0000-0000-000021990000}"/>
    <cellStyle name="Normal 5 2 2 3 4 2 2 2 2 3" xfId="39217" xr:uid="{00000000-0005-0000-0000-000022990000}"/>
    <cellStyle name="Normal 5 2 2 3 4 2 2 2 2 3 2" xfId="39218" xr:uid="{00000000-0005-0000-0000-000023990000}"/>
    <cellStyle name="Normal 5 2 2 3 4 2 2 2 2 3 2 2" xfId="39219" xr:uid="{00000000-0005-0000-0000-000024990000}"/>
    <cellStyle name="Normal 5 2 2 3 4 2 2 2 2 3 3" xfId="39220" xr:uid="{00000000-0005-0000-0000-000025990000}"/>
    <cellStyle name="Normal 5 2 2 3 4 2 2 2 2 4" xfId="39221" xr:uid="{00000000-0005-0000-0000-000026990000}"/>
    <cellStyle name="Normal 5 2 2 3 4 2 2 2 3" xfId="39222" xr:uid="{00000000-0005-0000-0000-000027990000}"/>
    <cellStyle name="Normal 5 2 2 3 4 2 2 2 3 2" xfId="39223" xr:uid="{00000000-0005-0000-0000-000028990000}"/>
    <cellStyle name="Normal 5 2 2 3 4 2 2 2 4" xfId="39224" xr:uid="{00000000-0005-0000-0000-000029990000}"/>
    <cellStyle name="Normal 5 2 2 3 4 2 2 2 4 2" xfId="39225" xr:uid="{00000000-0005-0000-0000-00002A990000}"/>
    <cellStyle name="Normal 5 2 2 3 4 2 2 2 4 2 2" xfId="39226" xr:uid="{00000000-0005-0000-0000-00002B990000}"/>
    <cellStyle name="Normal 5 2 2 3 4 2 2 2 4 3" xfId="39227" xr:uid="{00000000-0005-0000-0000-00002C990000}"/>
    <cellStyle name="Normal 5 2 2 3 4 2 2 2 5" xfId="39228" xr:uid="{00000000-0005-0000-0000-00002D990000}"/>
    <cellStyle name="Normal 5 2 2 3 4 2 2 3" xfId="39229" xr:uid="{00000000-0005-0000-0000-00002E990000}"/>
    <cellStyle name="Normal 5 2 2 3 4 2 2 3 2" xfId="39230" xr:uid="{00000000-0005-0000-0000-00002F990000}"/>
    <cellStyle name="Normal 5 2 2 3 4 2 2 3 2 2" xfId="39231" xr:uid="{00000000-0005-0000-0000-000030990000}"/>
    <cellStyle name="Normal 5 2 2 3 4 2 2 3 3" xfId="39232" xr:uid="{00000000-0005-0000-0000-000031990000}"/>
    <cellStyle name="Normal 5 2 2 3 4 2 2 3 3 2" xfId="39233" xr:uid="{00000000-0005-0000-0000-000032990000}"/>
    <cellStyle name="Normal 5 2 2 3 4 2 2 3 3 2 2" xfId="39234" xr:uid="{00000000-0005-0000-0000-000033990000}"/>
    <cellStyle name="Normal 5 2 2 3 4 2 2 3 3 3" xfId="39235" xr:uid="{00000000-0005-0000-0000-000034990000}"/>
    <cellStyle name="Normal 5 2 2 3 4 2 2 3 4" xfId="39236" xr:uid="{00000000-0005-0000-0000-000035990000}"/>
    <cellStyle name="Normal 5 2 2 3 4 2 2 4" xfId="39237" xr:uid="{00000000-0005-0000-0000-000036990000}"/>
    <cellStyle name="Normal 5 2 2 3 4 2 2 4 2" xfId="39238" xr:uid="{00000000-0005-0000-0000-000037990000}"/>
    <cellStyle name="Normal 5 2 2 3 4 2 2 4 2 2" xfId="39239" xr:uid="{00000000-0005-0000-0000-000038990000}"/>
    <cellStyle name="Normal 5 2 2 3 4 2 2 4 3" xfId="39240" xr:uid="{00000000-0005-0000-0000-000039990000}"/>
    <cellStyle name="Normal 5 2 2 3 4 2 2 4 3 2" xfId="39241" xr:uid="{00000000-0005-0000-0000-00003A990000}"/>
    <cellStyle name="Normal 5 2 2 3 4 2 2 4 3 2 2" xfId="39242" xr:uid="{00000000-0005-0000-0000-00003B990000}"/>
    <cellStyle name="Normal 5 2 2 3 4 2 2 4 3 3" xfId="39243" xr:uid="{00000000-0005-0000-0000-00003C990000}"/>
    <cellStyle name="Normal 5 2 2 3 4 2 2 4 4" xfId="39244" xr:uid="{00000000-0005-0000-0000-00003D990000}"/>
    <cellStyle name="Normal 5 2 2 3 4 2 2 5" xfId="39245" xr:uid="{00000000-0005-0000-0000-00003E990000}"/>
    <cellStyle name="Normal 5 2 2 3 4 2 2 5 2" xfId="39246" xr:uid="{00000000-0005-0000-0000-00003F990000}"/>
    <cellStyle name="Normal 5 2 2 3 4 2 2 6" xfId="39247" xr:uid="{00000000-0005-0000-0000-000040990000}"/>
    <cellStyle name="Normal 5 2 2 3 4 2 2 6 2" xfId="39248" xr:uid="{00000000-0005-0000-0000-000041990000}"/>
    <cellStyle name="Normal 5 2 2 3 4 2 2 6 2 2" xfId="39249" xr:uid="{00000000-0005-0000-0000-000042990000}"/>
    <cellStyle name="Normal 5 2 2 3 4 2 2 6 3" xfId="39250" xr:uid="{00000000-0005-0000-0000-000043990000}"/>
    <cellStyle name="Normal 5 2 2 3 4 2 2 7" xfId="39251" xr:uid="{00000000-0005-0000-0000-000044990000}"/>
    <cellStyle name="Normal 5 2 2 3 4 2 2 7 2" xfId="39252" xr:uid="{00000000-0005-0000-0000-000045990000}"/>
    <cellStyle name="Normal 5 2 2 3 4 2 2 8" xfId="39253" xr:uid="{00000000-0005-0000-0000-000046990000}"/>
    <cellStyle name="Normal 5 2 2 3 4 2 3" xfId="39254" xr:uid="{00000000-0005-0000-0000-000047990000}"/>
    <cellStyle name="Normal 5 2 2 3 4 2 3 2" xfId="39255" xr:uid="{00000000-0005-0000-0000-000048990000}"/>
    <cellStyle name="Normal 5 2 2 3 4 2 3 2 2" xfId="39256" xr:uid="{00000000-0005-0000-0000-000049990000}"/>
    <cellStyle name="Normal 5 2 2 3 4 2 3 2 2 2" xfId="39257" xr:uid="{00000000-0005-0000-0000-00004A990000}"/>
    <cellStyle name="Normal 5 2 2 3 4 2 3 2 3" xfId="39258" xr:uid="{00000000-0005-0000-0000-00004B990000}"/>
    <cellStyle name="Normal 5 2 2 3 4 2 3 2 3 2" xfId="39259" xr:uid="{00000000-0005-0000-0000-00004C990000}"/>
    <cellStyle name="Normal 5 2 2 3 4 2 3 2 3 2 2" xfId="39260" xr:uid="{00000000-0005-0000-0000-00004D990000}"/>
    <cellStyle name="Normal 5 2 2 3 4 2 3 2 3 3" xfId="39261" xr:uid="{00000000-0005-0000-0000-00004E990000}"/>
    <cellStyle name="Normal 5 2 2 3 4 2 3 2 4" xfId="39262" xr:uid="{00000000-0005-0000-0000-00004F990000}"/>
    <cellStyle name="Normal 5 2 2 3 4 2 3 3" xfId="39263" xr:uid="{00000000-0005-0000-0000-000050990000}"/>
    <cellStyle name="Normal 5 2 2 3 4 2 3 3 2" xfId="39264" xr:uid="{00000000-0005-0000-0000-000051990000}"/>
    <cellStyle name="Normal 5 2 2 3 4 2 3 4" xfId="39265" xr:uid="{00000000-0005-0000-0000-000052990000}"/>
    <cellStyle name="Normal 5 2 2 3 4 2 3 4 2" xfId="39266" xr:uid="{00000000-0005-0000-0000-000053990000}"/>
    <cellStyle name="Normal 5 2 2 3 4 2 3 4 2 2" xfId="39267" xr:uid="{00000000-0005-0000-0000-000054990000}"/>
    <cellStyle name="Normal 5 2 2 3 4 2 3 4 3" xfId="39268" xr:uid="{00000000-0005-0000-0000-000055990000}"/>
    <cellStyle name="Normal 5 2 2 3 4 2 3 5" xfId="39269" xr:uid="{00000000-0005-0000-0000-000056990000}"/>
    <cellStyle name="Normal 5 2 2 3 4 2 4" xfId="39270" xr:uid="{00000000-0005-0000-0000-000057990000}"/>
    <cellStyle name="Normal 5 2 2 3 4 2 4 2" xfId="39271" xr:uid="{00000000-0005-0000-0000-000058990000}"/>
    <cellStyle name="Normal 5 2 2 3 4 2 4 2 2" xfId="39272" xr:uid="{00000000-0005-0000-0000-000059990000}"/>
    <cellStyle name="Normal 5 2 2 3 4 2 4 3" xfId="39273" xr:uid="{00000000-0005-0000-0000-00005A990000}"/>
    <cellStyle name="Normal 5 2 2 3 4 2 4 3 2" xfId="39274" xr:uid="{00000000-0005-0000-0000-00005B990000}"/>
    <cellStyle name="Normal 5 2 2 3 4 2 4 3 2 2" xfId="39275" xr:uid="{00000000-0005-0000-0000-00005C990000}"/>
    <cellStyle name="Normal 5 2 2 3 4 2 4 3 3" xfId="39276" xr:uid="{00000000-0005-0000-0000-00005D990000}"/>
    <cellStyle name="Normal 5 2 2 3 4 2 4 4" xfId="39277" xr:uid="{00000000-0005-0000-0000-00005E990000}"/>
    <cellStyle name="Normal 5 2 2 3 4 2 5" xfId="39278" xr:uid="{00000000-0005-0000-0000-00005F990000}"/>
    <cellStyle name="Normal 5 2 2 3 4 2 5 2" xfId="39279" xr:uid="{00000000-0005-0000-0000-000060990000}"/>
    <cellStyle name="Normal 5 2 2 3 4 2 5 2 2" xfId="39280" xr:uid="{00000000-0005-0000-0000-000061990000}"/>
    <cellStyle name="Normal 5 2 2 3 4 2 5 3" xfId="39281" xr:uid="{00000000-0005-0000-0000-000062990000}"/>
    <cellStyle name="Normal 5 2 2 3 4 2 5 3 2" xfId="39282" xr:uid="{00000000-0005-0000-0000-000063990000}"/>
    <cellStyle name="Normal 5 2 2 3 4 2 5 3 2 2" xfId="39283" xr:uid="{00000000-0005-0000-0000-000064990000}"/>
    <cellStyle name="Normal 5 2 2 3 4 2 5 3 3" xfId="39284" xr:uid="{00000000-0005-0000-0000-000065990000}"/>
    <cellStyle name="Normal 5 2 2 3 4 2 5 4" xfId="39285" xr:uid="{00000000-0005-0000-0000-000066990000}"/>
    <cellStyle name="Normal 5 2 2 3 4 2 6" xfId="39286" xr:uid="{00000000-0005-0000-0000-000067990000}"/>
    <cellStyle name="Normal 5 2 2 3 4 2 6 2" xfId="39287" xr:uid="{00000000-0005-0000-0000-000068990000}"/>
    <cellStyle name="Normal 5 2 2 3 4 2 7" xfId="39288" xr:uid="{00000000-0005-0000-0000-000069990000}"/>
    <cellStyle name="Normal 5 2 2 3 4 2 7 2" xfId="39289" xr:uid="{00000000-0005-0000-0000-00006A990000}"/>
    <cellStyle name="Normal 5 2 2 3 4 2 7 2 2" xfId="39290" xr:uid="{00000000-0005-0000-0000-00006B990000}"/>
    <cellStyle name="Normal 5 2 2 3 4 2 7 3" xfId="39291" xr:uid="{00000000-0005-0000-0000-00006C990000}"/>
    <cellStyle name="Normal 5 2 2 3 4 2 8" xfId="39292" xr:uid="{00000000-0005-0000-0000-00006D990000}"/>
    <cellStyle name="Normal 5 2 2 3 4 2 8 2" xfId="39293" xr:uid="{00000000-0005-0000-0000-00006E990000}"/>
    <cellStyle name="Normal 5 2 2 3 4 2 9" xfId="39294" xr:uid="{00000000-0005-0000-0000-00006F990000}"/>
    <cellStyle name="Normal 5 2 2 3 4 3" xfId="39295" xr:uid="{00000000-0005-0000-0000-000070990000}"/>
    <cellStyle name="Normal 5 2 2 3 4 3 2" xfId="39296" xr:uid="{00000000-0005-0000-0000-000071990000}"/>
    <cellStyle name="Normal 5 2 2 3 4 3 2 2" xfId="39297" xr:uid="{00000000-0005-0000-0000-000072990000}"/>
    <cellStyle name="Normal 5 2 2 3 4 3 2 2 2" xfId="39298" xr:uid="{00000000-0005-0000-0000-000073990000}"/>
    <cellStyle name="Normal 5 2 2 3 4 3 2 2 2 2" xfId="39299" xr:uid="{00000000-0005-0000-0000-000074990000}"/>
    <cellStyle name="Normal 5 2 2 3 4 3 2 2 3" xfId="39300" xr:uid="{00000000-0005-0000-0000-000075990000}"/>
    <cellStyle name="Normal 5 2 2 3 4 3 2 2 3 2" xfId="39301" xr:uid="{00000000-0005-0000-0000-000076990000}"/>
    <cellStyle name="Normal 5 2 2 3 4 3 2 2 3 2 2" xfId="39302" xr:uid="{00000000-0005-0000-0000-000077990000}"/>
    <cellStyle name="Normal 5 2 2 3 4 3 2 2 3 3" xfId="39303" xr:uid="{00000000-0005-0000-0000-000078990000}"/>
    <cellStyle name="Normal 5 2 2 3 4 3 2 2 4" xfId="39304" xr:uid="{00000000-0005-0000-0000-000079990000}"/>
    <cellStyle name="Normal 5 2 2 3 4 3 2 3" xfId="39305" xr:uid="{00000000-0005-0000-0000-00007A990000}"/>
    <cellStyle name="Normal 5 2 2 3 4 3 2 3 2" xfId="39306" xr:uid="{00000000-0005-0000-0000-00007B990000}"/>
    <cellStyle name="Normal 5 2 2 3 4 3 2 4" xfId="39307" xr:uid="{00000000-0005-0000-0000-00007C990000}"/>
    <cellStyle name="Normal 5 2 2 3 4 3 2 4 2" xfId="39308" xr:uid="{00000000-0005-0000-0000-00007D990000}"/>
    <cellStyle name="Normal 5 2 2 3 4 3 2 4 2 2" xfId="39309" xr:uid="{00000000-0005-0000-0000-00007E990000}"/>
    <cellStyle name="Normal 5 2 2 3 4 3 2 4 3" xfId="39310" xr:uid="{00000000-0005-0000-0000-00007F990000}"/>
    <cellStyle name="Normal 5 2 2 3 4 3 2 5" xfId="39311" xr:uid="{00000000-0005-0000-0000-000080990000}"/>
    <cellStyle name="Normal 5 2 2 3 4 3 3" xfId="39312" xr:uid="{00000000-0005-0000-0000-000081990000}"/>
    <cellStyle name="Normal 5 2 2 3 4 3 3 2" xfId="39313" xr:uid="{00000000-0005-0000-0000-000082990000}"/>
    <cellStyle name="Normal 5 2 2 3 4 3 3 2 2" xfId="39314" xr:uid="{00000000-0005-0000-0000-000083990000}"/>
    <cellStyle name="Normal 5 2 2 3 4 3 3 3" xfId="39315" xr:uid="{00000000-0005-0000-0000-000084990000}"/>
    <cellStyle name="Normal 5 2 2 3 4 3 3 3 2" xfId="39316" xr:uid="{00000000-0005-0000-0000-000085990000}"/>
    <cellStyle name="Normal 5 2 2 3 4 3 3 3 2 2" xfId="39317" xr:uid="{00000000-0005-0000-0000-000086990000}"/>
    <cellStyle name="Normal 5 2 2 3 4 3 3 3 3" xfId="39318" xr:uid="{00000000-0005-0000-0000-000087990000}"/>
    <cellStyle name="Normal 5 2 2 3 4 3 3 4" xfId="39319" xr:uid="{00000000-0005-0000-0000-000088990000}"/>
    <cellStyle name="Normal 5 2 2 3 4 3 4" xfId="39320" xr:uid="{00000000-0005-0000-0000-000089990000}"/>
    <cellStyle name="Normal 5 2 2 3 4 3 4 2" xfId="39321" xr:uid="{00000000-0005-0000-0000-00008A990000}"/>
    <cellStyle name="Normal 5 2 2 3 4 3 4 2 2" xfId="39322" xr:uid="{00000000-0005-0000-0000-00008B990000}"/>
    <cellStyle name="Normal 5 2 2 3 4 3 4 3" xfId="39323" xr:uid="{00000000-0005-0000-0000-00008C990000}"/>
    <cellStyle name="Normal 5 2 2 3 4 3 4 3 2" xfId="39324" xr:uid="{00000000-0005-0000-0000-00008D990000}"/>
    <cellStyle name="Normal 5 2 2 3 4 3 4 3 2 2" xfId="39325" xr:uid="{00000000-0005-0000-0000-00008E990000}"/>
    <cellStyle name="Normal 5 2 2 3 4 3 4 3 3" xfId="39326" xr:uid="{00000000-0005-0000-0000-00008F990000}"/>
    <cellStyle name="Normal 5 2 2 3 4 3 4 4" xfId="39327" xr:uid="{00000000-0005-0000-0000-000090990000}"/>
    <cellStyle name="Normal 5 2 2 3 4 3 5" xfId="39328" xr:uid="{00000000-0005-0000-0000-000091990000}"/>
    <cellStyle name="Normal 5 2 2 3 4 3 5 2" xfId="39329" xr:uid="{00000000-0005-0000-0000-000092990000}"/>
    <cellStyle name="Normal 5 2 2 3 4 3 6" xfId="39330" xr:uid="{00000000-0005-0000-0000-000093990000}"/>
    <cellStyle name="Normal 5 2 2 3 4 3 6 2" xfId="39331" xr:uid="{00000000-0005-0000-0000-000094990000}"/>
    <cellStyle name="Normal 5 2 2 3 4 3 6 2 2" xfId="39332" xr:uid="{00000000-0005-0000-0000-000095990000}"/>
    <cellStyle name="Normal 5 2 2 3 4 3 6 3" xfId="39333" xr:uid="{00000000-0005-0000-0000-000096990000}"/>
    <cellStyle name="Normal 5 2 2 3 4 3 7" xfId="39334" xr:uid="{00000000-0005-0000-0000-000097990000}"/>
    <cellStyle name="Normal 5 2 2 3 4 3 7 2" xfId="39335" xr:uid="{00000000-0005-0000-0000-000098990000}"/>
    <cellStyle name="Normal 5 2 2 3 4 3 8" xfId="39336" xr:uid="{00000000-0005-0000-0000-000099990000}"/>
    <cellStyle name="Normal 5 2 2 3 4 4" xfId="39337" xr:uid="{00000000-0005-0000-0000-00009A990000}"/>
    <cellStyle name="Normal 5 2 2 3 4 4 2" xfId="39338" xr:uid="{00000000-0005-0000-0000-00009B990000}"/>
    <cellStyle name="Normal 5 2 2 3 4 4 2 2" xfId="39339" xr:uid="{00000000-0005-0000-0000-00009C990000}"/>
    <cellStyle name="Normal 5 2 2 3 4 4 2 2 2" xfId="39340" xr:uid="{00000000-0005-0000-0000-00009D990000}"/>
    <cellStyle name="Normal 5 2 2 3 4 4 2 3" xfId="39341" xr:uid="{00000000-0005-0000-0000-00009E990000}"/>
    <cellStyle name="Normal 5 2 2 3 4 4 2 3 2" xfId="39342" xr:uid="{00000000-0005-0000-0000-00009F990000}"/>
    <cellStyle name="Normal 5 2 2 3 4 4 2 3 2 2" xfId="39343" xr:uid="{00000000-0005-0000-0000-0000A0990000}"/>
    <cellStyle name="Normal 5 2 2 3 4 4 2 3 3" xfId="39344" xr:uid="{00000000-0005-0000-0000-0000A1990000}"/>
    <cellStyle name="Normal 5 2 2 3 4 4 2 4" xfId="39345" xr:uid="{00000000-0005-0000-0000-0000A2990000}"/>
    <cellStyle name="Normal 5 2 2 3 4 4 3" xfId="39346" xr:uid="{00000000-0005-0000-0000-0000A3990000}"/>
    <cellStyle name="Normal 5 2 2 3 4 4 3 2" xfId="39347" xr:uid="{00000000-0005-0000-0000-0000A4990000}"/>
    <cellStyle name="Normal 5 2 2 3 4 4 4" xfId="39348" xr:uid="{00000000-0005-0000-0000-0000A5990000}"/>
    <cellStyle name="Normal 5 2 2 3 4 4 4 2" xfId="39349" xr:uid="{00000000-0005-0000-0000-0000A6990000}"/>
    <cellStyle name="Normal 5 2 2 3 4 4 4 2 2" xfId="39350" xr:uid="{00000000-0005-0000-0000-0000A7990000}"/>
    <cellStyle name="Normal 5 2 2 3 4 4 4 3" xfId="39351" xr:uid="{00000000-0005-0000-0000-0000A8990000}"/>
    <cellStyle name="Normal 5 2 2 3 4 4 5" xfId="39352" xr:uid="{00000000-0005-0000-0000-0000A9990000}"/>
    <cellStyle name="Normal 5 2 2 3 4 5" xfId="39353" xr:uid="{00000000-0005-0000-0000-0000AA990000}"/>
    <cellStyle name="Normal 5 2 2 3 4 5 2" xfId="39354" xr:uid="{00000000-0005-0000-0000-0000AB990000}"/>
    <cellStyle name="Normal 5 2 2 3 4 5 2 2" xfId="39355" xr:uid="{00000000-0005-0000-0000-0000AC990000}"/>
    <cellStyle name="Normal 5 2 2 3 4 5 3" xfId="39356" xr:uid="{00000000-0005-0000-0000-0000AD990000}"/>
    <cellStyle name="Normal 5 2 2 3 4 5 3 2" xfId="39357" xr:uid="{00000000-0005-0000-0000-0000AE990000}"/>
    <cellStyle name="Normal 5 2 2 3 4 5 3 2 2" xfId="39358" xr:uid="{00000000-0005-0000-0000-0000AF990000}"/>
    <cellStyle name="Normal 5 2 2 3 4 5 3 3" xfId="39359" xr:uid="{00000000-0005-0000-0000-0000B0990000}"/>
    <cellStyle name="Normal 5 2 2 3 4 5 4" xfId="39360" xr:uid="{00000000-0005-0000-0000-0000B1990000}"/>
    <cellStyle name="Normal 5 2 2 3 4 6" xfId="39361" xr:uid="{00000000-0005-0000-0000-0000B2990000}"/>
    <cellStyle name="Normal 5 2 2 3 4 6 2" xfId="39362" xr:uid="{00000000-0005-0000-0000-0000B3990000}"/>
    <cellStyle name="Normal 5 2 2 3 4 6 2 2" xfId="39363" xr:uid="{00000000-0005-0000-0000-0000B4990000}"/>
    <cellStyle name="Normal 5 2 2 3 4 6 3" xfId="39364" xr:uid="{00000000-0005-0000-0000-0000B5990000}"/>
    <cellStyle name="Normal 5 2 2 3 4 6 3 2" xfId="39365" xr:uid="{00000000-0005-0000-0000-0000B6990000}"/>
    <cellStyle name="Normal 5 2 2 3 4 6 3 2 2" xfId="39366" xr:uid="{00000000-0005-0000-0000-0000B7990000}"/>
    <cellStyle name="Normal 5 2 2 3 4 6 3 3" xfId="39367" xr:uid="{00000000-0005-0000-0000-0000B8990000}"/>
    <cellStyle name="Normal 5 2 2 3 4 6 4" xfId="39368" xr:uid="{00000000-0005-0000-0000-0000B9990000}"/>
    <cellStyle name="Normal 5 2 2 3 4 7" xfId="39369" xr:uid="{00000000-0005-0000-0000-0000BA990000}"/>
    <cellStyle name="Normal 5 2 2 3 4 7 2" xfId="39370" xr:uid="{00000000-0005-0000-0000-0000BB990000}"/>
    <cellStyle name="Normal 5 2 2 3 4 8" xfId="39371" xr:uid="{00000000-0005-0000-0000-0000BC990000}"/>
    <cellStyle name="Normal 5 2 2 3 4 8 2" xfId="39372" xr:uid="{00000000-0005-0000-0000-0000BD990000}"/>
    <cellStyle name="Normal 5 2 2 3 4 8 2 2" xfId="39373" xr:uid="{00000000-0005-0000-0000-0000BE990000}"/>
    <cellStyle name="Normal 5 2 2 3 4 8 3" xfId="39374" xr:uid="{00000000-0005-0000-0000-0000BF990000}"/>
    <cellStyle name="Normal 5 2 2 3 4 9" xfId="39375" xr:uid="{00000000-0005-0000-0000-0000C0990000}"/>
    <cellStyle name="Normal 5 2 2 3 4 9 2" xfId="39376" xr:uid="{00000000-0005-0000-0000-0000C1990000}"/>
    <cellStyle name="Normal 5 2 2 3 5" xfId="39377" xr:uid="{00000000-0005-0000-0000-0000C2990000}"/>
    <cellStyle name="Normal 5 2 2 3 5 2" xfId="39378" xr:uid="{00000000-0005-0000-0000-0000C3990000}"/>
    <cellStyle name="Normal 5 2 2 3 5 2 2" xfId="39379" xr:uid="{00000000-0005-0000-0000-0000C4990000}"/>
    <cellStyle name="Normal 5 2 2 3 5 2 2 2" xfId="39380" xr:uid="{00000000-0005-0000-0000-0000C5990000}"/>
    <cellStyle name="Normal 5 2 2 3 5 2 2 2 2" xfId="39381" xr:uid="{00000000-0005-0000-0000-0000C6990000}"/>
    <cellStyle name="Normal 5 2 2 3 5 2 2 2 2 2" xfId="39382" xr:uid="{00000000-0005-0000-0000-0000C7990000}"/>
    <cellStyle name="Normal 5 2 2 3 5 2 2 2 3" xfId="39383" xr:uid="{00000000-0005-0000-0000-0000C8990000}"/>
    <cellStyle name="Normal 5 2 2 3 5 2 2 2 3 2" xfId="39384" xr:uid="{00000000-0005-0000-0000-0000C9990000}"/>
    <cellStyle name="Normal 5 2 2 3 5 2 2 2 3 2 2" xfId="39385" xr:uid="{00000000-0005-0000-0000-0000CA990000}"/>
    <cellStyle name="Normal 5 2 2 3 5 2 2 2 3 3" xfId="39386" xr:uid="{00000000-0005-0000-0000-0000CB990000}"/>
    <cellStyle name="Normal 5 2 2 3 5 2 2 2 4" xfId="39387" xr:uid="{00000000-0005-0000-0000-0000CC990000}"/>
    <cellStyle name="Normal 5 2 2 3 5 2 2 3" xfId="39388" xr:uid="{00000000-0005-0000-0000-0000CD990000}"/>
    <cellStyle name="Normal 5 2 2 3 5 2 2 3 2" xfId="39389" xr:uid="{00000000-0005-0000-0000-0000CE990000}"/>
    <cellStyle name="Normal 5 2 2 3 5 2 2 4" xfId="39390" xr:uid="{00000000-0005-0000-0000-0000CF990000}"/>
    <cellStyle name="Normal 5 2 2 3 5 2 2 4 2" xfId="39391" xr:uid="{00000000-0005-0000-0000-0000D0990000}"/>
    <cellStyle name="Normal 5 2 2 3 5 2 2 4 2 2" xfId="39392" xr:uid="{00000000-0005-0000-0000-0000D1990000}"/>
    <cellStyle name="Normal 5 2 2 3 5 2 2 4 3" xfId="39393" xr:uid="{00000000-0005-0000-0000-0000D2990000}"/>
    <cellStyle name="Normal 5 2 2 3 5 2 2 5" xfId="39394" xr:uid="{00000000-0005-0000-0000-0000D3990000}"/>
    <cellStyle name="Normal 5 2 2 3 5 2 3" xfId="39395" xr:uid="{00000000-0005-0000-0000-0000D4990000}"/>
    <cellStyle name="Normal 5 2 2 3 5 2 3 2" xfId="39396" xr:uid="{00000000-0005-0000-0000-0000D5990000}"/>
    <cellStyle name="Normal 5 2 2 3 5 2 3 2 2" xfId="39397" xr:uid="{00000000-0005-0000-0000-0000D6990000}"/>
    <cellStyle name="Normal 5 2 2 3 5 2 3 3" xfId="39398" xr:uid="{00000000-0005-0000-0000-0000D7990000}"/>
    <cellStyle name="Normal 5 2 2 3 5 2 3 3 2" xfId="39399" xr:uid="{00000000-0005-0000-0000-0000D8990000}"/>
    <cellStyle name="Normal 5 2 2 3 5 2 3 3 2 2" xfId="39400" xr:uid="{00000000-0005-0000-0000-0000D9990000}"/>
    <cellStyle name="Normal 5 2 2 3 5 2 3 3 3" xfId="39401" xr:uid="{00000000-0005-0000-0000-0000DA990000}"/>
    <cellStyle name="Normal 5 2 2 3 5 2 3 4" xfId="39402" xr:uid="{00000000-0005-0000-0000-0000DB990000}"/>
    <cellStyle name="Normal 5 2 2 3 5 2 4" xfId="39403" xr:uid="{00000000-0005-0000-0000-0000DC990000}"/>
    <cellStyle name="Normal 5 2 2 3 5 2 4 2" xfId="39404" xr:uid="{00000000-0005-0000-0000-0000DD990000}"/>
    <cellStyle name="Normal 5 2 2 3 5 2 4 2 2" xfId="39405" xr:uid="{00000000-0005-0000-0000-0000DE990000}"/>
    <cellStyle name="Normal 5 2 2 3 5 2 4 3" xfId="39406" xr:uid="{00000000-0005-0000-0000-0000DF990000}"/>
    <cellStyle name="Normal 5 2 2 3 5 2 4 3 2" xfId="39407" xr:uid="{00000000-0005-0000-0000-0000E0990000}"/>
    <cellStyle name="Normal 5 2 2 3 5 2 4 3 2 2" xfId="39408" xr:uid="{00000000-0005-0000-0000-0000E1990000}"/>
    <cellStyle name="Normal 5 2 2 3 5 2 4 3 3" xfId="39409" xr:uid="{00000000-0005-0000-0000-0000E2990000}"/>
    <cellStyle name="Normal 5 2 2 3 5 2 4 4" xfId="39410" xr:uid="{00000000-0005-0000-0000-0000E3990000}"/>
    <cellStyle name="Normal 5 2 2 3 5 2 5" xfId="39411" xr:uid="{00000000-0005-0000-0000-0000E4990000}"/>
    <cellStyle name="Normal 5 2 2 3 5 2 5 2" xfId="39412" xr:uid="{00000000-0005-0000-0000-0000E5990000}"/>
    <cellStyle name="Normal 5 2 2 3 5 2 6" xfId="39413" xr:uid="{00000000-0005-0000-0000-0000E6990000}"/>
    <cellStyle name="Normal 5 2 2 3 5 2 6 2" xfId="39414" xr:uid="{00000000-0005-0000-0000-0000E7990000}"/>
    <cellStyle name="Normal 5 2 2 3 5 2 6 2 2" xfId="39415" xr:uid="{00000000-0005-0000-0000-0000E8990000}"/>
    <cellStyle name="Normal 5 2 2 3 5 2 6 3" xfId="39416" xr:uid="{00000000-0005-0000-0000-0000E9990000}"/>
    <cellStyle name="Normal 5 2 2 3 5 2 7" xfId="39417" xr:uid="{00000000-0005-0000-0000-0000EA990000}"/>
    <cellStyle name="Normal 5 2 2 3 5 2 7 2" xfId="39418" xr:uid="{00000000-0005-0000-0000-0000EB990000}"/>
    <cellStyle name="Normal 5 2 2 3 5 2 8" xfId="39419" xr:uid="{00000000-0005-0000-0000-0000EC990000}"/>
    <cellStyle name="Normal 5 2 2 3 5 3" xfId="39420" xr:uid="{00000000-0005-0000-0000-0000ED990000}"/>
    <cellStyle name="Normal 5 2 2 3 5 3 2" xfId="39421" xr:uid="{00000000-0005-0000-0000-0000EE990000}"/>
    <cellStyle name="Normal 5 2 2 3 5 3 2 2" xfId="39422" xr:uid="{00000000-0005-0000-0000-0000EF990000}"/>
    <cellStyle name="Normal 5 2 2 3 5 3 2 2 2" xfId="39423" xr:uid="{00000000-0005-0000-0000-0000F0990000}"/>
    <cellStyle name="Normal 5 2 2 3 5 3 2 3" xfId="39424" xr:uid="{00000000-0005-0000-0000-0000F1990000}"/>
    <cellStyle name="Normal 5 2 2 3 5 3 2 3 2" xfId="39425" xr:uid="{00000000-0005-0000-0000-0000F2990000}"/>
    <cellStyle name="Normal 5 2 2 3 5 3 2 3 2 2" xfId="39426" xr:uid="{00000000-0005-0000-0000-0000F3990000}"/>
    <cellStyle name="Normal 5 2 2 3 5 3 2 3 3" xfId="39427" xr:uid="{00000000-0005-0000-0000-0000F4990000}"/>
    <cellStyle name="Normal 5 2 2 3 5 3 2 4" xfId="39428" xr:uid="{00000000-0005-0000-0000-0000F5990000}"/>
    <cellStyle name="Normal 5 2 2 3 5 3 3" xfId="39429" xr:uid="{00000000-0005-0000-0000-0000F6990000}"/>
    <cellStyle name="Normal 5 2 2 3 5 3 3 2" xfId="39430" xr:uid="{00000000-0005-0000-0000-0000F7990000}"/>
    <cellStyle name="Normal 5 2 2 3 5 3 4" xfId="39431" xr:uid="{00000000-0005-0000-0000-0000F8990000}"/>
    <cellStyle name="Normal 5 2 2 3 5 3 4 2" xfId="39432" xr:uid="{00000000-0005-0000-0000-0000F9990000}"/>
    <cellStyle name="Normal 5 2 2 3 5 3 4 2 2" xfId="39433" xr:uid="{00000000-0005-0000-0000-0000FA990000}"/>
    <cellStyle name="Normal 5 2 2 3 5 3 4 3" xfId="39434" xr:uid="{00000000-0005-0000-0000-0000FB990000}"/>
    <cellStyle name="Normal 5 2 2 3 5 3 5" xfId="39435" xr:uid="{00000000-0005-0000-0000-0000FC990000}"/>
    <cellStyle name="Normal 5 2 2 3 5 4" xfId="39436" xr:uid="{00000000-0005-0000-0000-0000FD990000}"/>
    <cellStyle name="Normal 5 2 2 3 5 4 2" xfId="39437" xr:uid="{00000000-0005-0000-0000-0000FE990000}"/>
    <cellStyle name="Normal 5 2 2 3 5 4 2 2" xfId="39438" xr:uid="{00000000-0005-0000-0000-0000FF990000}"/>
    <cellStyle name="Normal 5 2 2 3 5 4 3" xfId="39439" xr:uid="{00000000-0005-0000-0000-0000009A0000}"/>
    <cellStyle name="Normal 5 2 2 3 5 4 3 2" xfId="39440" xr:uid="{00000000-0005-0000-0000-0000019A0000}"/>
    <cellStyle name="Normal 5 2 2 3 5 4 3 2 2" xfId="39441" xr:uid="{00000000-0005-0000-0000-0000029A0000}"/>
    <cellStyle name="Normal 5 2 2 3 5 4 3 3" xfId="39442" xr:uid="{00000000-0005-0000-0000-0000039A0000}"/>
    <cellStyle name="Normal 5 2 2 3 5 4 4" xfId="39443" xr:uid="{00000000-0005-0000-0000-0000049A0000}"/>
    <cellStyle name="Normal 5 2 2 3 5 5" xfId="39444" xr:uid="{00000000-0005-0000-0000-0000059A0000}"/>
    <cellStyle name="Normal 5 2 2 3 5 5 2" xfId="39445" xr:uid="{00000000-0005-0000-0000-0000069A0000}"/>
    <cellStyle name="Normal 5 2 2 3 5 5 2 2" xfId="39446" xr:uid="{00000000-0005-0000-0000-0000079A0000}"/>
    <cellStyle name="Normal 5 2 2 3 5 5 3" xfId="39447" xr:uid="{00000000-0005-0000-0000-0000089A0000}"/>
    <cellStyle name="Normal 5 2 2 3 5 5 3 2" xfId="39448" xr:uid="{00000000-0005-0000-0000-0000099A0000}"/>
    <cellStyle name="Normal 5 2 2 3 5 5 3 2 2" xfId="39449" xr:uid="{00000000-0005-0000-0000-00000A9A0000}"/>
    <cellStyle name="Normal 5 2 2 3 5 5 3 3" xfId="39450" xr:uid="{00000000-0005-0000-0000-00000B9A0000}"/>
    <cellStyle name="Normal 5 2 2 3 5 5 4" xfId="39451" xr:uid="{00000000-0005-0000-0000-00000C9A0000}"/>
    <cellStyle name="Normal 5 2 2 3 5 6" xfId="39452" xr:uid="{00000000-0005-0000-0000-00000D9A0000}"/>
    <cellStyle name="Normal 5 2 2 3 5 6 2" xfId="39453" xr:uid="{00000000-0005-0000-0000-00000E9A0000}"/>
    <cellStyle name="Normal 5 2 2 3 5 7" xfId="39454" xr:uid="{00000000-0005-0000-0000-00000F9A0000}"/>
    <cellStyle name="Normal 5 2 2 3 5 7 2" xfId="39455" xr:uid="{00000000-0005-0000-0000-0000109A0000}"/>
    <cellStyle name="Normal 5 2 2 3 5 7 2 2" xfId="39456" xr:uid="{00000000-0005-0000-0000-0000119A0000}"/>
    <cellStyle name="Normal 5 2 2 3 5 7 3" xfId="39457" xr:uid="{00000000-0005-0000-0000-0000129A0000}"/>
    <cellStyle name="Normal 5 2 2 3 5 8" xfId="39458" xr:uid="{00000000-0005-0000-0000-0000139A0000}"/>
    <cellStyle name="Normal 5 2 2 3 5 8 2" xfId="39459" xr:uid="{00000000-0005-0000-0000-0000149A0000}"/>
    <cellStyle name="Normal 5 2 2 3 5 9" xfId="39460" xr:uid="{00000000-0005-0000-0000-0000159A0000}"/>
    <cellStyle name="Normal 5 2 2 3 6" xfId="39461" xr:uid="{00000000-0005-0000-0000-0000169A0000}"/>
    <cellStyle name="Normal 5 2 2 3 6 2" xfId="39462" xr:uid="{00000000-0005-0000-0000-0000179A0000}"/>
    <cellStyle name="Normal 5 2 2 3 6 2 2" xfId="39463" xr:uid="{00000000-0005-0000-0000-0000189A0000}"/>
    <cellStyle name="Normal 5 2 2 3 6 2 2 2" xfId="39464" xr:uid="{00000000-0005-0000-0000-0000199A0000}"/>
    <cellStyle name="Normal 5 2 2 3 6 2 2 2 2" xfId="39465" xr:uid="{00000000-0005-0000-0000-00001A9A0000}"/>
    <cellStyle name="Normal 5 2 2 3 6 2 2 3" xfId="39466" xr:uid="{00000000-0005-0000-0000-00001B9A0000}"/>
    <cellStyle name="Normal 5 2 2 3 6 2 2 3 2" xfId="39467" xr:uid="{00000000-0005-0000-0000-00001C9A0000}"/>
    <cellStyle name="Normal 5 2 2 3 6 2 2 3 2 2" xfId="39468" xr:uid="{00000000-0005-0000-0000-00001D9A0000}"/>
    <cellStyle name="Normal 5 2 2 3 6 2 2 3 3" xfId="39469" xr:uid="{00000000-0005-0000-0000-00001E9A0000}"/>
    <cellStyle name="Normal 5 2 2 3 6 2 2 4" xfId="39470" xr:uid="{00000000-0005-0000-0000-00001F9A0000}"/>
    <cellStyle name="Normal 5 2 2 3 6 2 3" xfId="39471" xr:uid="{00000000-0005-0000-0000-0000209A0000}"/>
    <cellStyle name="Normal 5 2 2 3 6 2 3 2" xfId="39472" xr:uid="{00000000-0005-0000-0000-0000219A0000}"/>
    <cellStyle name="Normal 5 2 2 3 6 2 4" xfId="39473" xr:uid="{00000000-0005-0000-0000-0000229A0000}"/>
    <cellStyle name="Normal 5 2 2 3 6 2 4 2" xfId="39474" xr:uid="{00000000-0005-0000-0000-0000239A0000}"/>
    <cellStyle name="Normal 5 2 2 3 6 2 4 2 2" xfId="39475" xr:uid="{00000000-0005-0000-0000-0000249A0000}"/>
    <cellStyle name="Normal 5 2 2 3 6 2 4 3" xfId="39476" xr:uid="{00000000-0005-0000-0000-0000259A0000}"/>
    <cellStyle name="Normal 5 2 2 3 6 2 5" xfId="39477" xr:uid="{00000000-0005-0000-0000-0000269A0000}"/>
    <cellStyle name="Normal 5 2 2 3 6 3" xfId="39478" xr:uid="{00000000-0005-0000-0000-0000279A0000}"/>
    <cellStyle name="Normal 5 2 2 3 6 3 2" xfId="39479" xr:uid="{00000000-0005-0000-0000-0000289A0000}"/>
    <cellStyle name="Normal 5 2 2 3 6 3 2 2" xfId="39480" xr:uid="{00000000-0005-0000-0000-0000299A0000}"/>
    <cellStyle name="Normal 5 2 2 3 6 3 3" xfId="39481" xr:uid="{00000000-0005-0000-0000-00002A9A0000}"/>
    <cellStyle name="Normal 5 2 2 3 6 3 3 2" xfId="39482" xr:uid="{00000000-0005-0000-0000-00002B9A0000}"/>
    <cellStyle name="Normal 5 2 2 3 6 3 3 2 2" xfId="39483" xr:uid="{00000000-0005-0000-0000-00002C9A0000}"/>
    <cellStyle name="Normal 5 2 2 3 6 3 3 3" xfId="39484" xr:uid="{00000000-0005-0000-0000-00002D9A0000}"/>
    <cellStyle name="Normal 5 2 2 3 6 3 4" xfId="39485" xr:uid="{00000000-0005-0000-0000-00002E9A0000}"/>
    <cellStyle name="Normal 5 2 2 3 6 4" xfId="39486" xr:uid="{00000000-0005-0000-0000-00002F9A0000}"/>
    <cellStyle name="Normal 5 2 2 3 6 4 2" xfId="39487" xr:uid="{00000000-0005-0000-0000-0000309A0000}"/>
    <cellStyle name="Normal 5 2 2 3 6 4 2 2" xfId="39488" xr:uid="{00000000-0005-0000-0000-0000319A0000}"/>
    <cellStyle name="Normal 5 2 2 3 6 4 3" xfId="39489" xr:uid="{00000000-0005-0000-0000-0000329A0000}"/>
    <cellStyle name="Normal 5 2 2 3 6 4 3 2" xfId="39490" xr:uid="{00000000-0005-0000-0000-0000339A0000}"/>
    <cellStyle name="Normal 5 2 2 3 6 4 3 2 2" xfId="39491" xr:uid="{00000000-0005-0000-0000-0000349A0000}"/>
    <cellStyle name="Normal 5 2 2 3 6 4 3 3" xfId="39492" xr:uid="{00000000-0005-0000-0000-0000359A0000}"/>
    <cellStyle name="Normal 5 2 2 3 6 4 4" xfId="39493" xr:uid="{00000000-0005-0000-0000-0000369A0000}"/>
    <cellStyle name="Normal 5 2 2 3 6 5" xfId="39494" xr:uid="{00000000-0005-0000-0000-0000379A0000}"/>
    <cellStyle name="Normal 5 2 2 3 6 5 2" xfId="39495" xr:uid="{00000000-0005-0000-0000-0000389A0000}"/>
    <cellStyle name="Normal 5 2 2 3 6 6" xfId="39496" xr:uid="{00000000-0005-0000-0000-0000399A0000}"/>
    <cellStyle name="Normal 5 2 2 3 6 6 2" xfId="39497" xr:uid="{00000000-0005-0000-0000-00003A9A0000}"/>
    <cellStyle name="Normal 5 2 2 3 6 6 2 2" xfId="39498" xr:uid="{00000000-0005-0000-0000-00003B9A0000}"/>
    <cellStyle name="Normal 5 2 2 3 6 6 3" xfId="39499" xr:uid="{00000000-0005-0000-0000-00003C9A0000}"/>
    <cellStyle name="Normal 5 2 2 3 6 7" xfId="39500" xr:uid="{00000000-0005-0000-0000-00003D9A0000}"/>
    <cellStyle name="Normal 5 2 2 3 6 7 2" xfId="39501" xr:uid="{00000000-0005-0000-0000-00003E9A0000}"/>
    <cellStyle name="Normal 5 2 2 3 6 8" xfId="39502" xr:uid="{00000000-0005-0000-0000-00003F9A0000}"/>
    <cellStyle name="Normal 5 2 2 3 7" xfId="39503" xr:uid="{00000000-0005-0000-0000-0000409A0000}"/>
    <cellStyle name="Normal 5 2 2 3 7 2" xfId="39504" xr:uid="{00000000-0005-0000-0000-0000419A0000}"/>
    <cellStyle name="Normal 5 2 2 3 7 2 2" xfId="39505" xr:uid="{00000000-0005-0000-0000-0000429A0000}"/>
    <cellStyle name="Normal 5 2 2 3 7 2 2 2" xfId="39506" xr:uid="{00000000-0005-0000-0000-0000439A0000}"/>
    <cellStyle name="Normal 5 2 2 3 7 2 2 2 2" xfId="39507" xr:uid="{00000000-0005-0000-0000-0000449A0000}"/>
    <cellStyle name="Normal 5 2 2 3 7 2 2 3" xfId="39508" xr:uid="{00000000-0005-0000-0000-0000459A0000}"/>
    <cellStyle name="Normal 5 2 2 3 7 2 2 3 2" xfId="39509" xr:uid="{00000000-0005-0000-0000-0000469A0000}"/>
    <cellStyle name="Normal 5 2 2 3 7 2 2 3 2 2" xfId="39510" xr:uid="{00000000-0005-0000-0000-0000479A0000}"/>
    <cellStyle name="Normal 5 2 2 3 7 2 2 3 3" xfId="39511" xr:uid="{00000000-0005-0000-0000-0000489A0000}"/>
    <cellStyle name="Normal 5 2 2 3 7 2 2 4" xfId="39512" xr:uid="{00000000-0005-0000-0000-0000499A0000}"/>
    <cellStyle name="Normal 5 2 2 3 7 2 3" xfId="39513" xr:uid="{00000000-0005-0000-0000-00004A9A0000}"/>
    <cellStyle name="Normal 5 2 2 3 7 2 3 2" xfId="39514" xr:uid="{00000000-0005-0000-0000-00004B9A0000}"/>
    <cellStyle name="Normal 5 2 2 3 7 2 4" xfId="39515" xr:uid="{00000000-0005-0000-0000-00004C9A0000}"/>
    <cellStyle name="Normal 5 2 2 3 7 2 4 2" xfId="39516" xr:uid="{00000000-0005-0000-0000-00004D9A0000}"/>
    <cellStyle name="Normal 5 2 2 3 7 2 4 2 2" xfId="39517" xr:uid="{00000000-0005-0000-0000-00004E9A0000}"/>
    <cellStyle name="Normal 5 2 2 3 7 2 4 3" xfId="39518" xr:uid="{00000000-0005-0000-0000-00004F9A0000}"/>
    <cellStyle name="Normal 5 2 2 3 7 2 5" xfId="39519" xr:uid="{00000000-0005-0000-0000-0000509A0000}"/>
    <cellStyle name="Normal 5 2 2 3 7 3" xfId="39520" xr:uid="{00000000-0005-0000-0000-0000519A0000}"/>
    <cellStyle name="Normal 5 2 2 3 7 3 2" xfId="39521" xr:uid="{00000000-0005-0000-0000-0000529A0000}"/>
    <cellStyle name="Normal 5 2 2 3 7 3 2 2" xfId="39522" xr:uid="{00000000-0005-0000-0000-0000539A0000}"/>
    <cellStyle name="Normal 5 2 2 3 7 3 3" xfId="39523" xr:uid="{00000000-0005-0000-0000-0000549A0000}"/>
    <cellStyle name="Normal 5 2 2 3 7 3 3 2" xfId="39524" xr:uid="{00000000-0005-0000-0000-0000559A0000}"/>
    <cellStyle name="Normal 5 2 2 3 7 3 3 2 2" xfId="39525" xr:uid="{00000000-0005-0000-0000-0000569A0000}"/>
    <cellStyle name="Normal 5 2 2 3 7 3 3 3" xfId="39526" xr:uid="{00000000-0005-0000-0000-0000579A0000}"/>
    <cellStyle name="Normal 5 2 2 3 7 3 4" xfId="39527" xr:uid="{00000000-0005-0000-0000-0000589A0000}"/>
    <cellStyle name="Normal 5 2 2 3 7 4" xfId="39528" xr:uid="{00000000-0005-0000-0000-0000599A0000}"/>
    <cellStyle name="Normal 5 2 2 3 7 4 2" xfId="39529" xr:uid="{00000000-0005-0000-0000-00005A9A0000}"/>
    <cellStyle name="Normal 5 2 2 3 7 5" xfId="39530" xr:uid="{00000000-0005-0000-0000-00005B9A0000}"/>
    <cellStyle name="Normal 5 2 2 3 7 5 2" xfId="39531" xr:uid="{00000000-0005-0000-0000-00005C9A0000}"/>
    <cellStyle name="Normal 5 2 2 3 7 5 2 2" xfId="39532" xr:uid="{00000000-0005-0000-0000-00005D9A0000}"/>
    <cellStyle name="Normal 5 2 2 3 7 5 3" xfId="39533" xr:uid="{00000000-0005-0000-0000-00005E9A0000}"/>
    <cellStyle name="Normal 5 2 2 3 7 6" xfId="39534" xr:uid="{00000000-0005-0000-0000-00005F9A0000}"/>
    <cellStyle name="Normal 5 2 2 3 8" xfId="39535" xr:uid="{00000000-0005-0000-0000-0000609A0000}"/>
    <cellStyle name="Normal 5 2 2 3 8 2" xfId="39536" xr:uid="{00000000-0005-0000-0000-0000619A0000}"/>
    <cellStyle name="Normal 5 2 2 3 8 2 2" xfId="39537" xr:uid="{00000000-0005-0000-0000-0000629A0000}"/>
    <cellStyle name="Normal 5 2 2 3 8 2 2 2" xfId="39538" xr:uid="{00000000-0005-0000-0000-0000639A0000}"/>
    <cellStyle name="Normal 5 2 2 3 8 2 2 2 2" xfId="39539" xr:uid="{00000000-0005-0000-0000-0000649A0000}"/>
    <cellStyle name="Normal 5 2 2 3 8 2 2 3" xfId="39540" xr:uid="{00000000-0005-0000-0000-0000659A0000}"/>
    <cellStyle name="Normal 5 2 2 3 8 2 2 3 2" xfId="39541" xr:uid="{00000000-0005-0000-0000-0000669A0000}"/>
    <cellStyle name="Normal 5 2 2 3 8 2 2 3 2 2" xfId="39542" xr:uid="{00000000-0005-0000-0000-0000679A0000}"/>
    <cellStyle name="Normal 5 2 2 3 8 2 2 3 3" xfId="39543" xr:uid="{00000000-0005-0000-0000-0000689A0000}"/>
    <cellStyle name="Normal 5 2 2 3 8 2 2 4" xfId="39544" xr:uid="{00000000-0005-0000-0000-0000699A0000}"/>
    <cellStyle name="Normal 5 2 2 3 8 2 3" xfId="39545" xr:uid="{00000000-0005-0000-0000-00006A9A0000}"/>
    <cellStyle name="Normal 5 2 2 3 8 2 3 2" xfId="39546" xr:uid="{00000000-0005-0000-0000-00006B9A0000}"/>
    <cellStyle name="Normal 5 2 2 3 8 2 4" xfId="39547" xr:uid="{00000000-0005-0000-0000-00006C9A0000}"/>
    <cellStyle name="Normal 5 2 2 3 8 2 4 2" xfId="39548" xr:uid="{00000000-0005-0000-0000-00006D9A0000}"/>
    <cellStyle name="Normal 5 2 2 3 8 2 4 2 2" xfId="39549" xr:uid="{00000000-0005-0000-0000-00006E9A0000}"/>
    <cellStyle name="Normal 5 2 2 3 8 2 4 3" xfId="39550" xr:uid="{00000000-0005-0000-0000-00006F9A0000}"/>
    <cellStyle name="Normal 5 2 2 3 8 2 5" xfId="39551" xr:uid="{00000000-0005-0000-0000-0000709A0000}"/>
    <cellStyle name="Normal 5 2 2 3 8 3" xfId="39552" xr:uid="{00000000-0005-0000-0000-0000719A0000}"/>
    <cellStyle name="Normal 5 2 2 3 8 3 2" xfId="39553" xr:uid="{00000000-0005-0000-0000-0000729A0000}"/>
    <cellStyle name="Normal 5 2 2 3 8 3 2 2" xfId="39554" xr:uid="{00000000-0005-0000-0000-0000739A0000}"/>
    <cellStyle name="Normal 5 2 2 3 8 3 3" xfId="39555" xr:uid="{00000000-0005-0000-0000-0000749A0000}"/>
    <cellStyle name="Normal 5 2 2 3 8 3 3 2" xfId="39556" xr:uid="{00000000-0005-0000-0000-0000759A0000}"/>
    <cellStyle name="Normal 5 2 2 3 8 3 3 2 2" xfId="39557" xr:uid="{00000000-0005-0000-0000-0000769A0000}"/>
    <cellStyle name="Normal 5 2 2 3 8 3 3 3" xfId="39558" xr:uid="{00000000-0005-0000-0000-0000779A0000}"/>
    <cellStyle name="Normal 5 2 2 3 8 3 4" xfId="39559" xr:uid="{00000000-0005-0000-0000-0000789A0000}"/>
    <cellStyle name="Normal 5 2 2 3 8 4" xfId="39560" xr:uid="{00000000-0005-0000-0000-0000799A0000}"/>
    <cellStyle name="Normal 5 2 2 3 8 4 2" xfId="39561" xr:uid="{00000000-0005-0000-0000-00007A9A0000}"/>
    <cellStyle name="Normal 5 2 2 3 8 5" xfId="39562" xr:uid="{00000000-0005-0000-0000-00007B9A0000}"/>
    <cellStyle name="Normal 5 2 2 3 8 5 2" xfId="39563" xr:uid="{00000000-0005-0000-0000-00007C9A0000}"/>
    <cellStyle name="Normal 5 2 2 3 8 5 2 2" xfId="39564" xr:uid="{00000000-0005-0000-0000-00007D9A0000}"/>
    <cellStyle name="Normal 5 2 2 3 8 5 3" xfId="39565" xr:uid="{00000000-0005-0000-0000-00007E9A0000}"/>
    <cellStyle name="Normal 5 2 2 3 8 6" xfId="39566" xr:uid="{00000000-0005-0000-0000-00007F9A0000}"/>
    <cellStyle name="Normal 5 2 2 3 9" xfId="39567" xr:uid="{00000000-0005-0000-0000-0000809A0000}"/>
    <cellStyle name="Normal 5 2 2 3 9 2" xfId="39568" xr:uid="{00000000-0005-0000-0000-0000819A0000}"/>
    <cellStyle name="Normal 5 2 2 3 9 2 2" xfId="39569" xr:uid="{00000000-0005-0000-0000-0000829A0000}"/>
    <cellStyle name="Normal 5 2 2 3 9 2 2 2" xfId="39570" xr:uid="{00000000-0005-0000-0000-0000839A0000}"/>
    <cellStyle name="Normal 5 2 2 3 9 2 3" xfId="39571" xr:uid="{00000000-0005-0000-0000-0000849A0000}"/>
    <cellStyle name="Normal 5 2 2 3 9 2 3 2" xfId="39572" xr:uid="{00000000-0005-0000-0000-0000859A0000}"/>
    <cellStyle name="Normal 5 2 2 3 9 2 3 2 2" xfId="39573" xr:uid="{00000000-0005-0000-0000-0000869A0000}"/>
    <cellStyle name="Normal 5 2 2 3 9 2 3 3" xfId="39574" xr:uid="{00000000-0005-0000-0000-0000879A0000}"/>
    <cellStyle name="Normal 5 2 2 3 9 2 4" xfId="39575" xr:uid="{00000000-0005-0000-0000-0000889A0000}"/>
    <cellStyle name="Normal 5 2 2 3 9 3" xfId="39576" xr:uid="{00000000-0005-0000-0000-0000899A0000}"/>
    <cellStyle name="Normal 5 2 2 3 9 3 2" xfId="39577" xr:uid="{00000000-0005-0000-0000-00008A9A0000}"/>
    <cellStyle name="Normal 5 2 2 3 9 4" xfId="39578" xr:uid="{00000000-0005-0000-0000-00008B9A0000}"/>
    <cellStyle name="Normal 5 2 2 3 9 4 2" xfId="39579" xr:uid="{00000000-0005-0000-0000-00008C9A0000}"/>
    <cellStyle name="Normal 5 2 2 3 9 4 2 2" xfId="39580" xr:uid="{00000000-0005-0000-0000-00008D9A0000}"/>
    <cellStyle name="Normal 5 2 2 3 9 4 3" xfId="39581" xr:uid="{00000000-0005-0000-0000-00008E9A0000}"/>
    <cellStyle name="Normal 5 2 2 3 9 5" xfId="39582" xr:uid="{00000000-0005-0000-0000-00008F9A0000}"/>
    <cellStyle name="Normal 5 2 2 3_T-straight with PEDs adjustor" xfId="39583" xr:uid="{00000000-0005-0000-0000-0000909A0000}"/>
    <cellStyle name="Normal 5 2 2 4" xfId="39584" xr:uid="{00000000-0005-0000-0000-0000919A0000}"/>
    <cellStyle name="Normal 5 2 2 4 10" xfId="39585" xr:uid="{00000000-0005-0000-0000-0000929A0000}"/>
    <cellStyle name="Normal 5 2 2 4 11" xfId="39586" xr:uid="{00000000-0005-0000-0000-0000939A0000}"/>
    <cellStyle name="Normal 5 2 2 4 2" xfId="39587" xr:uid="{00000000-0005-0000-0000-0000949A0000}"/>
    <cellStyle name="Normal 5 2 2 4 2 10" xfId="39588" xr:uid="{00000000-0005-0000-0000-0000959A0000}"/>
    <cellStyle name="Normal 5 2 2 4 2 2" xfId="39589" xr:uid="{00000000-0005-0000-0000-0000969A0000}"/>
    <cellStyle name="Normal 5 2 2 4 2 2 2" xfId="39590" xr:uid="{00000000-0005-0000-0000-0000979A0000}"/>
    <cellStyle name="Normal 5 2 2 4 2 2 2 2" xfId="39591" xr:uid="{00000000-0005-0000-0000-0000989A0000}"/>
    <cellStyle name="Normal 5 2 2 4 2 2 2 2 2" xfId="39592" xr:uid="{00000000-0005-0000-0000-0000999A0000}"/>
    <cellStyle name="Normal 5 2 2 4 2 2 2 2 2 2" xfId="39593" xr:uid="{00000000-0005-0000-0000-00009A9A0000}"/>
    <cellStyle name="Normal 5 2 2 4 2 2 2 2 3" xfId="39594" xr:uid="{00000000-0005-0000-0000-00009B9A0000}"/>
    <cellStyle name="Normal 5 2 2 4 2 2 2 2 3 2" xfId="39595" xr:uid="{00000000-0005-0000-0000-00009C9A0000}"/>
    <cellStyle name="Normal 5 2 2 4 2 2 2 2 3 2 2" xfId="39596" xr:uid="{00000000-0005-0000-0000-00009D9A0000}"/>
    <cellStyle name="Normal 5 2 2 4 2 2 2 2 3 3" xfId="39597" xr:uid="{00000000-0005-0000-0000-00009E9A0000}"/>
    <cellStyle name="Normal 5 2 2 4 2 2 2 2 4" xfId="39598" xr:uid="{00000000-0005-0000-0000-00009F9A0000}"/>
    <cellStyle name="Normal 5 2 2 4 2 2 2 3" xfId="39599" xr:uid="{00000000-0005-0000-0000-0000A09A0000}"/>
    <cellStyle name="Normal 5 2 2 4 2 2 2 3 2" xfId="39600" xr:uid="{00000000-0005-0000-0000-0000A19A0000}"/>
    <cellStyle name="Normal 5 2 2 4 2 2 2 4" xfId="39601" xr:uid="{00000000-0005-0000-0000-0000A29A0000}"/>
    <cellStyle name="Normal 5 2 2 4 2 2 2 4 2" xfId="39602" xr:uid="{00000000-0005-0000-0000-0000A39A0000}"/>
    <cellStyle name="Normal 5 2 2 4 2 2 2 4 2 2" xfId="39603" xr:uid="{00000000-0005-0000-0000-0000A49A0000}"/>
    <cellStyle name="Normal 5 2 2 4 2 2 2 4 3" xfId="39604" xr:uid="{00000000-0005-0000-0000-0000A59A0000}"/>
    <cellStyle name="Normal 5 2 2 4 2 2 2 5" xfId="39605" xr:uid="{00000000-0005-0000-0000-0000A69A0000}"/>
    <cellStyle name="Normal 5 2 2 4 2 2 3" xfId="39606" xr:uid="{00000000-0005-0000-0000-0000A79A0000}"/>
    <cellStyle name="Normal 5 2 2 4 2 2 3 2" xfId="39607" xr:uid="{00000000-0005-0000-0000-0000A89A0000}"/>
    <cellStyle name="Normal 5 2 2 4 2 2 3 2 2" xfId="39608" xr:uid="{00000000-0005-0000-0000-0000A99A0000}"/>
    <cellStyle name="Normal 5 2 2 4 2 2 3 3" xfId="39609" xr:uid="{00000000-0005-0000-0000-0000AA9A0000}"/>
    <cellStyle name="Normal 5 2 2 4 2 2 3 3 2" xfId="39610" xr:uid="{00000000-0005-0000-0000-0000AB9A0000}"/>
    <cellStyle name="Normal 5 2 2 4 2 2 3 3 2 2" xfId="39611" xr:uid="{00000000-0005-0000-0000-0000AC9A0000}"/>
    <cellStyle name="Normal 5 2 2 4 2 2 3 3 3" xfId="39612" xr:uid="{00000000-0005-0000-0000-0000AD9A0000}"/>
    <cellStyle name="Normal 5 2 2 4 2 2 3 4" xfId="39613" xr:uid="{00000000-0005-0000-0000-0000AE9A0000}"/>
    <cellStyle name="Normal 5 2 2 4 2 2 4" xfId="39614" xr:uid="{00000000-0005-0000-0000-0000AF9A0000}"/>
    <cellStyle name="Normal 5 2 2 4 2 2 4 2" xfId="39615" xr:uid="{00000000-0005-0000-0000-0000B09A0000}"/>
    <cellStyle name="Normal 5 2 2 4 2 2 4 2 2" xfId="39616" xr:uid="{00000000-0005-0000-0000-0000B19A0000}"/>
    <cellStyle name="Normal 5 2 2 4 2 2 4 3" xfId="39617" xr:uid="{00000000-0005-0000-0000-0000B29A0000}"/>
    <cellStyle name="Normal 5 2 2 4 2 2 4 3 2" xfId="39618" xr:uid="{00000000-0005-0000-0000-0000B39A0000}"/>
    <cellStyle name="Normal 5 2 2 4 2 2 4 3 2 2" xfId="39619" xr:uid="{00000000-0005-0000-0000-0000B49A0000}"/>
    <cellStyle name="Normal 5 2 2 4 2 2 4 3 3" xfId="39620" xr:uid="{00000000-0005-0000-0000-0000B59A0000}"/>
    <cellStyle name="Normal 5 2 2 4 2 2 4 4" xfId="39621" xr:uid="{00000000-0005-0000-0000-0000B69A0000}"/>
    <cellStyle name="Normal 5 2 2 4 2 2 5" xfId="39622" xr:uid="{00000000-0005-0000-0000-0000B79A0000}"/>
    <cellStyle name="Normal 5 2 2 4 2 2 5 2" xfId="39623" xr:uid="{00000000-0005-0000-0000-0000B89A0000}"/>
    <cellStyle name="Normal 5 2 2 4 2 2 6" xfId="39624" xr:uid="{00000000-0005-0000-0000-0000B99A0000}"/>
    <cellStyle name="Normal 5 2 2 4 2 2 6 2" xfId="39625" xr:uid="{00000000-0005-0000-0000-0000BA9A0000}"/>
    <cellStyle name="Normal 5 2 2 4 2 2 6 2 2" xfId="39626" xr:uid="{00000000-0005-0000-0000-0000BB9A0000}"/>
    <cellStyle name="Normal 5 2 2 4 2 2 6 3" xfId="39627" xr:uid="{00000000-0005-0000-0000-0000BC9A0000}"/>
    <cellStyle name="Normal 5 2 2 4 2 2 7" xfId="39628" xr:uid="{00000000-0005-0000-0000-0000BD9A0000}"/>
    <cellStyle name="Normal 5 2 2 4 2 2 7 2" xfId="39629" xr:uid="{00000000-0005-0000-0000-0000BE9A0000}"/>
    <cellStyle name="Normal 5 2 2 4 2 2 8" xfId="39630" xr:uid="{00000000-0005-0000-0000-0000BF9A0000}"/>
    <cellStyle name="Normal 5 2 2 4 2 3" xfId="39631" xr:uid="{00000000-0005-0000-0000-0000C09A0000}"/>
    <cellStyle name="Normal 5 2 2 4 2 3 2" xfId="39632" xr:uid="{00000000-0005-0000-0000-0000C19A0000}"/>
    <cellStyle name="Normal 5 2 2 4 2 3 2 2" xfId="39633" xr:uid="{00000000-0005-0000-0000-0000C29A0000}"/>
    <cellStyle name="Normal 5 2 2 4 2 3 2 2 2" xfId="39634" xr:uid="{00000000-0005-0000-0000-0000C39A0000}"/>
    <cellStyle name="Normal 5 2 2 4 2 3 2 3" xfId="39635" xr:uid="{00000000-0005-0000-0000-0000C49A0000}"/>
    <cellStyle name="Normal 5 2 2 4 2 3 2 3 2" xfId="39636" xr:uid="{00000000-0005-0000-0000-0000C59A0000}"/>
    <cellStyle name="Normal 5 2 2 4 2 3 2 3 2 2" xfId="39637" xr:uid="{00000000-0005-0000-0000-0000C69A0000}"/>
    <cellStyle name="Normal 5 2 2 4 2 3 2 3 3" xfId="39638" xr:uid="{00000000-0005-0000-0000-0000C79A0000}"/>
    <cellStyle name="Normal 5 2 2 4 2 3 2 4" xfId="39639" xr:uid="{00000000-0005-0000-0000-0000C89A0000}"/>
    <cellStyle name="Normal 5 2 2 4 2 3 3" xfId="39640" xr:uid="{00000000-0005-0000-0000-0000C99A0000}"/>
    <cellStyle name="Normal 5 2 2 4 2 3 3 2" xfId="39641" xr:uid="{00000000-0005-0000-0000-0000CA9A0000}"/>
    <cellStyle name="Normal 5 2 2 4 2 3 4" xfId="39642" xr:uid="{00000000-0005-0000-0000-0000CB9A0000}"/>
    <cellStyle name="Normal 5 2 2 4 2 3 4 2" xfId="39643" xr:uid="{00000000-0005-0000-0000-0000CC9A0000}"/>
    <cellStyle name="Normal 5 2 2 4 2 3 4 2 2" xfId="39644" xr:uid="{00000000-0005-0000-0000-0000CD9A0000}"/>
    <cellStyle name="Normal 5 2 2 4 2 3 4 3" xfId="39645" xr:uid="{00000000-0005-0000-0000-0000CE9A0000}"/>
    <cellStyle name="Normal 5 2 2 4 2 3 5" xfId="39646" xr:uid="{00000000-0005-0000-0000-0000CF9A0000}"/>
    <cellStyle name="Normal 5 2 2 4 2 4" xfId="39647" xr:uid="{00000000-0005-0000-0000-0000D09A0000}"/>
    <cellStyle name="Normal 5 2 2 4 2 4 2" xfId="39648" xr:uid="{00000000-0005-0000-0000-0000D19A0000}"/>
    <cellStyle name="Normal 5 2 2 4 2 4 2 2" xfId="39649" xr:uid="{00000000-0005-0000-0000-0000D29A0000}"/>
    <cellStyle name="Normal 5 2 2 4 2 4 3" xfId="39650" xr:uid="{00000000-0005-0000-0000-0000D39A0000}"/>
    <cellStyle name="Normal 5 2 2 4 2 4 3 2" xfId="39651" xr:uid="{00000000-0005-0000-0000-0000D49A0000}"/>
    <cellStyle name="Normal 5 2 2 4 2 4 3 2 2" xfId="39652" xr:uid="{00000000-0005-0000-0000-0000D59A0000}"/>
    <cellStyle name="Normal 5 2 2 4 2 4 3 3" xfId="39653" xr:uid="{00000000-0005-0000-0000-0000D69A0000}"/>
    <cellStyle name="Normal 5 2 2 4 2 4 4" xfId="39654" xr:uid="{00000000-0005-0000-0000-0000D79A0000}"/>
    <cellStyle name="Normal 5 2 2 4 2 5" xfId="39655" xr:uid="{00000000-0005-0000-0000-0000D89A0000}"/>
    <cellStyle name="Normal 5 2 2 4 2 5 2" xfId="39656" xr:uid="{00000000-0005-0000-0000-0000D99A0000}"/>
    <cellStyle name="Normal 5 2 2 4 2 5 2 2" xfId="39657" xr:uid="{00000000-0005-0000-0000-0000DA9A0000}"/>
    <cellStyle name="Normal 5 2 2 4 2 5 3" xfId="39658" xr:uid="{00000000-0005-0000-0000-0000DB9A0000}"/>
    <cellStyle name="Normal 5 2 2 4 2 5 3 2" xfId="39659" xr:uid="{00000000-0005-0000-0000-0000DC9A0000}"/>
    <cellStyle name="Normal 5 2 2 4 2 5 3 2 2" xfId="39660" xr:uid="{00000000-0005-0000-0000-0000DD9A0000}"/>
    <cellStyle name="Normal 5 2 2 4 2 5 3 3" xfId="39661" xr:uid="{00000000-0005-0000-0000-0000DE9A0000}"/>
    <cellStyle name="Normal 5 2 2 4 2 5 4" xfId="39662" xr:uid="{00000000-0005-0000-0000-0000DF9A0000}"/>
    <cellStyle name="Normal 5 2 2 4 2 6" xfId="39663" xr:uid="{00000000-0005-0000-0000-0000E09A0000}"/>
    <cellStyle name="Normal 5 2 2 4 2 6 2" xfId="39664" xr:uid="{00000000-0005-0000-0000-0000E19A0000}"/>
    <cellStyle name="Normal 5 2 2 4 2 7" xfId="39665" xr:uid="{00000000-0005-0000-0000-0000E29A0000}"/>
    <cellStyle name="Normal 5 2 2 4 2 7 2" xfId="39666" xr:uid="{00000000-0005-0000-0000-0000E39A0000}"/>
    <cellStyle name="Normal 5 2 2 4 2 7 2 2" xfId="39667" xr:uid="{00000000-0005-0000-0000-0000E49A0000}"/>
    <cellStyle name="Normal 5 2 2 4 2 7 3" xfId="39668" xr:uid="{00000000-0005-0000-0000-0000E59A0000}"/>
    <cellStyle name="Normal 5 2 2 4 2 8" xfId="39669" xr:uid="{00000000-0005-0000-0000-0000E69A0000}"/>
    <cellStyle name="Normal 5 2 2 4 2 8 2" xfId="39670" xr:uid="{00000000-0005-0000-0000-0000E79A0000}"/>
    <cellStyle name="Normal 5 2 2 4 2 9" xfId="39671" xr:uid="{00000000-0005-0000-0000-0000E89A0000}"/>
    <cellStyle name="Normal 5 2 2 4 3" xfId="39672" xr:uid="{00000000-0005-0000-0000-0000E99A0000}"/>
    <cellStyle name="Normal 5 2 2 4 3 2" xfId="39673" xr:uid="{00000000-0005-0000-0000-0000EA9A0000}"/>
    <cellStyle name="Normal 5 2 2 4 3 2 2" xfId="39674" xr:uid="{00000000-0005-0000-0000-0000EB9A0000}"/>
    <cellStyle name="Normal 5 2 2 4 3 2 2 2" xfId="39675" xr:uid="{00000000-0005-0000-0000-0000EC9A0000}"/>
    <cellStyle name="Normal 5 2 2 4 3 2 2 2 2" xfId="39676" xr:uid="{00000000-0005-0000-0000-0000ED9A0000}"/>
    <cellStyle name="Normal 5 2 2 4 3 2 2 3" xfId="39677" xr:uid="{00000000-0005-0000-0000-0000EE9A0000}"/>
    <cellStyle name="Normal 5 2 2 4 3 2 2 3 2" xfId="39678" xr:uid="{00000000-0005-0000-0000-0000EF9A0000}"/>
    <cellStyle name="Normal 5 2 2 4 3 2 2 3 2 2" xfId="39679" xr:uid="{00000000-0005-0000-0000-0000F09A0000}"/>
    <cellStyle name="Normal 5 2 2 4 3 2 2 3 3" xfId="39680" xr:uid="{00000000-0005-0000-0000-0000F19A0000}"/>
    <cellStyle name="Normal 5 2 2 4 3 2 2 4" xfId="39681" xr:uid="{00000000-0005-0000-0000-0000F29A0000}"/>
    <cellStyle name="Normal 5 2 2 4 3 2 3" xfId="39682" xr:uid="{00000000-0005-0000-0000-0000F39A0000}"/>
    <cellStyle name="Normal 5 2 2 4 3 2 3 2" xfId="39683" xr:uid="{00000000-0005-0000-0000-0000F49A0000}"/>
    <cellStyle name="Normal 5 2 2 4 3 2 4" xfId="39684" xr:uid="{00000000-0005-0000-0000-0000F59A0000}"/>
    <cellStyle name="Normal 5 2 2 4 3 2 4 2" xfId="39685" xr:uid="{00000000-0005-0000-0000-0000F69A0000}"/>
    <cellStyle name="Normal 5 2 2 4 3 2 4 2 2" xfId="39686" xr:uid="{00000000-0005-0000-0000-0000F79A0000}"/>
    <cellStyle name="Normal 5 2 2 4 3 2 4 3" xfId="39687" xr:uid="{00000000-0005-0000-0000-0000F89A0000}"/>
    <cellStyle name="Normal 5 2 2 4 3 2 5" xfId="39688" xr:uid="{00000000-0005-0000-0000-0000F99A0000}"/>
    <cellStyle name="Normal 5 2 2 4 3 3" xfId="39689" xr:uid="{00000000-0005-0000-0000-0000FA9A0000}"/>
    <cellStyle name="Normal 5 2 2 4 3 3 2" xfId="39690" xr:uid="{00000000-0005-0000-0000-0000FB9A0000}"/>
    <cellStyle name="Normal 5 2 2 4 3 3 2 2" xfId="39691" xr:uid="{00000000-0005-0000-0000-0000FC9A0000}"/>
    <cellStyle name="Normal 5 2 2 4 3 3 3" xfId="39692" xr:uid="{00000000-0005-0000-0000-0000FD9A0000}"/>
    <cellStyle name="Normal 5 2 2 4 3 3 3 2" xfId="39693" xr:uid="{00000000-0005-0000-0000-0000FE9A0000}"/>
    <cellStyle name="Normal 5 2 2 4 3 3 3 2 2" xfId="39694" xr:uid="{00000000-0005-0000-0000-0000FF9A0000}"/>
    <cellStyle name="Normal 5 2 2 4 3 3 3 3" xfId="39695" xr:uid="{00000000-0005-0000-0000-0000009B0000}"/>
    <cellStyle name="Normal 5 2 2 4 3 3 4" xfId="39696" xr:uid="{00000000-0005-0000-0000-0000019B0000}"/>
    <cellStyle name="Normal 5 2 2 4 3 4" xfId="39697" xr:uid="{00000000-0005-0000-0000-0000029B0000}"/>
    <cellStyle name="Normal 5 2 2 4 3 4 2" xfId="39698" xr:uid="{00000000-0005-0000-0000-0000039B0000}"/>
    <cellStyle name="Normal 5 2 2 4 3 4 2 2" xfId="39699" xr:uid="{00000000-0005-0000-0000-0000049B0000}"/>
    <cellStyle name="Normal 5 2 2 4 3 4 3" xfId="39700" xr:uid="{00000000-0005-0000-0000-0000059B0000}"/>
    <cellStyle name="Normal 5 2 2 4 3 4 3 2" xfId="39701" xr:uid="{00000000-0005-0000-0000-0000069B0000}"/>
    <cellStyle name="Normal 5 2 2 4 3 4 3 2 2" xfId="39702" xr:uid="{00000000-0005-0000-0000-0000079B0000}"/>
    <cellStyle name="Normal 5 2 2 4 3 4 3 3" xfId="39703" xr:uid="{00000000-0005-0000-0000-0000089B0000}"/>
    <cellStyle name="Normal 5 2 2 4 3 4 4" xfId="39704" xr:uid="{00000000-0005-0000-0000-0000099B0000}"/>
    <cellStyle name="Normal 5 2 2 4 3 5" xfId="39705" xr:uid="{00000000-0005-0000-0000-00000A9B0000}"/>
    <cellStyle name="Normal 5 2 2 4 3 5 2" xfId="39706" xr:uid="{00000000-0005-0000-0000-00000B9B0000}"/>
    <cellStyle name="Normal 5 2 2 4 3 6" xfId="39707" xr:uid="{00000000-0005-0000-0000-00000C9B0000}"/>
    <cellStyle name="Normal 5 2 2 4 3 6 2" xfId="39708" xr:uid="{00000000-0005-0000-0000-00000D9B0000}"/>
    <cellStyle name="Normal 5 2 2 4 3 6 2 2" xfId="39709" xr:uid="{00000000-0005-0000-0000-00000E9B0000}"/>
    <cellStyle name="Normal 5 2 2 4 3 6 3" xfId="39710" xr:uid="{00000000-0005-0000-0000-00000F9B0000}"/>
    <cellStyle name="Normal 5 2 2 4 3 7" xfId="39711" xr:uid="{00000000-0005-0000-0000-0000109B0000}"/>
    <cellStyle name="Normal 5 2 2 4 3 7 2" xfId="39712" xr:uid="{00000000-0005-0000-0000-0000119B0000}"/>
    <cellStyle name="Normal 5 2 2 4 3 8" xfId="39713" xr:uid="{00000000-0005-0000-0000-0000129B0000}"/>
    <cellStyle name="Normal 5 2 2 4 4" xfId="39714" xr:uid="{00000000-0005-0000-0000-0000139B0000}"/>
    <cellStyle name="Normal 5 2 2 4 4 2" xfId="39715" xr:uid="{00000000-0005-0000-0000-0000149B0000}"/>
    <cellStyle name="Normal 5 2 2 4 4 2 2" xfId="39716" xr:uid="{00000000-0005-0000-0000-0000159B0000}"/>
    <cellStyle name="Normal 5 2 2 4 4 2 2 2" xfId="39717" xr:uid="{00000000-0005-0000-0000-0000169B0000}"/>
    <cellStyle name="Normal 5 2 2 4 4 2 3" xfId="39718" xr:uid="{00000000-0005-0000-0000-0000179B0000}"/>
    <cellStyle name="Normal 5 2 2 4 4 2 3 2" xfId="39719" xr:uid="{00000000-0005-0000-0000-0000189B0000}"/>
    <cellStyle name="Normal 5 2 2 4 4 2 3 2 2" xfId="39720" xr:uid="{00000000-0005-0000-0000-0000199B0000}"/>
    <cellStyle name="Normal 5 2 2 4 4 2 3 3" xfId="39721" xr:uid="{00000000-0005-0000-0000-00001A9B0000}"/>
    <cellStyle name="Normal 5 2 2 4 4 2 4" xfId="39722" xr:uid="{00000000-0005-0000-0000-00001B9B0000}"/>
    <cellStyle name="Normal 5 2 2 4 4 3" xfId="39723" xr:uid="{00000000-0005-0000-0000-00001C9B0000}"/>
    <cellStyle name="Normal 5 2 2 4 4 3 2" xfId="39724" xr:uid="{00000000-0005-0000-0000-00001D9B0000}"/>
    <cellStyle name="Normal 5 2 2 4 4 4" xfId="39725" xr:uid="{00000000-0005-0000-0000-00001E9B0000}"/>
    <cellStyle name="Normal 5 2 2 4 4 4 2" xfId="39726" xr:uid="{00000000-0005-0000-0000-00001F9B0000}"/>
    <cellStyle name="Normal 5 2 2 4 4 4 2 2" xfId="39727" xr:uid="{00000000-0005-0000-0000-0000209B0000}"/>
    <cellStyle name="Normal 5 2 2 4 4 4 3" xfId="39728" xr:uid="{00000000-0005-0000-0000-0000219B0000}"/>
    <cellStyle name="Normal 5 2 2 4 4 5" xfId="39729" xr:uid="{00000000-0005-0000-0000-0000229B0000}"/>
    <cellStyle name="Normal 5 2 2 4 5" xfId="39730" xr:uid="{00000000-0005-0000-0000-0000239B0000}"/>
    <cellStyle name="Normal 5 2 2 4 5 2" xfId="39731" xr:uid="{00000000-0005-0000-0000-0000249B0000}"/>
    <cellStyle name="Normal 5 2 2 4 5 2 2" xfId="39732" xr:uid="{00000000-0005-0000-0000-0000259B0000}"/>
    <cellStyle name="Normal 5 2 2 4 5 3" xfId="39733" xr:uid="{00000000-0005-0000-0000-0000269B0000}"/>
    <cellStyle name="Normal 5 2 2 4 5 3 2" xfId="39734" xr:uid="{00000000-0005-0000-0000-0000279B0000}"/>
    <cellStyle name="Normal 5 2 2 4 5 3 2 2" xfId="39735" xr:uid="{00000000-0005-0000-0000-0000289B0000}"/>
    <cellStyle name="Normal 5 2 2 4 5 3 3" xfId="39736" xr:uid="{00000000-0005-0000-0000-0000299B0000}"/>
    <cellStyle name="Normal 5 2 2 4 5 4" xfId="39737" xr:uid="{00000000-0005-0000-0000-00002A9B0000}"/>
    <cellStyle name="Normal 5 2 2 4 6" xfId="39738" xr:uid="{00000000-0005-0000-0000-00002B9B0000}"/>
    <cellStyle name="Normal 5 2 2 4 6 2" xfId="39739" xr:uid="{00000000-0005-0000-0000-00002C9B0000}"/>
    <cellStyle name="Normal 5 2 2 4 6 2 2" xfId="39740" xr:uid="{00000000-0005-0000-0000-00002D9B0000}"/>
    <cellStyle name="Normal 5 2 2 4 6 3" xfId="39741" xr:uid="{00000000-0005-0000-0000-00002E9B0000}"/>
    <cellStyle name="Normal 5 2 2 4 6 3 2" xfId="39742" xr:uid="{00000000-0005-0000-0000-00002F9B0000}"/>
    <cellStyle name="Normal 5 2 2 4 6 3 2 2" xfId="39743" xr:uid="{00000000-0005-0000-0000-0000309B0000}"/>
    <cellStyle name="Normal 5 2 2 4 6 3 3" xfId="39744" xr:uid="{00000000-0005-0000-0000-0000319B0000}"/>
    <cellStyle name="Normal 5 2 2 4 6 4" xfId="39745" xr:uid="{00000000-0005-0000-0000-0000329B0000}"/>
    <cellStyle name="Normal 5 2 2 4 7" xfId="39746" xr:uid="{00000000-0005-0000-0000-0000339B0000}"/>
    <cellStyle name="Normal 5 2 2 4 7 2" xfId="39747" xr:uid="{00000000-0005-0000-0000-0000349B0000}"/>
    <cellStyle name="Normal 5 2 2 4 8" xfId="39748" xr:uid="{00000000-0005-0000-0000-0000359B0000}"/>
    <cellStyle name="Normal 5 2 2 4 8 2" xfId="39749" xr:uid="{00000000-0005-0000-0000-0000369B0000}"/>
    <cellStyle name="Normal 5 2 2 4 8 2 2" xfId="39750" xr:uid="{00000000-0005-0000-0000-0000379B0000}"/>
    <cellStyle name="Normal 5 2 2 4 8 3" xfId="39751" xr:uid="{00000000-0005-0000-0000-0000389B0000}"/>
    <cellStyle name="Normal 5 2 2 4 9" xfId="39752" xr:uid="{00000000-0005-0000-0000-0000399B0000}"/>
    <cellStyle name="Normal 5 2 2 4 9 2" xfId="39753" xr:uid="{00000000-0005-0000-0000-00003A9B0000}"/>
    <cellStyle name="Normal 5 2 2 5" xfId="39754" xr:uid="{00000000-0005-0000-0000-00003B9B0000}"/>
    <cellStyle name="Normal 5 2 2 5 10" xfId="39755" xr:uid="{00000000-0005-0000-0000-00003C9B0000}"/>
    <cellStyle name="Normal 5 2 2 5 11" xfId="39756" xr:uid="{00000000-0005-0000-0000-00003D9B0000}"/>
    <cellStyle name="Normal 5 2 2 5 2" xfId="39757" xr:uid="{00000000-0005-0000-0000-00003E9B0000}"/>
    <cellStyle name="Normal 5 2 2 5 2 10" xfId="39758" xr:uid="{00000000-0005-0000-0000-00003F9B0000}"/>
    <cellStyle name="Normal 5 2 2 5 2 2" xfId="39759" xr:uid="{00000000-0005-0000-0000-0000409B0000}"/>
    <cellStyle name="Normal 5 2 2 5 2 2 2" xfId="39760" xr:uid="{00000000-0005-0000-0000-0000419B0000}"/>
    <cellStyle name="Normal 5 2 2 5 2 2 2 2" xfId="39761" xr:uid="{00000000-0005-0000-0000-0000429B0000}"/>
    <cellStyle name="Normal 5 2 2 5 2 2 2 2 2" xfId="39762" xr:uid="{00000000-0005-0000-0000-0000439B0000}"/>
    <cellStyle name="Normal 5 2 2 5 2 2 2 2 2 2" xfId="39763" xr:uid="{00000000-0005-0000-0000-0000449B0000}"/>
    <cellStyle name="Normal 5 2 2 5 2 2 2 2 3" xfId="39764" xr:uid="{00000000-0005-0000-0000-0000459B0000}"/>
    <cellStyle name="Normal 5 2 2 5 2 2 2 2 3 2" xfId="39765" xr:uid="{00000000-0005-0000-0000-0000469B0000}"/>
    <cellStyle name="Normal 5 2 2 5 2 2 2 2 3 2 2" xfId="39766" xr:uid="{00000000-0005-0000-0000-0000479B0000}"/>
    <cellStyle name="Normal 5 2 2 5 2 2 2 2 3 3" xfId="39767" xr:uid="{00000000-0005-0000-0000-0000489B0000}"/>
    <cellStyle name="Normal 5 2 2 5 2 2 2 2 4" xfId="39768" xr:uid="{00000000-0005-0000-0000-0000499B0000}"/>
    <cellStyle name="Normal 5 2 2 5 2 2 2 3" xfId="39769" xr:uid="{00000000-0005-0000-0000-00004A9B0000}"/>
    <cellStyle name="Normal 5 2 2 5 2 2 2 3 2" xfId="39770" xr:uid="{00000000-0005-0000-0000-00004B9B0000}"/>
    <cellStyle name="Normal 5 2 2 5 2 2 2 4" xfId="39771" xr:uid="{00000000-0005-0000-0000-00004C9B0000}"/>
    <cellStyle name="Normal 5 2 2 5 2 2 2 4 2" xfId="39772" xr:uid="{00000000-0005-0000-0000-00004D9B0000}"/>
    <cellStyle name="Normal 5 2 2 5 2 2 2 4 2 2" xfId="39773" xr:uid="{00000000-0005-0000-0000-00004E9B0000}"/>
    <cellStyle name="Normal 5 2 2 5 2 2 2 4 3" xfId="39774" xr:uid="{00000000-0005-0000-0000-00004F9B0000}"/>
    <cellStyle name="Normal 5 2 2 5 2 2 2 5" xfId="39775" xr:uid="{00000000-0005-0000-0000-0000509B0000}"/>
    <cellStyle name="Normal 5 2 2 5 2 2 3" xfId="39776" xr:uid="{00000000-0005-0000-0000-0000519B0000}"/>
    <cellStyle name="Normal 5 2 2 5 2 2 3 2" xfId="39777" xr:uid="{00000000-0005-0000-0000-0000529B0000}"/>
    <cellStyle name="Normal 5 2 2 5 2 2 3 2 2" xfId="39778" xr:uid="{00000000-0005-0000-0000-0000539B0000}"/>
    <cellStyle name="Normal 5 2 2 5 2 2 3 3" xfId="39779" xr:uid="{00000000-0005-0000-0000-0000549B0000}"/>
    <cellStyle name="Normal 5 2 2 5 2 2 3 3 2" xfId="39780" xr:uid="{00000000-0005-0000-0000-0000559B0000}"/>
    <cellStyle name="Normal 5 2 2 5 2 2 3 3 2 2" xfId="39781" xr:uid="{00000000-0005-0000-0000-0000569B0000}"/>
    <cellStyle name="Normal 5 2 2 5 2 2 3 3 3" xfId="39782" xr:uid="{00000000-0005-0000-0000-0000579B0000}"/>
    <cellStyle name="Normal 5 2 2 5 2 2 3 4" xfId="39783" xr:uid="{00000000-0005-0000-0000-0000589B0000}"/>
    <cellStyle name="Normal 5 2 2 5 2 2 4" xfId="39784" xr:uid="{00000000-0005-0000-0000-0000599B0000}"/>
    <cellStyle name="Normal 5 2 2 5 2 2 4 2" xfId="39785" xr:uid="{00000000-0005-0000-0000-00005A9B0000}"/>
    <cellStyle name="Normal 5 2 2 5 2 2 4 2 2" xfId="39786" xr:uid="{00000000-0005-0000-0000-00005B9B0000}"/>
    <cellStyle name="Normal 5 2 2 5 2 2 4 3" xfId="39787" xr:uid="{00000000-0005-0000-0000-00005C9B0000}"/>
    <cellStyle name="Normal 5 2 2 5 2 2 4 3 2" xfId="39788" xr:uid="{00000000-0005-0000-0000-00005D9B0000}"/>
    <cellStyle name="Normal 5 2 2 5 2 2 4 3 2 2" xfId="39789" xr:uid="{00000000-0005-0000-0000-00005E9B0000}"/>
    <cellStyle name="Normal 5 2 2 5 2 2 4 3 3" xfId="39790" xr:uid="{00000000-0005-0000-0000-00005F9B0000}"/>
    <cellStyle name="Normal 5 2 2 5 2 2 4 4" xfId="39791" xr:uid="{00000000-0005-0000-0000-0000609B0000}"/>
    <cellStyle name="Normal 5 2 2 5 2 2 5" xfId="39792" xr:uid="{00000000-0005-0000-0000-0000619B0000}"/>
    <cellStyle name="Normal 5 2 2 5 2 2 5 2" xfId="39793" xr:uid="{00000000-0005-0000-0000-0000629B0000}"/>
    <cellStyle name="Normal 5 2 2 5 2 2 6" xfId="39794" xr:uid="{00000000-0005-0000-0000-0000639B0000}"/>
    <cellStyle name="Normal 5 2 2 5 2 2 6 2" xfId="39795" xr:uid="{00000000-0005-0000-0000-0000649B0000}"/>
    <cellStyle name="Normal 5 2 2 5 2 2 6 2 2" xfId="39796" xr:uid="{00000000-0005-0000-0000-0000659B0000}"/>
    <cellStyle name="Normal 5 2 2 5 2 2 6 3" xfId="39797" xr:uid="{00000000-0005-0000-0000-0000669B0000}"/>
    <cellStyle name="Normal 5 2 2 5 2 2 7" xfId="39798" xr:uid="{00000000-0005-0000-0000-0000679B0000}"/>
    <cellStyle name="Normal 5 2 2 5 2 2 7 2" xfId="39799" xr:uid="{00000000-0005-0000-0000-0000689B0000}"/>
    <cellStyle name="Normal 5 2 2 5 2 2 8" xfId="39800" xr:uid="{00000000-0005-0000-0000-0000699B0000}"/>
    <cellStyle name="Normal 5 2 2 5 2 3" xfId="39801" xr:uid="{00000000-0005-0000-0000-00006A9B0000}"/>
    <cellStyle name="Normal 5 2 2 5 2 3 2" xfId="39802" xr:uid="{00000000-0005-0000-0000-00006B9B0000}"/>
    <cellStyle name="Normal 5 2 2 5 2 3 2 2" xfId="39803" xr:uid="{00000000-0005-0000-0000-00006C9B0000}"/>
    <cellStyle name="Normal 5 2 2 5 2 3 2 2 2" xfId="39804" xr:uid="{00000000-0005-0000-0000-00006D9B0000}"/>
    <cellStyle name="Normal 5 2 2 5 2 3 2 3" xfId="39805" xr:uid="{00000000-0005-0000-0000-00006E9B0000}"/>
    <cellStyle name="Normal 5 2 2 5 2 3 2 3 2" xfId="39806" xr:uid="{00000000-0005-0000-0000-00006F9B0000}"/>
    <cellStyle name="Normal 5 2 2 5 2 3 2 3 2 2" xfId="39807" xr:uid="{00000000-0005-0000-0000-0000709B0000}"/>
    <cellStyle name="Normal 5 2 2 5 2 3 2 3 3" xfId="39808" xr:uid="{00000000-0005-0000-0000-0000719B0000}"/>
    <cellStyle name="Normal 5 2 2 5 2 3 2 4" xfId="39809" xr:uid="{00000000-0005-0000-0000-0000729B0000}"/>
    <cellStyle name="Normal 5 2 2 5 2 3 3" xfId="39810" xr:uid="{00000000-0005-0000-0000-0000739B0000}"/>
    <cellStyle name="Normal 5 2 2 5 2 3 3 2" xfId="39811" xr:uid="{00000000-0005-0000-0000-0000749B0000}"/>
    <cellStyle name="Normal 5 2 2 5 2 3 4" xfId="39812" xr:uid="{00000000-0005-0000-0000-0000759B0000}"/>
    <cellStyle name="Normal 5 2 2 5 2 3 4 2" xfId="39813" xr:uid="{00000000-0005-0000-0000-0000769B0000}"/>
    <cellStyle name="Normal 5 2 2 5 2 3 4 2 2" xfId="39814" xr:uid="{00000000-0005-0000-0000-0000779B0000}"/>
    <cellStyle name="Normal 5 2 2 5 2 3 4 3" xfId="39815" xr:uid="{00000000-0005-0000-0000-0000789B0000}"/>
    <cellStyle name="Normal 5 2 2 5 2 3 5" xfId="39816" xr:uid="{00000000-0005-0000-0000-0000799B0000}"/>
    <cellStyle name="Normal 5 2 2 5 2 4" xfId="39817" xr:uid="{00000000-0005-0000-0000-00007A9B0000}"/>
    <cellStyle name="Normal 5 2 2 5 2 4 2" xfId="39818" xr:uid="{00000000-0005-0000-0000-00007B9B0000}"/>
    <cellStyle name="Normal 5 2 2 5 2 4 2 2" xfId="39819" xr:uid="{00000000-0005-0000-0000-00007C9B0000}"/>
    <cellStyle name="Normal 5 2 2 5 2 4 3" xfId="39820" xr:uid="{00000000-0005-0000-0000-00007D9B0000}"/>
    <cellStyle name="Normal 5 2 2 5 2 4 3 2" xfId="39821" xr:uid="{00000000-0005-0000-0000-00007E9B0000}"/>
    <cellStyle name="Normal 5 2 2 5 2 4 3 2 2" xfId="39822" xr:uid="{00000000-0005-0000-0000-00007F9B0000}"/>
    <cellStyle name="Normal 5 2 2 5 2 4 3 3" xfId="39823" xr:uid="{00000000-0005-0000-0000-0000809B0000}"/>
    <cellStyle name="Normal 5 2 2 5 2 4 4" xfId="39824" xr:uid="{00000000-0005-0000-0000-0000819B0000}"/>
    <cellStyle name="Normal 5 2 2 5 2 5" xfId="39825" xr:uid="{00000000-0005-0000-0000-0000829B0000}"/>
    <cellStyle name="Normal 5 2 2 5 2 5 2" xfId="39826" xr:uid="{00000000-0005-0000-0000-0000839B0000}"/>
    <cellStyle name="Normal 5 2 2 5 2 5 2 2" xfId="39827" xr:uid="{00000000-0005-0000-0000-0000849B0000}"/>
    <cellStyle name="Normal 5 2 2 5 2 5 3" xfId="39828" xr:uid="{00000000-0005-0000-0000-0000859B0000}"/>
    <cellStyle name="Normal 5 2 2 5 2 5 3 2" xfId="39829" xr:uid="{00000000-0005-0000-0000-0000869B0000}"/>
    <cellStyle name="Normal 5 2 2 5 2 5 3 2 2" xfId="39830" xr:uid="{00000000-0005-0000-0000-0000879B0000}"/>
    <cellStyle name="Normal 5 2 2 5 2 5 3 3" xfId="39831" xr:uid="{00000000-0005-0000-0000-0000889B0000}"/>
    <cellStyle name="Normal 5 2 2 5 2 5 4" xfId="39832" xr:uid="{00000000-0005-0000-0000-0000899B0000}"/>
    <cellStyle name="Normal 5 2 2 5 2 6" xfId="39833" xr:uid="{00000000-0005-0000-0000-00008A9B0000}"/>
    <cellStyle name="Normal 5 2 2 5 2 6 2" xfId="39834" xr:uid="{00000000-0005-0000-0000-00008B9B0000}"/>
    <cellStyle name="Normal 5 2 2 5 2 7" xfId="39835" xr:uid="{00000000-0005-0000-0000-00008C9B0000}"/>
    <cellStyle name="Normal 5 2 2 5 2 7 2" xfId="39836" xr:uid="{00000000-0005-0000-0000-00008D9B0000}"/>
    <cellStyle name="Normal 5 2 2 5 2 7 2 2" xfId="39837" xr:uid="{00000000-0005-0000-0000-00008E9B0000}"/>
    <cellStyle name="Normal 5 2 2 5 2 7 3" xfId="39838" xr:uid="{00000000-0005-0000-0000-00008F9B0000}"/>
    <cellStyle name="Normal 5 2 2 5 2 8" xfId="39839" xr:uid="{00000000-0005-0000-0000-0000909B0000}"/>
    <cellStyle name="Normal 5 2 2 5 2 8 2" xfId="39840" xr:uid="{00000000-0005-0000-0000-0000919B0000}"/>
    <cellStyle name="Normal 5 2 2 5 2 9" xfId="39841" xr:uid="{00000000-0005-0000-0000-0000929B0000}"/>
    <cellStyle name="Normal 5 2 2 5 3" xfId="39842" xr:uid="{00000000-0005-0000-0000-0000939B0000}"/>
    <cellStyle name="Normal 5 2 2 5 3 2" xfId="39843" xr:uid="{00000000-0005-0000-0000-0000949B0000}"/>
    <cellStyle name="Normal 5 2 2 5 3 2 2" xfId="39844" xr:uid="{00000000-0005-0000-0000-0000959B0000}"/>
    <cellStyle name="Normal 5 2 2 5 3 2 2 2" xfId="39845" xr:uid="{00000000-0005-0000-0000-0000969B0000}"/>
    <cellStyle name="Normal 5 2 2 5 3 2 2 2 2" xfId="39846" xr:uid="{00000000-0005-0000-0000-0000979B0000}"/>
    <cellStyle name="Normal 5 2 2 5 3 2 2 3" xfId="39847" xr:uid="{00000000-0005-0000-0000-0000989B0000}"/>
    <cellStyle name="Normal 5 2 2 5 3 2 2 3 2" xfId="39848" xr:uid="{00000000-0005-0000-0000-0000999B0000}"/>
    <cellStyle name="Normal 5 2 2 5 3 2 2 3 2 2" xfId="39849" xr:uid="{00000000-0005-0000-0000-00009A9B0000}"/>
    <cellStyle name="Normal 5 2 2 5 3 2 2 3 3" xfId="39850" xr:uid="{00000000-0005-0000-0000-00009B9B0000}"/>
    <cellStyle name="Normal 5 2 2 5 3 2 2 4" xfId="39851" xr:uid="{00000000-0005-0000-0000-00009C9B0000}"/>
    <cellStyle name="Normal 5 2 2 5 3 2 3" xfId="39852" xr:uid="{00000000-0005-0000-0000-00009D9B0000}"/>
    <cellStyle name="Normal 5 2 2 5 3 2 3 2" xfId="39853" xr:uid="{00000000-0005-0000-0000-00009E9B0000}"/>
    <cellStyle name="Normal 5 2 2 5 3 2 4" xfId="39854" xr:uid="{00000000-0005-0000-0000-00009F9B0000}"/>
    <cellStyle name="Normal 5 2 2 5 3 2 4 2" xfId="39855" xr:uid="{00000000-0005-0000-0000-0000A09B0000}"/>
    <cellStyle name="Normal 5 2 2 5 3 2 4 2 2" xfId="39856" xr:uid="{00000000-0005-0000-0000-0000A19B0000}"/>
    <cellStyle name="Normal 5 2 2 5 3 2 4 3" xfId="39857" xr:uid="{00000000-0005-0000-0000-0000A29B0000}"/>
    <cellStyle name="Normal 5 2 2 5 3 2 5" xfId="39858" xr:uid="{00000000-0005-0000-0000-0000A39B0000}"/>
    <cellStyle name="Normal 5 2 2 5 3 3" xfId="39859" xr:uid="{00000000-0005-0000-0000-0000A49B0000}"/>
    <cellStyle name="Normal 5 2 2 5 3 3 2" xfId="39860" xr:uid="{00000000-0005-0000-0000-0000A59B0000}"/>
    <cellStyle name="Normal 5 2 2 5 3 3 2 2" xfId="39861" xr:uid="{00000000-0005-0000-0000-0000A69B0000}"/>
    <cellStyle name="Normal 5 2 2 5 3 3 3" xfId="39862" xr:uid="{00000000-0005-0000-0000-0000A79B0000}"/>
    <cellStyle name="Normal 5 2 2 5 3 3 3 2" xfId="39863" xr:uid="{00000000-0005-0000-0000-0000A89B0000}"/>
    <cellStyle name="Normal 5 2 2 5 3 3 3 2 2" xfId="39864" xr:uid="{00000000-0005-0000-0000-0000A99B0000}"/>
    <cellStyle name="Normal 5 2 2 5 3 3 3 3" xfId="39865" xr:uid="{00000000-0005-0000-0000-0000AA9B0000}"/>
    <cellStyle name="Normal 5 2 2 5 3 3 4" xfId="39866" xr:uid="{00000000-0005-0000-0000-0000AB9B0000}"/>
    <cellStyle name="Normal 5 2 2 5 3 4" xfId="39867" xr:uid="{00000000-0005-0000-0000-0000AC9B0000}"/>
    <cellStyle name="Normal 5 2 2 5 3 4 2" xfId="39868" xr:uid="{00000000-0005-0000-0000-0000AD9B0000}"/>
    <cellStyle name="Normal 5 2 2 5 3 4 2 2" xfId="39869" xr:uid="{00000000-0005-0000-0000-0000AE9B0000}"/>
    <cellStyle name="Normal 5 2 2 5 3 4 3" xfId="39870" xr:uid="{00000000-0005-0000-0000-0000AF9B0000}"/>
    <cellStyle name="Normal 5 2 2 5 3 4 3 2" xfId="39871" xr:uid="{00000000-0005-0000-0000-0000B09B0000}"/>
    <cellStyle name="Normal 5 2 2 5 3 4 3 2 2" xfId="39872" xr:uid="{00000000-0005-0000-0000-0000B19B0000}"/>
    <cellStyle name="Normal 5 2 2 5 3 4 3 3" xfId="39873" xr:uid="{00000000-0005-0000-0000-0000B29B0000}"/>
    <cellStyle name="Normal 5 2 2 5 3 4 4" xfId="39874" xr:uid="{00000000-0005-0000-0000-0000B39B0000}"/>
    <cellStyle name="Normal 5 2 2 5 3 5" xfId="39875" xr:uid="{00000000-0005-0000-0000-0000B49B0000}"/>
    <cellStyle name="Normal 5 2 2 5 3 5 2" xfId="39876" xr:uid="{00000000-0005-0000-0000-0000B59B0000}"/>
    <cellStyle name="Normal 5 2 2 5 3 6" xfId="39877" xr:uid="{00000000-0005-0000-0000-0000B69B0000}"/>
    <cellStyle name="Normal 5 2 2 5 3 6 2" xfId="39878" xr:uid="{00000000-0005-0000-0000-0000B79B0000}"/>
    <cellStyle name="Normal 5 2 2 5 3 6 2 2" xfId="39879" xr:uid="{00000000-0005-0000-0000-0000B89B0000}"/>
    <cellStyle name="Normal 5 2 2 5 3 6 3" xfId="39880" xr:uid="{00000000-0005-0000-0000-0000B99B0000}"/>
    <cellStyle name="Normal 5 2 2 5 3 7" xfId="39881" xr:uid="{00000000-0005-0000-0000-0000BA9B0000}"/>
    <cellStyle name="Normal 5 2 2 5 3 7 2" xfId="39882" xr:uid="{00000000-0005-0000-0000-0000BB9B0000}"/>
    <cellStyle name="Normal 5 2 2 5 3 8" xfId="39883" xr:uid="{00000000-0005-0000-0000-0000BC9B0000}"/>
    <cellStyle name="Normal 5 2 2 5 4" xfId="39884" xr:uid="{00000000-0005-0000-0000-0000BD9B0000}"/>
    <cellStyle name="Normal 5 2 2 5 4 2" xfId="39885" xr:uid="{00000000-0005-0000-0000-0000BE9B0000}"/>
    <cellStyle name="Normal 5 2 2 5 4 2 2" xfId="39886" xr:uid="{00000000-0005-0000-0000-0000BF9B0000}"/>
    <cellStyle name="Normal 5 2 2 5 4 2 2 2" xfId="39887" xr:uid="{00000000-0005-0000-0000-0000C09B0000}"/>
    <cellStyle name="Normal 5 2 2 5 4 2 3" xfId="39888" xr:uid="{00000000-0005-0000-0000-0000C19B0000}"/>
    <cellStyle name="Normal 5 2 2 5 4 2 3 2" xfId="39889" xr:uid="{00000000-0005-0000-0000-0000C29B0000}"/>
    <cellStyle name="Normal 5 2 2 5 4 2 3 2 2" xfId="39890" xr:uid="{00000000-0005-0000-0000-0000C39B0000}"/>
    <cellStyle name="Normal 5 2 2 5 4 2 3 3" xfId="39891" xr:uid="{00000000-0005-0000-0000-0000C49B0000}"/>
    <cellStyle name="Normal 5 2 2 5 4 2 4" xfId="39892" xr:uid="{00000000-0005-0000-0000-0000C59B0000}"/>
    <cellStyle name="Normal 5 2 2 5 4 3" xfId="39893" xr:uid="{00000000-0005-0000-0000-0000C69B0000}"/>
    <cellStyle name="Normal 5 2 2 5 4 3 2" xfId="39894" xr:uid="{00000000-0005-0000-0000-0000C79B0000}"/>
    <cellStyle name="Normal 5 2 2 5 4 4" xfId="39895" xr:uid="{00000000-0005-0000-0000-0000C89B0000}"/>
    <cellStyle name="Normal 5 2 2 5 4 4 2" xfId="39896" xr:uid="{00000000-0005-0000-0000-0000C99B0000}"/>
    <cellStyle name="Normal 5 2 2 5 4 4 2 2" xfId="39897" xr:uid="{00000000-0005-0000-0000-0000CA9B0000}"/>
    <cellStyle name="Normal 5 2 2 5 4 4 3" xfId="39898" xr:uid="{00000000-0005-0000-0000-0000CB9B0000}"/>
    <cellStyle name="Normal 5 2 2 5 4 5" xfId="39899" xr:uid="{00000000-0005-0000-0000-0000CC9B0000}"/>
    <cellStyle name="Normal 5 2 2 5 5" xfId="39900" xr:uid="{00000000-0005-0000-0000-0000CD9B0000}"/>
    <cellStyle name="Normal 5 2 2 5 5 2" xfId="39901" xr:uid="{00000000-0005-0000-0000-0000CE9B0000}"/>
    <cellStyle name="Normal 5 2 2 5 5 2 2" xfId="39902" xr:uid="{00000000-0005-0000-0000-0000CF9B0000}"/>
    <cellStyle name="Normal 5 2 2 5 5 3" xfId="39903" xr:uid="{00000000-0005-0000-0000-0000D09B0000}"/>
    <cellStyle name="Normal 5 2 2 5 5 3 2" xfId="39904" xr:uid="{00000000-0005-0000-0000-0000D19B0000}"/>
    <cellStyle name="Normal 5 2 2 5 5 3 2 2" xfId="39905" xr:uid="{00000000-0005-0000-0000-0000D29B0000}"/>
    <cellStyle name="Normal 5 2 2 5 5 3 3" xfId="39906" xr:uid="{00000000-0005-0000-0000-0000D39B0000}"/>
    <cellStyle name="Normal 5 2 2 5 5 4" xfId="39907" xr:uid="{00000000-0005-0000-0000-0000D49B0000}"/>
    <cellStyle name="Normal 5 2 2 5 6" xfId="39908" xr:uid="{00000000-0005-0000-0000-0000D59B0000}"/>
    <cellStyle name="Normal 5 2 2 5 6 2" xfId="39909" xr:uid="{00000000-0005-0000-0000-0000D69B0000}"/>
    <cellStyle name="Normal 5 2 2 5 6 2 2" xfId="39910" xr:uid="{00000000-0005-0000-0000-0000D79B0000}"/>
    <cellStyle name="Normal 5 2 2 5 6 3" xfId="39911" xr:uid="{00000000-0005-0000-0000-0000D89B0000}"/>
    <cellStyle name="Normal 5 2 2 5 6 3 2" xfId="39912" xr:uid="{00000000-0005-0000-0000-0000D99B0000}"/>
    <cellStyle name="Normal 5 2 2 5 6 3 2 2" xfId="39913" xr:uid="{00000000-0005-0000-0000-0000DA9B0000}"/>
    <cellStyle name="Normal 5 2 2 5 6 3 3" xfId="39914" xr:uid="{00000000-0005-0000-0000-0000DB9B0000}"/>
    <cellStyle name="Normal 5 2 2 5 6 4" xfId="39915" xr:uid="{00000000-0005-0000-0000-0000DC9B0000}"/>
    <cellStyle name="Normal 5 2 2 5 7" xfId="39916" xr:uid="{00000000-0005-0000-0000-0000DD9B0000}"/>
    <cellStyle name="Normal 5 2 2 5 7 2" xfId="39917" xr:uid="{00000000-0005-0000-0000-0000DE9B0000}"/>
    <cellStyle name="Normal 5 2 2 5 8" xfId="39918" xr:uid="{00000000-0005-0000-0000-0000DF9B0000}"/>
    <cellStyle name="Normal 5 2 2 5 8 2" xfId="39919" xr:uid="{00000000-0005-0000-0000-0000E09B0000}"/>
    <cellStyle name="Normal 5 2 2 5 8 2 2" xfId="39920" xr:uid="{00000000-0005-0000-0000-0000E19B0000}"/>
    <cellStyle name="Normal 5 2 2 5 8 3" xfId="39921" xr:uid="{00000000-0005-0000-0000-0000E29B0000}"/>
    <cellStyle name="Normal 5 2 2 5 9" xfId="39922" xr:uid="{00000000-0005-0000-0000-0000E39B0000}"/>
    <cellStyle name="Normal 5 2 2 5 9 2" xfId="39923" xr:uid="{00000000-0005-0000-0000-0000E49B0000}"/>
    <cellStyle name="Normal 5 2 2 6" xfId="39924" xr:uid="{00000000-0005-0000-0000-0000E59B0000}"/>
    <cellStyle name="Normal 5 2 2 6 10" xfId="39925" xr:uid="{00000000-0005-0000-0000-0000E69B0000}"/>
    <cellStyle name="Normal 5 2 2 6 11" xfId="39926" xr:uid="{00000000-0005-0000-0000-0000E79B0000}"/>
    <cellStyle name="Normal 5 2 2 6 2" xfId="39927" xr:uid="{00000000-0005-0000-0000-0000E89B0000}"/>
    <cellStyle name="Normal 5 2 2 6 2 2" xfId="39928" xr:uid="{00000000-0005-0000-0000-0000E99B0000}"/>
    <cellStyle name="Normal 5 2 2 6 2 2 2" xfId="39929" xr:uid="{00000000-0005-0000-0000-0000EA9B0000}"/>
    <cellStyle name="Normal 5 2 2 6 2 2 2 2" xfId="39930" xr:uid="{00000000-0005-0000-0000-0000EB9B0000}"/>
    <cellStyle name="Normal 5 2 2 6 2 2 2 2 2" xfId="39931" xr:uid="{00000000-0005-0000-0000-0000EC9B0000}"/>
    <cellStyle name="Normal 5 2 2 6 2 2 2 2 2 2" xfId="39932" xr:uid="{00000000-0005-0000-0000-0000ED9B0000}"/>
    <cellStyle name="Normal 5 2 2 6 2 2 2 2 3" xfId="39933" xr:uid="{00000000-0005-0000-0000-0000EE9B0000}"/>
    <cellStyle name="Normal 5 2 2 6 2 2 2 2 3 2" xfId="39934" xr:uid="{00000000-0005-0000-0000-0000EF9B0000}"/>
    <cellStyle name="Normal 5 2 2 6 2 2 2 2 3 2 2" xfId="39935" xr:uid="{00000000-0005-0000-0000-0000F09B0000}"/>
    <cellStyle name="Normal 5 2 2 6 2 2 2 2 3 3" xfId="39936" xr:uid="{00000000-0005-0000-0000-0000F19B0000}"/>
    <cellStyle name="Normal 5 2 2 6 2 2 2 2 4" xfId="39937" xr:uid="{00000000-0005-0000-0000-0000F29B0000}"/>
    <cellStyle name="Normal 5 2 2 6 2 2 2 3" xfId="39938" xr:uid="{00000000-0005-0000-0000-0000F39B0000}"/>
    <cellStyle name="Normal 5 2 2 6 2 2 2 3 2" xfId="39939" xr:uid="{00000000-0005-0000-0000-0000F49B0000}"/>
    <cellStyle name="Normal 5 2 2 6 2 2 2 4" xfId="39940" xr:uid="{00000000-0005-0000-0000-0000F59B0000}"/>
    <cellStyle name="Normal 5 2 2 6 2 2 2 4 2" xfId="39941" xr:uid="{00000000-0005-0000-0000-0000F69B0000}"/>
    <cellStyle name="Normal 5 2 2 6 2 2 2 4 2 2" xfId="39942" xr:uid="{00000000-0005-0000-0000-0000F79B0000}"/>
    <cellStyle name="Normal 5 2 2 6 2 2 2 4 3" xfId="39943" xr:uid="{00000000-0005-0000-0000-0000F89B0000}"/>
    <cellStyle name="Normal 5 2 2 6 2 2 2 5" xfId="39944" xr:uid="{00000000-0005-0000-0000-0000F99B0000}"/>
    <cellStyle name="Normal 5 2 2 6 2 2 3" xfId="39945" xr:uid="{00000000-0005-0000-0000-0000FA9B0000}"/>
    <cellStyle name="Normal 5 2 2 6 2 2 3 2" xfId="39946" xr:uid="{00000000-0005-0000-0000-0000FB9B0000}"/>
    <cellStyle name="Normal 5 2 2 6 2 2 3 2 2" xfId="39947" xr:uid="{00000000-0005-0000-0000-0000FC9B0000}"/>
    <cellStyle name="Normal 5 2 2 6 2 2 3 3" xfId="39948" xr:uid="{00000000-0005-0000-0000-0000FD9B0000}"/>
    <cellStyle name="Normal 5 2 2 6 2 2 3 3 2" xfId="39949" xr:uid="{00000000-0005-0000-0000-0000FE9B0000}"/>
    <cellStyle name="Normal 5 2 2 6 2 2 3 3 2 2" xfId="39950" xr:uid="{00000000-0005-0000-0000-0000FF9B0000}"/>
    <cellStyle name="Normal 5 2 2 6 2 2 3 3 3" xfId="39951" xr:uid="{00000000-0005-0000-0000-0000009C0000}"/>
    <cellStyle name="Normal 5 2 2 6 2 2 3 4" xfId="39952" xr:uid="{00000000-0005-0000-0000-0000019C0000}"/>
    <cellStyle name="Normal 5 2 2 6 2 2 4" xfId="39953" xr:uid="{00000000-0005-0000-0000-0000029C0000}"/>
    <cellStyle name="Normal 5 2 2 6 2 2 4 2" xfId="39954" xr:uid="{00000000-0005-0000-0000-0000039C0000}"/>
    <cellStyle name="Normal 5 2 2 6 2 2 4 2 2" xfId="39955" xr:uid="{00000000-0005-0000-0000-0000049C0000}"/>
    <cellStyle name="Normal 5 2 2 6 2 2 4 3" xfId="39956" xr:uid="{00000000-0005-0000-0000-0000059C0000}"/>
    <cellStyle name="Normal 5 2 2 6 2 2 4 3 2" xfId="39957" xr:uid="{00000000-0005-0000-0000-0000069C0000}"/>
    <cellStyle name="Normal 5 2 2 6 2 2 4 3 2 2" xfId="39958" xr:uid="{00000000-0005-0000-0000-0000079C0000}"/>
    <cellStyle name="Normal 5 2 2 6 2 2 4 3 3" xfId="39959" xr:uid="{00000000-0005-0000-0000-0000089C0000}"/>
    <cellStyle name="Normal 5 2 2 6 2 2 4 4" xfId="39960" xr:uid="{00000000-0005-0000-0000-0000099C0000}"/>
    <cellStyle name="Normal 5 2 2 6 2 2 5" xfId="39961" xr:uid="{00000000-0005-0000-0000-00000A9C0000}"/>
    <cellStyle name="Normal 5 2 2 6 2 2 5 2" xfId="39962" xr:uid="{00000000-0005-0000-0000-00000B9C0000}"/>
    <cellStyle name="Normal 5 2 2 6 2 2 6" xfId="39963" xr:uid="{00000000-0005-0000-0000-00000C9C0000}"/>
    <cellStyle name="Normal 5 2 2 6 2 2 6 2" xfId="39964" xr:uid="{00000000-0005-0000-0000-00000D9C0000}"/>
    <cellStyle name="Normal 5 2 2 6 2 2 6 2 2" xfId="39965" xr:uid="{00000000-0005-0000-0000-00000E9C0000}"/>
    <cellStyle name="Normal 5 2 2 6 2 2 6 3" xfId="39966" xr:uid="{00000000-0005-0000-0000-00000F9C0000}"/>
    <cellStyle name="Normal 5 2 2 6 2 2 7" xfId="39967" xr:uid="{00000000-0005-0000-0000-0000109C0000}"/>
    <cellStyle name="Normal 5 2 2 6 2 2 7 2" xfId="39968" xr:uid="{00000000-0005-0000-0000-0000119C0000}"/>
    <cellStyle name="Normal 5 2 2 6 2 2 8" xfId="39969" xr:uid="{00000000-0005-0000-0000-0000129C0000}"/>
    <cellStyle name="Normal 5 2 2 6 2 3" xfId="39970" xr:uid="{00000000-0005-0000-0000-0000139C0000}"/>
    <cellStyle name="Normal 5 2 2 6 2 3 2" xfId="39971" xr:uid="{00000000-0005-0000-0000-0000149C0000}"/>
    <cellStyle name="Normal 5 2 2 6 2 3 2 2" xfId="39972" xr:uid="{00000000-0005-0000-0000-0000159C0000}"/>
    <cellStyle name="Normal 5 2 2 6 2 3 2 2 2" xfId="39973" xr:uid="{00000000-0005-0000-0000-0000169C0000}"/>
    <cellStyle name="Normal 5 2 2 6 2 3 2 3" xfId="39974" xr:uid="{00000000-0005-0000-0000-0000179C0000}"/>
    <cellStyle name="Normal 5 2 2 6 2 3 2 3 2" xfId="39975" xr:uid="{00000000-0005-0000-0000-0000189C0000}"/>
    <cellStyle name="Normal 5 2 2 6 2 3 2 3 2 2" xfId="39976" xr:uid="{00000000-0005-0000-0000-0000199C0000}"/>
    <cellStyle name="Normal 5 2 2 6 2 3 2 3 3" xfId="39977" xr:uid="{00000000-0005-0000-0000-00001A9C0000}"/>
    <cellStyle name="Normal 5 2 2 6 2 3 2 4" xfId="39978" xr:uid="{00000000-0005-0000-0000-00001B9C0000}"/>
    <cellStyle name="Normal 5 2 2 6 2 3 3" xfId="39979" xr:uid="{00000000-0005-0000-0000-00001C9C0000}"/>
    <cellStyle name="Normal 5 2 2 6 2 3 3 2" xfId="39980" xr:uid="{00000000-0005-0000-0000-00001D9C0000}"/>
    <cellStyle name="Normal 5 2 2 6 2 3 4" xfId="39981" xr:uid="{00000000-0005-0000-0000-00001E9C0000}"/>
    <cellStyle name="Normal 5 2 2 6 2 3 4 2" xfId="39982" xr:uid="{00000000-0005-0000-0000-00001F9C0000}"/>
    <cellStyle name="Normal 5 2 2 6 2 3 4 2 2" xfId="39983" xr:uid="{00000000-0005-0000-0000-0000209C0000}"/>
    <cellStyle name="Normal 5 2 2 6 2 3 4 3" xfId="39984" xr:uid="{00000000-0005-0000-0000-0000219C0000}"/>
    <cellStyle name="Normal 5 2 2 6 2 3 5" xfId="39985" xr:uid="{00000000-0005-0000-0000-0000229C0000}"/>
    <cellStyle name="Normal 5 2 2 6 2 4" xfId="39986" xr:uid="{00000000-0005-0000-0000-0000239C0000}"/>
    <cellStyle name="Normal 5 2 2 6 2 4 2" xfId="39987" xr:uid="{00000000-0005-0000-0000-0000249C0000}"/>
    <cellStyle name="Normal 5 2 2 6 2 4 2 2" xfId="39988" xr:uid="{00000000-0005-0000-0000-0000259C0000}"/>
    <cellStyle name="Normal 5 2 2 6 2 4 3" xfId="39989" xr:uid="{00000000-0005-0000-0000-0000269C0000}"/>
    <cellStyle name="Normal 5 2 2 6 2 4 3 2" xfId="39990" xr:uid="{00000000-0005-0000-0000-0000279C0000}"/>
    <cellStyle name="Normal 5 2 2 6 2 4 3 2 2" xfId="39991" xr:uid="{00000000-0005-0000-0000-0000289C0000}"/>
    <cellStyle name="Normal 5 2 2 6 2 4 3 3" xfId="39992" xr:uid="{00000000-0005-0000-0000-0000299C0000}"/>
    <cellStyle name="Normal 5 2 2 6 2 4 4" xfId="39993" xr:uid="{00000000-0005-0000-0000-00002A9C0000}"/>
    <cellStyle name="Normal 5 2 2 6 2 5" xfId="39994" xr:uid="{00000000-0005-0000-0000-00002B9C0000}"/>
    <cellStyle name="Normal 5 2 2 6 2 5 2" xfId="39995" xr:uid="{00000000-0005-0000-0000-00002C9C0000}"/>
    <cellStyle name="Normal 5 2 2 6 2 5 2 2" xfId="39996" xr:uid="{00000000-0005-0000-0000-00002D9C0000}"/>
    <cellStyle name="Normal 5 2 2 6 2 5 3" xfId="39997" xr:uid="{00000000-0005-0000-0000-00002E9C0000}"/>
    <cellStyle name="Normal 5 2 2 6 2 5 3 2" xfId="39998" xr:uid="{00000000-0005-0000-0000-00002F9C0000}"/>
    <cellStyle name="Normal 5 2 2 6 2 5 3 2 2" xfId="39999" xr:uid="{00000000-0005-0000-0000-0000309C0000}"/>
    <cellStyle name="Normal 5 2 2 6 2 5 3 3" xfId="40000" xr:uid="{00000000-0005-0000-0000-0000319C0000}"/>
    <cellStyle name="Normal 5 2 2 6 2 5 4" xfId="40001" xr:uid="{00000000-0005-0000-0000-0000329C0000}"/>
    <cellStyle name="Normal 5 2 2 6 2 6" xfId="40002" xr:uid="{00000000-0005-0000-0000-0000339C0000}"/>
    <cellStyle name="Normal 5 2 2 6 2 6 2" xfId="40003" xr:uid="{00000000-0005-0000-0000-0000349C0000}"/>
    <cellStyle name="Normal 5 2 2 6 2 7" xfId="40004" xr:uid="{00000000-0005-0000-0000-0000359C0000}"/>
    <cellStyle name="Normal 5 2 2 6 2 7 2" xfId="40005" xr:uid="{00000000-0005-0000-0000-0000369C0000}"/>
    <cellStyle name="Normal 5 2 2 6 2 7 2 2" xfId="40006" xr:uid="{00000000-0005-0000-0000-0000379C0000}"/>
    <cellStyle name="Normal 5 2 2 6 2 7 3" xfId="40007" xr:uid="{00000000-0005-0000-0000-0000389C0000}"/>
    <cellStyle name="Normal 5 2 2 6 2 8" xfId="40008" xr:uid="{00000000-0005-0000-0000-0000399C0000}"/>
    <cellStyle name="Normal 5 2 2 6 2 8 2" xfId="40009" xr:uid="{00000000-0005-0000-0000-00003A9C0000}"/>
    <cellStyle name="Normal 5 2 2 6 2 9" xfId="40010" xr:uid="{00000000-0005-0000-0000-00003B9C0000}"/>
    <cellStyle name="Normal 5 2 2 6 3" xfId="40011" xr:uid="{00000000-0005-0000-0000-00003C9C0000}"/>
    <cellStyle name="Normal 5 2 2 6 3 2" xfId="40012" xr:uid="{00000000-0005-0000-0000-00003D9C0000}"/>
    <cellStyle name="Normal 5 2 2 6 3 2 2" xfId="40013" xr:uid="{00000000-0005-0000-0000-00003E9C0000}"/>
    <cellStyle name="Normal 5 2 2 6 3 2 2 2" xfId="40014" xr:uid="{00000000-0005-0000-0000-00003F9C0000}"/>
    <cellStyle name="Normal 5 2 2 6 3 2 2 2 2" xfId="40015" xr:uid="{00000000-0005-0000-0000-0000409C0000}"/>
    <cellStyle name="Normal 5 2 2 6 3 2 2 3" xfId="40016" xr:uid="{00000000-0005-0000-0000-0000419C0000}"/>
    <cellStyle name="Normal 5 2 2 6 3 2 2 3 2" xfId="40017" xr:uid="{00000000-0005-0000-0000-0000429C0000}"/>
    <cellStyle name="Normal 5 2 2 6 3 2 2 3 2 2" xfId="40018" xr:uid="{00000000-0005-0000-0000-0000439C0000}"/>
    <cellStyle name="Normal 5 2 2 6 3 2 2 3 3" xfId="40019" xr:uid="{00000000-0005-0000-0000-0000449C0000}"/>
    <cellStyle name="Normal 5 2 2 6 3 2 2 4" xfId="40020" xr:uid="{00000000-0005-0000-0000-0000459C0000}"/>
    <cellStyle name="Normal 5 2 2 6 3 2 3" xfId="40021" xr:uid="{00000000-0005-0000-0000-0000469C0000}"/>
    <cellStyle name="Normal 5 2 2 6 3 2 3 2" xfId="40022" xr:uid="{00000000-0005-0000-0000-0000479C0000}"/>
    <cellStyle name="Normal 5 2 2 6 3 2 4" xfId="40023" xr:uid="{00000000-0005-0000-0000-0000489C0000}"/>
    <cellStyle name="Normal 5 2 2 6 3 2 4 2" xfId="40024" xr:uid="{00000000-0005-0000-0000-0000499C0000}"/>
    <cellStyle name="Normal 5 2 2 6 3 2 4 2 2" xfId="40025" xr:uid="{00000000-0005-0000-0000-00004A9C0000}"/>
    <cellStyle name="Normal 5 2 2 6 3 2 4 3" xfId="40026" xr:uid="{00000000-0005-0000-0000-00004B9C0000}"/>
    <cellStyle name="Normal 5 2 2 6 3 2 5" xfId="40027" xr:uid="{00000000-0005-0000-0000-00004C9C0000}"/>
    <cellStyle name="Normal 5 2 2 6 3 3" xfId="40028" xr:uid="{00000000-0005-0000-0000-00004D9C0000}"/>
    <cellStyle name="Normal 5 2 2 6 3 3 2" xfId="40029" xr:uid="{00000000-0005-0000-0000-00004E9C0000}"/>
    <cellStyle name="Normal 5 2 2 6 3 3 2 2" xfId="40030" xr:uid="{00000000-0005-0000-0000-00004F9C0000}"/>
    <cellStyle name="Normal 5 2 2 6 3 3 3" xfId="40031" xr:uid="{00000000-0005-0000-0000-0000509C0000}"/>
    <cellStyle name="Normal 5 2 2 6 3 3 3 2" xfId="40032" xr:uid="{00000000-0005-0000-0000-0000519C0000}"/>
    <cellStyle name="Normal 5 2 2 6 3 3 3 2 2" xfId="40033" xr:uid="{00000000-0005-0000-0000-0000529C0000}"/>
    <cellStyle name="Normal 5 2 2 6 3 3 3 3" xfId="40034" xr:uid="{00000000-0005-0000-0000-0000539C0000}"/>
    <cellStyle name="Normal 5 2 2 6 3 3 4" xfId="40035" xr:uid="{00000000-0005-0000-0000-0000549C0000}"/>
    <cellStyle name="Normal 5 2 2 6 3 4" xfId="40036" xr:uid="{00000000-0005-0000-0000-0000559C0000}"/>
    <cellStyle name="Normal 5 2 2 6 3 4 2" xfId="40037" xr:uid="{00000000-0005-0000-0000-0000569C0000}"/>
    <cellStyle name="Normal 5 2 2 6 3 4 2 2" xfId="40038" xr:uid="{00000000-0005-0000-0000-0000579C0000}"/>
    <cellStyle name="Normal 5 2 2 6 3 4 3" xfId="40039" xr:uid="{00000000-0005-0000-0000-0000589C0000}"/>
    <cellStyle name="Normal 5 2 2 6 3 4 3 2" xfId="40040" xr:uid="{00000000-0005-0000-0000-0000599C0000}"/>
    <cellStyle name="Normal 5 2 2 6 3 4 3 2 2" xfId="40041" xr:uid="{00000000-0005-0000-0000-00005A9C0000}"/>
    <cellStyle name="Normal 5 2 2 6 3 4 3 3" xfId="40042" xr:uid="{00000000-0005-0000-0000-00005B9C0000}"/>
    <cellStyle name="Normal 5 2 2 6 3 4 4" xfId="40043" xr:uid="{00000000-0005-0000-0000-00005C9C0000}"/>
    <cellStyle name="Normal 5 2 2 6 3 5" xfId="40044" xr:uid="{00000000-0005-0000-0000-00005D9C0000}"/>
    <cellStyle name="Normal 5 2 2 6 3 5 2" xfId="40045" xr:uid="{00000000-0005-0000-0000-00005E9C0000}"/>
    <cellStyle name="Normal 5 2 2 6 3 6" xfId="40046" xr:uid="{00000000-0005-0000-0000-00005F9C0000}"/>
    <cellStyle name="Normal 5 2 2 6 3 6 2" xfId="40047" xr:uid="{00000000-0005-0000-0000-0000609C0000}"/>
    <cellStyle name="Normal 5 2 2 6 3 6 2 2" xfId="40048" xr:uid="{00000000-0005-0000-0000-0000619C0000}"/>
    <cellStyle name="Normal 5 2 2 6 3 6 3" xfId="40049" xr:uid="{00000000-0005-0000-0000-0000629C0000}"/>
    <cellStyle name="Normal 5 2 2 6 3 7" xfId="40050" xr:uid="{00000000-0005-0000-0000-0000639C0000}"/>
    <cellStyle name="Normal 5 2 2 6 3 7 2" xfId="40051" xr:uid="{00000000-0005-0000-0000-0000649C0000}"/>
    <cellStyle name="Normal 5 2 2 6 3 8" xfId="40052" xr:uid="{00000000-0005-0000-0000-0000659C0000}"/>
    <cellStyle name="Normal 5 2 2 6 4" xfId="40053" xr:uid="{00000000-0005-0000-0000-0000669C0000}"/>
    <cellStyle name="Normal 5 2 2 6 4 2" xfId="40054" xr:uid="{00000000-0005-0000-0000-0000679C0000}"/>
    <cellStyle name="Normal 5 2 2 6 4 2 2" xfId="40055" xr:uid="{00000000-0005-0000-0000-0000689C0000}"/>
    <cellStyle name="Normal 5 2 2 6 4 2 2 2" xfId="40056" xr:uid="{00000000-0005-0000-0000-0000699C0000}"/>
    <cellStyle name="Normal 5 2 2 6 4 2 3" xfId="40057" xr:uid="{00000000-0005-0000-0000-00006A9C0000}"/>
    <cellStyle name="Normal 5 2 2 6 4 2 3 2" xfId="40058" xr:uid="{00000000-0005-0000-0000-00006B9C0000}"/>
    <cellStyle name="Normal 5 2 2 6 4 2 3 2 2" xfId="40059" xr:uid="{00000000-0005-0000-0000-00006C9C0000}"/>
    <cellStyle name="Normal 5 2 2 6 4 2 3 3" xfId="40060" xr:uid="{00000000-0005-0000-0000-00006D9C0000}"/>
    <cellStyle name="Normal 5 2 2 6 4 2 4" xfId="40061" xr:uid="{00000000-0005-0000-0000-00006E9C0000}"/>
    <cellStyle name="Normal 5 2 2 6 4 3" xfId="40062" xr:uid="{00000000-0005-0000-0000-00006F9C0000}"/>
    <cellStyle name="Normal 5 2 2 6 4 3 2" xfId="40063" xr:uid="{00000000-0005-0000-0000-0000709C0000}"/>
    <cellStyle name="Normal 5 2 2 6 4 4" xfId="40064" xr:uid="{00000000-0005-0000-0000-0000719C0000}"/>
    <cellStyle name="Normal 5 2 2 6 4 4 2" xfId="40065" xr:uid="{00000000-0005-0000-0000-0000729C0000}"/>
    <cellStyle name="Normal 5 2 2 6 4 4 2 2" xfId="40066" xr:uid="{00000000-0005-0000-0000-0000739C0000}"/>
    <cellStyle name="Normal 5 2 2 6 4 4 3" xfId="40067" xr:uid="{00000000-0005-0000-0000-0000749C0000}"/>
    <cellStyle name="Normal 5 2 2 6 4 5" xfId="40068" xr:uid="{00000000-0005-0000-0000-0000759C0000}"/>
    <cellStyle name="Normal 5 2 2 6 5" xfId="40069" xr:uid="{00000000-0005-0000-0000-0000769C0000}"/>
    <cellStyle name="Normal 5 2 2 6 5 2" xfId="40070" xr:uid="{00000000-0005-0000-0000-0000779C0000}"/>
    <cellStyle name="Normal 5 2 2 6 5 2 2" xfId="40071" xr:uid="{00000000-0005-0000-0000-0000789C0000}"/>
    <cellStyle name="Normal 5 2 2 6 5 3" xfId="40072" xr:uid="{00000000-0005-0000-0000-0000799C0000}"/>
    <cellStyle name="Normal 5 2 2 6 5 3 2" xfId="40073" xr:uid="{00000000-0005-0000-0000-00007A9C0000}"/>
    <cellStyle name="Normal 5 2 2 6 5 3 2 2" xfId="40074" xr:uid="{00000000-0005-0000-0000-00007B9C0000}"/>
    <cellStyle name="Normal 5 2 2 6 5 3 3" xfId="40075" xr:uid="{00000000-0005-0000-0000-00007C9C0000}"/>
    <cellStyle name="Normal 5 2 2 6 5 4" xfId="40076" xr:uid="{00000000-0005-0000-0000-00007D9C0000}"/>
    <cellStyle name="Normal 5 2 2 6 6" xfId="40077" xr:uid="{00000000-0005-0000-0000-00007E9C0000}"/>
    <cellStyle name="Normal 5 2 2 6 6 2" xfId="40078" xr:uid="{00000000-0005-0000-0000-00007F9C0000}"/>
    <cellStyle name="Normal 5 2 2 6 6 2 2" xfId="40079" xr:uid="{00000000-0005-0000-0000-0000809C0000}"/>
    <cellStyle name="Normal 5 2 2 6 6 3" xfId="40080" xr:uid="{00000000-0005-0000-0000-0000819C0000}"/>
    <cellStyle name="Normal 5 2 2 6 6 3 2" xfId="40081" xr:uid="{00000000-0005-0000-0000-0000829C0000}"/>
    <cellStyle name="Normal 5 2 2 6 6 3 2 2" xfId="40082" xr:uid="{00000000-0005-0000-0000-0000839C0000}"/>
    <cellStyle name="Normal 5 2 2 6 6 3 3" xfId="40083" xr:uid="{00000000-0005-0000-0000-0000849C0000}"/>
    <cellStyle name="Normal 5 2 2 6 6 4" xfId="40084" xr:uid="{00000000-0005-0000-0000-0000859C0000}"/>
    <cellStyle name="Normal 5 2 2 6 7" xfId="40085" xr:uid="{00000000-0005-0000-0000-0000869C0000}"/>
    <cellStyle name="Normal 5 2 2 6 7 2" xfId="40086" xr:uid="{00000000-0005-0000-0000-0000879C0000}"/>
    <cellStyle name="Normal 5 2 2 6 8" xfId="40087" xr:uid="{00000000-0005-0000-0000-0000889C0000}"/>
    <cellStyle name="Normal 5 2 2 6 8 2" xfId="40088" xr:uid="{00000000-0005-0000-0000-0000899C0000}"/>
    <cellStyle name="Normal 5 2 2 6 8 2 2" xfId="40089" xr:uid="{00000000-0005-0000-0000-00008A9C0000}"/>
    <cellStyle name="Normal 5 2 2 6 8 3" xfId="40090" xr:uid="{00000000-0005-0000-0000-00008B9C0000}"/>
    <cellStyle name="Normal 5 2 2 6 9" xfId="40091" xr:uid="{00000000-0005-0000-0000-00008C9C0000}"/>
    <cellStyle name="Normal 5 2 2 6 9 2" xfId="40092" xr:uid="{00000000-0005-0000-0000-00008D9C0000}"/>
    <cellStyle name="Normal 5 2 2 7" xfId="40093" xr:uid="{00000000-0005-0000-0000-00008E9C0000}"/>
    <cellStyle name="Normal 5 2 2 7 2" xfId="40094" xr:uid="{00000000-0005-0000-0000-00008F9C0000}"/>
    <cellStyle name="Normal 5 2 2 7 2 2" xfId="40095" xr:uid="{00000000-0005-0000-0000-0000909C0000}"/>
    <cellStyle name="Normal 5 2 2 7 2 2 2" xfId="40096" xr:uid="{00000000-0005-0000-0000-0000919C0000}"/>
    <cellStyle name="Normal 5 2 2 7 2 2 2 2" xfId="40097" xr:uid="{00000000-0005-0000-0000-0000929C0000}"/>
    <cellStyle name="Normal 5 2 2 7 2 2 2 2 2" xfId="40098" xr:uid="{00000000-0005-0000-0000-0000939C0000}"/>
    <cellStyle name="Normal 5 2 2 7 2 2 2 3" xfId="40099" xr:uid="{00000000-0005-0000-0000-0000949C0000}"/>
    <cellStyle name="Normal 5 2 2 7 2 2 2 3 2" xfId="40100" xr:uid="{00000000-0005-0000-0000-0000959C0000}"/>
    <cellStyle name="Normal 5 2 2 7 2 2 2 3 2 2" xfId="40101" xr:uid="{00000000-0005-0000-0000-0000969C0000}"/>
    <cellStyle name="Normal 5 2 2 7 2 2 2 3 3" xfId="40102" xr:uid="{00000000-0005-0000-0000-0000979C0000}"/>
    <cellStyle name="Normal 5 2 2 7 2 2 2 4" xfId="40103" xr:uid="{00000000-0005-0000-0000-0000989C0000}"/>
    <cellStyle name="Normal 5 2 2 7 2 2 3" xfId="40104" xr:uid="{00000000-0005-0000-0000-0000999C0000}"/>
    <cellStyle name="Normal 5 2 2 7 2 2 3 2" xfId="40105" xr:uid="{00000000-0005-0000-0000-00009A9C0000}"/>
    <cellStyle name="Normal 5 2 2 7 2 2 4" xfId="40106" xr:uid="{00000000-0005-0000-0000-00009B9C0000}"/>
    <cellStyle name="Normal 5 2 2 7 2 2 4 2" xfId="40107" xr:uid="{00000000-0005-0000-0000-00009C9C0000}"/>
    <cellStyle name="Normal 5 2 2 7 2 2 4 2 2" xfId="40108" xr:uid="{00000000-0005-0000-0000-00009D9C0000}"/>
    <cellStyle name="Normal 5 2 2 7 2 2 4 3" xfId="40109" xr:uid="{00000000-0005-0000-0000-00009E9C0000}"/>
    <cellStyle name="Normal 5 2 2 7 2 2 5" xfId="40110" xr:uid="{00000000-0005-0000-0000-00009F9C0000}"/>
    <cellStyle name="Normal 5 2 2 7 2 3" xfId="40111" xr:uid="{00000000-0005-0000-0000-0000A09C0000}"/>
    <cellStyle name="Normal 5 2 2 7 2 3 2" xfId="40112" xr:uid="{00000000-0005-0000-0000-0000A19C0000}"/>
    <cellStyle name="Normal 5 2 2 7 2 3 2 2" xfId="40113" xr:uid="{00000000-0005-0000-0000-0000A29C0000}"/>
    <cellStyle name="Normal 5 2 2 7 2 3 3" xfId="40114" xr:uid="{00000000-0005-0000-0000-0000A39C0000}"/>
    <cellStyle name="Normal 5 2 2 7 2 3 3 2" xfId="40115" xr:uid="{00000000-0005-0000-0000-0000A49C0000}"/>
    <cellStyle name="Normal 5 2 2 7 2 3 3 2 2" xfId="40116" xr:uid="{00000000-0005-0000-0000-0000A59C0000}"/>
    <cellStyle name="Normal 5 2 2 7 2 3 3 3" xfId="40117" xr:uid="{00000000-0005-0000-0000-0000A69C0000}"/>
    <cellStyle name="Normal 5 2 2 7 2 3 4" xfId="40118" xr:uid="{00000000-0005-0000-0000-0000A79C0000}"/>
    <cellStyle name="Normal 5 2 2 7 2 4" xfId="40119" xr:uid="{00000000-0005-0000-0000-0000A89C0000}"/>
    <cellStyle name="Normal 5 2 2 7 2 4 2" xfId="40120" xr:uid="{00000000-0005-0000-0000-0000A99C0000}"/>
    <cellStyle name="Normal 5 2 2 7 2 4 2 2" xfId="40121" xr:uid="{00000000-0005-0000-0000-0000AA9C0000}"/>
    <cellStyle name="Normal 5 2 2 7 2 4 3" xfId="40122" xr:uid="{00000000-0005-0000-0000-0000AB9C0000}"/>
    <cellStyle name="Normal 5 2 2 7 2 4 3 2" xfId="40123" xr:uid="{00000000-0005-0000-0000-0000AC9C0000}"/>
    <cellStyle name="Normal 5 2 2 7 2 4 3 2 2" xfId="40124" xr:uid="{00000000-0005-0000-0000-0000AD9C0000}"/>
    <cellStyle name="Normal 5 2 2 7 2 4 3 3" xfId="40125" xr:uid="{00000000-0005-0000-0000-0000AE9C0000}"/>
    <cellStyle name="Normal 5 2 2 7 2 4 4" xfId="40126" xr:uid="{00000000-0005-0000-0000-0000AF9C0000}"/>
    <cellStyle name="Normal 5 2 2 7 2 5" xfId="40127" xr:uid="{00000000-0005-0000-0000-0000B09C0000}"/>
    <cellStyle name="Normal 5 2 2 7 2 5 2" xfId="40128" xr:uid="{00000000-0005-0000-0000-0000B19C0000}"/>
    <cellStyle name="Normal 5 2 2 7 2 6" xfId="40129" xr:uid="{00000000-0005-0000-0000-0000B29C0000}"/>
    <cellStyle name="Normal 5 2 2 7 2 6 2" xfId="40130" xr:uid="{00000000-0005-0000-0000-0000B39C0000}"/>
    <cellStyle name="Normal 5 2 2 7 2 6 2 2" xfId="40131" xr:uid="{00000000-0005-0000-0000-0000B49C0000}"/>
    <cellStyle name="Normal 5 2 2 7 2 6 3" xfId="40132" xr:uid="{00000000-0005-0000-0000-0000B59C0000}"/>
    <cellStyle name="Normal 5 2 2 7 2 7" xfId="40133" xr:uid="{00000000-0005-0000-0000-0000B69C0000}"/>
    <cellStyle name="Normal 5 2 2 7 2 7 2" xfId="40134" xr:uid="{00000000-0005-0000-0000-0000B79C0000}"/>
    <cellStyle name="Normal 5 2 2 7 2 8" xfId="40135" xr:uid="{00000000-0005-0000-0000-0000B89C0000}"/>
    <cellStyle name="Normal 5 2 2 7 3" xfId="40136" xr:uid="{00000000-0005-0000-0000-0000B99C0000}"/>
    <cellStyle name="Normal 5 2 2 7 3 2" xfId="40137" xr:uid="{00000000-0005-0000-0000-0000BA9C0000}"/>
    <cellStyle name="Normal 5 2 2 7 3 2 2" xfId="40138" xr:uid="{00000000-0005-0000-0000-0000BB9C0000}"/>
    <cellStyle name="Normal 5 2 2 7 3 2 2 2" xfId="40139" xr:uid="{00000000-0005-0000-0000-0000BC9C0000}"/>
    <cellStyle name="Normal 5 2 2 7 3 2 3" xfId="40140" xr:uid="{00000000-0005-0000-0000-0000BD9C0000}"/>
    <cellStyle name="Normal 5 2 2 7 3 2 3 2" xfId="40141" xr:uid="{00000000-0005-0000-0000-0000BE9C0000}"/>
    <cellStyle name="Normal 5 2 2 7 3 2 3 2 2" xfId="40142" xr:uid="{00000000-0005-0000-0000-0000BF9C0000}"/>
    <cellStyle name="Normal 5 2 2 7 3 2 3 3" xfId="40143" xr:uid="{00000000-0005-0000-0000-0000C09C0000}"/>
    <cellStyle name="Normal 5 2 2 7 3 2 4" xfId="40144" xr:uid="{00000000-0005-0000-0000-0000C19C0000}"/>
    <cellStyle name="Normal 5 2 2 7 3 3" xfId="40145" xr:uid="{00000000-0005-0000-0000-0000C29C0000}"/>
    <cellStyle name="Normal 5 2 2 7 3 3 2" xfId="40146" xr:uid="{00000000-0005-0000-0000-0000C39C0000}"/>
    <cellStyle name="Normal 5 2 2 7 3 4" xfId="40147" xr:uid="{00000000-0005-0000-0000-0000C49C0000}"/>
    <cellStyle name="Normal 5 2 2 7 3 4 2" xfId="40148" xr:uid="{00000000-0005-0000-0000-0000C59C0000}"/>
    <cellStyle name="Normal 5 2 2 7 3 4 2 2" xfId="40149" xr:uid="{00000000-0005-0000-0000-0000C69C0000}"/>
    <cellStyle name="Normal 5 2 2 7 3 4 3" xfId="40150" xr:uid="{00000000-0005-0000-0000-0000C79C0000}"/>
    <cellStyle name="Normal 5 2 2 7 3 5" xfId="40151" xr:uid="{00000000-0005-0000-0000-0000C89C0000}"/>
    <cellStyle name="Normal 5 2 2 7 4" xfId="40152" xr:uid="{00000000-0005-0000-0000-0000C99C0000}"/>
    <cellStyle name="Normal 5 2 2 7 4 2" xfId="40153" xr:uid="{00000000-0005-0000-0000-0000CA9C0000}"/>
    <cellStyle name="Normal 5 2 2 7 4 2 2" xfId="40154" xr:uid="{00000000-0005-0000-0000-0000CB9C0000}"/>
    <cellStyle name="Normal 5 2 2 7 4 3" xfId="40155" xr:uid="{00000000-0005-0000-0000-0000CC9C0000}"/>
    <cellStyle name="Normal 5 2 2 7 4 3 2" xfId="40156" xr:uid="{00000000-0005-0000-0000-0000CD9C0000}"/>
    <cellStyle name="Normal 5 2 2 7 4 3 2 2" xfId="40157" xr:uid="{00000000-0005-0000-0000-0000CE9C0000}"/>
    <cellStyle name="Normal 5 2 2 7 4 3 3" xfId="40158" xr:uid="{00000000-0005-0000-0000-0000CF9C0000}"/>
    <cellStyle name="Normal 5 2 2 7 4 4" xfId="40159" xr:uid="{00000000-0005-0000-0000-0000D09C0000}"/>
    <cellStyle name="Normal 5 2 2 7 5" xfId="40160" xr:uid="{00000000-0005-0000-0000-0000D19C0000}"/>
    <cellStyle name="Normal 5 2 2 7 5 2" xfId="40161" xr:uid="{00000000-0005-0000-0000-0000D29C0000}"/>
    <cellStyle name="Normal 5 2 2 7 5 2 2" xfId="40162" xr:uid="{00000000-0005-0000-0000-0000D39C0000}"/>
    <cellStyle name="Normal 5 2 2 7 5 3" xfId="40163" xr:uid="{00000000-0005-0000-0000-0000D49C0000}"/>
    <cellStyle name="Normal 5 2 2 7 5 3 2" xfId="40164" xr:uid="{00000000-0005-0000-0000-0000D59C0000}"/>
    <cellStyle name="Normal 5 2 2 7 5 3 2 2" xfId="40165" xr:uid="{00000000-0005-0000-0000-0000D69C0000}"/>
    <cellStyle name="Normal 5 2 2 7 5 3 3" xfId="40166" xr:uid="{00000000-0005-0000-0000-0000D79C0000}"/>
    <cellStyle name="Normal 5 2 2 7 5 4" xfId="40167" xr:uid="{00000000-0005-0000-0000-0000D89C0000}"/>
    <cellStyle name="Normal 5 2 2 7 6" xfId="40168" xr:uid="{00000000-0005-0000-0000-0000D99C0000}"/>
    <cellStyle name="Normal 5 2 2 7 6 2" xfId="40169" xr:uid="{00000000-0005-0000-0000-0000DA9C0000}"/>
    <cellStyle name="Normal 5 2 2 7 7" xfId="40170" xr:uid="{00000000-0005-0000-0000-0000DB9C0000}"/>
    <cellStyle name="Normal 5 2 2 7 7 2" xfId="40171" xr:uid="{00000000-0005-0000-0000-0000DC9C0000}"/>
    <cellStyle name="Normal 5 2 2 7 7 2 2" xfId="40172" xr:uid="{00000000-0005-0000-0000-0000DD9C0000}"/>
    <cellStyle name="Normal 5 2 2 7 7 3" xfId="40173" xr:uid="{00000000-0005-0000-0000-0000DE9C0000}"/>
    <cellStyle name="Normal 5 2 2 7 8" xfId="40174" xr:uid="{00000000-0005-0000-0000-0000DF9C0000}"/>
    <cellStyle name="Normal 5 2 2 7 8 2" xfId="40175" xr:uid="{00000000-0005-0000-0000-0000E09C0000}"/>
    <cellStyle name="Normal 5 2 2 7 9" xfId="40176" xr:uid="{00000000-0005-0000-0000-0000E19C0000}"/>
    <cellStyle name="Normal 5 2 2 8" xfId="40177" xr:uid="{00000000-0005-0000-0000-0000E29C0000}"/>
    <cellStyle name="Normal 5 2 2 8 2" xfId="40178" xr:uid="{00000000-0005-0000-0000-0000E39C0000}"/>
    <cellStyle name="Normal 5 2 2 8 2 2" xfId="40179" xr:uid="{00000000-0005-0000-0000-0000E49C0000}"/>
    <cellStyle name="Normal 5 2 2 8 2 2 2" xfId="40180" xr:uid="{00000000-0005-0000-0000-0000E59C0000}"/>
    <cellStyle name="Normal 5 2 2 8 2 2 2 2" xfId="40181" xr:uid="{00000000-0005-0000-0000-0000E69C0000}"/>
    <cellStyle name="Normal 5 2 2 8 2 2 3" xfId="40182" xr:uid="{00000000-0005-0000-0000-0000E79C0000}"/>
    <cellStyle name="Normal 5 2 2 8 2 2 3 2" xfId="40183" xr:uid="{00000000-0005-0000-0000-0000E89C0000}"/>
    <cellStyle name="Normal 5 2 2 8 2 2 3 2 2" xfId="40184" xr:uid="{00000000-0005-0000-0000-0000E99C0000}"/>
    <cellStyle name="Normal 5 2 2 8 2 2 3 3" xfId="40185" xr:uid="{00000000-0005-0000-0000-0000EA9C0000}"/>
    <cellStyle name="Normal 5 2 2 8 2 2 4" xfId="40186" xr:uid="{00000000-0005-0000-0000-0000EB9C0000}"/>
    <cellStyle name="Normal 5 2 2 8 2 3" xfId="40187" xr:uid="{00000000-0005-0000-0000-0000EC9C0000}"/>
    <cellStyle name="Normal 5 2 2 8 2 3 2" xfId="40188" xr:uid="{00000000-0005-0000-0000-0000ED9C0000}"/>
    <cellStyle name="Normal 5 2 2 8 2 4" xfId="40189" xr:uid="{00000000-0005-0000-0000-0000EE9C0000}"/>
    <cellStyle name="Normal 5 2 2 8 2 4 2" xfId="40190" xr:uid="{00000000-0005-0000-0000-0000EF9C0000}"/>
    <cellStyle name="Normal 5 2 2 8 2 4 2 2" xfId="40191" xr:uid="{00000000-0005-0000-0000-0000F09C0000}"/>
    <cellStyle name="Normal 5 2 2 8 2 4 3" xfId="40192" xr:uid="{00000000-0005-0000-0000-0000F19C0000}"/>
    <cellStyle name="Normal 5 2 2 8 2 5" xfId="40193" xr:uid="{00000000-0005-0000-0000-0000F29C0000}"/>
    <cellStyle name="Normal 5 2 2 8 3" xfId="40194" xr:uid="{00000000-0005-0000-0000-0000F39C0000}"/>
    <cellStyle name="Normal 5 2 2 8 3 2" xfId="40195" xr:uid="{00000000-0005-0000-0000-0000F49C0000}"/>
    <cellStyle name="Normal 5 2 2 8 3 2 2" xfId="40196" xr:uid="{00000000-0005-0000-0000-0000F59C0000}"/>
    <cellStyle name="Normal 5 2 2 8 3 3" xfId="40197" xr:uid="{00000000-0005-0000-0000-0000F69C0000}"/>
    <cellStyle name="Normal 5 2 2 8 3 3 2" xfId="40198" xr:uid="{00000000-0005-0000-0000-0000F79C0000}"/>
    <cellStyle name="Normal 5 2 2 8 3 3 2 2" xfId="40199" xr:uid="{00000000-0005-0000-0000-0000F89C0000}"/>
    <cellStyle name="Normal 5 2 2 8 3 3 3" xfId="40200" xr:uid="{00000000-0005-0000-0000-0000F99C0000}"/>
    <cellStyle name="Normal 5 2 2 8 3 4" xfId="40201" xr:uid="{00000000-0005-0000-0000-0000FA9C0000}"/>
    <cellStyle name="Normal 5 2 2 8 4" xfId="40202" xr:uid="{00000000-0005-0000-0000-0000FB9C0000}"/>
    <cellStyle name="Normal 5 2 2 8 4 2" xfId="40203" xr:uid="{00000000-0005-0000-0000-0000FC9C0000}"/>
    <cellStyle name="Normal 5 2 2 8 4 2 2" xfId="40204" xr:uid="{00000000-0005-0000-0000-0000FD9C0000}"/>
    <cellStyle name="Normal 5 2 2 8 4 3" xfId="40205" xr:uid="{00000000-0005-0000-0000-0000FE9C0000}"/>
    <cellStyle name="Normal 5 2 2 8 4 3 2" xfId="40206" xr:uid="{00000000-0005-0000-0000-0000FF9C0000}"/>
    <cellStyle name="Normal 5 2 2 8 4 3 2 2" xfId="40207" xr:uid="{00000000-0005-0000-0000-0000009D0000}"/>
    <cellStyle name="Normal 5 2 2 8 4 3 3" xfId="40208" xr:uid="{00000000-0005-0000-0000-0000019D0000}"/>
    <cellStyle name="Normal 5 2 2 8 4 4" xfId="40209" xr:uid="{00000000-0005-0000-0000-0000029D0000}"/>
    <cellStyle name="Normal 5 2 2 8 5" xfId="40210" xr:uid="{00000000-0005-0000-0000-0000039D0000}"/>
    <cellStyle name="Normal 5 2 2 8 5 2" xfId="40211" xr:uid="{00000000-0005-0000-0000-0000049D0000}"/>
    <cellStyle name="Normal 5 2 2 8 6" xfId="40212" xr:uid="{00000000-0005-0000-0000-0000059D0000}"/>
    <cellStyle name="Normal 5 2 2 8 6 2" xfId="40213" xr:uid="{00000000-0005-0000-0000-0000069D0000}"/>
    <cellStyle name="Normal 5 2 2 8 6 2 2" xfId="40214" xr:uid="{00000000-0005-0000-0000-0000079D0000}"/>
    <cellStyle name="Normal 5 2 2 8 6 3" xfId="40215" xr:uid="{00000000-0005-0000-0000-0000089D0000}"/>
    <cellStyle name="Normal 5 2 2 8 7" xfId="40216" xr:uid="{00000000-0005-0000-0000-0000099D0000}"/>
    <cellStyle name="Normal 5 2 2 8 7 2" xfId="40217" xr:uid="{00000000-0005-0000-0000-00000A9D0000}"/>
    <cellStyle name="Normal 5 2 2 8 8" xfId="40218" xr:uid="{00000000-0005-0000-0000-00000B9D0000}"/>
    <cellStyle name="Normal 5 2 2 9" xfId="40219" xr:uid="{00000000-0005-0000-0000-00000C9D0000}"/>
    <cellStyle name="Normal 5 2 2 9 2" xfId="40220" xr:uid="{00000000-0005-0000-0000-00000D9D0000}"/>
    <cellStyle name="Normal 5 2 2 9 2 2" xfId="40221" xr:uid="{00000000-0005-0000-0000-00000E9D0000}"/>
    <cellStyle name="Normal 5 2 2 9 2 2 2" xfId="40222" xr:uid="{00000000-0005-0000-0000-00000F9D0000}"/>
    <cellStyle name="Normal 5 2 2 9 2 2 2 2" xfId="40223" xr:uid="{00000000-0005-0000-0000-0000109D0000}"/>
    <cellStyle name="Normal 5 2 2 9 2 2 3" xfId="40224" xr:uid="{00000000-0005-0000-0000-0000119D0000}"/>
    <cellStyle name="Normal 5 2 2 9 2 2 3 2" xfId="40225" xr:uid="{00000000-0005-0000-0000-0000129D0000}"/>
    <cellStyle name="Normal 5 2 2 9 2 2 3 2 2" xfId="40226" xr:uid="{00000000-0005-0000-0000-0000139D0000}"/>
    <cellStyle name="Normal 5 2 2 9 2 2 3 3" xfId="40227" xr:uid="{00000000-0005-0000-0000-0000149D0000}"/>
    <cellStyle name="Normal 5 2 2 9 2 2 4" xfId="40228" xr:uid="{00000000-0005-0000-0000-0000159D0000}"/>
    <cellStyle name="Normal 5 2 2 9 2 3" xfId="40229" xr:uid="{00000000-0005-0000-0000-0000169D0000}"/>
    <cellStyle name="Normal 5 2 2 9 2 3 2" xfId="40230" xr:uid="{00000000-0005-0000-0000-0000179D0000}"/>
    <cellStyle name="Normal 5 2 2 9 2 4" xfId="40231" xr:uid="{00000000-0005-0000-0000-0000189D0000}"/>
    <cellStyle name="Normal 5 2 2 9 2 4 2" xfId="40232" xr:uid="{00000000-0005-0000-0000-0000199D0000}"/>
    <cellStyle name="Normal 5 2 2 9 2 4 2 2" xfId="40233" xr:uid="{00000000-0005-0000-0000-00001A9D0000}"/>
    <cellStyle name="Normal 5 2 2 9 2 4 3" xfId="40234" xr:uid="{00000000-0005-0000-0000-00001B9D0000}"/>
    <cellStyle name="Normal 5 2 2 9 2 5" xfId="40235" xr:uid="{00000000-0005-0000-0000-00001C9D0000}"/>
    <cellStyle name="Normal 5 2 2 9 3" xfId="40236" xr:uid="{00000000-0005-0000-0000-00001D9D0000}"/>
    <cellStyle name="Normal 5 2 2 9 3 2" xfId="40237" xr:uid="{00000000-0005-0000-0000-00001E9D0000}"/>
    <cellStyle name="Normal 5 2 2 9 3 2 2" xfId="40238" xr:uid="{00000000-0005-0000-0000-00001F9D0000}"/>
    <cellStyle name="Normal 5 2 2 9 3 3" xfId="40239" xr:uid="{00000000-0005-0000-0000-0000209D0000}"/>
    <cellStyle name="Normal 5 2 2 9 3 3 2" xfId="40240" xr:uid="{00000000-0005-0000-0000-0000219D0000}"/>
    <cellStyle name="Normal 5 2 2 9 3 3 2 2" xfId="40241" xr:uid="{00000000-0005-0000-0000-0000229D0000}"/>
    <cellStyle name="Normal 5 2 2 9 3 3 3" xfId="40242" xr:uid="{00000000-0005-0000-0000-0000239D0000}"/>
    <cellStyle name="Normal 5 2 2 9 3 4" xfId="40243" xr:uid="{00000000-0005-0000-0000-0000249D0000}"/>
    <cellStyle name="Normal 5 2 2 9 4" xfId="40244" xr:uid="{00000000-0005-0000-0000-0000259D0000}"/>
    <cellStyle name="Normal 5 2 2 9 4 2" xfId="40245" xr:uid="{00000000-0005-0000-0000-0000269D0000}"/>
    <cellStyle name="Normal 5 2 2 9 4 2 2" xfId="40246" xr:uid="{00000000-0005-0000-0000-0000279D0000}"/>
    <cellStyle name="Normal 5 2 2 9 4 3" xfId="40247" xr:uid="{00000000-0005-0000-0000-0000289D0000}"/>
    <cellStyle name="Normal 5 2 2 9 4 3 2" xfId="40248" xr:uid="{00000000-0005-0000-0000-0000299D0000}"/>
    <cellStyle name="Normal 5 2 2 9 4 3 2 2" xfId="40249" xr:uid="{00000000-0005-0000-0000-00002A9D0000}"/>
    <cellStyle name="Normal 5 2 2 9 4 3 3" xfId="40250" xr:uid="{00000000-0005-0000-0000-00002B9D0000}"/>
    <cellStyle name="Normal 5 2 2 9 4 4" xfId="40251" xr:uid="{00000000-0005-0000-0000-00002C9D0000}"/>
    <cellStyle name="Normal 5 2 2 9 5" xfId="40252" xr:uid="{00000000-0005-0000-0000-00002D9D0000}"/>
    <cellStyle name="Normal 5 2 2 9 5 2" xfId="40253" xr:uid="{00000000-0005-0000-0000-00002E9D0000}"/>
    <cellStyle name="Normal 5 2 2 9 6" xfId="40254" xr:uid="{00000000-0005-0000-0000-00002F9D0000}"/>
    <cellStyle name="Normal 5 2 2 9 6 2" xfId="40255" xr:uid="{00000000-0005-0000-0000-0000309D0000}"/>
    <cellStyle name="Normal 5 2 2 9 6 2 2" xfId="40256" xr:uid="{00000000-0005-0000-0000-0000319D0000}"/>
    <cellStyle name="Normal 5 2 2 9 6 3" xfId="40257" xr:uid="{00000000-0005-0000-0000-0000329D0000}"/>
    <cellStyle name="Normal 5 2 2 9 7" xfId="40258" xr:uid="{00000000-0005-0000-0000-0000339D0000}"/>
    <cellStyle name="Normal 5 2 2 9 7 2" xfId="40259" xr:uid="{00000000-0005-0000-0000-0000349D0000}"/>
    <cellStyle name="Normal 5 2 2 9 8" xfId="40260" xr:uid="{00000000-0005-0000-0000-0000359D0000}"/>
    <cellStyle name="Normal 5 2 2_Sheet1" xfId="40261" xr:uid="{00000000-0005-0000-0000-0000369D0000}"/>
    <cellStyle name="Normal 5 2 20" xfId="40262" xr:uid="{00000000-0005-0000-0000-0000379D0000}"/>
    <cellStyle name="Normal 5 2 21" xfId="40263" xr:uid="{00000000-0005-0000-0000-0000389D0000}"/>
    <cellStyle name="Normal 5 2 3" xfId="40264" xr:uid="{00000000-0005-0000-0000-0000399D0000}"/>
    <cellStyle name="Normal 5 2 3 10" xfId="40265" xr:uid="{00000000-0005-0000-0000-00003A9D0000}"/>
    <cellStyle name="Normal 5 2 3 10 2" xfId="40266" xr:uid="{00000000-0005-0000-0000-00003B9D0000}"/>
    <cellStyle name="Normal 5 2 3 10 2 2" xfId="40267" xr:uid="{00000000-0005-0000-0000-00003C9D0000}"/>
    <cellStyle name="Normal 5 2 3 10 2 2 2" xfId="40268" xr:uid="{00000000-0005-0000-0000-00003D9D0000}"/>
    <cellStyle name="Normal 5 2 3 10 2 2 2 2" xfId="40269" xr:uid="{00000000-0005-0000-0000-00003E9D0000}"/>
    <cellStyle name="Normal 5 2 3 10 2 2 3" xfId="40270" xr:uid="{00000000-0005-0000-0000-00003F9D0000}"/>
    <cellStyle name="Normal 5 2 3 10 2 2 3 2" xfId="40271" xr:uid="{00000000-0005-0000-0000-0000409D0000}"/>
    <cellStyle name="Normal 5 2 3 10 2 2 3 2 2" xfId="40272" xr:uid="{00000000-0005-0000-0000-0000419D0000}"/>
    <cellStyle name="Normal 5 2 3 10 2 2 3 3" xfId="40273" xr:uid="{00000000-0005-0000-0000-0000429D0000}"/>
    <cellStyle name="Normal 5 2 3 10 2 2 4" xfId="40274" xr:uid="{00000000-0005-0000-0000-0000439D0000}"/>
    <cellStyle name="Normal 5 2 3 10 2 3" xfId="40275" xr:uid="{00000000-0005-0000-0000-0000449D0000}"/>
    <cellStyle name="Normal 5 2 3 10 2 3 2" xfId="40276" xr:uid="{00000000-0005-0000-0000-0000459D0000}"/>
    <cellStyle name="Normal 5 2 3 10 2 4" xfId="40277" xr:uid="{00000000-0005-0000-0000-0000469D0000}"/>
    <cellStyle name="Normal 5 2 3 10 2 4 2" xfId="40278" xr:uid="{00000000-0005-0000-0000-0000479D0000}"/>
    <cellStyle name="Normal 5 2 3 10 2 4 2 2" xfId="40279" xr:uid="{00000000-0005-0000-0000-0000489D0000}"/>
    <cellStyle name="Normal 5 2 3 10 2 4 3" xfId="40280" xr:uid="{00000000-0005-0000-0000-0000499D0000}"/>
    <cellStyle name="Normal 5 2 3 10 2 5" xfId="40281" xr:uid="{00000000-0005-0000-0000-00004A9D0000}"/>
    <cellStyle name="Normal 5 2 3 10 3" xfId="40282" xr:uid="{00000000-0005-0000-0000-00004B9D0000}"/>
    <cellStyle name="Normal 5 2 3 10 3 2" xfId="40283" xr:uid="{00000000-0005-0000-0000-00004C9D0000}"/>
    <cellStyle name="Normal 5 2 3 10 3 2 2" xfId="40284" xr:uid="{00000000-0005-0000-0000-00004D9D0000}"/>
    <cellStyle name="Normal 5 2 3 10 3 3" xfId="40285" xr:uid="{00000000-0005-0000-0000-00004E9D0000}"/>
    <cellStyle name="Normal 5 2 3 10 3 3 2" xfId="40286" xr:uid="{00000000-0005-0000-0000-00004F9D0000}"/>
    <cellStyle name="Normal 5 2 3 10 3 3 2 2" xfId="40287" xr:uid="{00000000-0005-0000-0000-0000509D0000}"/>
    <cellStyle name="Normal 5 2 3 10 3 3 3" xfId="40288" xr:uid="{00000000-0005-0000-0000-0000519D0000}"/>
    <cellStyle name="Normal 5 2 3 10 3 4" xfId="40289" xr:uid="{00000000-0005-0000-0000-0000529D0000}"/>
    <cellStyle name="Normal 5 2 3 10 4" xfId="40290" xr:uid="{00000000-0005-0000-0000-0000539D0000}"/>
    <cellStyle name="Normal 5 2 3 10 4 2" xfId="40291" xr:uid="{00000000-0005-0000-0000-0000549D0000}"/>
    <cellStyle name="Normal 5 2 3 10 5" xfId="40292" xr:uid="{00000000-0005-0000-0000-0000559D0000}"/>
    <cellStyle name="Normal 5 2 3 10 5 2" xfId="40293" xr:uid="{00000000-0005-0000-0000-0000569D0000}"/>
    <cellStyle name="Normal 5 2 3 10 5 2 2" xfId="40294" xr:uid="{00000000-0005-0000-0000-0000579D0000}"/>
    <cellStyle name="Normal 5 2 3 10 5 3" xfId="40295" xr:uid="{00000000-0005-0000-0000-0000589D0000}"/>
    <cellStyle name="Normal 5 2 3 10 6" xfId="40296" xr:uid="{00000000-0005-0000-0000-0000599D0000}"/>
    <cellStyle name="Normal 5 2 3 11" xfId="40297" xr:uid="{00000000-0005-0000-0000-00005A9D0000}"/>
    <cellStyle name="Normal 5 2 3 11 2" xfId="40298" xr:uid="{00000000-0005-0000-0000-00005B9D0000}"/>
    <cellStyle name="Normal 5 2 3 11 2 2" xfId="40299" xr:uid="{00000000-0005-0000-0000-00005C9D0000}"/>
    <cellStyle name="Normal 5 2 3 11 2 2 2" xfId="40300" xr:uid="{00000000-0005-0000-0000-00005D9D0000}"/>
    <cellStyle name="Normal 5 2 3 11 2 3" xfId="40301" xr:uid="{00000000-0005-0000-0000-00005E9D0000}"/>
    <cellStyle name="Normal 5 2 3 11 2 3 2" xfId="40302" xr:uid="{00000000-0005-0000-0000-00005F9D0000}"/>
    <cellStyle name="Normal 5 2 3 11 2 3 2 2" xfId="40303" xr:uid="{00000000-0005-0000-0000-0000609D0000}"/>
    <cellStyle name="Normal 5 2 3 11 2 3 3" xfId="40304" xr:uid="{00000000-0005-0000-0000-0000619D0000}"/>
    <cellStyle name="Normal 5 2 3 11 2 4" xfId="40305" xr:uid="{00000000-0005-0000-0000-0000629D0000}"/>
    <cellStyle name="Normal 5 2 3 11 3" xfId="40306" xr:uid="{00000000-0005-0000-0000-0000639D0000}"/>
    <cellStyle name="Normal 5 2 3 11 3 2" xfId="40307" xr:uid="{00000000-0005-0000-0000-0000649D0000}"/>
    <cellStyle name="Normal 5 2 3 11 4" xfId="40308" xr:uid="{00000000-0005-0000-0000-0000659D0000}"/>
    <cellStyle name="Normal 5 2 3 11 4 2" xfId="40309" xr:uid="{00000000-0005-0000-0000-0000669D0000}"/>
    <cellStyle name="Normal 5 2 3 11 4 2 2" xfId="40310" xr:uid="{00000000-0005-0000-0000-0000679D0000}"/>
    <cellStyle name="Normal 5 2 3 11 4 3" xfId="40311" xr:uid="{00000000-0005-0000-0000-0000689D0000}"/>
    <cellStyle name="Normal 5 2 3 11 5" xfId="40312" xr:uid="{00000000-0005-0000-0000-0000699D0000}"/>
    <cellStyle name="Normal 5 2 3 12" xfId="40313" xr:uid="{00000000-0005-0000-0000-00006A9D0000}"/>
    <cellStyle name="Normal 5 2 3 12 2" xfId="40314" xr:uid="{00000000-0005-0000-0000-00006B9D0000}"/>
    <cellStyle name="Normal 5 2 3 12 2 2" xfId="40315" xr:uid="{00000000-0005-0000-0000-00006C9D0000}"/>
    <cellStyle name="Normal 5 2 3 12 3" xfId="40316" xr:uid="{00000000-0005-0000-0000-00006D9D0000}"/>
    <cellStyle name="Normal 5 2 3 12 3 2" xfId="40317" xr:uid="{00000000-0005-0000-0000-00006E9D0000}"/>
    <cellStyle name="Normal 5 2 3 12 3 2 2" xfId="40318" xr:uid="{00000000-0005-0000-0000-00006F9D0000}"/>
    <cellStyle name="Normal 5 2 3 12 3 3" xfId="40319" xr:uid="{00000000-0005-0000-0000-0000709D0000}"/>
    <cellStyle name="Normal 5 2 3 12 4" xfId="40320" xr:uid="{00000000-0005-0000-0000-0000719D0000}"/>
    <cellStyle name="Normal 5 2 3 13" xfId="40321" xr:uid="{00000000-0005-0000-0000-0000729D0000}"/>
    <cellStyle name="Normal 5 2 3 13 2" xfId="40322" xr:uid="{00000000-0005-0000-0000-0000739D0000}"/>
    <cellStyle name="Normal 5 2 3 13 2 2" xfId="40323" xr:uid="{00000000-0005-0000-0000-0000749D0000}"/>
    <cellStyle name="Normal 5 2 3 13 3" xfId="40324" xr:uid="{00000000-0005-0000-0000-0000759D0000}"/>
    <cellStyle name="Normal 5 2 3 13 3 2" xfId="40325" xr:uid="{00000000-0005-0000-0000-0000769D0000}"/>
    <cellStyle name="Normal 5 2 3 13 3 2 2" xfId="40326" xr:uid="{00000000-0005-0000-0000-0000779D0000}"/>
    <cellStyle name="Normal 5 2 3 13 3 3" xfId="40327" xr:uid="{00000000-0005-0000-0000-0000789D0000}"/>
    <cellStyle name="Normal 5 2 3 13 4" xfId="40328" xr:uid="{00000000-0005-0000-0000-0000799D0000}"/>
    <cellStyle name="Normal 5 2 3 14" xfId="40329" xr:uid="{00000000-0005-0000-0000-00007A9D0000}"/>
    <cellStyle name="Normal 5 2 3 14 2" xfId="40330" xr:uid="{00000000-0005-0000-0000-00007B9D0000}"/>
    <cellStyle name="Normal 5 2 3 14 2 2" xfId="40331" xr:uid="{00000000-0005-0000-0000-00007C9D0000}"/>
    <cellStyle name="Normal 5 2 3 14 3" xfId="40332" xr:uid="{00000000-0005-0000-0000-00007D9D0000}"/>
    <cellStyle name="Normal 5 2 3 14 3 2" xfId="40333" xr:uid="{00000000-0005-0000-0000-00007E9D0000}"/>
    <cellStyle name="Normal 5 2 3 14 3 2 2" xfId="40334" xr:uid="{00000000-0005-0000-0000-00007F9D0000}"/>
    <cellStyle name="Normal 5 2 3 14 3 3" xfId="40335" xr:uid="{00000000-0005-0000-0000-0000809D0000}"/>
    <cellStyle name="Normal 5 2 3 14 4" xfId="40336" xr:uid="{00000000-0005-0000-0000-0000819D0000}"/>
    <cellStyle name="Normal 5 2 3 15" xfId="40337" xr:uid="{00000000-0005-0000-0000-0000829D0000}"/>
    <cellStyle name="Normal 5 2 3 15 2" xfId="40338" xr:uid="{00000000-0005-0000-0000-0000839D0000}"/>
    <cellStyle name="Normal 5 2 3 15 2 2" xfId="40339" xr:uid="{00000000-0005-0000-0000-0000849D0000}"/>
    <cellStyle name="Normal 5 2 3 15 3" xfId="40340" xr:uid="{00000000-0005-0000-0000-0000859D0000}"/>
    <cellStyle name="Normal 5 2 3 16" xfId="40341" xr:uid="{00000000-0005-0000-0000-0000869D0000}"/>
    <cellStyle name="Normal 5 2 3 16 2" xfId="40342" xr:uid="{00000000-0005-0000-0000-0000879D0000}"/>
    <cellStyle name="Normal 5 2 3 17" xfId="40343" xr:uid="{00000000-0005-0000-0000-0000889D0000}"/>
    <cellStyle name="Normal 5 2 3 17 2" xfId="40344" xr:uid="{00000000-0005-0000-0000-0000899D0000}"/>
    <cellStyle name="Normal 5 2 3 18" xfId="40345" xr:uid="{00000000-0005-0000-0000-00008A9D0000}"/>
    <cellStyle name="Normal 5 2 3 19" xfId="40346" xr:uid="{00000000-0005-0000-0000-00008B9D0000}"/>
    <cellStyle name="Normal 5 2 3 2" xfId="40347" xr:uid="{00000000-0005-0000-0000-00008C9D0000}"/>
    <cellStyle name="Normal 5 2 3 2 10" xfId="40348" xr:uid="{00000000-0005-0000-0000-00008D9D0000}"/>
    <cellStyle name="Normal 5 2 3 2 10 2" xfId="40349" xr:uid="{00000000-0005-0000-0000-00008E9D0000}"/>
    <cellStyle name="Normal 5 2 3 2 10 2 2" xfId="40350" xr:uid="{00000000-0005-0000-0000-00008F9D0000}"/>
    <cellStyle name="Normal 5 2 3 2 10 3" xfId="40351" xr:uid="{00000000-0005-0000-0000-0000909D0000}"/>
    <cellStyle name="Normal 5 2 3 2 10 3 2" xfId="40352" xr:uid="{00000000-0005-0000-0000-0000919D0000}"/>
    <cellStyle name="Normal 5 2 3 2 10 3 2 2" xfId="40353" xr:uid="{00000000-0005-0000-0000-0000929D0000}"/>
    <cellStyle name="Normal 5 2 3 2 10 3 3" xfId="40354" xr:uid="{00000000-0005-0000-0000-0000939D0000}"/>
    <cellStyle name="Normal 5 2 3 2 10 4" xfId="40355" xr:uid="{00000000-0005-0000-0000-0000949D0000}"/>
    <cellStyle name="Normal 5 2 3 2 11" xfId="40356" xr:uid="{00000000-0005-0000-0000-0000959D0000}"/>
    <cellStyle name="Normal 5 2 3 2 11 2" xfId="40357" xr:uid="{00000000-0005-0000-0000-0000969D0000}"/>
    <cellStyle name="Normal 5 2 3 2 11 2 2" xfId="40358" xr:uid="{00000000-0005-0000-0000-0000979D0000}"/>
    <cellStyle name="Normal 5 2 3 2 11 3" xfId="40359" xr:uid="{00000000-0005-0000-0000-0000989D0000}"/>
    <cellStyle name="Normal 5 2 3 2 11 3 2" xfId="40360" xr:uid="{00000000-0005-0000-0000-0000999D0000}"/>
    <cellStyle name="Normal 5 2 3 2 11 3 2 2" xfId="40361" xr:uid="{00000000-0005-0000-0000-00009A9D0000}"/>
    <cellStyle name="Normal 5 2 3 2 11 3 3" xfId="40362" xr:uid="{00000000-0005-0000-0000-00009B9D0000}"/>
    <cellStyle name="Normal 5 2 3 2 11 4" xfId="40363" xr:uid="{00000000-0005-0000-0000-00009C9D0000}"/>
    <cellStyle name="Normal 5 2 3 2 12" xfId="40364" xr:uid="{00000000-0005-0000-0000-00009D9D0000}"/>
    <cellStyle name="Normal 5 2 3 2 12 2" xfId="40365" xr:uid="{00000000-0005-0000-0000-00009E9D0000}"/>
    <cellStyle name="Normal 5 2 3 2 12 2 2" xfId="40366" xr:uid="{00000000-0005-0000-0000-00009F9D0000}"/>
    <cellStyle name="Normal 5 2 3 2 12 3" xfId="40367" xr:uid="{00000000-0005-0000-0000-0000A09D0000}"/>
    <cellStyle name="Normal 5 2 3 2 12 3 2" xfId="40368" xr:uid="{00000000-0005-0000-0000-0000A19D0000}"/>
    <cellStyle name="Normal 5 2 3 2 12 3 2 2" xfId="40369" xr:uid="{00000000-0005-0000-0000-0000A29D0000}"/>
    <cellStyle name="Normal 5 2 3 2 12 3 3" xfId="40370" xr:uid="{00000000-0005-0000-0000-0000A39D0000}"/>
    <cellStyle name="Normal 5 2 3 2 12 4" xfId="40371" xr:uid="{00000000-0005-0000-0000-0000A49D0000}"/>
    <cellStyle name="Normal 5 2 3 2 13" xfId="40372" xr:uid="{00000000-0005-0000-0000-0000A59D0000}"/>
    <cellStyle name="Normal 5 2 3 2 13 2" xfId="40373" xr:uid="{00000000-0005-0000-0000-0000A69D0000}"/>
    <cellStyle name="Normal 5 2 3 2 13 2 2" xfId="40374" xr:uid="{00000000-0005-0000-0000-0000A79D0000}"/>
    <cellStyle name="Normal 5 2 3 2 13 3" xfId="40375" xr:uid="{00000000-0005-0000-0000-0000A89D0000}"/>
    <cellStyle name="Normal 5 2 3 2 14" xfId="40376" xr:uid="{00000000-0005-0000-0000-0000A99D0000}"/>
    <cellStyle name="Normal 5 2 3 2 14 2" xfId="40377" xr:uid="{00000000-0005-0000-0000-0000AA9D0000}"/>
    <cellStyle name="Normal 5 2 3 2 15" xfId="40378" xr:uid="{00000000-0005-0000-0000-0000AB9D0000}"/>
    <cellStyle name="Normal 5 2 3 2 15 2" xfId="40379" xr:uid="{00000000-0005-0000-0000-0000AC9D0000}"/>
    <cellStyle name="Normal 5 2 3 2 16" xfId="40380" xr:uid="{00000000-0005-0000-0000-0000AD9D0000}"/>
    <cellStyle name="Normal 5 2 3 2 17" xfId="40381" xr:uid="{00000000-0005-0000-0000-0000AE9D0000}"/>
    <cellStyle name="Normal 5 2 3 2 2" xfId="40382" xr:uid="{00000000-0005-0000-0000-0000AF9D0000}"/>
    <cellStyle name="Normal 5 2 3 2 2 10" xfId="40383" xr:uid="{00000000-0005-0000-0000-0000B09D0000}"/>
    <cellStyle name="Normal 5 2 3 2 2 11" xfId="40384" xr:uid="{00000000-0005-0000-0000-0000B19D0000}"/>
    <cellStyle name="Normal 5 2 3 2 2 2" xfId="40385" xr:uid="{00000000-0005-0000-0000-0000B29D0000}"/>
    <cellStyle name="Normal 5 2 3 2 2 2 10" xfId="40386" xr:uid="{00000000-0005-0000-0000-0000B39D0000}"/>
    <cellStyle name="Normal 5 2 3 2 2 2 2" xfId="40387" xr:uid="{00000000-0005-0000-0000-0000B49D0000}"/>
    <cellStyle name="Normal 5 2 3 2 2 2 2 2" xfId="40388" xr:uid="{00000000-0005-0000-0000-0000B59D0000}"/>
    <cellStyle name="Normal 5 2 3 2 2 2 2 2 2" xfId="40389" xr:uid="{00000000-0005-0000-0000-0000B69D0000}"/>
    <cellStyle name="Normal 5 2 3 2 2 2 2 2 2 2" xfId="40390" xr:uid="{00000000-0005-0000-0000-0000B79D0000}"/>
    <cellStyle name="Normal 5 2 3 2 2 2 2 2 2 2 2" xfId="40391" xr:uid="{00000000-0005-0000-0000-0000B89D0000}"/>
    <cellStyle name="Normal 5 2 3 2 2 2 2 2 2 3" xfId="40392" xr:uid="{00000000-0005-0000-0000-0000B99D0000}"/>
    <cellStyle name="Normal 5 2 3 2 2 2 2 2 2 3 2" xfId="40393" xr:uid="{00000000-0005-0000-0000-0000BA9D0000}"/>
    <cellStyle name="Normal 5 2 3 2 2 2 2 2 2 3 2 2" xfId="40394" xr:uid="{00000000-0005-0000-0000-0000BB9D0000}"/>
    <cellStyle name="Normal 5 2 3 2 2 2 2 2 2 3 3" xfId="40395" xr:uid="{00000000-0005-0000-0000-0000BC9D0000}"/>
    <cellStyle name="Normal 5 2 3 2 2 2 2 2 2 4" xfId="40396" xr:uid="{00000000-0005-0000-0000-0000BD9D0000}"/>
    <cellStyle name="Normal 5 2 3 2 2 2 2 2 3" xfId="40397" xr:uid="{00000000-0005-0000-0000-0000BE9D0000}"/>
    <cellStyle name="Normal 5 2 3 2 2 2 2 2 3 2" xfId="40398" xr:uid="{00000000-0005-0000-0000-0000BF9D0000}"/>
    <cellStyle name="Normal 5 2 3 2 2 2 2 2 4" xfId="40399" xr:uid="{00000000-0005-0000-0000-0000C09D0000}"/>
    <cellStyle name="Normal 5 2 3 2 2 2 2 2 4 2" xfId="40400" xr:uid="{00000000-0005-0000-0000-0000C19D0000}"/>
    <cellStyle name="Normal 5 2 3 2 2 2 2 2 4 2 2" xfId="40401" xr:uid="{00000000-0005-0000-0000-0000C29D0000}"/>
    <cellStyle name="Normal 5 2 3 2 2 2 2 2 4 3" xfId="40402" xr:uid="{00000000-0005-0000-0000-0000C39D0000}"/>
    <cellStyle name="Normal 5 2 3 2 2 2 2 2 5" xfId="40403" xr:uid="{00000000-0005-0000-0000-0000C49D0000}"/>
    <cellStyle name="Normal 5 2 3 2 2 2 2 3" xfId="40404" xr:uid="{00000000-0005-0000-0000-0000C59D0000}"/>
    <cellStyle name="Normal 5 2 3 2 2 2 2 3 2" xfId="40405" xr:uid="{00000000-0005-0000-0000-0000C69D0000}"/>
    <cellStyle name="Normal 5 2 3 2 2 2 2 3 2 2" xfId="40406" xr:uid="{00000000-0005-0000-0000-0000C79D0000}"/>
    <cellStyle name="Normal 5 2 3 2 2 2 2 3 3" xfId="40407" xr:uid="{00000000-0005-0000-0000-0000C89D0000}"/>
    <cellStyle name="Normal 5 2 3 2 2 2 2 3 3 2" xfId="40408" xr:uid="{00000000-0005-0000-0000-0000C99D0000}"/>
    <cellStyle name="Normal 5 2 3 2 2 2 2 3 3 2 2" xfId="40409" xr:uid="{00000000-0005-0000-0000-0000CA9D0000}"/>
    <cellStyle name="Normal 5 2 3 2 2 2 2 3 3 3" xfId="40410" xr:uid="{00000000-0005-0000-0000-0000CB9D0000}"/>
    <cellStyle name="Normal 5 2 3 2 2 2 2 3 4" xfId="40411" xr:uid="{00000000-0005-0000-0000-0000CC9D0000}"/>
    <cellStyle name="Normal 5 2 3 2 2 2 2 4" xfId="40412" xr:uid="{00000000-0005-0000-0000-0000CD9D0000}"/>
    <cellStyle name="Normal 5 2 3 2 2 2 2 4 2" xfId="40413" xr:uid="{00000000-0005-0000-0000-0000CE9D0000}"/>
    <cellStyle name="Normal 5 2 3 2 2 2 2 4 2 2" xfId="40414" xr:uid="{00000000-0005-0000-0000-0000CF9D0000}"/>
    <cellStyle name="Normal 5 2 3 2 2 2 2 4 3" xfId="40415" xr:uid="{00000000-0005-0000-0000-0000D09D0000}"/>
    <cellStyle name="Normal 5 2 3 2 2 2 2 4 3 2" xfId="40416" xr:uid="{00000000-0005-0000-0000-0000D19D0000}"/>
    <cellStyle name="Normal 5 2 3 2 2 2 2 4 3 2 2" xfId="40417" xr:uid="{00000000-0005-0000-0000-0000D29D0000}"/>
    <cellStyle name="Normal 5 2 3 2 2 2 2 4 3 3" xfId="40418" xr:uid="{00000000-0005-0000-0000-0000D39D0000}"/>
    <cellStyle name="Normal 5 2 3 2 2 2 2 4 4" xfId="40419" xr:uid="{00000000-0005-0000-0000-0000D49D0000}"/>
    <cellStyle name="Normal 5 2 3 2 2 2 2 5" xfId="40420" xr:uid="{00000000-0005-0000-0000-0000D59D0000}"/>
    <cellStyle name="Normal 5 2 3 2 2 2 2 5 2" xfId="40421" xr:uid="{00000000-0005-0000-0000-0000D69D0000}"/>
    <cellStyle name="Normal 5 2 3 2 2 2 2 6" xfId="40422" xr:uid="{00000000-0005-0000-0000-0000D79D0000}"/>
    <cellStyle name="Normal 5 2 3 2 2 2 2 6 2" xfId="40423" xr:uid="{00000000-0005-0000-0000-0000D89D0000}"/>
    <cellStyle name="Normal 5 2 3 2 2 2 2 6 2 2" xfId="40424" xr:uid="{00000000-0005-0000-0000-0000D99D0000}"/>
    <cellStyle name="Normal 5 2 3 2 2 2 2 6 3" xfId="40425" xr:uid="{00000000-0005-0000-0000-0000DA9D0000}"/>
    <cellStyle name="Normal 5 2 3 2 2 2 2 7" xfId="40426" xr:uid="{00000000-0005-0000-0000-0000DB9D0000}"/>
    <cellStyle name="Normal 5 2 3 2 2 2 2 7 2" xfId="40427" xr:uid="{00000000-0005-0000-0000-0000DC9D0000}"/>
    <cellStyle name="Normal 5 2 3 2 2 2 2 8" xfId="40428" xr:uid="{00000000-0005-0000-0000-0000DD9D0000}"/>
    <cellStyle name="Normal 5 2 3 2 2 2 3" xfId="40429" xr:uid="{00000000-0005-0000-0000-0000DE9D0000}"/>
    <cellStyle name="Normal 5 2 3 2 2 2 3 2" xfId="40430" xr:uid="{00000000-0005-0000-0000-0000DF9D0000}"/>
    <cellStyle name="Normal 5 2 3 2 2 2 3 2 2" xfId="40431" xr:uid="{00000000-0005-0000-0000-0000E09D0000}"/>
    <cellStyle name="Normal 5 2 3 2 2 2 3 2 2 2" xfId="40432" xr:uid="{00000000-0005-0000-0000-0000E19D0000}"/>
    <cellStyle name="Normal 5 2 3 2 2 2 3 2 3" xfId="40433" xr:uid="{00000000-0005-0000-0000-0000E29D0000}"/>
    <cellStyle name="Normal 5 2 3 2 2 2 3 2 3 2" xfId="40434" xr:uid="{00000000-0005-0000-0000-0000E39D0000}"/>
    <cellStyle name="Normal 5 2 3 2 2 2 3 2 3 2 2" xfId="40435" xr:uid="{00000000-0005-0000-0000-0000E49D0000}"/>
    <cellStyle name="Normal 5 2 3 2 2 2 3 2 3 3" xfId="40436" xr:uid="{00000000-0005-0000-0000-0000E59D0000}"/>
    <cellStyle name="Normal 5 2 3 2 2 2 3 2 4" xfId="40437" xr:uid="{00000000-0005-0000-0000-0000E69D0000}"/>
    <cellStyle name="Normal 5 2 3 2 2 2 3 3" xfId="40438" xr:uid="{00000000-0005-0000-0000-0000E79D0000}"/>
    <cellStyle name="Normal 5 2 3 2 2 2 3 3 2" xfId="40439" xr:uid="{00000000-0005-0000-0000-0000E89D0000}"/>
    <cellStyle name="Normal 5 2 3 2 2 2 3 4" xfId="40440" xr:uid="{00000000-0005-0000-0000-0000E99D0000}"/>
    <cellStyle name="Normal 5 2 3 2 2 2 3 4 2" xfId="40441" xr:uid="{00000000-0005-0000-0000-0000EA9D0000}"/>
    <cellStyle name="Normal 5 2 3 2 2 2 3 4 2 2" xfId="40442" xr:uid="{00000000-0005-0000-0000-0000EB9D0000}"/>
    <cellStyle name="Normal 5 2 3 2 2 2 3 4 3" xfId="40443" xr:uid="{00000000-0005-0000-0000-0000EC9D0000}"/>
    <cellStyle name="Normal 5 2 3 2 2 2 3 5" xfId="40444" xr:uid="{00000000-0005-0000-0000-0000ED9D0000}"/>
    <cellStyle name="Normal 5 2 3 2 2 2 4" xfId="40445" xr:uid="{00000000-0005-0000-0000-0000EE9D0000}"/>
    <cellStyle name="Normal 5 2 3 2 2 2 4 2" xfId="40446" xr:uid="{00000000-0005-0000-0000-0000EF9D0000}"/>
    <cellStyle name="Normal 5 2 3 2 2 2 4 2 2" xfId="40447" xr:uid="{00000000-0005-0000-0000-0000F09D0000}"/>
    <cellStyle name="Normal 5 2 3 2 2 2 4 3" xfId="40448" xr:uid="{00000000-0005-0000-0000-0000F19D0000}"/>
    <cellStyle name="Normal 5 2 3 2 2 2 4 3 2" xfId="40449" xr:uid="{00000000-0005-0000-0000-0000F29D0000}"/>
    <cellStyle name="Normal 5 2 3 2 2 2 4 3 2 2" xfId="40450" xr:uid="{00000000-0005-0000-0000-0000F39D0000}"/>
    <cellStyle name="Normal 5 2 3 2 2 2 4 3 3" xfId="40451" xr:uid="{00000000-0005-0000-0000-0000F49D0000}"/>
    <cellStyle name="Normal 5 2 3 2 2 2 4 4" xfId="40452" xr:uid="{00000000-0005-0000-0000-0000F59D0000}"/>
    <cellStyle name="Normal 5 2 3 2 2 2 5" xfId="40453" xr:uid="{00000000-0005-0000-0000-0000F69D0000}"/>
    <cellStyle name="Normal 5 2 3 2 2 2 5 2" xfId="40454" xr:uid="{00000000-0005-0000-0000-0000F79D0000}"/>
    <cellStyle name="Normal 5 2 3 2 2 2 5 2 2" xfId="40455" xr:uid="{00000000-0005-0000-0000-0000F89D0000}"/>
    <cellStyle name="Normal 5 2 3 2 2 2 5 3" xfId="40456" xr:uid="{00000000-0005-0000-0000-0000F99D0000}"/>
    <cellStyle name="Normal 5 2 3 2 2 2 5 3 2" xfId="40457" xr:uid="{00000000-0005-0000-0000-0000FA9D0000}"/>
    <cellStyle name="Normal 5 2 3 2 2 2 5 3 2 2" xfId="40458" xr:uid="{00000000-0005-0000-0000-0000FB9D0000}"/>
    <cellStyle name="Normal 5 2 3 2 2 2 5 3 3" xfId="40459" xr:uid="{00000000-0005-0000-0000-0000FC9D0000}"/>
    <cellStyle name="Normal 5 2 3 2 2 2 5 4" xfId="40460" xr:uid="{00000000-0005-0000-0000-0000FD9D0000}"/>
    <cellStyle name="Normal 5 2 3 2 2 2 6" xfId="40461" xr:uid="{00000000-0005-0000-0000-0000FE9D0000}"/>
    <cellStyle name="Normal 5 2 3 2 2 2 6 2" xfId="40462" xr:uid="{00000000-0005-0000-0000-0000FF9D0000}"/>
    <cellStyle name="Normal 5 2 3 2 2 2 7" xfId="40463" xr:uid="{00000000-0005-0000-0000-0000009E0000}"/>
    <cellStyle name="Normal 5 2 3 2 2 2 7 2" xfId="40464" xr:uid="{00000000-0005-0000-0000-0000019E0000}"/>
    <cellStyle name="Normal 5 2 3 2 2 2 7 2 2" xfId="40465" xr:uid="{00000000-0005-0000-0000-0000029E0000}"/>
    <cellStyle name="Normal 5 2 3 2 2 2 7 3" xfId="40466" xr:uid="{00000000-0005-0000-0000-0000039E0000}"/>
    <cellStyle name="Normal 5 2 3 2 2 2 8" xfId="40467" xr:uid="{00000000-0005-0000-0000-0000049E0000}"/>
    <cellStyle name="Normal 5 2 3 2 2 2 8 2" xfId="40468" xr:uid="{00000000-0005-0000-0000-0000059E0000}"/>
    <cellStyle name="Normal 5 2 3 2 2 2 9" xfId="40469" xr:uid="{00000000-0005-0000-0000-0000069E0000}"/>
    <cellStyle name="Normal 5 2 3 2 2 3" xfId="40470" xr:uid="{00000000-0005-0000-0000-0000079E0000}"/>
    <cellStyle name="Normal 5 2 3 2 2 3 2" xfId="40471" xr:uid="{00000000-0005-0000-0000-0000089E0000}"/>
    <cellStyle name="Normal 5 2 3 2 2 3 2 2" xfId="40472" xr:uid="{00000000-0005-0000-0000-0000099E0000}"/>
    <cellStyle name="Normal 5 2 3 2 2 3 2 2 2" xfId="40473" xr:uid="{00000000-0005-0000-0000-00000A9E0000}"/>
    <cellStyle name="Normal 5 2 3 2 2 3 2 2 2 2" xfId="40474" xr:uid="{00000000-0005-0000-0000-00000B9E0000}"/>
    <cellStyle name="Normal 5 2 3 2 2 3 2 2 3" xfId="40475" xr:uid="{00000000-0005-0000-0000-00000C9E0000}"/>
    <cellStyle name="Normal 5 2 3 2 2 3 2 2 3 2" xfId="40476" xr:uid="{00000000-0005-0000-0000-00000D9E0000}"/>
    <cellStyle name="Normal 5 2 3 2 2 3 2 2 3 2 2" xfId="40477" xr:uid="{00000000-0005-0000-0000-00000E9E0000}"/>
    <cellStyle name="Normal 5 2 3 2 2 3 2 2 3 3" xfId="40478" xr:uid="{00000000-0005-0000-0000-00000F9E0000}"/>
    <cellStyle name="Normal 5 2 3 2 2 3 2 2 4" xfId="40479" xr:uid="{00000000-0005-0000-0000-0000109E0000}"/>
    <cellStyle name="Normal 5 2 3 2 2 3 2 3" xfId="40480" xr:uid="{00000000-0005-0000-0000-0000119E0000}"/>
    <cellStyle name="Normal 5 2 3 2 2 3 2 3 2" xfId="40481" xr:uid="{00000000-0005-0000-0000-0000129E0000}"/>
    <cellStyle name="Normal 5 2 3 2 2 3 2 4" xfId="40482" xr:uid="{00000000-0005-0000-0000-0000139E0000}"/>
    <cellStyle name="Normal 5 2 3 2 2 3 2 4 2" xfId="40483" xr:uid="{00000000-0005-0000-0000-0000149E0000}"/>
    <cellStyle name="Normal 5 2 3 2 2 3 2 4 2 2" xfId="40484" xr:uid="{00000000-0005-0000-0000-0000159E0000}"/>
    <cellStyle name="Normal 5 2 3 2 2 3 2 4 3" xfId="40485" xr:uid="{00000000-0005-0000-0000-0000169E0000}"/>
    <cellStyle name="Normal 5 2 3 2 2 3 2 5" xfId="40486" xr:uid="{00000000-0005-0000-0000-0000179E0000}"/>
    <cellStyle name="Normal 5 2 3 2 2 3 3" xfId="40487" xr:uid="{00000000-0005-0000-0000-0000189E0000}"/>
    <cellStyle name="Normal 5 2 3 2 2 3 3 2" xfId="40488" xr:uid="{00000000-0005-0000-0000-0000199E0000}"/>
    <cellStyle name="Normal 5 2 3 2 2 3 3 2 2" xfId="40489" xr:uid="{00000000-0005-0000-0000-00001A9E0000}"/>
    <cellStyle name="Normal 5 2 3 2 2 3 3 3" xfId="40490" xr:uid="{00000000-0005-0000-0000-00001B9E0000}"/>
    <cellStyle name="Normal 5 2 3 2 2 3 3 3 2" xfId="40491" xr:uid="{00000000-0005-0000-0000-00001C9E0000}"/>
    <cellStyle name="Normal 5 2 3 2 2 3 3 3 2 2" xfId="40492" xr:uid="{00000000-0005-0000-0000-00001D9E0000}"/>
    <cellStyle name="Normal 5 2 3 2 2 3 3 3 3" xfId="40493" xr:uid="{00000000-0005-0000-0000-00001E9E0000}"/>
    <cellStyle name="Normal 5 2 3 2 2 3 3 4" xfId="40494" xr:uid="{00000000-0005-0000-0000-00001F9E0000}"/>
    <cellStyle name="Normal 5 2 3 2 2 3 4" xfId="40495" xr:uid="{00000000-0005-0000-0000-0000209E0000}"/>
    <cellStyle name="Normal 5 2 3 2 2 3 4 2" xfId="40496" xr:uid="{00000000-0005-0000-0000-0000219E0000}"/>
    <cellStyle name="Normal 5 2 3 2 2 3 4 2 2" xfId="40497" xr:uid="{00000000-0005-0000-0000-0000229E0000}"/>
    <cellStyle name="Normal 5 2 3 2 2 3 4 3" xfId="40498" xr:uid="{00000000-0005-0000-0000-0000239E0000}"/>
    <cellStyle name="Normal 5 2 3 2 2 3 4 3 2" xfId="40499" xr:uid="{00000000-0005-0000-0000-0000249E0000}"/>
    <cellStyle name="Normal 5 2 3 2 2 3 4 3 2 2" xfId="40500" xr:uid="{00000000-0005-0000-0000-0000259E0000}"/>
    <cellStyle name="Normal 5 2 3 2 2 3 4 3 3" xfId="40501" xr:uid="{00000000-0005-0000-0000-0000269E0000}"/>
    <cellStyle name="Normal 5 2 3 2 2 3 4 4" xfId="40502" xr:uid="{00000000-0005-0000-0000-0000279E0000}"/>
    <cellStyle name="Normal 5 2 3 2 2 3 5" xfId="40503" xr:uid="{00000000-0005-0000-0000-0000289E0000}"/>
    <cellStyle name="Normal 5 2 3 2 2 3 5 2" xfId="40504" xr:uid="{00000000-0005-0000-0000-0000299E0000}"/>
    <cellStyle name="Normal 5 2 3 2 2 3 6" xfId="40505" xr:uid="{00000000-0005-0000-0000-00002A9E0000}"/>
    <cellStyle name="Normal 5 2 3 2 2 3 6 2" xfId="40506" xr:uid="{00000000-0005-0000-0000-00002B9E0000}"/>
    <cellStyle name="Normal 5 2 3 2 2 3 6 2 2" xfId="40507" xr:uid="{00000000-0005-0000-0000-00002C9E0000}"/>
    <cellStyle name="Normal 5 2 3 2 2 3 6 3" xfId="40508" xr:uid="{00000000-0005-0000-0000-00002D9E0000}"/>
    <cellStyle name="Normal 5 2 3 2 2 3 7" xfId="40509" xr:uid="{00000000-0005-0000-0000-00002E9E0000}"/>
    <cellStyle name="Normal 5 2 3 2 2 3 7 2" xfId="40510" xr:uid="{00000000-0005-0000-0000-00002F9E0000}"/>
    <cellStyle name="Normal 5 2 3 2 2 3 8" xfId="40511" xr:uid="{00000000-0005-0000-0000-0000309E0000}"/>
    <cellStyle name="Normal 5 2 3 2 2 4" xfId="40512" xr:uid="{00000000-0005-0000-0000-0000319E0000}"/>
    <cellStyle name="Normal 5 2 3 2 2 4 2" xfId="40513" xr:uid="{00000000-0005-0000-0000-0000329E0000}"/>
    <cellStyle name="Normal 5 2 3 2 2 4 2 2" xfId="40514" xr:uid="{00000000-0005-0000-0000-0000339E0000}"/>
    <cellStyle name="Normal 5 2 3 2 2 4 2 2 2" xfId="40515" xr:uid="{00000000-0005-0000-0000-0000349E0000}"/>
    <cellStyle name="Normal 5 2 3 2 2 4 2 3" xfId="40516" xr:uid="{00000000-0005-0000-0000-0000359E0000}"/>
    <cellStyle name="Normal 5 2 3 2 2 4 2 3 2" xfId="40517" xr:uid="{00000000-0005-0000-0000-0000369E0000}"/>
    <cellStyle name="Normal 5 2 3 2 2 4 2 3 2 2" xfId="40518" xr:uid="{00000000-0005-0000-0000-0000379E0000}"/>
    <cellStyle name="Normal 5 2 3 2 2 4 2 3 3" xfId="40519" xr:uid="{00000000-0005-0000-0000-0000389E0000}"/>
    <cellStyle name="Normal 5 2 3 2 2 4 2 4" xfId="40520" xr:uid="{00000000-0005-0000-0000-0000399E0000}"/>
    <cellStyle name="Normal 5 2 3 2 2 4 3" xfId="40521" xr:uid="{00000000-0005-0000-0000-00003A9E0000}"/>
    <cellStyle name="Normal 5 2 3 2 2 4 3 2" xfId="40522" xr:uid="{00000000-0005-0000-0000-00003B9E0000}"/>
    <cellStyle name="Normal 5 2 3 2 2 4 4" xfId="40523" xr:uid="{00000000-0005-0000-0000-00003C9E0000}"/>
    <cellStyle name="Normal 5 2 3 2 2 4 4 2" xfId="40524" xr:uid="{00000000-0005-0000-0000-00003D9E0000}"/>
    <cellStyle name="Normal 5 2 3 2 2 4 4 2 2" xfId="40525" xr:uid="{00000000-0005-0000-0000-00003E9E0000}"/>
    <cellStyle name="Normal 5 2 3 2 2 4 4 3" xfId="40526" xr:uid="{00000000-0005-0000-0000-00003F9E0000}"/>
    <cellStyle name="Normal 5 2 3 2 2 4 5" xfId="40527" xr:uid="{00000000-0005-0000-0000-0000409E0000}"/>
    <cellStyle name="Normal 5 2 3 2 2 5" xfId="40528" xr:uid="{00000000-0005-0000-0000-0000419E0000}"/>
    <cellStyle name="Normal 5 2 3 2 2 5 2" xfId="40529" xr:uid="{00000000-0005-0000-0000-0000429E0000}"/>
    <cellStyle name="Normal 5 2 3 2 2 5 2 2" xfId="40530" xr:uid="{00000000-0005-0000-0000-0000439E0000}"/>
    <cellStyle name="Normal 5 2 3 2 2 5 3" xfId="40531" xr:uid="{00000000-0005-0000-0000-0000449E0000}"/>
    <cellStyle name="Normal 5 2 3 2 2 5 3 2" xfId="40532" xr:uid="{00000000-0005-0000-0000-0000459E0000}"/>
    <cellStyle name="Normal 5 2 3 2 2 5 3 2 2" xfId="40533" xr:uid="{00000000-0005-0000-0000-0000469E0000}"/>
    <cellStyle name="Normal 5 2 3 2 2 5 3 3" xfId="40534" xr:uid="{00000000-0005-0000-0000-0000479E0000}"/>
    <cellStyle name="Normal 5 2 3 2 2 5 4" xfId="40535" xr:uid="{00000000-0005-0000-0000-0000489E0000}"/>
    <cellStyle name="Normal 5 2 3 2 2 6" xfId="40536" xr:uid="{00000000-0005-0000-0000-0000499E0000}"/>
    <cellStyle name="Normal 5 2 3 2 2 6 2" xfId="40537" xr:uid="{00000000-0005-0000-0000-00004A9E0000}"/>
    <cellStyle name="Normal 5 2 3 2 2 6 2 2" xfId="40538" xr:uid="{00000000-0005-0000-0000-00004B9E0000}"/>
    <cellStyle name="Normal 5 2 3 2 2 6 3" xfId="40539" xr:uid="{00000000-0005-0000-0000-00004C9E0000}"/>
    <cellStyle name="Normal 5 2 3 2 2 6 3 2" xfId="40540" xr:uid="{00000000-0005-0000-0000-00004D9E0000}"/>
    <cellStyle name="Normal 5 2 3 2 2 6 3 2 2" xfId="40541" xr:uid="{00000000-0005-0000-0000-00004E9E0000}"/>
    <cellStyle name="Normal 5 2 3 2 2 6 3 3" xfId="40542" xr:uid="{00000000-0005-0000-0000-00004F9E0000}"/>
    <cellStyle name="Normal 5 2 3 2 2 6 4" xfId="40543" xr:uid="{00000000-0005-0000-0000-0000509E0000}"/>
    <cellStyle name="Normal 5 2 3 2 2 7" xfId="40544" xr:uid="{00000000-0005-0000-0000-0000519E0000}"/>
    <cellStyle name="Normal 5 2 3 2 2 7 2" xfId="40545" xr:uid="{00000000-0005-0000-0000-0000529E0000}"/>
    <cellStyle name="Normal 5 2 3 2 2 8" xfId="40546" xr:uid="{00000000-0005-0000-0000-0000539E0000}"/>
    <cellStyle name="Normal 5 2 3 2 2 8 2" xfId="40547" xr:uid="{00000000-0005-0000-0000-0000549E0000}"/>
    <cellStyle name="Normal 5 2 3 2 2 8 2 2" xfId="40548" xr:uid="{00000000-0005-0000-0000-0000559E0000}"/>
    <cellStyle name="Normal 5 2 3 2 2 8 3" xfId="40549" xr:uid="{00000000-0005-0000-0000-0000569E0000}"/>
    <cellStyle name="Normal 5 2 3 2 2 9" xfId="40550" xr:uid="{00000000-0005-0000-0000-0000579E0000}"/>
    <cellStyle name="Normal 5 2 3 2 2 9 2" xfId="40551" xr:uid="{00000000-0005-0000-0000-0000589E0000}"/>
    <cellStyle name="Normal 5 2 3 2 3" xfId="40552" xr:uid="{00000000-0005-0000-0000-0000599E0000}"/>
    <cellStyle name="Normal 5 2 3 2 3 10" xfId="40553" xr:uid="{00000000-0005-0000-0000-00005A9E0000}"/>
    <cellStyle name="Normal 5 2 3 2 3 11" xfId="40554" xr:uid="{00000000-0005-0000-0000-00005B9E0000}"/>
    <cellStyle name="Normal 5 2 3 2 3 2" xfId="40555" xr:uid="{00000000-0005-0000-0000-00005C9E0000}"/>
    <cellStyle name="Normal 5 2 3 2 3 2 10" xfId="40556" xr:uid="{00000000-0005-0000-0000-00005D9E0000}"/>
    <cellStyle name="Normal 5 2 3 2 3 2 2" xfId="40557" xr:uid="{00000000-0005-0000-0000-00005E9E0000}"/>
    <cellStyle name="Normal 5 2 3 2 3 2 2 2" xfId="40558" xr:uid="{00000000-0005-0000-0000-00005F9E0000}"/>
    <cellStyle name="Normal 5 2 3 2 3 2 2 2 2" xfId="40559" xr:uid="{00000000-0005-0000-0000-0000609E0000}"/>
    <cellStyle name="Normal 5 2 3 2 3 2 2 2 2 2" xfId="40560" xr:uid="{00000000-0005-0000-0000-0000619E0000}"/>
    <cellStyle name="Normal 5 2 3 2 3 2 2 2 2 2 2" xfId="40561" xr:uid="{00000000-0005-0000-0000-0000629E0000}"/>
    <cellStyle name="Normal 5 2 3 2 3 2 2 2 2 3" xfId="40562" xr:uid="{00000000-0005-0000-0000-0000639E0000}"/>
    <cellStyle name="Normal 5 2 3 2 3 2 2 2 2 3 2" xfId="40563" xr:uid="{00000000-0005-0000-0000-0000649E0000}"/>
    <cellStyle name="Normal 5 2 3 2 3 2 2 2 2 3 2 2" xfId="40564" xr:uid="{00000000-0005-0000-0000-0000659E0000}"/>
    <cellStyle name="Normal 5 2 3 2 3 2 2 2 2 3 3" xfId="40565" xr:uid="{00000000-0005-0000-0000-0000669E0000}"/>
    <cellStyle name="Normal 5 2 3 2 3 2 2 2 2 4" xfId="40566" xr:uid="{00000000-0005-0000-0000-0000679E0000}"/>
    <cellStyle name="Normal 5 2 3 2 3 2 2 2 3" xfId="40567" xr:uid="{00000000-0005-0000-0000-0000689E0000}"/>
    <cellStyle name="Normal 5 2 3 2 3 2 2 2 3 2" xfId="40568" xr:uid="{00000000-0005-0000-0000-0000699E0000}"/>
    <cellStyle name="Normal 5 2 3 2 3 2 2 2 4" xfId="40569" xr:uid="{00000000-0005-0000-0000-00006A9E0000}"/>
    <cellStyle name="Normal 5 2 3 2 3 2 2 2 4 2" xfId="40570" xr:uid="{00000000-0005-0000-0000-00006B9E0000}"/>
    <cellStyle name="Normal 5 2 3 2 3 2 2 2 4 2 2" xfId="40571" xr:uid="{00000000-0005-0000-0000-00006C9E0000}"/>
    <cellStyle name="Normal 5 2 3 2 3 2 2 2 4 3" xfId="40572" xr:uid="{00000000-0005-0000-0000-00006D9E0000}"/>
    <cellStyle name="Normal 5 2 3 2 3 2 2 2 5" xfId="40573" xr:uid="{00000000-0005-0000-0000-00006E9E0000}"/>
    <cellStyle name="Normal 5 2 3 2 3 2 2 3" xfId="40574" xr:uid="{00000000-0005-0000-0000-00006F9E0000}"/>
    <cellStyle name="Normal 5 2 3 2 3 2 2 3 2" xfId="40575" xr:uid="{00000000-0005-0000-0000-0000709E0000}"/>
    <cellStyle name="Normal 5 2 3 2 3 2 2 3 2 2" xfId="40576" xr:uid="{00000000-0005-0000-0000-0000719E0000}"/>
    <cellStyle name="Normal 5 2 3 2 3 2 2 3 3" xfId="40577" xr:uid="{00000000-0005-0000-0000-0000729E0000}"/>
    <cellStyle name="Normal 5 2 3 2 3 2 2 3 3 2" xfId="40578" xr:uid="{00000000-0005-0000-0000-0000739E0000}"/>
    <cellStyle name="Normal 5 2 3 2 3 2 2 3 3 2 2" xfId="40579" xr:uid="{00000000-0005-0000-0000-0000749E0000}"/>
    <cellStyle name="Normal 5 2 3 2 3 2 2 3 3 3" xfId="40580" xr:uid="{00000000-0005-0000-0000-0000759E0000}"/>
    <cellStyle name="Normal 5 2 3 2 3 2 2 3 4" xfId="40581" xr:uid="{00000000-0005-0000-0000-0000769E0000}"/>
    <cellStyle name="Normal 5 2 3 2 3 2 2 4" xfId="40582" xr:uid="{00000000-0005-0000-0000-0000779E0000}"/>
    <cellStyle name="Normal 5 2 3 2 3 2 2 4 2" xfId="40583" xr:uid="{00000000-0005-0000-0000-0000789E0000}"/>
    <cellStyle name="Normal 5 2 3 2 3 2 2 4 2 2" xfId="40584" xr:uid="{00000000-0005-0000-0000-0000799E0000}"/>
    <cellStyle name="Normal 5 2 3 2 3 2 2 4 3" xfId="40585" xr:uid="{00000000-0005-0000-0000-00007A9E0000}"/>
    <cellStyle name="Normal 5 2 3 2 3 2 2 4 3 2" xfId="40586" xr:uid="{00000000-0005-0000-0000-00007B9E0000}"/>
    <cellStyle name="Normal 5 2 3 2 3 2 2 4 3 2 2" xfId="40587" xr:uid="{00000000-0005-0000-0000-00007C9E0000}"/>
    <cellStyle name="Normal 5 2 3 2 3 2 2 4 3 3" xfId="40588" xr:uid="{00000000-0005-0000-0000-00007D9E0000}"/>
    <cellStyle name="Normal 5 2 3 2 3 2 2 4 4" xfId="40589" xr:uid="{00000000-0005-0000-0000-00007E9E0000}"/>
    <cellStyle name="Normal 5 2 3 2 3 2 2 5" xfId="40590" xr:uid="{00000000-0005-0000-0000-00007F9E0000}"/>
    <cellStyle name="Normal 5 2 3 2 3 2 2 5 2" xfId="40591" xr:uid="{00000000-0005-0000-0000-0000809E0000}"/>
    <cellStyle name="Normal 5 2 3 2 3 2 2 6" xfId="40592" xr:uid="{00000000-0005-0000-0000-0000819E0000}"/>
    <cellStyle name="Normal 5 2 3 2 3 2 2 6 2" xfId="40593" xr:uid="{00000000-0005-0000-0000-0000829E0000}"/>
    <cellStyle name="Normal 5 2 3 2 3 2 2 6 2 2" xfId="40594" xr:uid="{00000000-0005-0000-0000-0000839E0000}"/>
    <cellStyle name="Normal 5 2 3 2 3 2 2 6 3" xfId="40595" xr:uid="{00000000-0005-0000-0000-0000849E0000}"/>
    <cellStyle name="Normal 5 2 3 2 3 2 2 7" xfId="40596" xr:uid="{00000000-0005-0000-0000-0000859E0000}"/>
    <cellStyle name="Normal 5 2 3 2 3 2 2 7 2" xfId="40597" xr:uid="{00000000-0005-0000-0000-0000869E0000}"/>
    <cellStyle name="Normal 5 2 3 2 3 2 2 8" xfId="40598" xr:uid="{00000000-0005-0000-0000-0000879E0000}"/>
    <cellStyle name="Normal 5 2 3 2 3 2 3" xfId="40599" xr:uid="{00000000-0005-0000-0000-0000889E0000}"/>
    <cellStyle name="Normal 5 2 3 2 3 2 3 2" xfId="40600" xr:uid="{00000000-0005-0000-0000-0000899E0000}"/>
    <cellStyle name="Normal 5 2 3 2 3 2 3 2 2" xfId="40601" xr:uid="{00000000-0005-0000-0000-00008A9E0000}"/>
    <cellStyle name="Normal 5 2 3 2 3 2 3 2 2 2" xfId="40602" xr:uid="{00000000-0005-0000-0000-00008B9E0000}"/>
    <cellStyle name="Normal 5 2 3 2 3 2 3 2 3" xfId="40603" xr:uid="{00000000-0005-0000-0000-00008C9E0000}"/>
    <cellStyle name="Normal 5 2 3 2 3 2 3 2 3 2" xfId="40604" xr:uid="{00000000-0005-0000-0000-00008D9E0000}"/>
    <cellStyle name="Normal 5 2 3 2 3 2 3 2 3 2 2" xfId="40605" xr:uid="{00000000-0005-0000-0000-00008E9E0000}"/>
    <cellStyle name="Normal 5 2 3 2 3 2 3 2 3 3" xfId="40606" xr:uid="{00000000-0005-0000-0000-00008F9E0000}"/>
    <cellStyle name="Normal 5 2 3 2 3 2 3 2 4" xfId="40607" xr:uid="{00000000-0005-0000-0000-0000909E0000}"/>
    <cellStyle name="Normal 5 2 3 2 3 2 3 3" xfId="40608" xr:uid="{00000000-0005-0000-0000-0000919E0000}"/>
    <cellStyle name="Normal 5 2 3 2 3 2 3 3 2" xfId="40609" xr:uid="{00000000-0005-0000-0000-0000929E0000}"/>
    <cellStyle name="Normal 5 2 3 2 3 2 3 4" xfId="40610" xr:uid="{00000000-0005-0000-0000-0000939E0000}"/>
    <cellStyle name="Normal 5 2 3 2 3 2 3 4 2" xfId="40611" xr:uid="{00000000-0005-0000-0000-0000949E0000}"/>
    <cellStyle name="Normal 5 2 3 2 3 2 3 4 2 2" xfId="40612" xr:uid="{00000000-0005-0000-0000-0000959E0000}"/>
    <cellStyle name="Normal 5 2 3 2 3 2 3 4 3" xfId="40613" xr:uid="{00000000-0005-0000-0000-0000969E0000}"/>
    <cellStyle name="Normal 5 2 3 2 3 2 3 5" xfId="40614" xr:uid="{00000000-0005-0000-0000-0000979E0000}"/>
    <cellStyle name="Normal 5 2 3 2 3 2 4" xfId="40615" xr:uid="{00000000-0005-0000-0000-0000989E0000}"/>
    <cellStyle name="Normal 5 2 3 2 3 2 4 2" xfId="40616" xr:uid="{00000000-0005-0000-0000-0000999E0000}"/>
    <cellStyle name="Normal 5 2 3 2 3 2 4 2 2" xfId="40617" xr:uid="{00000000-0005-0000-0000-00009A9E0000}"/>
    <cellStyle name="Normal 5 2 3 2 3 2 4 3" xfId="40618" xr:uid="{00000000-0005-0000-0000-00009B9E0000}"/>
    <cellStyle name="Normal 5 2 3 2 3 2 4 3 2" xfId="40619" xr:uid="{00000000-0005-0000-0000-00009C9E0000}"/>
    <cellStyle name="Normal 5 2 3 2 3 2 4 3 2 2" xfId="40620" xr:uid="{00000000-0005-0000-0000-00009D9E0000}"/>
    <cellStyle name="Normal 5 2 3 2 3 2 4 3 3" xfId="40621" xr:uid="{00000000-0005-0000-0000-00009E9E0000}"/>
    <cellStyle name="Normal 5 2 3 2 3 2 4 4" xfId="40622" xr:uid="{00000000-0005-0000-0000-00009F9E0000}"/>
    <cellStyle name="Normal 5 2 3 2 3 2 5" xfId="40623" xr:uid="{00000000-0005-0000-0000-0000A09E0000}"/>
    <cellStyle name="Normal 5 2 3 2 3 2 5 2" xfId="40624" xr:uid="{00000000-0005-0000-0000-0000A19E0000}"/>
    <cellStyle name="Normal 5 2 3 2 3 2 5 2 2" xfId="40625" xr:uid="{00000000-0005-0000-0000-0000A29E0000}"/>
    <cellStyle name="Normal 5 2 3 2 3 2 5 3" xfId="40626" xr:uid="{00000000-0005-0000-0000-0000A39E0000}"/>
    <cellStyle name="Normal 5 2 3 2 3 2 5 3 2" xfId="40627" xr:uid="{00000000-0005-0000-0000-0000A49E0000}"/>
    <cellStyle name="Normal 5 2 3 2 3 2 5 3 2 2" xfId="40628" xr:uid="{00000000-0005-0000-0000-0000A59E0000}"/>
    <cellStyle name="Normal 5 2 3 2 3 2 5 3 3" xfId="40629" xr:uid="{00000000-0005-0000-0000-0000A69E0000}"/>
    <cellStyle name="Normal 5 2 3 2 3 2 5 4" xfId="40630" xr:uid="{00000000-0005-0000-0000-0000A79E0000}"/>
    <cellStyle name="Normal 5 2 3 2 3 2 6" xfId="40631" xr:uid="{00000000-0005-0000-0000-0000A89E0000}"/>
    <cellStyle name="Normal 5 2 3 2 3 2 6 2" xfId="40632" xr:uid="{00000000-0005-0000-0000-0000A99E0000}"/>
    <cellStyle name="Normal 5 2 3 2 3 2 7" xfId="40633" xr:uid="{00000000-0005-0000-0000-0000AA9E0000}"/>
    <cellStyle name="Normal 5 2 3 2 3 2 7 2" xfId="40634" xr:uid="{00000000-0005-0000-0000-0000AB9E0000}"/>
    <cellStyle name="Normal 5 2 3 2 3 2 7 2 2" xfId="40635" xr:uid="{00000000-0005-0000-0000-0000AC9E0000}"/>
    <cellStyle name="Normal 5 2 3 2 3 2 7 3" xfId="40636" xr:uid="{00000000-0005-0000-0000-0000AD9E0000}"/>
    <cellStyle name="Normal 5 2 3 2 3 2 8" xfId="40637" xr:uid="{00000000-0005-0000-0000-0000AE9E0000}"/>
    <cellStyle name="Normal 5 2 3 2 3 2 8 2" xfId="40638" xr:uid="{00000000-0005-0000-0000-0000AF9E0000}"/>
    <cellStyle name="Normal 5 2 3 2 3 2 9" xfId="40639" xr:uid="{00000000-0005-0000-0000-0000B09E0000}"/>
    <cellStyle name="Normal 5 2 3 2 3 3" xfId="40640" xr:uid="{00000000-0005-0000-0000-0000B19E0000}"/>
    <cellStyle name="Normal 5 2 3 2 3 3 2" xfId="40641" xr:uid="{00000000-0005-0000-0000-0000B29E0000}"/>
    <cellStyle name="Normal 5 2 3 2 3 3 2 2" xfId="40642" xr:uid="{00000000-0005-0000-0000-0000B39E0000}"/>
    <cellStyle name="Normal 5 2 3 2 3 3 2 2 2" xfId="40643" xr:uid="{00000000-0005-0000-0000-0000B49E0000}"/>
    <cellStyle name="Normal 5 2 3 2 3 3 2 2 2 2" xfId="40644" xr:uid="{00000000-0005-0000-0000-0000B59E0000}"/>
    <cellStyle name="Normal 5 2 3 2 3 3 2 2 3" xfId="40645" xr:uid="{00000000-0005-0000-0000-0000B69E0000}"/>
    <cellStyle name="Normal 5 2 3 2 3 3 2 2 3 2" xfId="40646" xr:uid="{00000000-0005-0000-0000-0000B79E0000}"/>
    <cellStyle name="Normal 5 2 3 2 3 3 2 2 3 2 2" xfId="40647" xr:uid="{00000000-0005-0000-0000-0000B89E0000}"/>
    <cellStyle name="Normal 5 2 3 2 3 3 2 2 3 3" xfId="40648" xr:uid="{00000000-0005-0000-0000-0000B99E0000}"/>
    <cellStyle name="Normal 5 2 3 2 3 3 2 2 4" xfId="40649" xr:uid="{00000000-0005-0000-0000-0000BA9E0000}"/>
    <cellStyle name="Normal 5 2 3 2 3 3 2 3" xfId="40650" xr:uid="{00000000-0005-0000-0000-0000BB9E0000}"/>
    <cellStyle name="Normal 5 2 3 2 3 3 2 3 2" xfId="40651" xr:uid="{00000000-0005-0000-0000-0000BC9E0000}"/>
    <cellStyle name="Normal 5 2 3 2 3 3 2 4" xfId="40652" xr:uid="{00000000-0005-0000-0000-0000BD9E0000}"/>
    <cellStyle name="Normal 5 2 3 2 3 3 2 4 2" xfId="40653" xr:uid="{00000000-0005-0000-0000-0000BE9E0000}"/>
    <cellStyle name="Normal 5 2 3 2 3 3 2 4 2 2" xfId="40654" xr:uid="{00000000-0005-0000-0000-0000BF9E0000}"/>
    <cellStyle name="Normal 5 2 3 2 3 3 2 4 3" xfId="40655" xr:uid="{00000000-0005-0000-0000-0000C09E0000}"/>
    <cellStyle name="Normal 5 2 3 2 3 3 2 5" xfId="40656" xr:uid="{00000000-0005-0000-0000-0000C19E0000}"/>
    <cellStyle name="Normal 5 2 3 2 3 3 3" xfId="40657" xr:uid="{00000000-0005-0000-0000-0000C29E0000}"/>
    <cellStyle name="Normal 5 2 3 2 3 3 3 2" xfId="40658" xr:uid="{00000000-0005-0000-0000-0000C39E0000}"/>
    <cellStyle name="Normal 5 2 3 2 3 3 3 2 2" xfId="40659" xr:uid="{00000000-0005-0000-0000-0000C49E0000}"/>
    <cellStyle name="Normal 5 2 3 2 3 3 3 3" xfId="40660" xr:uid="{00000000-0005-0000-0000-0000C59E0000}"/>
    <cellStyle name="Normal 5 2 3 2 3 3 3 3 2" xfId="40661" xr:uid="{00000000-0005-0000-0000-0000C69E0000}"/>
    <cellStyle name="Normal 5 2 3 2 3 3 3 3 2 2" xfId="40662" xr:uid="{00000000-0005-0000-0000-0000C79E0000}"/>
    <cellStyle name="Normal 5 2 3 2 3 3 3 3 3" xfId="40663" xr:uid="{00000000-0005-0000-0000-0000C89E0000}"/>
    <cellStyle name="Normal 5 2 3 2 3 3 3 4" xfId="40664" xr:uid="{00000000-0005-0000-0000-0000C99E0000}"/>
    <cellStyle name="Normal 5 2 3 2 3 3 4" xfId="40665" xr:uid="{00000000-0005-0000-0000-0000CA9E0000}"/>
    <cellStyle name="Normal 5 2 3 2 3 3 4 2" xfId="40666" xr:uid="{00000000-0005-0000-0000-0000CB9E0000}"/>
    <cellStyle name="Normal 5 2 3 2 3 3 4 2 2" xfId="40667" xr:uid="{00000000-0005-0000-0000-0000CC9E0000}"/>
    <cellStyle name="Normal 5 2 3 2 3 3 4 3" xfId="40668" xr:uid="{00000000-0005-0000-0000-0000CD9E0000}"/>
    <cellStyle name="Normal 5 2 3 2 3 3 4 3 2" xfId="40669" xr:uid="{00000000-0005-0000-0000-0000CE9E0000}"/>
    <cellStyle name="Normal 5 2 3 2 3 3 4 3 2 2" xfId="40670" xr:uid="{00000000-0005-0000-0000-0000CF9E0000}"/>
    <cellStyle name="Normal 5 2 3 2 3 3 4 3 3" xfId="40671" xr:uid="{00000000-0005-0000-0000-0000D09E0000}"/>
    <cellStyle name="Normal 5 2 3 2 3 3 4 4" xfId="40672" xr:uid="{00000000-0005-0000-0000-0000D19E0000}"/>
    <cellStyle name="Normal 5 2 3 2 3 3 5" xfId="40673" xr:uid="{00000000-0005-0000-0000-0000D29E0000}"/>
    <cellStyle name="Normal 5 2 3 2 3 3 5 2" xfId="40674" xr:uid="{00000000-0005-0000-0000-0000D39E0000}"/>
    <cellStyle name="Normal 5 2 3 2 3 3 6" xfId="40675" xr:uid="{00000000-0005-0000-0000-0000D49E0000}"/>
    <cellStyle name="Normal 5 2 3 2 3 3 6 2" xfId="40676" xr:uid="{00000000-0005-0000-0000-0000D59E0000}"/>
    <cellStyle name="Normal 5 2 3 2 3 3 6 2 2" xfId="40677" xr:uid="{00000000-0005-0000-0000-0000D69E0000}"/>
    <cellStyle name="Normal 5 2 3 2 3 3 6 3" xfId="40678" xr:uid="{00000000-0005-0000-0000-0000D79E0000}"/>
    <cellStyle name="Normal 5 2 3 2 3 3 7" xfId="40679" xr:uid="{00000000-0005-0000-0000-0000D89E0000}"/>
    <cellStyle name="Normal 5 2 3 2 3 3 7 2" xfId="40680" xr:uid="{00000000-0005-0000-0000-0000D99E0000}"/>
    <cellStyle name="Normal 5 2 3 2 3 3 8" xfId="40681" xr:uid="{00000000-0005-0000-0000-0000DA9E0000}"/>
    <cellStyle name="Normal 5 2 3 2 3 4" xfId="40682" xr:uid="{00000000-0005-0000-0000-0000DB9E0000}"/>
    <cellStyle name="Normal 5 2 3 2 3 4 2" xfId="40683" xr:uid="{00000000-0005-0000-0000-0000DC9E0000}"/>
    <cellStyle name="Normal 5 2 3 2 3 4 2 2" xfId="40684" xr:uid="{00000000-0005-0000-0000-0000DD9E0000}"/>
    <cellStyle name="Normal 5 2 3 2 3 4 2 2 2" xfId="40685" xr:uid="{00000000-0005-0000-0000-0000DE9E0000}"/>
    <cellStyle name="Normal 5 2 3 2 3 4 2 3" xfId="40686" xr:uid="{00000000-0005-0000-0000-0000DF9E0000}"/>
    <cellStyle name="Normal 5 2 3 2 3 4 2 3 2" xfId="40687" xr:uid="{00000000-0005-0000-0000-0000E09E0000}"/>
    <cellStyle name="Normal 5 2 3 2 3 4 2 3 2 2" xfId="40688" xr:uid="{00000000-0005-0000-0000-0000E19E0000}"/>
    <cellStyle name="Normal 5 2 3 2 3 4 2 3 3" xfId="40689" xr:uid="{00000000-0005-0000-0000-0000E29E0000}"/>
    <cellStyle name="Normal 5 2 3 2 3 4 2 4" xfId="40690" xr:uid="{00000000-0005-0000-0000-0000E39E0000}"/>
    <cellStyle name="Normal 5 2 3 2 3 4 3" xfId="40691" xr:uid="{00000000-0005-0000-0000-0000E49E0000}"/>
    <cellStyle name="Normal 5 2 3 2 3 4 3 2" xfId="40692" xr:uid="{00000000-0005-0000-0000-0000E59E0000}"/>
    <cellStyle name="Normal 5 2 3 2 3 4 4" xfId="40693" xr:uid="{00000000-0005-0000-0000-0000E69E0000}"/>
    <cellStyle name="Normal 5 2 3 2 3 4 4 2" xfId="40694" xr:uid="{00000000-0005-0000-0000-0000E79E0000}"/>
    <cellStyle name="Normal 5 2 3 2 3 4 4 2 2" xfId="40695" xr:uid="{00000000-0005-0000-0000-0000E89E0000}"/>
    <cellStyle name="Normal 5 2 3 2 3 4 4 3" xfId="40696" xr:uid="{00000000-0005-0000-0000-0000E99E0000}"/>
    <cellStyle name="Normal 5 2 3 2 3 4 5" xfId="40697" xr:uid="{00000000-0005-0000-0000-0000EA9E0000}"/>
    <cellStyle name="Normal 5 2 3 2 3 5" xfId="40698" xr:uid="{00000000-0005-0000-0000-0000EB9E0000}"/>
    <cellStyle name="Normal 5 2 3 2 3 5 2" xfId="40699" xr:uid="{00000000-0005-0000-0000-0000EC9E0000}"/>
    <cellStyle name="Normal 5 2 3 2 3 5 2 2" xfId="40700" xr:uid="{00000000-0005-0000-0000-0000ED9E0000}"/>
    <cellStyle name="Normal 5 2 3 2 3 5 3" xfId="40701" xr:uid="{00000000-0005-0000-0000-0000EE9E0000}"/>
    <cellStyle name="Normal 5 2 3 2 3 5 3 2" xfId="40702" xr:uid="{00000000-0005-0000-0000-0000EF9E0000}"/>
    <cellStyle name="Normal 5 2 3 2 3 5 3 2 2" xfId="40703" xr:uid="{00000000-0005-0000-0000-0000F09E0000}"/>
    <cellStyle name="Normal 5 2 3 2 3 5 3 3" xfId="40704" xr:uid="{00000000-0005-0000-0000-0000F19E0000}"/>
    <cellStyle name="Normal 5 2 3 2 3 5 4" xfId="40705" xr:uid="{00000000-0005-0000-0000-0000F29E0000}"/>
    <cellStyle name="Normal 5 2 3 2 3 6" xfId="40706" xr:uid="{00000000-0005-0000-0000-0000F39E0000}"/>
    <cellStyle name="Normal 5 2 3 2 3 6 2" xfId="40707" xr:uid="{00000000-0005-0000-0000-0000F49E0000}"/>
    <cellStyle name="Normal 5 2 3 2 3 6 2 2" xfId="40708" xr:uid="{00000000-0005-0000-0000-0000F59E0000}"/>
    <cellStyle name="Normal 5 2 3 2 3 6 3" xfId="40709" xr:uid="{00000000-0005-0000-0000-0000F69E0000}"/>
    <cellStyle name="Normal 5 2 3 2 3 6 3 2" xfId="40710" xr:uid="{00000000-0005-0000-0000-0000F79E0000}"/>
    <cellStyle name="Normal 5 2 3 2 3 6 3 2 2" xfId="40711" xr:uid="{00000000-0005-0000-0000-0000F89E0000}"/>
    <cellStyle name="Normal 5 2 3 2 3 6 3 3" xfId="40712" xr:uid="{00000000-0005-0000-0000-0000F99E0000}"/>
    <cellStyle name="Normal 5 2 3 2 3 6 4" xfId="40713" xr:uid="{00000000-0005-0000-0000-0000FA9E0000}"/>
    <cellStyle name="Normal 5 2 3 2 3 7" xfId="40714" xr:uid="{00000000-0005-0000-0000-0000FB9E0000}"/>
    <cellStyle name="Normal 5 2 3 2 3 7 2" xfId="40715" xr:uid="{00000000-0005-0000-0000-0000FC9E0000}"/>
    <cellStyle name="Normal 5 2 3 2 3 8" xfId="40716" xr:uid="{00000000-0005-0000-0000-0000FD9E0000}"/>
    <cellStyle name="Normal 5 2 3 2 3 8 2" xfId="40717" xr:uid="{00000000-0005-0000-0000-0000FE9E0000}"/>
    <cellStyle name="Normal 5 2 3 2 3 8 2 2" xfId="40718" xr:uid="{00000000-0005-0000-0000-0000FF9E0000}"/>
    <cellStyle name="Normal 5 2 3 2 3 8 3" xfId="40719" xr:uid="{00000000-0005-0000-0000-0000009F0000}"/>
    <cellStyle name="Normal 5 2 3 2 3 9" xfId="40720" xr:uid="{00000000-0005-0000-0000-0000019F0000}"/>
    <cellStyle name="Normal 5 2 3 2 3 9 2" xfId="40721" xr:uid="{00000000-0005-0000-0000-0000029F0000}"/>
    <cellStyle name="Normal 5 2 3 2 4" xfId="40722" xr:uid="{00000000-0005-0000-0000-0000039F0000}"/>
    <cellStyle name="Normal 5 2 3 2 4 10" xfId="40723" xr:uid="{00000000-0005-0000-0000-0000049F0000}"/>
    <cellStyle name="Normal 5 2 3 2 4 11" xfId="40724" xr:uid="{00000000-0005-0000-0000-0000059F0000}"/>
    <cellStyle name="Normal 5 2 3 2 4 2" xfId="40725" xr:uid="{00000000-0005-0000-0000-0000069F0000}"/>
    <cellStyle name="Normal 5 2 3 2 4 2 2" xfId="40726" xr:uid="{00000000-0005-0000-0000-0000079F0000}"/>
    <cellStyle name="Normal 5 2 3 2 4 2 2 2" xfId="40727" xr:uid="{00000000-0005-0000-0000-0000089F0000}"/>
    <cellStyle name="Normal 5 2 3 2 4 2 2 2 2" xfId="40728" xr:uid="{00000000-0005-0000-0000-0000099F0000}"/>
    <cellStyle name="Normal 5 2 3 2 4 2 2 2 2 2" xfId="40729" xr:uid="{00000000-0005-0000-0000-00000A9F0000}"/>
    <cellStyle name="Normal 5 2 3 2 4 2 2 2 2 2 2" xfId="40730" xr:uid="{00000000-0005-0000-0000-00000B9F0000}"/>
    <cellStyle name="Normal 5 2 3 2 4 2 2 2 2 3" xfId="40731" xr:uid="{00000000-0005-0000-0000-00000C9F0000}"/>
    <cellStyle name="Normal 5 2 3 2 4 2 2 2 2 3 2" xfId="40732" xr:uid="{00000000-0005-0000-0000-00000D9F0000}"/>
    <cellStyle name="Normal 5 2 3 2 4 2 2 2 2 3 2 2" xfId="40733" xr:uid="{00000000-0005-0000-0000-00000E9F0000}"/>
    <cellStyle name="Normal 5 2 3 2 4 2 2 2 2 3 3" xfId="40734" xr:uid="{00000000-0005-0000-0000-00000F9F0000}"/>
    <cellStyle name="Normal 5 2 3 2 4 2 2 2 2 4" xfId="40735" xr:uid="{00000000-0005-0000-0000-0000109F0000}"/>
    <cellStyle name="Normal 5 2 3 2 4 2 2 2 3" xfId="40736" xr:uid="{00000000-0005-0000-0000-0000119F0000}"/>
    <cellStyle name="Normal 5 2 3 2 4 2 2 2 3 2" xfId="40737" xr:uid="{00000000-0005-0000-0000-0000129F0000}"/>
    <cellStyle name="Normal 5 2 3 2 4 2 2 2 4" xfId="40738" xr:uid="{00000000-0005-0000-0000-0000139F0000}"/>
    <cellStyle name="Normal 5 2 3 2 4 2 2 2 4 2" xfId="40739" xr:uid="{00000000-0005-0000-0000-0000149F0000}"/>
    <cellStyle name="Normal 5 2 3 2 4 2 2 2 4 2 2" xfId="40740" xr:uid="{00000000-0005-0000-0000-0000159F0000}"/>
    <cellStyle name="Normal 5 2 3 2 4 2 2 2 4 3" xfId="40741" xr:uid="{00000000-0005-0000-0000-0000169F0000}"/>
    <cellStyle name="Normal 5 2 3 2 4 2 2 2 5" xfId="40742" xr:uid="{00000000-0005-0000-0000-0000179F0000}"/>
    <cellStyle name="Normal 5 2 3 2 4 2 2 3" xfId="40743" xr:uid="{00000000-0005-0000-0000-0000189F0000}"/>
    <cellStyle name="Normal 5 2 3 2 4 2 2 3 2" xfId="40744" xr:uid="{00000000-0005-0000-0000-0000199F0000}"/>
    <cellStyle name="Normal 5 2 3 2 4 2 2 3 2 2" xfId="40745" xr:uid="{00000000-0005-0000-0000-00001A9F0000}"/>
    <cellStyle name="Normal 5 2 3 2 4 2 2 3 3" xfId="40746" xr:uid="{00000000-0005-0000-0000-00001B9F0000}"/>
    <cellStyle name="Normal 5 2 3 2 4 2 2 3 3 2" xfId="40747" xr:uid="{00000000-0005-0000-0000-00001C9F0000}"/>
    <cellStyle name="Normal 5 2 3 2 4 2 2 3 3 2 2" xfId="40748" xr:uid="{00000000-0005-0000-0000-00001D9F0000}"/>
    <cellStyle name="Normal 5 2 3 2 4 2 2 3 3 3" xfId="40749" xr:uid="{00000000-0005-0000-0000-00001E9F0000}"/>
    <cellStyle name="Normal 5 2 3 2 4 2 2 3 4" xfId="40750" xr:uid="{00000000-0005-0000-0000-00001F9F0000}"/>
    <cellStyle name="Normal 5 2 3 2 4 2 2 4" xfId="40751" xr:uid="{00000000-0005-0000-0000-0000209F0000}"/>
    <cellStyle name="Normal 5 2 3 2 4 2 2 4 2" xfId="40752" xr:uid="{00000000-0005-0000-0000-0000219F0000}"/>
    <cellStyle name="Normal 5 2 3 2 4 2 2 4 2 2" xfId="40753" xr:uid="{00000000-0005-0000-0000-0000229F0000}"/>
    <cellStyle name="Normal 5 2 3 2 4 2 2 4 3" xfId="40754" xr:uid="{00000000-0005-0000-0000-0000239F0000}"/>
    <cellStyle name="Normal 5 2 3 2 4 2 2 4 3 2" xfId="40755" xr:uid="{00000000-0005-0000-0000-0000249F0000}"/>
    <cellStyle name="Normal 5 2 3 2 4 2 2 4 3 2 2" xfId="40756" xr:uid="{00000000-0005-0000-0000-0000259F0000}"/>
    <cellStyle name="Normal 5 2 3 2 4 2 2 4 3 3" xfId="40757" xr:uid="{00000000-0005-0000-0000-0000269F0000}"/>
    <cellStyle name="Normal 5 2 3 2 4 2 2 4 4" xfId="40758" xr:uid="{00000000-0005-0000-0000-0000279F0000}"/>
    <cellStyle name="Normal 5 2 3 2 4 2 2 5" xfId="40759" xr:uid="{00000000-0005-0000-0000-0000289F0000}"/>
    <cellStyle name="Normal 5 2 3 2 4 2 2 5 2" xfId="40760" xr:uid="{00000000-0005-0000-0000-0000299F0000}"/>
    <cellStyle name="Normal 5 2 3 2 4 2 2 6" xfId="40761" xr:uid="{00000000-0005-0000-0000-00002A9F0000}"/>
    <cellStyle name="Normal 5 2 3 2 4 2 2 6 2" xfId="40762" xr:uid="{00000000-0005-0000-0000-00002B9F0000}"/>
    <cellStyle name="Normal 5 2 3 2 4 2 2 6 2 2" xfId="40763" xr:uid="{00000000-0005-0000-0000-00002C9F0000}"/>
    <cellStyle name="Normal 5 2 3 2 4 2 2 6 3" xfId="40764" xr:uid="{00000000-0005-0000-0000-00002D9F0000}"/>
    <cellStyle name="Normal 5 2 3 2 4 2 2 7" xfId="40765" xr:uid="{00000000-0005-0000-0000-00002E9F0000}"/>
    <cellStyle name="Normal 5 2 3 2 4 2 2 7 2" xfId="40766" xr:uid="{00000000-0005-0000-0000-00002F9F0000}"/>
    <cellStyle name="Normal 5 2 3 2 4 2 2 8" xfId="40767" xr:uid="{00000000-0005-0000-0000-0000309F0000}"/>
    <cellStyle name="Normal 5 2 3 2 4 2 3" xfId="40768" xr:uid="{00000000-0005-0000-0000-0000319F0000}"/>
    <cellStyle name="Normal 5 2 3 2 4 2 3 2" xfId="40769" xr:uid="{00000000-0005-0000-0000-0000329F0000}"/>
    <cellStyle name="Normal 5 2 3 2 4 2 3 2 2" xfId="40770" xr:uid="{00000000-0005-0000-0000-0000339F0000}"/>
    <cellStyle name="Normal 5 2 3 2 4 2 3 2 2 2" xfId="40771" xr:uid="{00000000-0005-0000-0000-0000349F0000}"/>
    <cellStyle name="Normal 5 2 3 2 4 2 3 2 3" xfId="40772" xr:uid="{00000000-0005-0000-0000-0000359F0000}"/>
    <cellStyle name="Normal 5 2 3 2 4 2 3 2 3 2" xfId="40773" xr:uid="{00000000-0005-0000-0000-0000369F0000}"/>
    <cellStyle name="Normal 5 2 3 2 4 2 3 2 3 2 2" xfId="40774" xr:uid="{00000000-0005-0000-0000-0000379F0000}"/>
    <cellStyle name="Normal 5 2 3 2 4 2 3 2 3 3" xfId="40775" xr:uid="{00000000-0005-0000-0000-0000389F0000}"/>
    <cellStyle name="Normal 5 2 3 2 4 2 3 2 4" xfId="40776" xr:uid="{00000000-0005-0000-0000-0000399F0000}"/>
    <cellStyle name="Normal 5 2 3 2 4 2 3 3" xfId="40777" xr:uid="{00000000-0005-0000-0000-00003A9F0000}"/>
    <cellStyle name="Normal 5 2 3 2 4 2 3 3 2" xfId="40778" xr:uid="{00000000-0005-0000-0000-00003B9F0000}"/>
    <cellStyle name="Normal 5 2 3 2 4 2 3 4" xfId="40779" xr:uid="{00000000-0005-0000-0000-00003C9F0000}"/>
    <cellStyle name="Normal 5 2 3 2 4 2 3 4 2" xfId="40780" xr:uid="{00000000-0005-0000-0000-00003D9F0000}"/>
    <cellStyle name="Normal 5 2 3 2 4 2 3 4 2 2" xfId="40781" xr:uid="{00000000-0005-0000-0000-00003E9F0000}"/>
    <cellStyle name="Normal 5 2 3 2 4 2 3 4 3" xfId="40782" xr:uid="{00000000-0005-0000-0000-00003F9F0000}"/>
    <cellStyle name="Normal 5 2 3 2 4 2 3 5" xfId="40783" xr:uid="{00000000-0005-0000-0000-0000409F0000}"/>
    <cellStyle name="Normal 5 2 3 2 4 2 4" xfId="40784" xr:uid="{00000000-0005-0000-0000-0000419F0000}"/>
    <cellStyle name="Normal 5 2 3 2 4 2 4 2" xfId="40785" xr:uid="{00000000-0005-0000-0000-0000429F0000}"/>
    <cellStyle name="Normal 5 2 3 2 4 2 4 2 2" xfId="40786" xr:uid="{00000000-0005-0000-0000-0000439F0000}"/>
    <cellStyle name="Normal 5 2 3 2 4 2 4 3" xfId="40787" xr:uid="{00000000-0005-0000-0000-0000449F0000}"/>
    <cellStyle name="Normal 5 2 3 2 4 2 4 3 2" xfId="40788" xr:uid="{00000000-0005-0000-0000-0000459F0000}"/>
    <cellStyle name="Normal 5 2 3 2 4 2 4 3 2 2" xfId="40789" xr:uid="{00000000-0005-0000-0000-0000469F0000}"/>
    <cellStyle name="Normal 5 2 3 2 4 2 4 3 3" xfId="40790" xr:uid="{00000000-0005-0000-0000-0000479F0000}"/>
    <cellStyle name="Normal 5 2 3 2 4 2 4 4" xfId="40791" xr:uid="{00000000-0005-0000-0000-0000489F0000}"/>
    <cellStyle name="Normal 5 2 3 2 4 2 5" xfId="40792" xr:uid="{00000000-0005-0000-0000-0000499F0000}"/>
    <cellStyle name="Normal 5 2 3 2 4 2 5 2" xfId="40793" xr:uid="{00000000-0005-0000-0000-00004A9F0000}"/>
    <cellStyle name="Normal 5 2 3 2 4 2 5 2 2" xfId="40794" xr:uid="{00000000-0005-0000-0000-00004B9F0000}"/>
    <cellStyle name="Normal 5 2 3 2 4 2 5 3" xfId="40795" xr:uid="{00000000-0005-0000-0000-00004C9F0000}"/>
    <cellStyle name="Normal 5 2 3 2 4 2 5 3 2" xfId="40796" xr:uid="{00000000-0005-0000-0000-00004D9F0000}"/>
    <cellStyle name="Normal 5 2 3 2 4 2 5 3 2 2" xfId="40797" xr:uid="{00000000-0005-0000-0000-00004E9F0000}"/>
    <cellStyle name="Normal 5 2 3 2 4 2 5 3 3" xfId="40798" xr:uid="{00000000-0005-0000-0000-00004F9F0000}"/>
    <cellStyle name="Normal 5 2 3 2 4 2 5 4" xfId="40799" xr:uid="{00000000-0005-0000-0000-0000509F0000}"/>
    <cellStyle name="Normal 5 2 3 2 4 2 6" xfId="40800" xr:uid="{00000000-0005-0000-0000-0000519F0000}"/>
    <cellStyle name="Normal 5 2 3 2 4 2 6 2" xfId="40801" xr:uid="{00000000-0005-0000-0000-0000529F0000}"/>
    <cellStyle name="Normal 5 2 3 2 4 2 7" xfId="40802" xr:uid="{00000000-0005-0000-0000-0000539F0000}"/>
    <cellStyle name="Normal 5 2 3 2 4 2 7 2" xfId="40803" xr:uid="{00000000-0005-0000-0000-0000549F0000}"/>
    <cellStyle name="Normal 5 2 3 2 4 2 7 2 2" xfId="40804" xr:uid="{00000000-0005-0000-0000-0000559F0000}"/>
    <cellStyle name="Normal 5 2 3 2 4 2 7 3" xfId="40805" xr:uid="{00000000-0005-0000-0000-0000569F0000}"/>
    <cellStyle name="Normal 5 2 3 2 4 2 8" xfId="40806" xr:uid="{00000000-0005-0000-0000-0000579F0000}"/>
    <cellStyle name="Normal 5 2 3 2 4 2 8 2" xfId="40807" xr:uid="{00000000-0005-0000-0000-0000589F0000}"/>
    <cellStyle name="Normal 5 2 3 2 4 2 9" xfId="40808" xr:uid="{00000000-0005-0000-0000-0000599F0000}"/>
    <cellStyle name="Normal 5 2 3 2 4 3" xfId="40809" xr:uid="{00000000-0005-0000-0000-00005A9F0000}"/>
    <cellStyle name="Normal 5 2 3 2 4 3 2" xfId="40810" xr:uid="{00000000-0005-0000-0000-00005B9F0000}"/>
    <cellStyle name="Normal 5 2 3 2 4 3 2 2" xfId="40811" xr:uid="{00000000-0005-0000-0000-00005C9F0000}"/>
    <cellStyle name="Normal 5 2 3 2 4 3 2 2 2" xfId="40812" xr:uid="{00000000-0005-0000-0000-00005D9F0000}"/>
    <cellStyle name="Normal 5 2 3 2 4 3 2 2 2 2" xfId="40813" xr:uid="{00000000-0005-0000-0000-00005E9F0000}"/>
    <cellStyle name="Normal 5 2 3 2 4 3 2 2 3" xfId="40814" xr:uid="{00000000-0005-0000-0000-00005F9F0000}"/>
    <cellStyle name="Normal 5 2 3 2 4 3 2 2 3 2" xfId="40815" xr:uid="{00000000-0005-0000-0000-0000609F0000}"/>
    <cellStyle name="Normal 5 2 3 2 4 3 2 2 3 2 2" xfId="40816" xr:uid="{00000000-0005-0000-0000-0000619F0000}"/>
    <cellStyle name="Normal 5 2 3 2 4 3 2 2 3 3" xfId="40817" xr:uid="{00000000-0005-0000-0000-0000629F0000}"/>
    <cellStyle name="Normal 5 2 3 2 4 3 2 2 4" xfId="40818" xr:uid="{00000000-0005-0000-0000-0000639F0000}"/>
    <cellStyle name="Normal 5 2 3 2 4 3 2 3" xfId="40819" xr:uid="{00000000-0005-0000-0000-0000649F0000}"/>
    <cellStyle name="Normal 5 2 3 2 4 3 2 3 2" xfId="40820" xr:uid="{00000000-0005-0000-0000-0000659F0000}"/>
    <cellStyle name="Normal 5 2 3 2 4 3 2 4" xfId="40821" xr:uid="{00000000-0005-0000-0000-0000669F0000}"/>
    <cellStyle name="Normal 5 2 3 2 4 3 2 4 2" xfId="40822" xr:uid="{00000000-0005-0000-0000-0000679F0000}"/>
    <cellStyle name="Normal 5 2 3 2 4 3 2 4 2 2" xfId="40823" xr:uid="{00000000-0005-0000-0000-0000689F0000}"/>
    <cellStyle name="Normal 5 2 3 2 4 3 2 4 3" xfId="40824" xr:uid="{00000000-0005-0000-0000-0000699F0000}"/>
    <cellStyle name="Normal 5 2 3 2 4 3 2 5" xfId="40825" xr:uid="{00000000-0005-0000-0000-00006A9F0000}"/>
    <cellStyle name="Normal 5 2 3 2 4 3 3" xfId="40826" xr:uid="{00000000-0005-0000-0000-00006B9F0000}"/>
    <cellStyle name="Normal 5 2 3 2 4 3 3 2" xfId="40827" xr:uid="{00000000-0005-0000-0000-00006C9F0000}"/>
    <cellStyle name="Normal 5 2 3 2 4 3 3 2 2" xfId="40828" xr:uid="{00000000-0005-0000-0000-00006D9F0000}"/>
    <cellStyle name="Normal 5 2 3 2 4 3 3 3" xfId="40829" xr:uid="{00000000-0005-0000-0000-00006E9F0000}"/>
    <cellStyle name="Normal 5 2 3 2 4 3 3 3 2" xfId="40830" xr:uid="{00000000-0005-0000-0000-00006F9F0000}"/>
    <cellStyle name="Normal 5 2 3 2 4 3 3 3 2 2" xfId="40831" xr:uid="{00000000-0005-0000-0000-0000709F0000}"/>
    <cellStyle name="Normal 5 2 3 2 4 3 3 3 3" xfId="40832" xr:uid="{00000000-0005-0000-0000-0000719F0000}"/>
    <cellStyle name="Normal 5 2 3 2 4 3 3 4" xfId="40833" xr:uid="{00000000-0005-0000-0000-0000729F0000}"/>
    <cellStyle name="Normal 5 2 3 2 4 3 4" xfId="40834" xr:uid="{00000000-0005-0000-0000-0000739F0000}"/>
    <cellStyle name="Normal 5 2 3 2 4 3 4 2" xfId="40835" xr:uid="{00000000-0005-0000-0000-0000749F0000}"/>
    <cellStyle name="Normal 5 2 3 2 4 3 4 2 2" xfId="40836" xr:uid="{00000000-0005-0000-0000-0000759F0000}"/>
    <cellStyle name="Normal 5 2 3 2 4 3 4 3" xfId="40837" xr:uid="{00000000-0005-0000-0000-0000769F0000}"/>
    <cellStyle name="Normal 5 2 3 2 4 3 4 3 2" xfId="40838" xr:uid="{00000000-0005-0000-0000-0000779F0000}"/>
    <cellStyle name="Normal 5 2 3 2 4 3 4 3 2 2" xfId="40839" xr:uid="{00000000-0005-0000-0000-0000789F0000}"/>
    <cellStyle name="Normal 5 2 3 2 4 3 4 3 3" xfId="40840" xr:uid="{00000000-0005-0000-0000-0000799F0000}"/>
    <cellStyle name="Normal 5 2 3 2 4 3 4 4" xfId="40841" xr:uid="{00000000-0005-0000-0000-00007A9F0000}"/>
    <cellStyle name="Normal 5 2 3 2 4 3 5" xfId="40842" xr:uid="{00000000-0005-0000-0000-00007B9F0000}"/>
    <cellStyle name="Normal 5 2 3 2 4 3 5 2" xfId="40843" xr:uid="{00000000-0005-0000-0000-00007C9F0000}"/>
    <cellStyle name="Normal 5 2 3 2 4 3 6" xfId="40844" xr:uid="{00000000-0005-0000-0000-00007D9F0000}"/>
    <cellStyle name="Normal 5 2 3 2 4 3 6 2" xfId="40845" xr:uid="{00000000-0005-0000-0000-00007E9F0000}"/>
    <cellStyle name="Normal 5 2 3 2 4 3 6 2 2" xfId="40846" xr:uid="{00000000-0005-0000-0000-00007F9F0000}"/>
    <cellStyle name="Normal 5 2 3 2 4 3 6 3" xfId="40847" xr:uid="{00000000-0005-0000-0000-0000809F0000}"/>
    <cellStyle name="Normal 5 2 3 2 4 3 7" xfId="40848" xr:uid="{00000000-0005-0000-0000-0000819F0000}"/>
    <cellStyle name="Normal 5 2 3 2 4 3 7 2" xfId="40849" xr:uid="{00000000-0005-0000-0000-0000829F0000}"/>
    <cellStyle name="Normal 5 2 3 2 4 3 8" xfId="40850" xr:uid="{00000000-0005-0000-0000-0000839F0000}"/>
    <cellStyle name="Normal 5 2 3 2 4 4" xfId="40851" xr:uid="{00000000-0005-0000-0000-0000849F0000}"/>
    <cellStyle name="Normal 5 2 3 2 4 4 2" xfId="40852" xr:uid="{00000000-0005-0000-0000-0000859F0000}"/>
    <cellStyle name="Normal 5 2 3 2 4 4 2 2" xfId="40853" xr:uid="{00000000-0005-0000-0000-0000869F0000}"/>
    <cellStyle name="Normal 5 2 3 2 4 4 2 2 2" xfId="40854" xr:uid="{00000000-0005-0000-0000-0000879F0000}"/>
    <cellStyle name="Normal 5 2 3 2 4 4 2 3" xfId="40855" xr:uid="{00000000-0005-0000-0000-0000889F0000}"/>
    <cellStyle name="Normal 5 2 3 2 4 4 2 3 2" xfId="40856" xr:uid="{00000000-0005-0000-0000-0000899F0000}"/>
    <cellStyle name="Normal 5 2 3 2 4 4 2 3 2 2" xfId="40857" xr:uid="{00000000-0005-0000-0000-00008A9F0000}"/>
    <cellStyle name="Normal 5 2 3 2 4 4 2 3 3" xfId="40858" xr:uid="{00000000-0005-0000-0000-00008B9F0000}"/>
    <cellStyle name="Normal 5 2 3 2 4 4 2 4" xfId="40859" xr:uid="{00000000-0005-0000-0000-00008C9F0000}"/>
    <cellStyle name="Normal 5 2 3 2 4 4 3" xfId="40860" xr:uid="{00000000-0005-0000-0000-00008D9F0000}"/>
    <cellStyle name="Normal 5 2 3 2 4 4 3 2" xfId="40861" xr:uid="{00000000-0005-0000-0000-00008E9F0000}"/>
    <cellStyle name="Normal 5 2 3 2 4 4 4" xfId="40862" xr:uid="{00000000-0005-0000-0000-00008F9F0000}"/>
    <cellStyle name="Normal 5 2 3 2 4 4 4 2" xfId="40863" xr:uid="{00000000-0005-0000-0000-0000909F0000}"/>
    <cellStyle name="Normal 5 2 3 2 4 4 4 2 2" xfId="40864" xr:uid="{00000000-0005-0000-0000-0000919F0000}"/>
    <cellStyle name="Normal 5 2 3 2 4 4 4 3" xfId="40865" xr:uid="{00000000-0005-0000-0000-0000929F0000}"/>
    <cellStyle name="Normal 5 2 3 2 4 4 5" xfId="40866" xr:uid="{00000000-0005-0000-0000-0000939F0000}"/>
    <cellStyle name="Normal 5 2 3 2 4 5" xfId="40867" xr:uid="{00000000-0005-0000-0000-0000949F0000}"/>
    <cellStyle name="Normal 5 2 3 2 4 5 2" xfId="40868" xr:uid="{00000000-0005-0000-0000-0000959F0000}"/>
    <cellStyle name="Normal 5 2 3 2 4 5 2 2" xfId="40869" xr:uid="{00000000-0005-0000-0000-0000969F0000}"/>
    <cellStyle name="Normal 5 2 3 2 4 5 3" xfId="40870" xr:uid="{00000000-0005-0000-0000-0000979F0000}"/>
    <cellStyle name="Normal 5 2 3 2 4 5 3 2" xfId="40871" xr:uid="{00000000-0005-0000-0000-0000989F0000}"/>
    <cellStyle name="Normal 5 2 3 2 4 5 3 2 2" xfId="40872" xr:uid="{00000000-0005-0000-0000-0000999F0000}"/>
    <cellStyle name="Normal 5 2 3 2 4 5 3 3" xfId="40873" xr:uid="{00000000-0005-0000-0000-00009A9F0000}"/>
    <cellStyle name="Normal 5 2 3 2 4 5 4" xfId="40874" xr:uid="{00000000-0005-0000-0000-00009B9F0000}"/>
    <cellStyle name="Normal 5 2 3 2 4 6" xfId="40875" xr:uid="{00000000-0005-0000-0000-00009C9F0000}"/>
    <cellStyle name="Normal 5 2 3 2 4 6 2" xfId="40876" xr:uid="{00000000-0005-0000-0000-00009D9F0000}"/>
    <cellStyle name="Normal 5 2 3 2 4 6 2 2" xfId="40877" xr:uid="{00000000-0005-0000-0000-00009E9F0000}"/>
    <cellStyle name="Normal 5 2 3 2 4 6 3" xfId="40878" xr:uid="{00000000-0005-0000-0000-00009F9F0000}"/>
    <cellStyle name="Normal 5 2 3 2 4 6 3 2" xfId="40879" xr:uid="{00000000-0005-0000-0000-0000A09F0000}"/>
    <cellStyle name="Normal 5 2 3 2 4 6 3 2 2" xfId="40880" xr:uid="{00000000-0005-0000-0000-0000A19F0000}"/>
    <cellStyle name="Normal 5 2 3 2 4 6 3 3" xfId="40881" xr:uid="{00000000-0005-0000-0000-0000A29F0000}"/>
    <cellStyle name="Normal 5 2 3 2 4 6 4" xfId="40882" xr:uid="{00000000-0005-0000-0000-0000A39F0000}"/>
    <cellStyle name="Normal 5 2 3 2 4 7" xfId="40883" xr:uid="{00000000-0005-0000-0000-0000A49F0000}"/>
    <cellStyle name="Normal 5 2 3 2 4 7 2" xfId="40884" xr:uid="{00000000-0005-0000-0000-0000A59F0000}"/>
    <cellStyle name="Normal 5 2 3 2 4 8" xfId="40885" xr:uid="{00000000-0005-0000-0000-0000A69F0000}"/>
    <cellStyle name="Normal 5 2 3 2 4 8 2" xfId="40886" xr:uid="{00000000-0005-0000-0000-0000A79F0000}"/>
    <cellStyle name="Normal 5 2 3 2 4 8 2 2" xfId="40887" xr:uid="{00000000-0005-0000-0000-0000A89F0000}"/>
    <cellStyle name="Normal 5 2 3 2 4 8 3" xfId="40888" xr:uid="{00000000-0005-0000-0000-0000A99F0000}"/>
    <cellStyle name="Normal 5 2 3 2 4 9" xfId="40889" xr:uid="{00000000-0005-0000-0000-0000AA9F0000}"/>
    <cellStyle name="Normal 5 2 3 2 4 9 2" xfId="40890" xr:uid="{00000000-0005-0000-0000-0000AB9F0000}"/>
    <cellStyle name="Normal 5 2 3 2 5" xfId="40891" xr:uid="{00000000-0005-0000-0000-0000AC9F0000}"/>
    <cellStyle name="Normal 5 2 3 2 5 2" xfId="40892" xr:uid="{00000000-0005-0000-0000-0000AD9F0000}"/>
    <cellStyle name="Normal 5 2 3 2 5 2 2" xfId="40893" xr:uid="{00000000-0005-0000-0000-0000AE9F0000}"/>
    <cellStyle name="Normal 5 2 3 2 5 2 2 2" xfId="40894" xr:uid="{00000000-0005-0000-0000-0000AF9F0000}"/>
    <cellStyle name="Normal 5 2 3 2 5 2 2 2 2" xfId="40895" xr:uid="{00000000-0005-0000-0000-0000B09F0000}"/>
    <cellStyle name="Normal 5 2 3 2 5 2 2 2 2 2" xfId="40896" xr:uid="{00000000-0005-0000-0000-0000B19F0000}"/>
    <cellStyle name="Normal 5 2 3 2 5 2 2 2 3" xfId="40897" xr:uid="{00000000-0005-0000-0000-0000B29F0000}"/>
    <cellStyle name="Normal 5 2 3 2 5 2 2 2 3 2" xfId="40898" xr:uid="{00000000-0005-0000-0000-0000B39F0000}"/>
    <cellStyle name="Normal 5 2 3 2 5 2 2 2 3 2 2" xfId="40899" xr:uid="{00000000-0005-0000-0000-0000B49F0000}"/>
    <cellStyle name="Normal 5 2 3 2 5 2 2 2 3 3" xfId="40900" xr:uid="{00000000-0005-0000-0000-0000B59F0000}"/>
    <cellStyle name="Normal 5 2 3 2 5 2 2 2 4" xfId="40901" xr:uid="{00000000-0005-0000-0000-0000B69F0000}"/>
    <cellStyle name="Normal 5 2 3 2 5 2 2 3" xfId="40902" xr:uid="{00000000-0005-0000-0000-0000B79F0000}"/>
    <cellStyle name="Normal 5 2 3 2 5 2 2 3 2" xfId="40903" xr:uid="{00000000-0005-0000-0000-0000B89F0000}"/>
    <cellStyle name="Normal 5 2 3 2 5 2 2 4" xfId="40904" xr:uid="{00000000-0005-0000-0000-0000B99F0000}"/>
    <cellStyle name="Normal 5 2 3 2 5 2 2 4 2" xfId="40905" xr:uid="{00000000-0005-0000-0000-0000BA9F0000}"/>
    <cellStyle name="Normal 5 2 3 2 5 2 2 4 2 2" xfId="40906" xr:uid="{00000000-0005-0000-0000-0000BB9F0000}"/>
    <cellStyle name="Normal 5 2 3 2 5 2 2 4 3" xfId="40907" xr:uid="{00000000-0005-0000-0000-0000BC9F0000}"/>
    <cellStyle name="Normal 5 2 3 2 5 2 2 5" xfId="40908" xr:uid="{00000000-0005-0000-0000-0000BD9F0000}"/>
    <cellStyle name="Normal 5 2 3 2 5 2 3" xfId="40909" xr:uid="{00000000-0005-0000-0000-0000BE9F0000}"/>
    <cellStyle name="Normal 5 2 3 2 5 2 3 2" xfId="40910" xr:uid="{00000000-0005-0000-0000-0000BF9F0000}"/>
    <cellStyle name="Normal 5 2 3 2 5 2 3 2 2" xfId="40911" xr:uid="{00000000-0005-0000-0000-0000C09F0000}"/>
    <cellStyle name="Normal 5 2 3 2 5 2 3 3" xfId="40912" xr:uid="{00000000-0005-0000-0000-0000C19F0000}"/>
    <cellStyle name="Normal 5 2 3 2 5 2 3 3 2" xfId="40913" xr:uid="{00000000-0005-0000-0000-0000C29F0000}"/>
    <cellStyle name="Normal 5 2 3 2 5 2 3 3 2 2" xfId="40914" xr:uid="{00000000-0005-0000-0000-0000C39F0000}"/>
    <cellStyle name="Normal 5 2 3 2 5 2 3 3 3" xfId="40915" xr:uid="{00000000-0005-0000-0000-0000C49F0000}"/>
    <cellStyle name="Normal 5 2 3 2 5 2 3 4" xfId="40916" xr:uid="{00000000-0005-0000-0000-0000C59F0000}"/>
    <cellStyle name="Normal 5 2 3 2 5 2 4" xfId="40917" xr:uid="{00000000-0005-0000-0000-0000C69F0000}"/>
    <cellStyle name="Normal 5 2 3 2 5 2 4 2" xfId="40918" xr:uid="{00000000-0005-0000-0000-0000C79F0000}"/>
    <cellStyle name="Normal 5 2 3 2 5 2 4 2 2" xfId="40919" xr:uid="{00000000-0005-0000-0000-0000C89F0000}"/>
    <cellStyle name="Normal 5 2 3 2 5 2 4 3" xfId="40920" xr:uid="{00000000-0005-0000-0000-0000C99F0000}"/>
    <cellStyle name="Normal 5 2 3 2 5 2 4 3 2" xfId="40921" xr:uid="{00000000-0005-0000-0000-0000CA9F0000}"/>
    <cellStyle name="Normal 5 2 3 2 5 2 4 3 2 2" xfId="40922" xr:uid="{00000000-0005-0000-0000-0000CB9F0000}"/>
    <cellStyle name="Normal 5 2 3 2 5 2 4 3 3" xfId="40923" xr:uid="{00000000-0005-0000-0000-0000CC9F0000}"/>
    <cellStyle name="Normal 5 2 3 2 5 2 4 4" xfId="40924" xr:uid="{00000000-0005-0000-0000-0000CD9F0000}"/>
    <cellStyle name="Normal 5 2 3 2 5 2 5" xfId="40925" xr:uid="{00000000-0005-0000-0000-0000CE9F0000}"/>
    <cellStyle name="Normal 5 2 3 2 5 2 5 2" xfId="40926" xr:uid="{00000000-0005-0000-0000-0000CF9F0000}"/>
    <cellStyle name="Normal 5 2 3 2 5 2 6" xfId="40927" xr:uid="{00000000-0005-0000-0000-0000D09F0000}"/>
    <cellStyle name="Normal 5 2 3 2 5 2 6 2" xfId="40928" xr:uid="{00000000-0005-0000-0000-0000D19F0000}"/>
    <cellStyle name="Normal 5 2 3 2 5 2 6 2 2" xfId="40929" xr:uid="{00000000-0005-0000-0000-0000D29F0000}"/>
    <cellStyle name="Normal 5 2 3 2 5 2 6 3" xfId="40930" xr:uid="{00000000-0005-0000-0000-0000D39F0000}"/>
    <cellStyle name="Normal 5 2 3 2 5 2 7" xfId="40931" xr:uid="{00000000-0005-0000-0000-0000D49F0000}"/>
    <cellStyle name="Normal 5 2 3 2 5 2 7 2" xfId="40932" xr:uid="{00000000-0005-0000-0000-0000D59F0000}"/>
    <cellStyle name="Normal 5 2 3 2 5 2 8" xfId="40933" xr:uid="{00000000-0005-0000-0000-0000D69F0000}"/>
    <cellStyle name="Normal 5 2 3 2 5 3" xfId="40934" xr:uid="{00000000-0005-0000-0000-0000D79F0000}"/>
    <cellStyle name="Normal 5 2 3 2 5 3 2" xfId="40935" xr:uid="{00000000-0005-0000-0000-0000D89F0000}"/>
    <cellStyle name="Normal 5 2 3 2 5 3 2 2" xfId="40936" xr:uid="{00000000-0005-0000-0000-0000D99F0000}"/>
    <cellStyle name="Normal 5 2 3 2 5 3 2 2 2" xfId="40937" xr:uid="{00000000-0005-0000-0000-0000DA9F0000}"/>
    <cellStyle name="Normal 5 2 3 2 5 3 2 3" xfId="40938" xr:uid="{00000000-0005-0000-0000-0000DB9F0000}"/>
    <cellStyle name="Normal 5 2 3 2 5 3 2 3 2" xfId="40939" xr:uid="{00000000-0005-0000-0000-0000DC9F0000}"/>
    <cellStyle name="Normal 5 2 3 2 5 3 2 3 2 2" xfId="40940" xr:uid="{00000000-0005-0000-0000-0000DD9F0000}"/>
    <cellStyle name="Normal 5 2 3 2 5 3 2 3 3" xfId="40941" xr:uid="{00000000-0005-0000-0000-0000DE9F0000}"/>
    <cellStyle name="Normal 5 2 3 2 5 3 2 4" xfId="40942" xr:uid="{00000000-0005-0000-0000-0000DF9F0000}"/>
    <cellStyle name="Normal 5 2 3 2 5 3 3" xfId="40943" xr:uid="{00000000-0005-0000-0000-0000E09F0000}"/>
    <cellStyle name="Normal 5 2 3 2 5 3 3 2" xfId="40944" xr:uid="{00000000-0005-0000-0000-0000E19F0000}"/>
    <cellStyle name="Normal 5 2 3 2 5 3 4" xfId="40945" xr:uid="{00000000-0005-0000-0000-0000E29F0000}"/>
    <cellStyle name="Normal 5 2 3 2 5 3 4 2" xfId="40946" xr:uid="{00000000-0005-0000-0000-0000E39F0000}"/>
    <cellStyle name="Normal 5 2 3 2 5 3 4 2 2" xfId="40947" xr:uid="{00000000-0005-0000-0000-0000E49F0000}"/>
    <cellStyle name="Normal 5 2 3 2 5 3 4 3" xfId="40948" xr:uid="{00000000-0005-0000-0000-0000E59F0000}"/>
    <cellStyle name="Normal 5 2 3 2 5 3 5" xfId="40949" xr:uid="{00000000-0005-0000-0000-0000E69F0000}"/>
    <cellStyle name="Normal 5 2 3 2 5 4" xfId="40950" xr:uid="{00000000-0005-0000-0000-0000E79F0000}"/>
    <cellStyle name="Normal 5 2 3 2 5 4 2" xfId="40951" xr:uid="{00000000-0005-0000-0000-0000E89F0000}"/>
    <cellStyle name="Normal 5 2 3 2 5 4 2 2" xfId="40952" xr:uid="{00000000-0005-0000-0000-0000E99F0000}"/>
    <cellStyle name="Normal 5 2 3 2 5 4 3" xfId="40953" xr:uid="{00000000-0005-0000-0000-0000EA9F0000}"/>
    <cellStyle name="Normal 5 2 3 2 5 4 3 2" xfId="40954" xr:uid="{00000000-0005-0000-0000-0000EB9F0000}"/>
    <cellStyle name="Normal 5 2 3 2 5 4 3 2 2" xfId="40955" xr:uid="{00000000-0005-0000-0000-0000EC9F0000}"/>
    <cellStyle name="Normal 5 2 3 2 5 4 3 3" xfId="40956" xr:uid="{00000000-0005-0000-0000-0000ED9F0000}"/>
    <cellStyle name="Normal 5 2 3 2 5 4 4" xfId="40957" xr:uid="{00000000-0005-0000-0000-0000EE9F0000}"/>
    <cellStyle name="Normal 5 2 3 2 5 5" xfId="40958" xr:uid="{00000000-0005-0000-0000-0000EF9F0000}"/>
    <cellStyle name="Normal 5 2 3 2 5 5 2" xfId="40959" xr:uid="{00000000-0005-0000-0000-0000F09F0000}"/>
    <cellStyle name="Normal 5 2 3 2 5 5 2 2" xfId="40960" xr:uid="{00000000-0005-0000-0000-0000F19F0000}"/>
    <cellStyle name="Normal 5 2 3 2 5 5 3" xfId="40961" xr:uid="{00000000-0005-0000-0000-0000F29F0000}"/>
    <cellStyle name="Normal 5 2 3 2 5 5 3 2" xfId="40962" xr:uid="{00000000-0005-0000-0000-0000F39F0000}"/>
    <cellStyle name="Normal 5 2 3 2 5 5 3 2 2" xfId="40963" xr:uid="{00000000-0005-0000-0000-0000F49F0000}"/>
    <cellStyle name="Normal 5 2 3 2 5 5 3 3" xfId="40964" xr:uid="{00000000-0005-0000-0000-0000F59F0000}"/>
    <cellStyle name="Normal 5 2 3 2 5 5 4" xfId="40965" xr:uid="{00000000-0005-0000-0000-0000F69F0000}"/>
    <cellStyle name="Normal 5 2 3 2 5 6" xfId="40966" xr:uid="{00000000-0005-0000-0000-0000F79F0000}"/>
    <cellStyle name="Normal 5 2 3 2 5 6 2" xfId="40967" xr:uid="{00000000-0005-0000-0000-0000F89F0000}"/>
    <cellStyle name="Normal 5 2 3 2 5 7" xfId="40968" xr:uid="{00000000-0005-0000-0000-0000F99F0000}"/>
    <cellStyle name="Normal 5 2 3 2 5 7 2" xfId="40969" xr:uid="{00000000-0005-0000-0000-0000FA9F0000}"/>
    <cellStyle name="Normal 5 2 3 2 5 7 2 2" xfId="40970" xr:uid="{00000000-0005-0000-0000-0000FB9F0000}"/>
    <cellStyle name="Normal 5 2 3 2 5 7 3" xfId="40971" xr:uid="{00000000-0005-0000-0000-0000FC9F0000}"/>
    <cellStyle name="Normal 5 2 3 2 5 8" xfId="40972" xr:uid="{00000000-0005-0000-0000-0000FD9F0000}"/>
    <cellStyle name="Normal 5 2 3 2 5 8 2" xfId="40973" xr:uid="{00000000-0005-0000-0000-0000FE9F0000}"/>
    <cellStyle name="Normal 5 2 3 2 5 9" xfId="40974" xr:uid="{00000000-0005-0000-0000-0000FF9F0000}"/>
    <cellStyle name="Normal 5 2 3 2 6" xfId="40975" xr:uid="{00000000-0005-0000-0000-000000A00000}"/>
    <cellStyle name="Normal 5 2 3 2 6 2" xfId="40976" xr:uid="{00000000-0005-0000-0000-000001A00000}"/>
    <cellStyle name="Normal 5 2 3 2 6 2 2" xfId="40977" xr:uid="{00000000-0005-0000-0000-000002A00000}"/>
    <cellStyle name="Normal 5 2 3 2 6 2 2 2" xfId="40978" xr:uid="{00000000-0005-0000-0000-000003A00000}"/>
    <cellStyle name="Normal 5 2 3 2 6 2 2 2 2" xfId="40979" xr:uid="{00000000-0005-0000-0000-000004A00000}"/>
    <cellStyle name="Normal 5 2 3 2 6 2 2 3" xfId="40980" xr:uid="{00000000-0005-0000-0000-000005A00000}"/>
    <cellStyle name="Normal 5 2 3 2 6 2 2 3 2" xfId="40981" xr:uid="{00000000-0005-0000-0000-000006A00000}"/>
    <cellStyle name="Normal 5 2 3 2 6 2 2 3 2 2" xfId="40982" xr:uid="{00000000-0005-0000-0000-000007A00000}"/>
    <cellStyle name="Normal 5 2 3 2 6 2 2 3 3" xfId="40983" xr:uid="{00000000-0005-0000-0000-000008A00000}"/>
    <cellStyle name="Normal 5 2 3 2 6 2 2 4" xfId="40984" xr:uid="{00000000-0005-0000-0000-000009A00000}"/>
    <cellStyle name="Normal 5 2 3 2 6 2 3" xfId="40985" xr:uid="{00000000-0005-0000-0000-00000AA00000}"/>
    <cellStyle name="Normal 5 2 3 2 6 2 3 2" xfId="40986" xr:uid="{00000000-0005-0000-0000-00000BA00000}"/>
    <cellStyle name="Normal 5 2 3 2 6 2 4" xfId="40987" xr:uid="{00000000-0005-0000-0000-00000CA00000}"/>
    <cellStyle name="Normal 5 2 3 2 6 2 4 2" xfId="40988" xr:uid="{00000000-0005-0000-0000-00000DA00000}"/>
    <cellStyle name="Normal 5 2 3 2 6 2 4 2 2" xfId="40989" xr:uid="{00000000-0005-0000-0000-00000EA00000}"/>
    <cellStyle name="Normal 5 2 3 2 6 2 4 3" xfId="40990" xr:uid="{00000000-0005-0000-0000-00000FA00000}"/>
    <cellStyle name="Normal 5 2 3 2 6 2 5" xfId="40991" xr:uid="{00000000-0005-0000-0000-000010A00000}"/>
    <cellStyle name="Normal 5 2 3 2 6 3" xfId="40992" xr:uid="{00000000-0005-0000-0000-000011A00000}"/>
    <cellStyle name="Normal 5 2 3 2 6 3 2" xfId="40993" xr:uid="{00000000-0005-0000-0000-000012A00000}"/>
    <cellStyle name="Normal 5 2 3 2 6 3 2 2" xfId="40994" xr:uid="{00000000-0005-0000-0000-000013A00000}"/>
    <cellStyle name="Normal 5 2 3 2 6 3 3" xfId="40995" xr:uid="{00000000-0005-0000-0000-000014A00000}"/>
    <cellStyle name="Normal 5 2 3 2 6 3 3 2" xfId="40996" xr:uid="{00000000-0005-0000-0000-000015A00000}"/>
    <cellStyle name="Normal 5 2 3 2 6 3 3 2 2" xfId="40997" xr:uid="{00000000-0005-0000-0000-000016A00000}"/>
    <cellStyle name="Normal 5 2 3 2 6 3 3 3" xfId="40998" xr:uid="{00000000-0005-0000-0000-000017A00000}"/>
    <cellStyle name="Normal 5 2 3 2 6 3 4" xfId="40999" xr:uid="{00000000-0005-0000-0000-000018A00000}"/>
    <cellStyle name="Normal 5 2 3 2 6 4" xfId="41000" xr:uid="{00000000-0005-0000-0000-000019A00000}"/>
    <cellStyle name="Normal 5 2 3 2 6 4 2" xfId="41001" xr:uid="{00000000-0005-0000-0000-00001AA00000}"/>
    <cellStyle name="Normal 5 2 3 2 6 4 2 2" xfId="41002" xr:uid="{00000000-0005-0000-0000-00001BA00000}"/>
    <cellStyle name="Normal 5 2 3 2 6 4 3" xfId="41003" xr:uid="{00000000-0005-0000-0000-00001CA00000}"/>
    <cellStyle name="Normal 5 2 3 2 6 4 3 2" xfId="41004" xr:uid="{00000000-0005-0000-0000-00001DA00000}"/>
    <cellStyle name="Normal 5 2 3 2 6 4 3 2 2" xfId="41005" xr:uid="{00000000-0005-0000-0000-00001EA00000}"/>
    <cellStyle name="Normal 5 2 3 2 6 4 3 3" xfId="41006" xr:uid="{00000000-0005-0000-0000-00001FA00000}"/>
    <cellStyle name="Normal 5 2 3 2 6 4 4" xfId="41007" xr:uid="{00000000-0005-0000-0000-000020A00000}"/>
    <cellStyle name="Normal 5 2 3 2 6 5" xfId="41008" xr:uid="{00000000-0005-0000-0000-000021A00000}"/>
    <cellStyle name="Normal 5 2 3 2 6 5 2" xfId="41009" xr:uid="{00000000-0005-0000-0000-000022A00000}"/>
    <cellStyle name="Normal 5 2 3 2 6 6" xfId="41010" xr:uid="{00000000-0005-0000-0000-000023A00000}"/>
    <cellStyle name="Normal 5 2 3 2 6 6 2" xfId="41011" xr:uid="{00000000-0005-0000-0000-000024A00000}"/>
    <cellStyle name="Normal 5 2 3 2 6 6 2 2" xfId="41012" xr:uid="{00000000-0005-0000-0000-000025A00000}"/>
    <cellStyle name="Normal 5 2 3 2 6 6 3" xfId="41013" xr:uid="{00000000-0005-0000-0000-000026A00000}"/>
    <cellStyle name="Normal 5 2 3 2 6 7" xfId="41014" xr:uid="{00000000-0005-0000-0000-000027A00000}"/>
    <cellStyle name="Normal 5 2 3 2 6 7 2" xfId="41015" xr:uid="{00000000-0005-0000-0000-000028A00000}"/>
    <cellStyle name="Normal 5 2 3 2 6 8" xfId="41016" xr:uid="{00000000-0005-0000-0000-000029A00000}"/>
    <cellStyle name="Normal 5 2 3 2 7" xfId="41017" xr:uid="{00000000-0005-0000-0000-00002AA00000}"/>
    <cellStyle name="Normal 5 2 3 2 7 2" xfId="41018" xr:uid="{00000000-0005-0000-0000-00002BA00000}"/>
    <cellStyle name="Normal 5 2 3 2 7 2 2" xfId="41019" xr:uid="{00000000-0005-0000-0000-00002CA00000}"/>
    <cellStyle name="Normal 5 2 3 2 7 2 2 2" xfId="41020" xr:uid="{00000000-0005-0000-0000-00002DA00000}"/>
    <cellStyle name="Normal 5 2 3 2 7 2 2 2 2" xfId="41021" xr:uid="{00000000-0005-0000-0000-00002EA00000}"/>
    <cellStyle name="Normal 5 2 3 2 7 2 2 3" xfId="41022" xr:uid="{00000000-0005-0000-0000-00002FA00000}"/>
    <cellStyle name="Normal 5 2 3 2 7 2 2 3 2" xfId="41023" xr:uid="{00000000-0005-0000-0000-000030A00000}"/>
    <cellStyle name="Normal 5 2 3 2 7 2 2 3 2 2" xfId="41024" xr:uid="{00000000-0005-0000-0000-000031A00000}"/>
    <cellStyle name="Normal 5 2 3 2 7 2 2 3 3" xfId="41025" xr:uid="{00000000-0005-0000-0000-000032A00000}"/>
    <cellStyle name="Normal 5 2 3 2 7 2 2 4" xfId="41026" xr:uid="{00000000-0005-0000-0000-000033A00000}"/>
    <cellStyle name="Normal 5 2 3 2 7 2 3" xfId="41027" xr:uid="{00000000-0005-0000-0000-000034A00000}"/>
    <cellStyle name="Normal 5 2 3 2 7 2 3 2" xfId="41028" xr:uid="{00000000-0005-0000-0000-000035A00000}"/>
    <cellStyle name="Normal 5 2 3 2 7 2 4" xfId="41029" xr:uid="{00000000-0005-0000-0000-000036A00000}"/>
    <cellStyle name="Normal 5 2 3 2 7 2 4 2" xfId="41030" xr:uid="{00000000-0005-0000-0000-000037A00000}"/>
    <cellStyle name="Normal 5 2 3 2 7 2 4 2 2" xfId="41031" xr:uid="{00000000-0005-0000-0000-000038A00000}"/>
    <cellStyle name="Normal 5 2 3 2 7 2 4 3" xfId="41032" xr:uid="{00000000-0005-0000-0000-000039A00000}"/>
    <cellStyle name="Normal 5 2 3 2 7 2 5" xfId="41033" xr:uid="{00000000-0005-0000-0000-00003AA00000}"/>
    <cellStyle name="Normal 5 2 3 2 7 3" xfId="41034" xr:uid="{00000000-0005-0000-0000-00003BA00000}"/>
    <cellStyle name="Normal 5 2 3 2 7 3 2" xfId="41035" xr:uid="{00000000-0005-0000-0000-00003CA00000}"/>
    <cellStyle name="Normal 5 2 3 2 7 3 2 2" xfId="41036" xr:uid="{00000000-0005-0000-0000-00003DA00000}"/>
    <cellStyle name="Normal 5 2 3 2 7 3 3" xfId="41037" xr:uid="{00000000-0005-0000-0000-00003EA00000}"/>
    <cellStyle name="Normal 5 2 3 2 7 3 3 2" xfId="41038" xr:uid="{00000000-0005-0000-0000-00003FA00000}"/>
    <cellStyle name="Normal 5 2 3 2 7 3 3 2 2" xfId="41039" xr:uid="{00000000-0005-0000-0000-000040A00000}"/>
    <cellStyle name="Normal 5 2 3 2 7 3 3 3" xfId="41040" xr:uid="{00000000-0005-0000-0000-000041A00000}"/>
    <cellStyle name="Normal 5 2 3 2 7 3 4" xfId="41041" xr:uid="{00000000-0005-0000-0000-000042A00000}"/>
    <cellStyle name="Normal 5 2 3 2 7 4" xfId="41042" xr:uid="{00000000-0005-0000-0000-000043A00000}"/>
    <cellStyle name="Normal 5 2 3 2 7 4 2" xfId="41043" xr:uid="{00000000-0005-0000-0000-000044A00000}"/>
    <cellStyle name="Normal 5 2 3 2 7 5" xfId="41044" xr:uid="{00000000-0005-0000-0000-000045A00000}"/>
    <cellStyle name="Normal 5 2 3 2 7 5 2" xfId="41045" xr:uid="{00000000-0005-0000-0000-000046A00000}"/>
    <cellStyle name="Normal 5 2 3 2 7 5 2 2" xfId="41046" xr:uid="{00000000-0005-0000-0000-000047A00000}"/>
    <cellStyle name="Normal 5 2 3 2 7 5 3" xfId="41047" xr:uid="{00000000-0005-0000-0000-000048A00000}"/>
    <cellStyle name="Normal 5 2 3 2 7 6" xfId="41048" xr:uid="{00000000-0005-0000-0000-000049A00000}"/>
    <cellStyle name="Normal 5 2 3 2 8" xfId="41049" xr:uid="{00000000-0005-0000-0000-00004AA00000}"/>
    <cellStyle name="Normal 5 2 3 2 8 2" xfId="41050" xr:uid="{00000000-0005-0000-0000-00004BA00000}"/>
    <cellStyle name="Normal 5 2 3 2 8 2 2" xfId="41051" xr:uid="{00000000-0005-0000-0000-00004CA00000}"/>
    <cellStyle name="Normal 5 2 3 2 8 2 2 2" xfId="41052" xr:uid="{00000000-0005-0000-0000-00004DA00000}"/>
    <cellStyle name="Normal 5 2 3 2 8 2 2 2 2" xfId="41053" xr:uid="{00000000-0005-0000-0000-00004EA00000}"/>
    <cellStyle name="Normal 5 2 3 2 8 2 2 3" xfId="41054" xr:uid="{00000000-0005-0000-0000-00004FA00000}"/>
    <cellStyle name="Normal 5 2 3 2 8 2 2 3 2" xfId="41055" xr:uid="{00000000-0005-0000-0000-000050A00000}"/>
    <cellStyle name="Normal 5 2 3 2 8 2 2 3 2 2" xfId="41056" xr:uid="{00000000-0005-0000-0000-000051A00000}"/>
    <cellStyle name="Normal 5 2 3 2 8 2 2 3 3" xfId="41057" xr:uid="{00000000-0005-0000-0000-000052A00000}"/>
    <cellStyle name="Normal 5 2 3 2 8 2 2 4" xfId="41058" xr:uid="{00000000-0005-0000-0000-000053A00000}"/>
    <cellStyle name="Normal 5 2 3 2 8 2 3" xfId="41059" xr:uid="{00000000-0005-0000-0000-000054A00000}"/>
    <cellStyle name="Normal 5 2 3 2 8 2 3 2" xfId="41060" xr:uid="{00000000-0005-0000-0000-000055A00000}"/>
    <cellStyle name="Normal 5 2 3 2 8 2 4" xfId="41061" xr:uid="{00000000-0005-0000-0000-000056A00000}"/>
    <cellStyle name="Normal 5 2 3 2 8 2 4 2" xfId="41062" xr:uid="{00000000-0005-0000-0000-000057A00000}"/>
    <cellStyle name="Normal 5 2 3 2 8 2 4 2 2" xfId="41063" xr:uid="{00000000-0005-0000-0000-000058A00000}"/>
    <cellStyle name="Normal 5 2 3 2 8 2 4 3" xfId="41064" xr:uid="{00000000-0005-0000-0000-000059A00000}"/>
    <cellStyle name="Normal 5 2 3 2 8 2 5" xfId="41065" xr:uid="{00000000-0005-0000-0000-00005AA00000}"/>
    <cellStyle name="Normal 5 2 3 2 8 3" xfId="41066" xr:uid="{00000000-0005-0000-0000-00005BA00000}"/>
    <cellStyle name="Normal 5 2 3 2 8 3 2" xfId="41067" xr:uid="{00000000-0005-0000-0000-00005CA00000}"/>
    <cellStyle name="Normal 5 2 3 2 8 3 2 2" xfId="41068" xr:uid="{00000000-0005-0000-0000-00005DA00000}"/>
    <cellStyle name="Normal 5 2 3 2 8 3 3" xfId="41069" xr:uid="{00000000-0005-0000-0000-00005EA00000}"/>
    <cellStyle name="Normal 5 2 3 2 8 3 3 2" xfId="41070" xr:uid="{00000000-0005-0000-0000-00005FA00000}"/>
    <cellStyle name="Normal 5 2 3 2 8 3 3 2 2" xfId="41071" xr:uid="{00000000-0005-0000-0000-000060A00000}"/>
    <cellStyle name="Normal 5 2 3 2 8 3 3 3" xfId="41072" xr:uid="{00000000-0005-0000-0000-000061A00000}"/>
    <cellStyle name="Normal 5 2 3 2 8 3 4" xfId="41073" xr:uid="{00000000-0005-0000-0000-000062A00000}"/>
    <cellStyle name="Normal 5 2 3 2 8 4" xfId="41074" xr:uid="{00000000-0005-0000-0000-000063A00000}"/>
    <cellStyle name="Normal 5 2 3 2 8 4 2" xfId="41075" xr:uid="{00000000-0005-0000-0000-000064A00000}"/>
    <cellStyle name="Normal 5 2 3 2 8 5" xfId="41076" xr:uid="{00000000-0005-0000-0000-000065A00000}"/>
    <cellStyle name="Normal 5 2 3 2 8 5 2" xfId="41077" xr:uid="{00000000-0005-0000-0000-000066A00000}"/>
    <cellStyle name="Normal 5 2 3 2 8 5 2 2" xfId="41078" xr:uid="{00000000-0005-0000-0000-000067A00000}"/>
    <cellStyle name="Normal 5 2 3 2 8 5 3" xfId="41079" xr:uid="{00000000-0005-0000-0000-000068A00000}"/>
    <cellStyle name="Normal 5 2 3 2 8 6" xfId="41080" xr:uid="{00000000-0005-0000-0000-000069A00000}"/>
    <cellStyle name="Normal 5 2 3 2 9" xfId="41081" xr:uid="{00000000-0005-0000-0000-00006AA00000}"/>
    <cellStyle name="Normal 5 2 3 2 9 2" xfId="41082" xr:uid="{00000000-0005-0000-0000-00006BA00000}"/>
    <cellStyle name="Normal 5 2 3 2 9 2 2" xfId="41083" xr:uid="{00000000-0005-0000-0000-00006CA00000}"/>
    <cellStyle name="Normal 5 2 3 2 9 2 2 2" xfId="41084" xr:uid="{00000000-0005-0000-0000-00006DA00000}"/>
    <cellStyle name="Normal 5 2 3 2 9 2 3" xfId="41085" xr:uid="{00000000-0005-0000-0000-00006EA00000}"/>
    <cellStyle name="Normal 5 2 3 2 9 2 3 2" xfId="41086" xr:uid="{00000000-0005-0000-0000-00006FA00000}"/>
    <cellStyle name="Normal 5 2 3 2 9 2 3 2 2" xfId="41087" xr:uid="{00000000-0005-0000-0000-000070A00000}"/>
    <cellStyle name="Normal 5 2 3 2 9 2 3 3" xfId="41088" xr:uid="{00000000-0005-0000-0000-000071A00000}"/>
    <cellStyle name="Normal 5 2 3 2 9 2 4" xfId="41089" xr:uid="{00000000-0005-0000-0000-000072A00000}"/>
    <cellStyle name="Normal 5 2 3 2 9 3" xfId="41090" xr:uid="{00000000-0005-0000-0000-000073A00000}"/>
    <cellStyle name="Normal 5 2 3 2 9 3 2" xfId="41091" xr:uid="{00000000-0005-0000-0000-000074A00000}"/>
    <cellStyle name="Normal 5 2 3 2 9 4" xfId="41092" xr:uid="{00000000-0005-0000-0000-000075A00000}"/>
    <cellStyle name="Normal 5 2 3 2 9 4 2" xfId="41093" xr:uid="{00000000-0005-0000-0000-000076A00000}"/>
    <cellStyle name="Normal 5 2 3 2 9 4 2 2" xfId="41094" xr:uid="{00000000-0005-0000-0000-000077A00000}"/>
    <cellStyle name="Normal 5 2 3 2 9 4 3" xfId="41095" xr:uid="{00000000-0005-0000-0000-000078A00000}"/>
    <cellStyle name="Normal 5 2 3 2 9 5" xfId="41096" xr:uid="{00000000-0005-0000-0000-000079A00000}"/>
    <cellStyle name="Normal 5 2 3 2_T-straight with PEDs adjustor" xfId="41097" xr:uid="{00000000-0005-0000-0000-00007AA00000}"/>
    <cellStyle name="Normal 5 2 3 3" xfId="41098" xr:uid="{00000000-0005-0000-0000-00007BA00000}"/>
    <cellStyle name="Normal 5 2 3 3 10" xfId="41099" xr:uid="{00000000-0005-0000-0000-00007CA00000}"/>
    <cellStyle name="Normal 5 2 3 3 11" xfId="41100" xr:uid="{00000000-0005-0000-0000-00007DA00000}"/>
    <cellStyle name="Normal 5 2 3 3 2" xfId="41101" xr:uid="{00000000-0005-0000-0000-00007EA00000}"/>
    <cellStyle name="Normal 5 2 3 3 2 10" xfId="41102" xr:uid="{00000000-0005-0000-0000-00007FA00000}"/>
    <cellStyle name="Normal 5 2 3 3 2 2" xfId="41103" xr:uid="{00000000-0005-0000-0000-000080A00000}"/>
    <cellStyle name="Normal 5 2 3 3 2 2 2" xfId="41104" xr:uid="{00000000-0005-0000-0000-000081A00000}"/>
    <cellStyle name="Normal 5 2 3 3 2 2 2 2" xfId="41105" xr:uid="{00000000-0005-0000-0000-000082A00000}"/>
    <cellStyle name="Normal 5 2 3 3 2 2 2 2 2" xfId="41106" xr:uid="{00000000-0005-0000-0000-000083A00000}"/>
    <cellStyle name="Normal 5 2 3 3 2 2 2 2 2 2" xfId="41107" xr:uid="{00000000-0005-0000-0000-000084A00000}"/>
    <cellStyle name="Normal 5 2 3 3 2 2 2 2 3" xfId="41108" xr:uid="{00000000-0005-0000-0000-000085A00000}"/>
    <cellStyle name="Normal 5 2 3 3 2 2 2 2 3 2" xfId="41109" xr:uid="{00000000-0005-0000-0000-000086A00000}"/>
    <cellStyle name="Normal 5 2 3 3 2 2 2 2 3 2 2" xfId="41110" xr:uid="{00000000-0005-0000-0000-000087A00000}"/>
    <cellStyle name="Normal 5 2 3 3 2 2 2 2 3 3" xfId="41111" xr:uid="{00000000-0005-0000-0000-000088A00000}"/>
    <cellStyle name="Normal 5 2 3 3 2 2 2 2 4" xfId="41112" xr:uid="{00000000-0005-0000-0000-000089A00000}"/>
    <cellStyle name="Normal 5 2 3 3 2 2 2 3" xfId="41113" xr:uid="{00000000-0005-0000-0000-00008AA00000}"/>
    <cellStyle name="Normal 5 2 3 3 2 2 2 3 2" xfId="41114" xr:uid="{00000000-0005-0000-0000-00008BA00000}"/>
    <cellStyle name="Normal 5 2 3 3 2 2 2 4" xfId="41115" xr:uid="{00000000-0005-0000-0000-00008CA00000}"/>
    <cellStyle name="Normal 5 2 3 3 2 2 2 4 2" xfId="41116" xr:uid="{00000000-0005-0000-0000-00008DA00000}"/>
    <cellStyle name="Normal 5 2 3 3 2 2 2 4 2 2" xfId="41117" xr:uid="{00000000-0005-0000-0000-00008EA00000}"/>
    <cellStyle name="Normal 5 2 3 3 2 2 2 4 3" xfId="41118" xr:uid="{00000000-0005-0000-0000-00008FA00000}"/>
    <cellStyle name="Normal 5 2 3 3 2 2 2 5" xfId="41119" xr:uid="{00000000-0005-0000-0000-000090A00000}"/>
    <cellStyle name="Normal 5 2 3 3 2 2 3" xfId="41120" xr:uid="{00000000-0005-0000-0000-000091A00000}"/>
    <cellStyle name="Normal 5 2 3 3 2 2 3 2" xfId="41121" xr:uid="{00000000-0005-0000-0000-000092A00000}"/>
    <cellStyle name="Normal 5 2 3 3 2 2 3 2 2" xfId="41122" xr:uid="{00000000-0005-0000-0000-000093A00000}"/>
    <cellStyle name="Normal 5 2 3 3 2 2 3 3" xfId="41123" xr:uid="{00000000-0005-0000-0000-000094A00000}"/>
    <cellStyle name="Normal 5 2 3 3 2 2 3 3 2" xfId="41124" xr:uid="{00000000-0005-0000-0000-000095A00000}"/>
    <cellStyle name="Normal 5 2 3 3 2 2 3 3 2 2" xfId="41125" xr:uid="{00000000-0005-0000-0000-000096A00000}"/>
    <cellStyle name="Normal 5 2 3 3 2 2 3 3 3" xfId="41126" xr:uid="{00000000-0005-0000-0000-000097A00000}"/>
    <cellStyle name="Normal 5 2 3 3 2 2 3 4" xfId="41127" xr:uid="{00000000-0005-0000-0000-000098A00000}"/>
    <cellStyle name="Normal 5 2 3 3 2 2 4" xfId="41128" xr:uid="{00000000-0005-0000-0000-000099A00000}"/>
    <cellStyle name="Normal 5 2 3 3 2 2 4 2" xfId="41129" xr:uid="{00000000-0005-0000-0000-00009AA00000}"/>
    <cellStyle name="Normal 5 2 3 3 2 2 4 2 2" xfId="41130" xr:uid="{00000000-0005-0000-0000-00009BA00000}"/>
    <cellStyle name="Normal 5 2 3 3 2 2 4 3" xfId="41131" xr:uid="{00000000-0005-0000-0000-00009CA00000}"/>
    <cellStyle name="Normal 5 2 3 3 2 2 4 3 2" xfId="41132" xr:uid="{00000000-0005-0000-0000-00009DA00000}"/>
    <cellStyle name="Normal 5 2 3 3 2 2 4 3 2 2" xfId="41133" xr:uid="{00000000-0005-0000-0000-00009EA00000}"/>
    <cellStyle name="Normal 5 2 3 3 2 2 4 3 3" xfId="41134" xr:uid="{00000000-0005-0000-0000-00009FA00000}"/>
    <cellStyle name="Normal 5 2 3 3 2 2 4 4" xfId="41135" xr:uid="{00000000-0005-0000-0000-0000A0A00000}"/>
    <cellStyle name="Normal 5 2 3 3 2 2 5" xfId="41136" xr:uid="{00000000-0005-0000-0000-0000A1A00000}"/>
    <cellStyle name="Normal 5 2 3 3 2 2 5 2" xfId="41137" xr:uid="{00000000-0005-0000-0000-0000A2A00000}"/>
    <cellStyle name="Normal 5 2 3 3 2 2 6" xfId="41138" xr:uid="{00000000-0005-0000-0000-0000A3A00000}"/>
    <cellStyle name="Normal 5 2 3 3 2 2 6 2" xfId="41139" xr:uid="{00000000-0005-0000-0000-0000A4A00000}"/>
    <cellStyle name="Normal 5 2 3 3 2 2 6 2 2" xfId="41140" xr:uid="{00000000-0005-0000-0000-0000A5A00000}"/>
    <cellStyle name="Normal 5 2 3 3 2 2 6 3" xfId="41141" xr:uid="{00000000-0005-0000-0000-0000A6A00000}"/>
    <cellStyle name="Normal 5 2 3 3 2 2 7" xfId="41142" xr:uid="{00000000-0005-0000-0000-0000A7A00000}"/>
    <cellStyle name="Normal 5 2 3 3 2 2 7 2" xfId="41143" xr:uid="{00000000-0005-0000-0000-0000A8A00000}"/>
    <cellStyle name="Normal 5 2 3 3 2 2 8" xfId="41144" xr:uid="{00000000-0005-0000-0000-0000A9A00000}"/>
    <cellStyle name="Normal 5 2 3 3 2 3" xfId="41145" xr:uid="{00000000-0005-0000-0000-0000AAA00000}"/>
    <cellStyle name="Normal 5 2 3 3 2 3 2" xfId="41146" xr:uid="{00000000-0005-0000-0000-0000ABA00000}"/>
    <cellStyle name="Normal 5 2 3 3 2 3 2 2" xfId="41147" xr:uid="{00000000-0005-0000-0000-0000ACA00000}"/>
    <cellStyle name="Normal 5 2 3 3 2 3 2 2 2" xfId="41148" xr:uid="{00000000-0005-0000-0000-0000ADA00000}"/>
    <cellStyle name="Normal 5 2 3 3 2 3 2 3" xfId="41149" xr:uid="{00000000-0005-0000-0000-0000AEA00000}"/>
    <cellStyle name="Normal 5 2 3 3 2 3 2 3 2" xfId="41150" xr:uid="{00000000-0005-0000-0000-0000AFA00000}"/>
    <cellStyle name="Normal 5 2 3 3 2 3 2 3 2 2" xfId="41151" xr:uid="{00000000-0005-0000-0000-0000B0A00000}"/>
    <cellStyle name="Normal 5 2 3 3 2 3 2 3 3" xfId="41152" xr:uid="{00000000-0005-0000-0000-0000B1A00000}"/>
    <cellStyle name="Normal 5 2 3 3 2 3 2 4" xfId="41153" xr:uid="{00000000-0005-0000-0000-0000B2A00000}"/>
    <cellStyle name="Normal 5 2 3 3 2 3 3" xfId="41154" xr:uid="{00000000-0005-0000-0000-0000B3A00000}"/>
    <cellStyle name="Normal 5 2 3 3 2 3 3 2" xfId="41155" xr:uid="{00000000-0005-0000-0000-0000B4A00000}"/>
    <cellStyle name="Normal 5 2 3 3 2 3 4" xfId="41156" xr:uid="{00000000-0005-0000-0000-0000B5A00000}"/>
    <cellStyle name="Normal 5 2 3 3 2 3 4 2" xfId="41157" xr:uid="{00000000-0005-0000-0000-0000B6A00000}"/>
    <cellStyle name="Normal 5 2 3 3 2 3 4 2 2" xfId="41158" xr:uid="{00000000-0005-0000-0000-0000B7A00000}"/>
    <cellStyle name="Normal 5 2 3 3 2 3 4 3" xfId="41159" xr:uid="{00000000-0005-0000-0000-0000B8A00000}"/>
    <cellStyle name="Normal 5 2 3 3 2 3 5" xfId="41160" xr:uid="{00000000-0005-0000-0000-0000B9A00000}"/>
    <cellStyle name="Normal 5 2 3 3 2 4" xfId="41161" xr:uid="{00000000-0005-0000-0000-0000BAA00000}"/>
    <cellStyle name="Normal 5 2 3 3 2 4 2" xfId="41162" xr:uid="{00000000-0005-0000-0000-0000BBA00000}"/>
    <cellStyle name="Normal 5 2 3 3 2 4 2 2" xfId="41163" xr:uid="{00000000-0005-0000-0000-0000BCA00000}"/>
    <cellStyle name="Normal 5 2 3 3 2 4 3" xfId="41164" xr:uid="{00000000-0005-0000-0000-0000BDA00000}"/>
    <cellStyle name="Normal 5 2 3 3 2 4 3 2" xfId="41165" xr:uid="{00000000-0005-0000-0000-0000BEA00000}"/>
    <cellStyle name="Normal 5 2 3 3 2 4 3 2 2" xfId="41166" xr:uid="{00000000-0005-0000-0000-0000BFA00000}"/>
    <cellStyle name="Normal 5 2 3 3 2 4 3 3" xfId="41167" xr:uid="{00000000-0005-0000-0000-0000C0A00000}"/>
    <cellStyle name="Normal 5 2 3 3 2 4 4" xfId="41168" xr:uid="{00000000-0005-0000-0000-0000C1A00000}"/>
    <cellStyle name="Normal 5 2 3 3 2 5" xfId="41169" xr:uid="{00000000-0005-0000-0000-0000C2A00000}"/>
    <cellStyle name="Normal 5 2 3 3 2 5 2" xfId="41170" xr:uid="{00000000-0005-0000-0000-0000C3A00000}"/>
    <cellStyle name="Normal 5 2 3 3 2 5 2 2" xfId="41171" xr:uid="{00000000-0005-0000-0000-0000C4A00000}"/>
    <cellStyle name="Normal 5 2 3 3 2 5 3" xfId="41172" xr:uid="{00000000-0005-0000-0000-0000C5A00000}"/>
    <cellStyle name="Normal 5 2 3 3 2 5 3 2" xfId="41173" xr:uid="{00000000-0005-0000-0000-0000C6A00000}"/>
    <cellStyle name="Normal 5 2 3 3 2 5 3 2 2" xfId="41174" xr:uid="{00000000-0005-0000-0000-0000C7A00000}"/>
    <cellStyle name="Normal 5 2 3 3 2 5 3 3" xfId="41175" xr:uid="{00000000-0005-0000-0000-0000C8A00000}"/>
    <cellStyle name="Normal 5 2 3 3 2 5 4" xfId="41176" xr:uid="{00000000-0005-0000-0000-0000C9A00000}"/>
    <cellStyle name="Normal 5 2 3 3 2 6" xfId="41177" xr:uid="{00000000-0005-0000-0000-0000CAA00000}"/>
    <cellStyle name="Normal 5 2 3 3 2 6 2" xfId="41178" xr:uid="{00000000-0005-0000-0000-0000CBA00000}"/>
    <cellStyle name="Normal 5 2 3 3 2 7" xfId="41179" xr:uid="{00000000-0005-0000-0000-0000CCA00000}"/>
    <cellStyle name="Normal 5 2 3 3 2 7 2" xfId="41180" xr:uid="{00000000-0005-0000-0000-0000CDA00000}"/>
    <cellStyle name="Normal 5 2 3 3 2 7 2 2" xfId="41181" xr:uid="{00000000-0005-0000-0000-0000CEA00000}"/>
    <cellStyle name="Normal 5 2 3 3 2 7 3" xfId="41182" xr:uid="{00000000-0005-0000-0000-0000CFA00000}"/>
    <cellStyle name="Normal 5 2 3 3 2 8" xfId="41183" xr:uid="{00000000-0005-0000-0000-0000D0A00000}"/>
    <cellStyle name="Normal 5 2 3 3 2 8 2" xfId="41184" xr:uid="{00000000-0005-0000-0000-0000D1A00000}"/>
    <cellStyle name="Normal 5 2 3 3 2 9" xfId="41185" xr:uid="{00000000-0005-0000-0000-0000D2A00000}"/>
    <cellStyle name="Normal 5 2 3 3 3" xfId="41186" xr:uid="{00000000-0005-0000-0000-0000D3A00000}"/>
    <cellStyle name="Normal 5 2 3 3 3 2" xfId="41187" xr:uid="{00000000-0005-0000-0000-0000D4A00000}"/>
    <cellStyle name="Normal 5 2 3 3 3 2 2" xfId="41188" xr:uid="{00000000-0005-0000-0000-0000D5A00000}"/>
    <cellStyle name="Normal 5 2 3 3 3 2 2 2" xfId="41189" xr:uid="{00000000-0005-0000-0000-0000D6A00000}"/>
    <cellStyle name="Normal 5 2 3 3 3 2 2 2 2" xfId="41190" xr:uid="{00000000-0005-0000-0000-0000D7A00000}"/>
    <cellStyle name="Normal 5 2 3 3 3 2 2 3" xfId="41191" xr:uid="{00000000-0005-0000-0000-0000D8A00000}"/>
    <cellStyle name="Normal 5 2 3 3 3 2 2 3 2" xfId="41192" xr:uid="{00000000-0005-0000-0000-0000D9A00000}"/>
    <cellStyle name="Normal 5 2 3 3 3 2 2 3 2 2" xfId="41193" xr:uid="{00000000-0005-0000-0000-0000DAA00000}"/>
    <cellStyle name="Normal 5 2 3 3 3 2 2 3 3" xfId="41194" xr:uid="{00000000-0005-0000-0000-0000DBA00000}"/>
    <cellStyle name="Normal 5 2 3 3 3 2 2 4" xfId="41195" xr:uid="{00000000-0005-0000-0000-0000DCA00000}"/>
    <cellStyle name="Normal 5 2 3 3 3 2 3" xfId="41196" xr:uid="{00000000-0005-0000-0000-0000DDA00000}"/>
    <cellStyle name="Normal 5 2 3 3 3 2 3 2" xfId="41197" xr:uid="{00000000-0005-0000-0000-0000DEA00000}"/>
    <cellStyle name="Normal 5 2 3 3 3 2 4" xfId="41198" xr:uid="{00000000-0005-0000-0000-0000DFA00000}"/>
    <cellStyle name="Normal 5 2 3 3 3 2 4 2" xfId="41199" xr:uid="{00000000-0005-0000-0000-0000E0A00000}"/>
    <cellStyle name="Normal 5 2 3 3 3 2 4 2 2" xfId="41200" xr:uid="{00000000-0005-0000-0000-0000E1A00000}"/>
    <cellStyle name="Normal 5 2 3 3 3 2 4 3" xfId="41201" xr:uid="{00000000-0005-0000-0000-0000E2A00000}"/>
    <cellStyle name="Normal 5 2 3 3 3 2 5" xfId="41202" xr:uid="{00000000-0005-0000-0000-0000E3A00000}"/>
    <cellStyle name="Normal 5 2 3 3 3 3" xfId="41203" xr:uid="{00000000-0005-0000-0000-0000E4A00000}"/>
    <cellStyle name="Normal 5 2 3 3 3 3 2" xfId="41204" xr:uid="{00000000-0005-0000-0000-0000E5A00000}"/>
    <cellStyle name="Normal 5 2 3 3 3 3 2 2" xfId="41205" xr:uid="{00000000-0005-0000-0000-0000E6A00000}"/>
    <cellStyle name="Normal 5 2 3 3 3 3 3" xfId="41206" xr:uid="{00000000-0005-0000-0000-0000E7A00000}"/>
    <cellStyle name="Normal 5 2 3 3 3 3 3 2" xfId="41207" xr:uid="{00000000-0005-0000-0000-0000E8A00000}"/>
    <cellStyle name="Normal 5 2 3 3 3 3 3 2 2" xfId="41208" xr:uid="{00000000-0005-0000-0000-0000E9A00000}"/>
    <cellStyle name="Normal 5 2 3 3 3 3 3 3" xfId="41209" xr:uid="{00000000-0005-0000-0000-0000EAA00000}"/>
    <cellStyle name="Normal 5 2 3 3 3 3 4" xfId="41210" xr:uid="{00000000-0005-0000-0000-0000EBA00000}"/>
    <cellStyle name="Normal 5 2 3 3 3 4" xfId="41211" xr:uid="{00000000-0005-0000-0000-0000ECA00000}"/>
    <cellStyle name="Normal 5 2 3 3 3 4 2" xfId="41212" xr:uid="{00000000-0005-0000-0000-0000EDA00000}"/>
    <cellStyle name="Normal 5 2 3 3 3 4 2 2" xfId="41213" xr:uid="{00000000-0005-0000-0000-0000EEA00000}"/>
    <cellStyle name="Normal 5 2 3 3 3 4 3" xfId="41214" xr:uid="{00000000-0005-0000-0000-0000EFA00000}"/>
    <cellStyle name="Normal 5 2 3 3 3 4 3 2" xfId="41215" xr:uid="{00000000-0005-0000-0000-0000F0A00000}"/>
    <cellStyle name="Normal 5 2 3 3 3 4 3 2 2" xfId="41216" xr:uid="{00000000-0005-0000-0000-0000F1A00000}"/>
    <cellStyle name="Normal 5 2 3 3 3 4 3 3" xfId="41217" xr:uid="{00000000-0005-0000-0000-0000F2A00000}"/>
    <cellStyle name="Normal 5 2 3 3 3 4 4" xfId="41218" xr:uid="{00000000-0005-0000-0000-0000F3A00000}"/>
    <cellStyle name="Normal 5 2 3 3 3 5" xfId="41219" xr:uid="{00000000-0005-0000-0000-0000F4A00000}"/>
    <cellStyle name="Normal 5 2 3 3 3 5 2" xfId="41220" xr:uid="{00000000-0005-0000-0000-0000F5A00000}"/>
    <cellStyle name="Normal 5 2 3 3 3 6" xfId="41221" xr:uid="{00000000-0005-0000-0000-0000F6A00000}"/>
    <cellStyle name="Normal 5 2 3 3 3 6 2" xfId="41222" xr:uid="{00000000-0005-0000-0000-0000F7A00000}"/>
    <cellStyle name="Normal 5 2 3 3 3 6 2 2" xfId="41223" xr:uid="{00000000-0005-0000-0000-0000F8A00000}"/>
    <cellStyle name="Normal 5 2 3 3 3 6 3" xfId="41224" xr:uid="{00000000-0005-0000-0000-0000F9A00000}"/>
    <cellStyle name="Normal 5 2 3 3 3 7" xfId="41225" xr:uid="{00000000-0005-0000-0000-0000FAA00000}"/>
    <cellStyle name="Normal 5 2 3 3 3 7 2" xfId="41226" xr:uid="{00000000-0005-0000-0000-0000FBA00000}"/>
    <cellStyle name="Normal 5 2 3 3 3 8" xfId="41227" xr:uid="{00000000-0005-0000-0000-0000FCA00000}"/>
    <cellStyle name="Normal 5 2 3 3 4" xfId="41228" xr:uid="{00000000-0005-0000-0000-0000FDA00000}"/>
    <cellStyle name="Normal 5 2 3 3 4 2" xfId="41229" xr:uid="{00000000-0005-0000-0000-0000FEA00000}"/>
    <cellStyle name="Normal 5 2 3 3 4 2 2" xfId="41230" xr:uid="{00000000-0005-0000-0000-0000FFA00000}"/>
    <cellStyle name="Normal 5 2 3 3 4 2 2 2" xfId="41231" xr:uid="{00000000-0005-0000-0000-000000A10000}"/>
    <cellStyle name="Normal 5 2 3 3 4 2 3" xfId="41232" xr:uid="{00000000-0005-0000-0000-000001A10000}"/>
    <cellStyle name="Normal 5 2 3 3 4 2 3 2" xfId="41233" xr:uid="{00000000-0005-0000-0000-000002A10000}"/>
    <cellStyle name="Normal 5 2 3 3 4 2 3 2 2" xfId="41234" xr:uid="{00000000-0005-0000-0000-000003A10000}"/>
    <cellStyle name="Normal 5 2 3 3 4 2 3 3" xfId="41235" xr:uid="{00000000-0005-0000-0000-000004A10000}"/>
    <cellStyle name="Normal 5 2 3 3 4 2 4" xfId="41236" xr:uid="{00000000-0005-0000-0000-000005A10000}"/>
    <cellStyle name="Normal 5 2 3 3 4 3" xfId="41237" xr:uid="{00000000-0005-0000-0000-000006A10000}"/>
    <cellStyle name="Normal 5 2 3 3 4 3 2" xfId="41238" xr:uid="{00000000-0005-0000-0000-000007A10000}"/>
    <cellStyle name="Normal 5 2 3 3 4 4" xfId="41239" xr:uid="{00000000-0005-0000-0000-000008A10000}"/>
    <cellStyle name="Normal 5 2 3 3 4 4 2" xfId="41240" xr:uid="{00000000-0005-0000-0000-000009A10000}"/>
    <cellStyle name="Normal 5 2 3 3 4 4 2 2" xfId="41241" xr:uid="{00000000-0005-0000-0000-00000AA10000}"/>
    <cellStyle name="Normal 5 2 3 3 4 4 3" xfId="41242" xr:uid="{00000000-0005-0000-0000-00000BA10000}"/>
    <cellStyle name="Normal 5 2 3 3 4 5" xfId="41243" xr:uid="{00000000-0005-0000-0000-00000CA10000}"/>
    <cellStyle name="Normal 5 2 3 3 5" xfId="41244" xr:uid="{00000000-0005-0000-0000-00000DA10000}"/>
    <cellStyle name="Normal 5 2 3 3 5 2" xfId="41245" xr:uid="{00000000-0005-0000-0000-00000EA10000}"/>
    <cellStyle name="Normal 5 2 3 3 5 2 2" xfId="41246" xr:uid="{00000000-0005-0000-0000-00000FA10000}"/>
    <cellStyle name="Normal 5 2 3 3 5 3" xfId="41247" xr:uid="{00000000-0005-0000-0000-000010A10000}"/>
    <cellStyle name="Normal 5 2 3 3 5 3 2" xfId="41248" xr:uid="{00000000-0005-0000-0000-000011A10000}"/>
    <cellStyle name="Normal 5 2 3 3 5 3 2 2" xfId="41249" xr:uid="{00000000-0005-0000-0000-000012A10000}"/>
    <cellStyle name="Normal 5 2 3 3 5 3 3" xfId="41250" xr:uid="{00000000-0005-0000-0000-000013A10000}"/>
    <cellStyle name="Normal 5 2 3 3 5 4" xfId="41251" xr:uid="{00000000-0005-0000-0000-000014A10000}"/>
    <cellStyle name="Normal 5 2 3 3 6" xfId="41252" xr:uid="{00000000-0005-0000-0000-000015A10000}"/>
    <cellStyle name="Normal 5 2 3 3 6 2" xfId="41253" xr:uid="{00000000-0005-0000-0000-000016A10000}"/>
    <cellStyle name="Normal 5 2 3 3 6 2 2" xfId="41254" xr:uid="{00000000-0005-0000-0000-000017A10000}"/>
    <cellStyle name="Normal 5 2 3 3 6 3" xfId="41255" xr:uid="{00000000-0005-0000-0000-000018A10000}"/>
    <cellStyle name="Normal 5 2 3 3 6 3 2" xfId="41256" xr:uid="{00000000-0005-0000-0000-000019A10000}"/>
    <cellStyle name="Normal 5 2 3 3 6 3 2 2" xfId="41257" xr:uid="{00000000-0005-0000-0000-00001AA10000}"/>
    <cellStyle name="Normal 5 2 3 3 6 3 3" xfId="41258" xr:uid="{00000000-0005-0000-0000-00001BA10000}"/>
    <cellStyle name="Normal 5 2 3 3 6 4" xfId="41259" xr:uid="{00000000-0005-0000-0000-00001CA10000}"/>
    <cellStyle name="Normal 5 2 3 3 7" xfId="41260" xr:uid="{00000000-0005-0000-0000-00001DA10000}"/>
    <cellStyle name="Normal 5 2 3 3 7 2" xfId="41261" xr:uid="{00000000-0005-0000-0000-00001EA10000}"/>
    <cellStyle name="Normal 5 2 3 3 8" xfId="41262" xr:uid="{00000000-0005-0000-0000-00001FA10000}"/>
    <cellStyle name="Normal 5 2 3 3 8 2" xfId="41263" xr:uid="{00000000-0005-0000-0000-000020A10000}"/>
    <cellStyle name="Normal 5 2 3 3 8 2 2" xfId="41264" xr:uid="{00000000-0005-0000-0000-000021A10000}"/>
    <cellStyle name="Normal 5 2 3 3 8 3" xfId="41265" xr:uid="{00000000-0005-0000-0000-000022A10000}"/>
    <cellStyle name="Normal 5 2 3 3 9" xfId="41266" xr:uid="{00000000-0005-0000-0000-000023A10000}"/>
    <cellStyle name="Normal 5 2 3 3 9 2" xfId="41267" xr:uid="{00000000-0005-0000-0000-000024A10000}"/>
    <cellStyle name="Normal 5 2 3 4" xfId="41268" xr:uid="{00000000-0005-0000-0000-000025A10000}"/>
    <cellStyle name="Normal 5 2 3 4 10" xfId="41269" xr:uid="{00000000-0005-0000-0000-000026A10000}"/>
    <cellStyle name="Normal 5 2 3 4 11" xfId="41270" xr:uid="{00000000-0005-0000-0000-000027A10000}"/>
    <cellStyle name="Normal 5 2 3 4 2" xfId="41271" xr:uid="{00000000-0005-0000-0000-000028A10000}"/>
    <cellStyle name="Normal 5 2 3 4 2 10" xfId="41272" xr:uid="{00000000-0005-0000-0000-000029A10000}"/>
    <cellStyle name="Normal 5 2 3 4 2 2" xfId="41273" xr:uid="{00000000-0005-0000-0000-00002AA10000}"/>
    <cellStyle name="Normal 5 2 3 4 2 2 2" xfId="41274" xr:uid="{00000000-0005-0000-0000-00002BA10000}"/>
    <cellStyle name="Normal 5 2 3 4 2 2 2 2" xfId="41275" xr:uid="{00000000-0005-0000-0000-00002CA10000}"/>
    <cellStyle name="Normal 5 2 3 4 2 2 2 2 2" xfId="41276" xr:uid="{00000000-0005-0000-0000-00002DA10000}"/>
    <cellStyle name="Normal 5 2 3 4 2 2 2 2 2 2" xfId="41277" xr:uid="{00000000-0005-0000-0000-00002EA10000}"/>
    <cellStyle name="Normal 5 2 3 4 2 2 2 2 3" xfId="41278" xr:uid="{00000000-0005-0000-0000-00002FA10000}"/>
    <cellStyle name="Normal 5 2 3 4 2 2 2 2 3 2" xfId="41279" xr:uid="{00000000-0005-0000-0000-000030A10000}"/>
    <cellStyle name="Normal 5 2 3 4 2 2 2 2 3 2 2" xfId="41280" xr:uid="{00000000-0005-0000-0000-000031A10000}"/>
    <cellStyle name="Normal 5 2 3 4 2 2 2 2 3 3" xfId="41281" xr:uid="{00000000-0005-0000-0000-000032A10000}"/>
    <cellStyle name="Normal 5 2 3 4 2 2 2 2 4" xfId="41282" xr:uid="{00000000-0005-0000-0000-000033A10000}"/>
    <cellStyle name="Normal 5 2 3 4 2 2 2 3" xfId="41283" xr:uid="{00000000-0005-0000-0000-000034A10000}"/>
    <cellStyle name="Normal 5 2 3 4 2 2 2 3 2" xfId="41284" xr:uid="{00000000-0005-0000-0000-000035A10000}"/>
    <cellStyle name="Normal 5 2 3 4 2 2 2 4" xfId="41285" xr:uid="{00000000-0005-0000-0000-000036A10000}"/>
    <cellStyle name="Normal 5 2 3 4 2 2 2 4 2" xfId="41286" xr:uid="{00000000-0005-0000-0000-000037A10000}"/>
    <cellStyle name="Normal 5 2 3 4 2 2 2 4 2 2" xfId="41287" xr:uid="{00000000-0005-0000-0000-000038A10000}"/>
    <cellStyle name="Normal 5 2 3 4 2 2 2 4 3" xfId="41288" xr:uid="{00000000-0005-0000-0000-000039A10000}"/>
    <cellStyle name="Normal 5 2 3 4 2 2 2 5" xfId="41289" xr:uid="{00000000-0005-0000-0000-00003AA10000}"/>
    <cellStyle name="Normal 5 2 3 4 2 2 3" xfId="41290" xr:uid="{00000000-0005-0000-0000-00003BA10000}"/>
    <cellStyle name="Normal 5 2 3 4 2 2 3 2" xfId="41291" xr:uid="{00000000-0005-0000-0000-00003CA10000}"/>
    <cellStyle name="Normal 5 2 3 4 2 2 3 2 2" xfId="41292" xr:uid="{00000000-0005-0000-0000-00003DA10000}"/>
    <cellStyle name="Normal 5 2 3 4 2 2 3 3" xfId="41293" xr:uid="{00000000-0005-0000-0000-00003EA10000}"/>
    <cellStyle name="Normal 5 2 3 4 2 2 3 3 2" xfId="41294" xr:uid="{00000000-0005-0000-0000-00003FA10000}"/>
    <cellStyle name="Normal 5 2 3 4 2 2 3 3 2 2" xfId="41295" xr:uid="{00000000-0005-0000-0000-000040A10000}"/>
    <cellStyle name="Normal 5 2 3 4 2 2 3 3 3" xfId="41296" xr:uid="{00000000-0005-0000-0000-000041A10000}"/>
    <cellStyle name="Normal 5 2 3 4 2 2 3 4" xfId="41297" xr:uid="{00000000-0005-0000-0000-000042A10000}"/>
    <cellStyle name="Normal 5 2 3 4 2 2 4" xfId="41298" xr:uid="{00000000-0005-0000-0000-000043A10000}"/>
    <cellStyle name="Normal 5 2 3 4 2 2 4 2" xfId="41299" xr:uid="{00000000-0005-0000-0000-000044A10000}"/>
    <cellStyle name="Normal 5 2 3 4 2 2 4 2 2" xfId="41300" xr:uid="{00000000-0005-0000-0000-000045A10000}"/>
    <cellStyle name="Normal 5 2 3 4 2 2 4 3" xfId="41301" xr:uid="{00000000-0005-0000-0000-000046A10000}"/>
    <cellStyle name="Normal 5 2 3 4 2 2 4 3 2" xfId="41302" xr:uid="{00000000-0005-0000-0000-000047A10000}"/>
    <cellStyle name="Normal 5 2 3 4 2 2 4 3 2 2" xfId="41303" xr:uid="{00000000-0005-0000-0000-000048A10000}"/>
    <cellStyle name="Normal 5 2 3 4 2 2 4 3 3" xfId="41304" xr:uid="{00000000-0005-0000-0000-000049A10000}"/>
    <cellStyle name="Normal 5 2 3 4 2 2 4 4" xfId="41305" xr:uid="{00000000-0005-0000-0000-00004AA10000}"/>
    <cellStyle name="Normal 5 2 3 4 2 2 5" xfId="41306" xr:uid="{00000000-0005-0000-0000-00004BA10000}"/>
    <cellStyle name="Normal 5 2 3 4 2 2 5 2" xfId="41307" xr:uid="{00000000-0005-0000-0000-00004CA10000}"/>
    <cellStyle name="Normal 5 2 3 4 2 2 6" xfId="41308" xr:uid="{00000000-0005-0000-0000-00004DA10000}"/>
    <cellStyle name="Normal 5 2 3 4 2 2 6 2" xfId="41309" xr:uid="{00000000-0005-0000-0000-00004EA10000}"/>
    <cellStyle name="Normal 5 2 3 4 2 2 6 2 2" xfId="41310" xr:uid="{00000000-0005-0000-0000-00004FA10000}"/>
    <cellStyle name="Normal 5 2 3 4 2 2 6 3" xfId="41311" xr:uid="{00000000-0005-0000-0000-000050A10000}"/>
    <cellStyle name="Normal 5 2 3 4 2 2 7" xfId="41312" xr:uid="{00000000-0005-0000-0000-000051A10000}"/>
    <cellStyle name="Normal 5 2 3 4 2 2 7 2" xfId="41313" xr:uid="{00000000-0005-0000-0000-000052A10000}"/>
    <cellStyle name="Normal 5 2 3 4 2 2 8" xfId="41314" xr:uid="{00000000-0005-0000-0000-000053A10000}"/>
    <cellStyle name="Normal 5 2 3 4 2 3" xfId="41315" xr:uid="{00000000-0005-0000-0000-000054A10000}"/>
    <cellStyle name="Normal 5 2 3 4 2 3 2" xfId="41316" xr:uid="{00000000-0005-0000-0000-000055A10000}"/>
    <cellStyle name="Normal 5 2 3 4 2 3 2 2" xfId="41317" xr:uid="{00000000-0005-0000-0000-000056A10000}"/>
    <cellStyle name="Normal 5 2 3 4 2 3 2 2 2" xfId="41318" xr:uid="{00000000-0005-0000-0000-000057A10000}"/>
    <cellStyle name="Normal 5 2 3 4 2 3 2 3" xfId="41319" xr:uid="{00000000-0005-0000-0000-000058A10000}"/>
    <cellStyle name="Normal 5 2 3 4 2 3 2 3 2" xfId="41320" xr:uid="{00000000-0005-0000-0000-000059A10000}"/>
    <cellStyle name="Normal 5 2 3 4 2 3 2 3 2 2" xfId="41321" xr:uid="{00000000-0005-0000-0000-00005AA10000}"/>
    <cellStyle name="Normal 5 2 3 4 2 3 2 3 3" xfId="41322" xr:uid="{00000000-0005-0000-0000-00005BA10000}"/>
    <cellStyle name="Normal 5 2 3 4 2 3 2 4" xfId="41323" xr:uid="{00000000-0005-0000-0000-00005CA10000}"/>
    <cellStyle name="Normal 5 2 3 4 2 3 3" xfId="41324" xr:uid="{00000000-0005-0000-0000-00005DA10000}"/>
    <cellStyle name="Normal 5 2 3 4 2 3 3 2" xfId="41325" xr:uid="{00000000-0005-0000-0000-00005EA10000}"/>
    <cellStyle name="Normal 5 2 3 4 2 3 4" xfId="41326" xr:uid="{00000000-0005-0000-0000-00005FA10000}"/>
    <cellStyle name="Normal 5 2 3 4 2 3 4 2" xfId="41327" xr:uid="{00000000-0005-0000-0000-000060A10000}"/>
    <cellStyle name="Normal 5 2 3 4 2 3 4 2 2" xfId="41328" xr:uid="{00000000-0005-0000-0000-000061A10000}"/>
    <cellStyle name="Normal 5 2 3 4 2 3 4 3" xfId="41329" xr:uid="{00000000-0005-0000-0000-000062A10000}"/>
    <cellStyle name="Normal 5 2 3 4 2 3 5" xfId="41330" xr:uid="{00000000-0005-0000-0000-000063A10000}"/>
    <cellStyle name="Normal 5 2 3 4 2 4" xfId="41331" xr:uid="{00000000-0005-0000-0000-000064A10000}"/>
    <cellStyle name="Normal 5 2 3 4 2 4 2" xfId="41332" xr:uid="{00000000-0005-0000-0000-000065A10000}"/>
    <cellStyle name="Normal 5 2 3 4 2 4 2 2" xfId="41333" xr:uid="{00000000-0005-0000-0000-000066A10000}"/>
    <cellStyle name="Normal 5 2 3 4 2 4 3" xfId="41334" xr:uid="{00000000-0005-0000-0000-000067A10000}"/>
    <cellStyle name="Normal 5 2 3 4 2 4 3 2" xfId="41335" xr:uid="{00000000-0005-0000-0000-000068A10000}"/>
    <cellStyle name="Normal 5 2 3 4 2 4 3 2 2" xfId="41336" xr:uid="{00000000-0005-0000-0000-000069A10000}"/>
    <cellStyle name="Normal 5 2 3 4 2 4 3 3" xfId="41337" xr:uid="{00000000-0005-0000-0000-00006AA10000}"/>
    <cellStyle name="Normal 5 2 3 4 2 4 4" xfId="41338" xr:uid="{00000000-0005-0000-0000-00006BA10000}"/>
    <cellStyle name="Normal 5 2 3 4 2 5" xfId="41339" xr:uid="{00000000-0005-0000-0000-00006CA10000}"/>
    <cellStyle name="Normal 5 2 3 4 2 5 2" xfId="41340" xr:uid="{00000000-0005-0000-0000-00006DA10000}"/>
    <cellStyle name="Normal 5 2 3 4 2 5 2 2" xfId="41341" xr:uid="{00000000-0005-0000-0000-00006EA10000}"/>
    <cellStyle name="Normal 5 2 3 4 2 5 3" xfId="41342" xr:uid="{00000000-0005-0000-0000-00006FA10000}"/>
    <cellStyle name="Normal 5 2 3 4 2 5 3 2" xfId="41343" xr:uid="{00000000-0005-0000-0000-000070A10000}"/>
    <cellStyle name="Normal 5 2 3 4 2 5 3 2 2" xfId="41344" xr:uid="{00000000-0005-0000-0000-000071A10000}"/>
    <cellStyle name="Normal 5 2 3 4 2 5 3 3" xfId="41345" xr:uid="{00000000-0005-0000-0000-000072A10000}"/>
    <cellStyle name="Normal 5 2 3 4 2 5 4" xfId="41346" xr:uid="{00000000-0005-0000-0000-000073A10000}"/>
    <cellStyle name="Normal 5 2 3 4 2 6" xfId="41347" xr:uid="{00000000-0005-0000-0000-000074A10000}"/>
    <cellStyle name="Normal 5 2 3 4 2 6 2" xfId="41348" xr:uid="{00000000-0005-0000-0000-000075A10000}"/>
    <cellStyle name="Normal 5 2 3 4 2 7" xfId="41349" xr:uid="{00000000-0005-0000-0000-000076A10000}"/>
    <cellStyle name="Normal 5 2 3 4 2 7 2" xfId="41350" xr:uid="{00000000-0005-0000-0000-000077A10000}"/>
    <cellStyle name="Normal 5 2 3 4 2 7 2 2" xfId="41351" xr:uid="{00000000-0005-0000-0000-000078A10000}"/>
    <cellStyle name="Normal 5 2 3 4 2 7 3" xfId="41352" xr:uid="{00000000-0005-0000-0000-000079A10000}"/>
    <cellStyle name="Normal 5 2 3 4 2 8" xfId="41353" xr:uid="{00000000-0005-0000-0000-00007AA10000}"/>
    <cellStyle name="Normal 5 2 3 4 2 8 2" xfId="41354" xr:uid="{00000000-0005-0000-0000-00007BA10000}"/>
    <cellStyle name="Normal 5 2 3 4 2 9" xfId="41355" xr:uid="{00000000-0005-0000-0000-00007CA10000}"/>
    <cellStyle name="Normal 5 2 3 4 3" xfId="41356" xr:uid="{00000000-0005-0000-0000-00007DA10000}"/>
    <cellStyle name="Normal 5 2 3 4 3 2" xfId="41357" xr:uid="{00000000-0005-0000-0000-00007EA10000}"/>
    <cellStyle name="Normal 5 2 3 4 3 2 2" xfId="41358" xr:uid="{00000000-0005-0000-0000-00007FA10000}"/>
    <cellStyle name="Normal 5 2 3 4 3 2 2 2" xfId="41359" xr:uid="{00000000-0005-0000-0000-000080A10000}"/>
    <cellStyle name="Normal 5 2 3 4 3 2 2 2 2" xfId="41360" xr:uid="{00000000-0005-0000-0000-000081A10000}"/>
    <cellStyle name="Normal 5 2 3 4 3 2 2 3" xfId="41361" xr:uid="{00000000-0005-0000-0000-000082A10000}"/>
    <cellStyle name="Normal 5 2 3 4 3 2 2 3 2" xfId="41362" xr:uid="{00000000-0005-0000-0000-000083A10000}"/>
    <cellStyle name="Normal 5 2 3 4 3 2 2 3 2 2" xfId="41363" xr:uid="{00000000-0005-0000-0000-000084A10000}"/>
    <cellStyle name="Normal 5 2 3 4 3 2 2 3 3" xfId="41364" xr:uid="{00000000-0005-0000-0000-000085A10000}"/>
    <cellStyle name="Normal 5 2 3 4 3 2 2 4" xfId="41365" xr:uid="{00000000-0005-0000-0000-000086A10000}"/>
    <cellStyle name="Normal 5 2 3 4 3 2 3" xfId="41366" xr:uid="{00000000-0005-0000-0000-000087A10000}"/>
    <cellStyle name="Normal 5 2 3 4 3 2 3 2" xfId="41367" xr:uid="{00000000-0005-0000-0000-000088A10000}"/>
    <cellStyle name="Normal 5 2 3 4 3 2 4" xfId="41368" xr:uid="{00000000-0005-0000-0000-000089A10000}"/>
    <cellStyle name="Normal 5 2 3 4 3 2 4 2" xfId="41369" xr:uid="{00000000-0005-0000-0000-00008AA10000}"/>
    <cellStyle name="Normal 5 2 3 4 3 2 4 2 2" xfId="41370" xr:uid="{00000000-0005-0000-0000-00008BA10000}"/>
    <cellStyle name="Normal 5 2 3 4 3 2 4 3" xfId="41371" xr:uid="{00000000-0005-0000-0000-00008CA10000}"/>
    <cellStyle name="Normal 5 2 3 4 3 2 5" xfId="41372" xr:uid="{00000000-0005-0000-0000-00008DA10000}"/>
    <cellStyle name="Normal 5 2 3 4 3 3" xfId="41373" xr:uid="{00000000-0005-0000-0000-00008EA10000}"/>
    <cellStyle name="Normal 5 2 3 4 3 3 2" xfId="41374" xr:uid="{00000000-0005-0000-0000-00008FA10000}"/>
    <cellStyle name="Normal 5 2 3 4 3 3 2 2" xfId="41375" xr:uid="{00000000-0005-0000-0000-000090A10000}"/>
    <cellStyle name="Normal 5 2 3 4 3 3 3" xfId="41376" xr:uid="{00000000-0005-0000-0000-000091A10000}"/>
    <cellStyle name="Normal 5 2 3 4 3 3 3 2" xfId="41377" xr:uid="{00000000-0005-0000-0000-000092A10000}"/>
    <cellStyle name="Normal 5 2 3 4 3 3 3 2 2" xfId="41378" xr:uid="{00000000-0005-0000-0000-000093A10000}"/>
    <cellStyle name="Normal 5 2 3 4 3 3 3 3" xfId="41379" xr:uid="{00000000-0005-0000-0000-000094A10000}"/>
    <cellStyle name="Normal 5 2 3 4 3 3 4" xfId="41380" xr:uid="{00000000-0005-0000-0000-000095A10000}"/>
    <cellStyle name="Normal 5 2 3 4 3 4" xfId="41381" xr:uid="{00000000-0005-0000-0000-000096A10000}"/>
    <cellStyle name="Normal 5 2 3 4 3 4 2" xfId="41382" xr:uid="{00000000-0005-0000-0000-000097A10000}"/>
    <cellStyle name="Normal 5 2 3 4 3 4 2 2" xfId="41383" xr:uid="{00000000-0005-0000-0000-000098A10000}"/>
    <cellStyle name="Normal 5 2 3 4 3 4 3" xfId="41384" xr:uid="{00000000-0005-0000-0000-000099A10000}"/>
    <cellStyle name="Normal 5 2 3 4 3 4 3 2" xfId="41385" xr:uid="{00000000-0005-0000-0000-00009AA10000}"/>
    <cellStyle name="Normal 5 2 3 4 3 4 3 2 2" xfId="41386" xr:uid="{00000000-0005-0000-0000-00009BA10000}"/>
    <cellStyle name="Normal 5 2 3 4 3 4 3 3" xfId="41387" xr:uid="{00000000-0005-0000-0000-00009CA10000}"/>
    <cellStyle name="Normal 5 2 3 4 3 4 4" xfId="41388" xr:uid="{00000000-0005-0000-0000-00009DA10000}"/>
    <cellStyle name="Normal 5 2 3 4 3 5" xfId="41389" xr:uid="{00000000-0005-0000-0000-00009EA10000}"/>
    <cellStyle name="Normal 5 2 3 4 3 5 2" xfId="41390" xr:uid="{00000000-0005-0000-0000-00009FA10000}"/>
    <cellStyle name="Normal 5 2 3 4 3 6" xfId="41391" xr:uid="{00000000-0005-0000-0000-0000A0A10000}"/>
    <cellStyle name="Normal 5 2 3 4 3 6 2" xfId="41392" xr:uid="{00000000-0005-0000-0000-0000A1A10000}"/>
    <cellStyle name="Normal 5 2 3 4 3 6 2 2" xfId="41393" xr:uid="{00000000-0005-0000-0000-0000A2A10000}"/>
    <cellStyle name="Normal 5 2 3 4 3 6 3" xfId="41394" xr:uid="{00000000-0005-0000-0000-0000A3A10000}"/>
    <cellStyle name="Normal 5 2 3 4 3 7" xfId="41395" xr:uid="{00000000-0005-0000-0000-0000A4A10000}"/>
    <cellStyle name="Normal 5 2 3 4 3 7 2" xfId="41396" xr:uid="{00000000-0005-0000-0000-0000A5A10000}"/>
    <cellStyle name="Normal 5 2 3 4 3 8" xfId="41397" xr:uid="{00000000-0005-0000-0000-0000A6A10000}"/>
    <cellStyle name="Normal 5 2 3 4 4" xfId="41398" xr:uid="{00000000-0005-0000-0000-0000A7A10000}"/>
    <cellStyle name="Normal 5 2 3 4 4 2" xfId="41399" xr:uid="{00000000-0005-0000-0000-0000A8A10000}"/>
    <cellStyle name="Normal 5 2 3 4 4 2 2" xfId="41400" xr:uid="{00000000-0005-0000-0000-0000A9A10000}"/>
    <cellStyle name="Normal 5 2 3 4 4 2 2 2" xfId="41401" xr:uid="{00000000-0005-0000-0000-0000AAA10000}"/>
    <cellStyle name="Normal 5 2 3 4 4 2 3" xfId="41402" xr:uid="{00000000-0005-0000-0000-0000ABA10000}"/>
    <cellStyle name="Normal 5 2 3 4 4 2 3 2" xfId="41403" xr:uid="{00000000-0005-0000-0000-0000ACA10000}"/>
    <cellStyle name="Normal 5 2 3 4 4 2 3 2 2" xfId="41404" xr:uid="{00000000-0005-0000-0000-0000ADA10000}"/>
    <cellStyle name="Normal 5 2 3 4 4 2 3 3" xfId="41405" xr:uid="{00000000-0005-0000-0000-0000AEA10000}"/>
    <cellStyle name="Normal 5 2 3 4 4 2 4" xfId="41406" xr:uid="{00000000-0005-0000-0000-0000AFA10000}"/>
    <cellStyle name="Normal 5 2 3 4 4 3" xfId="41407" xr:uid="{00000000-0005-0000-0000-0000B0A10000}"/>
    <cellStyle name="Normal 5 2 3 4 4 3 2" xfId="41408" xr:uid="{00000000-0005-0000-0000-0000B1A10000}"/>
    <cellStyle name="Normal 5 2 3 4 4 4" xfId="41409" xr:uid="{00000000-0005-0000-0000-0000B2A10000}"/>
    <cellStyle name="Normal 5 2 3 4 4 4 2" xfId="41410" xr:uid="{00000000-0005-0000-0000-0000B3A10000}"/>
    <cellStyle name="Normal 5 2 3 4 4 4 2 2" xfId="41411" xr:uid="{00000000-0005-0000-0000-0000B4A10000}"/>
    <cellStyle name="Normal 5 2 3 4 4 4 3" xfId="41412" xr:uid="{00000000-0005-0000-0000-0000B5A10000}"/>
    <cellStyle name="Normal 5 2 3 4 4 5" xfId="41413" xr:uid="{00000000-0005-0000-0000-0000B6A10000}"/>
    <cellStyle name="Normal 5 2 3 4 5" xfId="41414" xr:uid="{00000000-0005-0000-0000-0000B7A10000}"/>
    <cellStyle name="Normal 5 2 3 4 5 2" xfId="41415" xr:uid="{00000000-0005-0000-0000-0000B8A10000}"/>
    <cellStyle name="Normal 5 2 3 4 5 2 2" xfId="41416" xr:uid="{00000000-0005-0000-0000-0000B9A10000}"/>
    <cellStyle name="Normal 5 2 3 4 5 3" xfId="41417" xr:uid="{00000000-0005-0000-0000-0000BAA10000}"/>
    <cellStyle name="Normal 5 2 3 4 5 3 2" xfId="41418" xr:uid="{00000000-0005-0000-0000-0000BBA10000}"/>
    <cellStyle name="Normal 5 2 3 4 5 3 2 2" xfId="41419" xr:uid="{00000000-0005-0000-0000-0000BCA10000}"/>
    <cellStyle name="Normal 5 2 3 4 5 3 3" xfId="41420" xr:uid="{00000000-0005-0000-0000-0000BDA10000}"/>
    <cellStyle name="Normal 5 2 3 4 5 4" xfId="41421" xr:uid="{00000000-0005-0000-0000-0000BEA10000}"/>
    <cellStyle name="Normal 5 2 3 4 6" xfId="41422" xr:uid="{00000000-0005-0000-0000-0000BFA10000}"/>
    <cellStyle name="Normal 5 2 3 4 6 2" xfId="41423" xr:uid="{00000000-0005-0000-0000-0000C0A10000}"/>
    <cellStyle name="Normal 5 2 3 4 6 2 2" xfId="41424" xr:uid="{00000000-0005-0000-0000-0000C1A10000}"/>
    <cellStyle name="Normal 5 2 3 4 6 3" xfId="41425" xr:uid="{00000000-0005-0000-0000-0000C2A10000}"/>
    <cellStyle name="Normal 5 2 3 4 6 3 2" xfId="41426" xr:uid="{00000000-0005-0000-0000-0000C3A10000}"/>
    <cellStyle name="Normal 5 2 3 4 6 3 2 2" xfId="41427" xr:uid="{00000000-0005-0000-0000-0000C4A10000}"/>
    <cellStyle name="Normal 5 2 3 4 6 3 3" xfId="41428" xr:uid="{00000000-0005-0000-0000-0000C5A10000}"/>
    <cellStyle name="Normal 5 2 3 4 6 4" xfId="41429" xr:uid="{00000000-0005-0000-0000-0000C6A10000}"/>
    <cellStyle name="Normal 5 2 3 4 7" xfId="41430" xr:uid="{00000000-0005-0000-0000-0000C7A10000}"/>
    <cellStyle name="Normal 5 2 3 4 7 2" xfId="41431" xr:uid="{00000000-0005-0000-0000-0000C8A10000}"/>
    <cellStyle name="Normal 5 2 3 4 8" xfId="41432" xr:uid="{00000000-0005-0000-0000-0000C9A10000}"/>
    <cellStyle name="Normal 5 2 3 4 8 2" xfId="41433" xr:uid="{00000000-0005-0000-0000-0000CAA10000}"/>
    <cellStyle name="Normal 5 2 3 4 8 2 2" xfId="41434" xr:uid="{00000000-0005-0000-0000-0000CBA10000}"/>
    <cellStyle name="Normal 5 2 3 4 8 3" xfId="41435" xr:uid="{00000000-0005-0000-0000-0000CCA10000}"/>
    <cellStyle name="Normal 5 2 3 4 9" xfId="41436" xr:uid="{00000000-0005-0000-0000-0000CDA10000}"/>
    <cellStyle name="Normal 5 2 3 4 9 2" xfId="41437" xr:uid="{00000000-0005-0000-0000-0000CEA10000}"/>
    <cellStyle name="Normal 5 2 3 5" xfId="41438" xr:uid="{00000000-0005-0000-0000-0000CFA10000}"/>
    <cellStyle name="Normal 5 2 3 5 10" xfId="41439" xr:uid="{00000000-0005-0000-0000-0000D0A10000}"/>
    <cellStyle name="Normal 5 2 3 5 11" xfId="41440" xr:uid="{00000000-0005-0000-0000-0000D1A10000}"/>
    <cellStyle name="Normal 5 2 3 5 2" xfId="41441" xr:uid="{00000000-0005-0000-0000-0000D2A10000}"/>
    <cellStyle name="Normal 5 2 3 5 2 2" xfId="41442" xr:uid="{00000000-0005-0000-0000-0000D3A10000}"/>
    <cellStyle name="Normal 5 2 3 5 2 2 2" xfId="41443" xr:uid="{00000000-0005-0000-0000-0000D4A10000}"/>
    <cellStyle name="Normal 5 2 3 5 2 2 2 2" xfId="41444" xr:uid="{00000000-0005-0000-0000-0000D5A10000}"/>
    <cellStyle name="Normal 5 2 3 5 2 2 2 2 2" xfId="41445" xr:uid="{00000000-0005-0000-0000-0000D6A10000}"/>
    <cellStyle name="Normal 5 2 3 5 2 2 2 2 2 2" xfId="41446" xr:uid="{00000000-0005-0000-0000-0000D7A10000}"/>
    <cellStyle name="Normal 5 2 3 5 2 2 2 2 3" xfId="41447" xr:uid="{00000000-0005-0000-0000-0000D8A10000}"/>
    <cellStyle name="Normal 5 2 3 5 2 2 2 2 3 2" xfId="41448" xr:uid="{00000000-0005-0000-0000-0000D9A10000}"/>
    <cellStyle name="Normal 5 2 3 5 2 2 2 2 3 2 2" xfId="41449" xr:uid="{00000000-0005-0000-0000-0000DAA10000}"/>
    <cellStyle name="Normal 5 2 3 5 2 2 2 2 3 3" xfId="41450" xr:uid="{00000000-0005-0000-0000-0000DBA10000}"/>
    <cellStyle name="Normal 5 2 3 5 2 2 2 2 4" xfId="41451" xr:uid="{00000000-0005-0000-0000-0000DCA10000}"/>
    <cellStyle name="Normal 5 2 3 5 2 2 2 3" xfId="41452" xr:uid="{00000000-0005-0000-0000-0000DDA10000}"/>
    <cellStyle name="Normal 5 2 3 5 2 2 2 3 2" xfId="41453" xr:uid="{00000000-0005-0000-0000-0000DEA10000}"/>
    <cellStyle name="Normal 5 2 3 5 2 2 2 4" xfId="41454" xr:uid="{00000000-0005-0000-0000-0000DFA10000}"/>
    <cellStyle name="Normal 5 2 3 5 2 2 2 4 2" xfId="41455" xr:uid="{00000000-0005-0000-0000-0000E0A10000}"/>
    <cellStyle name="Normal 5 2 3 5 2 2 2 4 2 2" xfId="41456" xr:uid="{00000000-0005-0000-0000-0000E1A10000}"/>
    <cellStyle name="Normal 5 2 3 5 2 2 2 4 3" xfId="41457" xr:uid="{00000000-0005-0000-0000-0000E2A10000}"/>
    <cellStyle name="Normal 5 2 3 5 2 2 2 5" xfId="41458" xr:uid="{00000000-0005-0000-0000-0000E3A10000}"/>
    <cellStyle name="Normal 5 2 3 5 2 2 3" xfId="41459" xr:uid="{00000000-0005-0000-0000-0000E4A10000}"/>
    <cellStyle name="Normal 5 2 3 5 2 2 3 2" xfId="41460" xr:uid="{00000000-0005-0000-0000-0000E5A10000}"/>
    <cellStyle name="Normal 5 2 3 5 2 2 3 2 2" xfId="41461" xr:uid="{00000000-0005-0000-0000-0000E6A10000}"/>
    <cellStyle name="Normal 5 2 3 5 2 2 3 3" xfId="41462" xr:uid="{00000000-0005-0000-0000-0000E7A10000}"/>
    <cellStyle name="Normal 5 2 3 5 2 2 3 3 2" xfId="41463" xr:uid="{00000000-0005-0000-0000-0000E8A10000}"/>
    <cellStyle name="Normal 5 2 3 5 2 2 3 3 2 2" xfId="41464" xr:uid="{00000000-0005-0000-0000-0000E9A10000}"/>
    <cellStyle name="Normal 5 2 3 5 2 2 3 3 3" xfId="41465" xr:uid="{00000000-0005-0000-0000-0000EAA10000}"/>
    <cellStyle name="Normal 5 2 3 5 2 2 3 4" xfId="41466" xr:uid="{00000000-0005-0000-0000-0000EBA10000}"/>
    <cellStyle name="Normal 5 2 3 5 2 2 4" xfId="41467" xr:uid="{00000000-0005-0000-0000-0000ECA10000}"/>
    <cellStyle name="Normal 5 2 3 5 2 2 4 2" xfId="41468" xr:uid="{00000000-0005-0000-0000-0000EDA10000}"/>
    <cellStyle name="Normal 5 2 3 5 2 2 4 2 2" xfId="41469" xr:uid="{00000000-0005-0000-0000-0000EEA10000}"/>
    <cellStyle name="Normal 5 2 3 5 2 2 4 3" xfId="41470" xr:uid="{00000000-0005-0000-0000-0000EFA10000}"/>
    <cellStyle name="Normal 5 2 3 5 2 2 4 3 2" xfId="41471" xr:uid="{00000000-0005-0000-0000-0000F0A10000}"/>
    <cellStyle name="Normal 5 2 3 5 2 2 4 3 2 2" xfId="41472" xr:uid="{00000000-0005-0000-0000-0000F1A10000}"/>
    <cellStyle name="Normal 5 2 3 5 2 2 4 3 3" xfId="41473" xr:uid="{00000000-0005-0000-0000-0000F2A10000}"/>
    <cellStyle name="Normal 5 2 3 5 2 2 4 4" xfId="41474" xr:uid="{00000000-0005-0000-0000-0000F3A10000}"/>
    <cellStyle name="Normal 5 2 3 5 2 2 5" xfId="41475" xr:uid="{00000000-0005-0000-0000-0000F4A10000}"/>
    <cellStyle name="Normal 5 2 3 5 2 2 5 2" xfId="41476" xr:uid="{00000000-0005-0000-0000-0000F5A10000}"/>
    <cellStyle name="Normal 5 2 3 5 2 2 6" xfId="41477" xr:uid="{00000000-0005-0000-0000-0000F6A10000}"/>
    <cellStyle name="Normal 5 2 3 5 2 2 6 2" xfId="41478" xr:uid="{00000000-0005-0000-0000-0000F7A10000}"/>
    <cellStyle name="Normal 5 2 3 5 2 2 6 2 2" xfId="41479" xr:uid="{00000000-0005-0000-0000-0000F8A10000}"/>
    <cellStyle name="Normal 5 2 3 5 2 2 6 3" xfId="41480" xr:uid="{00000000-0005-0000-0000-0000F9A10000}"/>
    <cellStyle name="Normal 5 2 3 5 2 2 7" xfId="41481" xr:uid="{00000000-0005-0000-0000-0000FAA10000}"/>
    <cellStyle name="Normal 5 2 3 5 2 2 7 2" xfId="41482" xr:uid="{00000000-0005-0000-0000-0000FBA10000}"/>
    <cellStyle name="Normal 5 2 3 5 2 2 8" xfId="41483" xr:uid="{00000000-0005-0000-0000-0000FCA10000}"/>
    <cellStyle name="Normal 5 2 3 5 2 3" xfId="41484" xr:uid="{00000000-0005-0000-0000-0000FDA10000}"/>
    <cellStyle name="Normal 5 2 3 5 2 3 2" xfId="41485" xr:uid="{00000000-0005-0000-0000-0000FEA10000}"/>
    <cellStyle name="Normal 5 2 3 5 2 3 2 2" xfId="41486" xr:uid="{00000000-0005-0000-0000-0000FFA10000}"/>
    <cellStyle name="Normal 5 2 3 5 2 3 2 2 2" xfId="41487" xr:uid="{00000000-0005-0000-0000-000000A20000}"/>
    <cellStyle name="Normal 5 2 3 5 2 3 2 3" xfId="41488" xr:uid="{00000000-0005-0000-0000-000001A20000}"/>
    <cellStyle name="Normal 5 2 3 5 2 3 2 3 2" xfId="41489" xr:uid="{00000000-0005-0000-0000-000002A20000}"/>
    <cellStyle name="Normal 5 2 3 5 2 3 2 3 2 2" xfId="41490" xr:uid="{00000000-0005-0000-0000-000003A20000}"/>
    <cellStyle name="Normal 5 2 3 5 2 3 2 3 3" xfId="41491" xr:uid="{00000000-0005-0000-0000-000004A20000}"/>
    <cellStyle name="Normal 5 2 3 5 2 3 2 4" xfId="41492" xr:uid="{00000000-0005-0000-0000-000005A20000}"/>
    <cellStyle name="Normal 5 2 3 5 2 3 3" xfId="41493" xr:uid="{00000000-0005-0000-0000-000006A20000}"/>
    <cellStyle name="Normal 5 2 3 5 2 3 3 2" xfId="41494" xr:uid="{00000000-0005-0000-0000-000007A20000}"/>
    <cellStyle name="Normal 5 2 3 5 2 3 4" xfId="41495" xr:uid="{00000000-0005-0000-0000-000008A20000}"/>
    <cellStyle name="Normal 5 2 3 5 2 3 4 2" xfId="41496" xr:uid="{00000000-0005-0000-0000-000009A20000}"/>
    <cellStyle name="Normal 5 2 3 5 2 3 4 2 2" xfId="41497" xr:uid="{00000000-0005-0000-0000-00000AA20000}"/>
    <cellStyle name="Normal 5 2 3 5 2 3 4 3" xfId="41498" xr:uid="{00000000-0005-0000-0000-00000BA20000}"/>
    <cellStyle name="Normal 5 2 3 5 2 3 5" xfId="41499" xr:uid="{00000000-0005-0000-0000-00000CA20000}"/>
    <cellStyle name="Normal 5 2 3 5 2 4" xfId="41500" xr:uid="{00000000-0005-0000-0000-00000DA20000}"/>
    <cellStyle name="Normal 5 2 3 5 2 4 2" xfId="41501" xr:uid="{00000000-0005-0000-0000-00000EA20000}"/>
    <cellStyle name="Normal 5 2 3 5 2 4 2 2" xfId="41502" xr:uid="{00000000-0005-0000-0000-00000FA20000}"/>
    <cellStyle name="Normal 5 2 3 5 2 4 3" xfId="41503" xr:uid="{00000000-0005-0000-0000-000010A20000}"/>
    <cellStyle name="Normal 5 2 3 5 2 4 3 2" xfId="41504" xr:uid="{00000000-0005-0000-0000-000011A20000}"/>
    <cellStyle name="Normal 5 2 3 5 2 4 3 2 2" xfId="41505" xr:uid="{00000000-0005-0000-0000-000012A20000}"/>
    <cellStyle name="Normal 5 2 3 5 2 4 3 3" xfId="41506" xr:uid="{00000000-0005-0000-0000-000013A20000}"/>
    <cellStyle name="Normal 5 2 3 5 2 4 4" xfId="41507" xr:uid="{00000000-0005-0000-0000-000014A20000}"/>
    <cellStyle name="Normal 5 2 3 5 2 5" xfId="41508" xr:uid="{00000000-0005-0000-0000-000015A20000}"/>
    <cellStyle name="Normal 5 2 3 5 2 5 2" xfId="41509" xr:uid="{00000000-0005-0000-0000-000016A20000}"/>
    <cellStyle name="Normal 5 2 3 5 2 5 2 2" xfId="41510" xr:uid="{00000000-0005-0000-0000-000017A20000}"/>
    <cellStyle name="Normal 5 2 3 5 2 5 3" xfId="41511" xr:uid="{00000000-0005-0000-0000-000018A20000}"/>
    <cellStyle name="Normal 5 2 3 5 2 5 3 2" xfId="41512" xr:uid="{00000000-0005-0000-0000-000019A20000}"/>
    <cellStyle name="Normal 5 2 3 5 2 5 3 2 2" xfId="41513" xr:uid="{00000000-0005-0000-0000-00001AA20000}"/>
    <cellStyle name="Normal 5 2 3 5 2 5 3 3" xfId="41514" xr:uid="{00000000-0005-0000-0000-00001BA20000}"/>
    <cellStyle name="Normal 5 2 3 5 2 5 4" xfId="41515" xr:uid="{00000000-0005-0000-0000-00001CA20000}"/>
    <cellStyle name="Normal 5 2 3 5 2 6" xfId="41516" xr:uid="{00000000-0005-0000-0000-00001DA20000}"/>
    <cellStyle name="Normal 5 2 3 5 2 6 2" xfId="41517" xr:uid="{00000000-0005-0000-0000-00001EA20000}"/>
    <cellStyle name="Normal 5 2 3 5 2 7" xfId="41518" xr:uid="{00000000-0005-0000-0000-00001FA20000}"/>
    <cellStyle name="Normal 5 2 3 5 2 7 2" xfId="41519" xr:uid="{00000000-0005-0000-0000-000020A20000}"/>
    <cellStyle name="Normal 5 2 3 5 2 7 2 2" xfId="41520" xr:uid="{00000000-0005-0000-0000-000021A20000}"/>
    <cellStyle name="Normal 5 2 3 5 2 7 3" xfId="41521" xr:uid="{00000000-0005-0000-0000-000022A20000}"/>
    <cellStyle name="Normal 5 2 3 5 2 8" xfId="41522" xr:uid="{00000000-0005-0000-0000-000023A20000}"/>
    <cellStyle name="Normal 5 2 3 5 2 8 2" xfId="41523" xr:uid="{00000000-0005-0000-0000-000024A20000}"/>
    <cellStyle name="Normal 5 2 3 5 2 9" xfId="41524" xr:uid="{00000000-0005-0000-0000-000025A20000}"/>
    <cellStyle name="Normal 5 2 3 5 3" xfId="41525" xr:uid="{00000000-0005-0000-0000-000026A20000}"/>
    <cellStyle name="Normal 5 2 3 5 3 2" xfId="41526" xr:uid="{00000000-0005-0000-0000-000027A20000}"/>
    <cellStyle name="Normal 5 2 3 5 3 2 2" xfId="41527" xr:uid="{00000000-0005-0000-0000-000028A20000}"/>
    <cellStyle name="Normal 5 2 3 5 3 2 2 2" xfId="41528" xr:uid="{00000000-0005-0000-0000-000029A20000}"/>
    <cellStyle name="Normal 5 2 3 5 3 2 2 2 2" xfId="41529" xr:uid="{00000000-0005-0000-0000-00002AA20000}"/>
    <cellStyle name="Normal 5 2 3 5 3 2 2 3" xfId="41530" xr:uid="{00000000-0005-0000-0000-00002BA20000}"/>
    <cellStyle name="Normal 5 2 3 5 3 2 2 3 2" xfId="41531" xr:uid="{00000000-0005-0000-0000-00002CA20000}"/>
    <cellStyle name="Normal 5 2 3 5 3 2 2 3 2 2" xfId="41532" xr:uid="{00000000-0005-0000-0000-00002DA20000}"/>
    <cellStyle name="Normal 5 2 3 5 3 2 2 3 3" xfId="41533" xr:uid="{00000000-0005-0000-0000-00002EA20000}"/>
    <cellStyle name="Normal 5 2 3 5 3 2 2 4" xfId="41534" xr:uid="{00000000-0005-0000-0000-00002FA20000}"/>
    <cellStyle name="Normal 5 2 3 5 3 2 3" xfId="41535" xr:uid="{00000000-0005-0000-0000-000030A20000}"/>
    <cellStyle name="Normal 5 2 3 5 3 2 3 2" xfId="41536" xr:uid="{00000000-0005-0000-0000-000031A20000}"/>
    <cellStyle name="Normal 5 2 3 5 3 2 4" xfId="41537" xr:uid="{00000000-0005-0000-0000-000032A20000}"/>
    <cellStyle name="Normal 5 2 3 5 3 2 4 2" xfId="41538" xr:uid="{00000000-0005-0000-0000-000033A20000}"/>
    <cellStyle name="Normal 5 2 3 5 3 2 4 2 2" xfId="41539" xr:uid="{00000000-0005-0000-0000-000034A20000}"/>
    <cellStyle name="Normal 5 2 3 5 3 2 4 3" xfId="41540" xr:uid="{00000000-0005-0000-0000-000035A20000}"/>
    <cellStyle name="Normal 5 2 3 5 3 2 5" xfId="41541" xr:uid="{00000000-0005-0000-0000-000036A20000}"/>
    <cellStyle name="Normal 5 2 3 5 3 3" xfId="41542" xr:uid="{00000000-0005-0000-0000-000037A20000}"/>
    <cellStyle name="Normal 5 2 3 5 3 3 2" xfId="41543" xr:uid="{00000000-0005-0000-0000-000038A20000}"/>
    <cellStyle name="Normal 5 2 3 5 3 3 2 2" xfId="41544" xr:uid="{00000000-0005-0000-0000-000039A20000}"/>
    <cellStyle name="Normal 5 2 3 5 3 3 3" xfId="41545" xr:uid="{00000000-0005-0000-0000-00003AA20000}"/>
    <cellStyle name="Normal 5 2 3 5 3 3 3 2" xfId="41546" xr:uid="{00000000-0005-0000-0000-00003BA20000}"/>
    <cellStyle name="Normal 5 2 3 5 3 3 3 2 2" xfId="41547" xr:uid="{00000000-0005-0000-0000-00003CA20000}"/>
    <cellStyle name="Normal 5 2 3 5 3 3 3 3" xfId="41548" xr:uid="{00000000-0005-0000-0000-00003DA20000}"/>
    <cellStyle name="Normal 5 2 3 5 3 3 4" xfId="41549" xr:uid="{00000000-0005-0000-0000-00003EA20000}"/>
    <cellStyle name="Normal 5 2 3 5 3 4" xfId="41550" xr:uid="{00000000-0005-0000-0000-00003FA20000}"/>
    <cellStyle name="Normal 5 2 3 5 3 4 2" xfId="41551" xr:uid="{00000000-0005-0000-0000-000040A20000}"/>
    <cellStyle name="Normal 5 2 3 5 3 4 2 2" xfId="41552" xr:uid="{00000000-0005-0000-0000-000041A20000}"/>
    <cellStyle name="Normal 5 2 3 5 3 4 3" xfId="41553" xr:uid="{00000000-0005-0000-0000-000042A20000}"/>
    <cellStyle name="Normal 5 2 3 5 3 4 3 2" xfId="41554" xr:uid="{00000000-0005-0000-0000-000043A20000}"/>
    <cellStyle name="Normal 5 2 3 5 3 4 3 2 2" xfId="41555" xr:uid="{00000000-0005-0000-0000-000044A20000}"/>
    <cellStyle name="Normal 5 2 3 5 3 4 3 3" xfId="41556" xr:uid="{00000000-0005-0000-0000-000045A20000}"/>
    <cellStyle name="Normal 5 2 3 5 3 4 4" xfId="41557" xr:uid="{00000000-0005-0000-0000-000046A20000}"/>
    <cellStyle name="Normal 5 2 3 5 3 5" xfId="41558" xr:uid="{00000000-0005-0000-0000-000047A20000}"/>
    <cellStyle name="Normal 5 2 3 5 3 5 2" xfId="41559" xr:uid="{00000000-0005-0000-0000-000048A20000}"/>
    <cellStyle name="Normal 5 2 3 5 3 6" xfId="41560" xr:uid="{00000000-0005-0000-0000-000049A20000}"/>
    <cellStyle name="Normal 5 2 3 5 3 6 2" xfId="41561" xr:uid="{00000000-0005-0000-0000-00004AA20000}"/>
    <cellStyle name="Normal 5 2 3 5 3 6 2 2" xfId="41562" xr:uid="{00000000-0005-0000-0000-00004BA20000}"/>
    <cellStyle name="Normal 5 2 3 5 3 6 3" xfId="41563" xr:uid="{00000000-0005-0000-0000-00004CA20000}"/>
    <cellStyle name="Normal 5 2 3 5 3 7" xfId="41564" xr:uid="{00000000-0005-0000-0000-00004DA20000}"/>
    <cellStyle name="Normal 5 2 3 5 3 7 2" xfId="41565" xr:uid="{00000000-0005-0000-0000-00004EA20000}"/>
    <cellStyle name="Normal 5 2 3 5 3 8" xfId="41566" xr:uid="{00000000-0005-0000-0000-00004FA20000}"/>
    <cellStyle name="Normal 5 2 3 5 4" xfId="41567" xr:uid="{00000000-0005-0000-0000-000050A20000}"/>
    <cellStyle name="Normal 5 2 3 5 4 2" xfId="41568" xr:uid="{00000000-0005-0000-0000-000051A20000}"/>
    <cellStyle name="Normal 5 2 3 5 4 2 2" xfId="41569" xr:uid="{00000000-0005-0000-0000-000052A20000}"/>
    <cellStyle name="Normal 5 2 3 5 4 2 2 2" xfId="41570" xr:uid="{00000000-0005-0000-0000-000053A20000}"/>
    <cellStyle name="Normal 5 2 3 5 4 2 3" xfId="41571" xr:uid="{00000000-0005-0000-0000-000054A20000}"/>
    <cellStyle name="Normal 5 2 3 5 4 2 3 2" xfId="41572" xr:uid="{00000000-0005-0000-0000-000055A20000}"/>
    <cellStyle name="Normal 5 2 3 5 4 2 3 2 2" xfId="41573" xr:uid="{00000000-0005-0000-0000-000056A20000}"/>
    <cellStyle name="Normal 5 2 3 5 4 2 3 3" xfId="41574" xr:uid="{00000000-0005-0000-0000-000057A20000}"/>
    <cellStyle name="Normal 5 2 3 5 4 2 4" xfId="41575" xr:uid="{00000000-0005-0000-0000-000058A20000}"/>
    <cellStyle name="Normal 5 2 3 5 4 3" xfId="41576" xr:uid="{00000000-0005-0000-0000-000059A20000}"/>
    <cellStyle name="Normal 5 2 3 5 4 3 2" xfId="41577" xr:uid="{00000000-0005-0000-0000-00005AA20000}"/>
    <cellStyle name="Normal 5 2 3 5 4 4" xfId="41578" xr:uid="{00000000-0005-0000-0000-00005BA20000}"/>
    <cellStyle name="Normal 5 2 3 5 4 4 2" xfId="41579" xr:uid="{00000000-0005-0000-0000-00005CA20000}"/>
    <cellStyle name="Normal 5 2 3 5 4 4 2 2" xfId="41580" xr:uid="{00000000-0005-0000-0000-00005DA20000}"/>
    <cellStyle name="Normal 5 2 3 5 4 4 3" xfId="41581" xr:uid="{00000000-0005-0000-0000-00005EA20000}"/>
    <cellStyle name="Normal 5 2 3 5 4 5" xfId="41582" xr:uid="{00000000-0005-0000-0000-00005FA20000}"/>
    <cellStyle name="Normal 5 2 3 5 5" xfId="41583" xr:uid="{00000000-0005-0000-0000-000060A20000}"/>
    <cellStyle name="Normal 5 2 3 5 5 2" xfId="41584" xr:uid="{00000000-0005-0000-0000-000061A20000}"/>
    <cellStyle name="Normal 5 2 3 5 5 2 2" xfId="41585" xr:uid="{00000000-0005-0000-0000-000062A20000}"/>
    <cellStyle name="Normal 5 2 3 5 5 3" xfId="41586" xr:uid="{00000000-0005-0000-0000-000063A20000}"/>
    <cellStyle name="Normal 5 2 3 5 5 3 2" xfId="41587" xr:uid="{00000000-0005-0000-0000-000064A20000}"/>
    <cellStyle name="Normal 5 2 3 5 5 3 2 2" xfId="41588" xr:uid="{00000000-0005-0000-0000-000065A20000}"/>
    <cellStyle name="Normal 5 2 3 5 5 3 3" xfId="41589" xr:uid="{00000000-0005-0000-0000-000066A20000}"/>
    <cellStyle name="Normal 5 2 3 5 5 4" xfId="41590" xr:uid="{00000000-0005-0000-0000-000067A20000}"/>
    <cellStyle name="Normal 5 2 3 5 6" xfId="41591" xr:uid="{00000000-0005-0000-0000-000068A20000}"/>
    <cellStyle name="Normal 5 2 3 5 6 2" xfId="41592" xr:uid="{00000000-0005-0000-0000-000069A20000}"/>
    <cellStyle name="Normal 5 2 3 5 6 2 2" xfId="41593" xr:uid="{00000000-0005-0000-0000-00006AA20000}"/>
    <cellStyle name="Normal 5 2 3 5 6 3" xfId="41594" xr:uid="{00000000-0005-0000-0000-00006BA20000}"/>
    <cellStyle name="Normal 5 2 3 5 6 3 2" xfId="41595" xr:uid="{00000000-0005-0000-0000-00006CA20000}"/>
    <cellStyle name="Normal 5 2 3 5 6 3 2 2" xfId="41596" xr:uid="{00000000-0005-0000-0000-00006DA20000}"/>
    <cellStyle name="Normal 5 2 3 5 6 3 3" xfId="41597" xr:uid="{00000000-0005-0000-0000-00006EA20000}"/>
    <cellStyle name="Normal 5 2 3 5 6 4" xfId="41598" xr:uid="{00000000-0005-0000-0000-00006FA20000}"/>
    <cellStyle name="Normal 5 2 3 5 7" xfId="41599" xr:uid="{00000000-0005-0000-0000-000070A20000}"/>
    <cellStyle name="Normal 5 2 3 5 7 2" xfId="41600" xr:uid="{00000000-0005-0000-0000-000071A20000}"/>
    <cellStyle name="Normal 5 2 3 5 8" xfId="41601" xr:uid="{00000000-0005-0000-0000-000072A20000}"/>
    <cellStyle name="Normal 5 2 3 5 8 2" xfId="41602" xr:uid="{00000000-0005-0000-0000-000073A20000}"/>
    <cellStyle name="Normal 5 2 3 5 8 2 2" xfId="41603" xr:uid="{00000000-0005-0000-0000-000074A20000}"/>
    <cellStyle name="Normal 5 2 3 5 8 3" xfId="41604" xr:uid="{00000000-0005-0000-0000-000075A20000}"/>
    <cellStyle name="Normal 5 2 3 5 9" xfId="41605" xr:uid="{00000000-0005-0000-0000-000076A20000}"/>
    <cellStyle name="Normal 5 2 3 5 9 2" xfId="41606" xr:uid="{00000000-0005-0000-0000-000077A20000}"/>
    <cellStyle name="Normal 5 2 3 6" xfId="41607" xr:uid="{00000000-0005-0000-0000-000078A20000}"/>
    <cellStyle name="Normal 5 2 3 6 2" xfId="41608" xr:uid="{00000000-0005-0000-0000-000079A20000}"/>
    <cellStyle name="Normal 5 2 3 6 2 2" xfId="41609" xr:uid="{00000000-0005-0000-0000-00007AA20000}"/>
    <cellStyle name="Normal 5 2 3 6 2 2 2" xfId="41610" xr:uid="{00000000-0005-0000-0000-00007BA20000}"/>
    <cellStyle name="Normal 5 2 3 6 2 2 2 2" xfId="41611" xr:uid="{00000000-0005-0000-0000-00007CA20000}"/>
    <cellStyle name="Normal 5 2 3 6 2 2 2 2 2" xfId="41612" xr:uid="{00000000-0005-0000-0000-00007DA20000}"/>
    <cellStyle name="Normal 5 2 3 6 2 2 2 3" xfId="41613" xr:uid="{00000000-0005-0000-0000-00007EA20000}"/>
    <cellStyle name="Normal 5 2 3 6 2 2 2 3 2" xfId="41614" xr:uid="{00000000-0005-0000-0000-00007FA20000}"/>
    <cellStyle name="Normal 5 2 3 6 2 2 2 3 2 2" xfId="41615" xr:uid="{00000000-0005-0000-0000-000080A20000}"/>
    <cellStyle name="Normal 5 2 3 6 2 2 2 3 3" xfId="41616" xr:uid="{00000000-0005-0000-0000-000081A20000}"/>
    <cellStyle name="Normal 5 2 3 6 2 2 2 4" xfId="41617" xr:uid="{00000000-0005-0000-0000-000082A20000}"/>
    <cellStyle name="Normal 5 2 3 6 2 2 3" xfId="41618" xr:uid="{00000000-0005-0000-0000-000083A20000}"/>
    <cellStyle name="Normal 5 2 3 6 2 2 3 2" xfId="41619" xr:uid="{00000000-0005-0000-0000-000084A20000}"/>
    <cellStyle name="Normal 5 2 3 6 2 2 4" xfId="41620" xr:uid="{00000000-0005-0000-0000-000085A20000}"/>
    <cellStyle name="Normal 5 2 3 6 2 2 4 2" xfId="41621" xr:uid="{00000000-0005-0000-0000-000086A20000}"/>
    <cellStyle name="Normal 5 2 3 6 2 2 4 2 2" xfId="41622" xr:uid="{00000000-0005-0000-0000-000087A20000}"/>
    <cellStyle name="Normal 5 2 3 6 2 2 4 3" xfId="41623" xr:uid="{00000000-0005-0000-0000-000088A20000}"/>
    <cellStyle name="Normal 5 2 3 6 2 2 5" xfId="41624" xr:uid="{00000000-0005-0000-0000-000089A20000}"/>
    <cellStyle name="Normal 5 2 3 6 2 3" xfId="41625" xr:uid="{00000000-0005-0000-0000-00008AA20000}"/>
    <cellStyle name="Normal 5 2 3 6 2 3 2" xfId="41626" xr:uid="{00000000-0005-0000-0000-00008BA20000}"/>
    <cellStyle name="Normal 5 2 3 6 2 3 2 2" xfId="41627" xr:uid="{00000000-0005-0000-0000-00008CA20000}"/>
    <cellStyle name="Normal 5 2 3 6 2 3 3" xfId="41628" xr:uid="{00000000-0005-0000-0000-00008DA20000}"/>
    <cellStyle name="Normal 5 2 3 6 2 3 3 2" xfId="41629" xr:uid="{00000000-0005-0000-0000-00008EA20000}"/>
    <cellStyle name="Normal 5 2 3 6 2 3 3 2 2" xfId="41630" xr:uid="{00000000-0005-0000-0000-00008FA20000}"/>
    <cellStyle name="Normal 5 2 3 6 2 3 3 3" xfId="41631" xr:uid="{00000000-0005-0000-0000-000090A20000}"/>
    <cellStyle name="Normal 5 2 3 6 2 3 4" xfId="41632" xr:uid="{00000000-0005-0000-0000-000091A20000}"/>
    <cellStyle name="Normal 5 2 3 6 2 4" xfId="41633" xr:uid="{00000000-0005-0000-0000-000092A20000}"/>
    <cellStyle name="Normal 5 2 3 6 2 4 2" xfId="41634" xr:uid="{00000000-0005-0000-0000-000093A20000}"/>
    <cellStyle name="Normal 5 2 3 6 2 4 2 2" xfId="41635" xr:uid="{00000000-0005-0000-0000-000094A20000}"/>
    <cellStyle name="Normal 5 2 3 6 2 4 3" xfId="41636" xr:uid="{00000000-0005-0000-0000-000095A20000}"/>
    <cellStyle name="Normal 5 2 3 6 2 4 3 2" xfId="41637" xr:uid="{00000000-0005-0000-0000-000096A20000}"/>
    <cellStyle name="Normal 5 2 3 6 2 4 3 2 2" xfId="41638" xr:uid="{00000000-0005-0000-0000-000097A20000}"/>
    <cellStyle name="Normal 5 2 3 6 2 4 3 3" xfId="41639" xr:uid="{00000000-0005-0000-0000-000098A20000}"/>
    <cellStyle name="Normal 5 2 3 6 2 4 4" xfId="41640" xr:uid="{00000000-0005-0000-0000-000099A20000}"/>
    <cellStyle name="Normal 5 2 3 6 2 5" xfId="41641" xr:uid="{00000000-0005-0000-0000-00009AA20000}"/>
    <cellStyle name="Normal 5 2 3 6 2 5 2" xfId="41642" xr:uid="{00000000-0005-0000-0000-00009BA20000}"/>
    <cellStyle name="Normal 5 2 3 6 2 6" xfId="41643" xr:uid="{00000000-0005-0000-0000-00009CA20000}"/>
    <cellStyle name="Normal 5 2 3 6 2 6 2" xfId="41644" xr:uid="{00000000-0005-0000-0000-00009DA20000}"/>
    <cellStyle name="Normal 5 2 3 6 2 6 2 2" xfId="41645" xr:uid="{00000000-0005-0000-0000-00009EA20000}"/>
    <cellStyle name="Normal 5 2 3 6 2 6 3" xfId="41646" xr:uid="{00000000-0005-0000-0000-00009FA20000}"/>
    <cellStyle name="Normal 5 2 3 6 2 7" xfId="41647" xr:uid="{00000000-0005-0000-0000-0000A0A20000}"/>
    <cellStyle name="Normal 5 2 3 6 2 7 2" xfId="41648" xr:uid="{00000000-0005-0000-0000-0000A1A20000}"/>
    <cellStyle name="Normal 5 2 3 6 2 8" xfId="41649" xr:uid="{00000000-0005-0000-0000-0000A2A20000}"/>
    <cellStyle name="Normal 5 2 3 6 3" xfId="41650" xr:uid="{00000000-0005-0000-0000-0000A3A20000}"/>
    <cellStyle name="Normal 5 2 3 6 3 2" xfId="41651" xr:uid="{00000000-0005-0000-0000-0000A4A20000}"/>
    <cellStyle name="Normal 5 2 3 6 3 2 2" xfId="41652" xr:uid="{00000000-0005-0000-0000-0000A5A20000}"/>
    <cellStyle name="Normal 5 2 3 6 3 2 2 2" xfId="41653" xr:uid="{00000000-0005-0000-0000-0000A6A20000}"/>
    <cellStyle name="Normal 5 2 3 6 3 2 3" xfId="41654" xr:uid="{00000000-0005-0000-0000-0000A7A20000}"/>
    <cellStyle name="Normal 5 2 3 6 3 2 3 2" xfId="41655" xr:uid="{00000000-0005-0000-0000-0000A8A20000}"/>
    <cellStyle name="Normal 5 2 3 6 3 2 3 2 2" xfId="41656" xr:uid="{00000000-0005-0000-0000-0000A9A20000}"/>
    <cellStyle name="Normal 5 2 3 6 3 2 3 3" xfId="41657" xr:uid="{00000000-0005-0000-0000-0000AAA20000}"/>
    <cellStyle name="Normal 5 2 3 6 3 2 4" xfId="41658" xr:uid="{00000000-0005-0000-0000-0000ABA20000}"/>
    <cellStyle name="Normal 5 2 3 6 3 3" xfId="41659" xr:uid="{00000000-0005-0000-0000-0000ACA20000}"/>
    <cellStyle name="Normal 5 2 3 6 3 3 2" xfId="41660" xr:uid="{00000000-0005-0000-0000-0000ADA20000}"/>
    <cellStyle name="Normal 5 2 3 6 3 4" xfId="41661" xr:uid="{00000000-0005-0000-0000-0000AEA20000}"/>
    <cellStyle name="Normal 5 2 3 6 3 4 2" xfId="41662" xr:uid="{00000000-0005-0000-0000-0000AFA20000}"/>
    <cellStyle name="Normal 5 2 3 6 3 4 2 2" xfId="41663" xr:uid="{00000000-0005-0000-0000-0000B0A20000}"/>
    <cellStyle name="Normal 5 2 3 6 3 4 3" xfId="41664" xr:uid="{00000000-0005-0000-0000-0000B1A20000}"/>
    <cellStyle name="Normal 5 2 3 6 3 5" xfId="41665" xr:uid="{00000000-0005-0000-0000-0000B2A20000}"/>
    <cellStyle name="Normal 5 2 3 6 4" xfId="41666" xr:uid="{00000000-0005-0000-0000-0000B3A20000}"/>
    <cellStyle name="Normal 5 2 3 6 4 2" xfId="41667" xr:uid="{00000000-0005-0000-0000-0000B4A20000}"/>
    <cellStyle name="Normal 5 2 3 6 4 2 2" xfId="41668" xr:uid="{00000000-0005-0000-0000-0000B5A20000}"/>
    <cellStyle name="Normal 5 2 3 6 4 3" xfId="41669" xr:uid="{00000000-0005-0000-0000-0000B6A20000}"/>
    <cellStyle name="Normal 5 2 3 6 4 3 2" xfId="41670" xr:uid="{00000000-0005-0000-0000-0000B7A20000}"/>
    <cellStyle name="Normal 5 2 3 6 4 3 2 2" xfId="41671" xr:uid="{00000000-0005-0000-0000-0000B8A20000}"/>
    <cellStyle name="Normal 5 2 3 6 4 3 3" xfId="41672" xr:uid="{00000000-0005-0000-0000-0000B9A20000}"/>
    <cellStyle name="Normal 5 2 3 6 4 4" xfId="41673" xr:uid="{00000000-0005-0000-0000-0000BAA20000}"/>
    <cellStyle name="Normal 5 2 3 6 5" xfId="41674" xr:uid="{00000000-0005-0000-0000-0000BBA20000}"/>
    <cellStyle name="Normal 5 2 3 6 5 2" xfId="41675" xr:uid="{00000000-0005-0000-0000-0000BCA20000}"/>
    <cellStyle name="Normal 5 2 3 6 5 2 2" xfId="41676" xr:uid="{00000000-0005-0000-0000-0000BDA20000}"/>
    <cellStyle name="Normal 5 2 3 6 5 3" xfId="41677" xr:uid="{00000000-0005-0000-0000-0000BEA20000}"/>
    <cellStyle name="Normal 5 2 3 6 5 3 2" xfId="41678" xr:uid="{00000000-0005-0000-0000-0000BFA20000}"/>
    <cellStyle name="Normal 5 2 3 6 5 3 2 2" xfId="41679" xr:uid="{00000000-0005-0000-0000-0000C0A20000}"/>
    <cellStyle name="Normal 5 2 3 6 5 3 3" xfId="41680" xr:uid="{00000000-0005-0000-0000-0000C1A20000}"/>
    <cellStyle name="Normal 5 2 3 6 5 4" xfId="41681" xr:uid="{00000000-0005-0000-0000-0000C2A20000}"/>
    <cellStyle name="Normal 5 2 3 6 6" xfId="41682" xr:uid="{00000000-0005-0000-0000-0000C3A20000}"/>
    <cellStyle name="Normal 5 2 3 6 6 2" xfId="41683" xr:uid="{00000000-0005-0000-0000-0000C4A20000}"/>
    <cellStyle name="Normal 5 2 3 6 7" xfId="41684" xr:uid="{00000000-0005-0000-0000-0000C5A20000}"/>
    <cellStyle name="Normal 5 2 3 6 7 2" xfId="41685" xr:uid="{00000000-0005-0000-0000-0000C6A20000}"/>
    <cellStyle name="Normal 5 2 3 6 7 2 2" xfId="41686" xr:uid="{00000000-0005-0000-0000-0000C7A20000}"/>
    <cellStyle name="Normal 5 2 3 6 7 3" xfId="41687" xr:uid="{00000000-0005-0000-0000-0000C8A20000}"/>
    <cellStyle name="Normal 5 2 3 6 8" xfId="41688" xr:uid="{00000000-0005-0000-0000-0000C9A20000}"/>
    <cellStyle name="Normal 5 2 3 6 8 2" xfId="41689" xr:uid="{00000000-0005-0000-0000-0000CAA20000}"/>
    <cellStyle name="Normal 5 2 3 6 9" xfId="41690" xr:uid="{00000000-0005-0000-0000-0000CBA20000}"/>
    <cellStyle name="Normal 5 2 3 7" xfId="41691" xr:uid="{00000000-0005-0000-0000-0000CCA20000}"/>
    <cellStyle name="Normal 5 2 3 7 2" xfId="41692" xr:uid="{00000000-0005-0000-0000-0000CDA20000}"/>
    <cellStyle name="Normal 5 2 3 7 2 2" xfId="41693" xr:uid="{00000000-0005-0000-0000-0000CEA20000}"/>
    <cellStyle name="Normal 5 2 3 7 2 2 2" xfId="41694" xr:uid="{00000000-0005-0000-0000-0000CFA20000}"/>
    <cellStyle name="Normal 5 2 3 7 2 2 2 2" xfId="41695" xr:uid="{00000000-0005-0000-0000-0000D0A20000}"/>
    <cellStyle name="Normal 5 2 3 7 2 2 3" xfId="41696" xr:uid="{00000000-0005-0000-0000-0000D1A20000}"/>
    <cellStyle name="Normal 5 2 3 7 2 2 3 2" xfId="41697" xr:uid="{00000000-0005-0000-0000-0000D2A20000}"/>
    <cellStyle name="Normal 5 2 3 7 2 2 3 2 2" xfId="41698" xr:uid="{00000000-0005-0000-0000-0000D3A20000}"/>
    <cellStyle name="Normal 5 2 3 7 2 2 3 3" xfId="41699" xr:uid="{00000000-0005-0000-0000-0000D4A20000}"/>
    <cellStyle name="Normal 5 2 3 7 2 2 4" xfId="41700" xr:uid="{00000000-0005-0000-0000-0000D5A20000}"/>
    <cellStyle name="Normal 5 2 3 7 2 3" xfId="41701" xr:uid="{00000000-0005-0000-0000-0000D6A20000}"/>
    <cellStyle name="Normal 5 2 3 7 2 3 2" xfId="41702" xr:uid="{00000000-0005-0000-0000-0000D7A20000}"/>
    <cellStyle name="Normal 5 2 3 7 2 4" xfId="41703" xr:uid="{00000000-0005-0000-0000-0000D8A20000}"/>
    <cellStyle name="Normal 5 2 3 7 2 4 2" xfId="41704" xr:uid="{00000000-0005-0000-0000-0000D9A20000}"/>
    <cellStyle name="Normal 5 2 3 7 2 4 2 2" xfId="41705" xr:uid="{00000000-0005-0000-0000-0000DAA20000}"/>
    <cellStyle name="Normal 5 2 3 7 2 4 3" xfId="41706" xr:uid="{00000000-0005-0000-0000-0000DBA20000}"/>
    <cellStyle name="Normal 5 2 3 7 2 5" xfId="41707" xr:uid="{00000000-0005-0000-0000-0000DCA20000}"/>
    <cellStyle name="Normal 5 2 3 7 3" xfId="41708" xr:uid="{00000000-0005-0000-0000-0000DDA20000}"/>
    <cellStyle name="Normal 5 2 3 7 3 2" xfId="41709" xr:uid="{00000000-0005-0000-0000-0000DEA20000}"/>
    <cellStyle name="Normal 5 2 3 7 3 2 2" xfId="41710" xr:uid="{00000000-0005-0000-0000-0000DFA20000}"/>
    <cellStyle name="Normal 5 2 3 7 3 3" xfId="41711" xr:uid="{00000000-0005-0000-0000-0000E0A20000}"/>
    <cellStyle name="Normal 5 2 3 7 3 3 2" xfId="41712" xr:uid="{00000000-0005-0000-0000-0000E1A20000}"/>
    <cellStyle name="Normal 5 2 3 7 3 3 2 2" xfId="41713" xr:uid="{00000000-0005-0000-0000-0000E2A20000}"/>
    <cellStyle name="Normal 5 2 3 7 3 3 3" xfId="41714" xr:uid="{00000000-0005-0000-0000-0000E3A20000}"/>
    <cellStyle name="Normal 5 2 3 7 3 4" xfId="41715" xr:uid="{00000000-0005-0000-0000-0000E4A20000}"/>
    <cellStyle name="Normal 5 2 3 7 4" xfId="41716" xr:uid="{00000000-0005-0000-0000-0000E5A20000}"/>
    <cellStyle name="Normal 5 2 3 7 4 2" xfId="41717" xr:uid="{00000000-0005-0000-0000-0000E6A20000}"/>
    <cellStyle name="Normal 5 2 3 7 4 2 2" xfId="41718" xr:uid="{00000000-0005-0000-0000-0000E7A20000}"/>
    <cellStyle name="Normal 5 2 3 7 4 3" xfId="41719" xr:uid="{00000000-0005-0000-0000-0000E8A20000}"/>
    <cellStyle name="Normal 5 2 3 7 4 3 2" xfId="41720" xr:uid="{00000000-0005-0000-0000-0000E9A20000}"/>
    <cellStyle name="Normal 5 2 3 7 4 3 2 2" xfId="41721" xr:uid="{00000000-0005-0000-0000-0000EAA20000}"/>
    <cellStyle name="Normal 5 2 3 7 4 3 3" xfId="41722" xr:uid="{00000000-0005-0000-0000-0000EBA20000}"/>
    <cellStyle name="Normal 5 2 3 7 4 4" xfId="41723" xr:uid="{00000000-0005-0000-0000-0000ECA20000}"/>
    <cellStyle name="Normal 5 2 3 7 5" xfId="41724" xr:uid="{00000000-0005-0000-0000-0000EDA20000}"/>
    <cellStyle name="Normal 5 2 3 7 5 2" xfId="41725" xr:uid="{00000000-0005-0000-0000-0000EEA20000}"/>
    <cellStyle name="Normal 5 2 3 7 6" xfId="41726" xr:uid="{00000000-0005-0000-0000-0000EFA20000}"/>
    <cellStyle name="Normal 5 2 3 7 6 2" xfId="41727" xr:uid="{00000000-0005-0000-0000-0000F0A20000}"/>
    <cellStyle name="Normal 5 2 3 7 6 2 2" xfId="41728" xr:uid="{00000000-0005-0000-0000-0000F1A20000}"/>
    <cellStyle name="Normal 5 2 3 7 6 3" xfId="41729" xr:uid="{00000000-0005-0000-0000-0000F2A20000}"/>
    <cellStyle name="Normal 5 2 3 7 7" xfId="41730" xr:uid="{00000000-0005-0000-0000-0000F3A20000}"/>
    <cellStyle name="Normal 5 2 3 7 7 2" xfId="41731" xr:uid="{00000000-0005-0000-0000-0000F4A20000}"/>
    <cellStyle name="Normal 5 2 3 7 8" xfId="41732" xr:uid="{00000000-0005-0000-0000-0000F5A20000}"/>
    <cellStyle name="Normal 5 2 3 8" xfId="41733" xr:uid="{00000000-0005-0000-0000-0000F6A20000}"/>
    <cellStyle name="Normal 5 2 3 8 2" xfId="41734" xr:uid="{00000000-0005-0000-0000-0000F7A20000}"/>
    <cellStyle name="Normal 5 2 3 8 2 2" xfId="41735" xr:uid="{00000000-0005-0000-0000-0000F8A20000}"/>
    <cellStyle name="Normal 5 2 3 8 2 2 2" xfId="41736" xr:uid="{00000000-0005-0000-0000-0000F9A20000}"/>
    <cellStyle name="Normal 5 2 3 8 2 2 2 2" xfId="41737" xr:uid="{00000000-0005-0000-0000-0000FAA20000}"/>
    <cellStyle name="Normal 5 2 3 8 2 2 3" xfId="41738" xr:uid="{00000000-0005-0000-0000-0000FBA20000}"/>
    <cellStyle name="Normal 5 2 3 8 2 2 3 2" xfId="41739" xr:uid="{00000000-0005-0000-0000-0000FCA20000}"/>
    <cellStyle name="Normal 5 2 3 8 2 2 3 2 2" xfId="41740" xr:uid="{00000000-0005-0000-0000-0000FDA20000}"/>
    <cellStyle name="Normal 5 2 3 8 2 2 3 3" xfId="41741" xr:uid="{00000000-0005-0000-0000-0000FEA20000}"/>
    <cellStyle name="Normal 5 2 3 8 2 2 4" xfId="41742" xr:uid="{00000000-0005-0000-0000-0000FFA20000}"/>
    <cellStyle name="Normal 5 2 3 8 2 3" xfId="41743" xr:uid="{00000000-0005-0000-0000-000000A30000}"/>
    <cellStyle name="Normal 5 2 3 8 2 3 2" xfId="41744" xr:uid="{00000000-0005-0000-0000-000001A30000}"/>
    <cellStyle name="Normal 5 2 3 8 2 4" xfId="41745" xr:uid="{00000000-0005-0000-0000-000002A30000}"/>
    <cellStyle name="Normal 5 2 3 8 2 4 2" xfId="41746" xr:uid="{00000000-0005-0000-0000-000003A30000}"/>
    <cellStyle name="Normal 5 2 3 8 2 4 2 2" xfId="41747" xr:uid="{00000000-0005-0000-0000-000004A30000}"/>
    <cellStyle name="Normal 5 2 3 8 2 4 3" xfId="41748" xr:uid="{00000000-0005-0000-0000-000005A30000}"/>
    <cellStyle name="Normal 5 2 3 8 2 5" xfId="41749" xr:uid="{00000000-0005-0000-0000-000006A30000}"/>
    <cellStyle name="Normal 5 2 3 8 3" xfId="41750" xr:uid="{00000000-0005-0000-0000-000007A30000}"/>
    <cellStyle name="Normal 5 2 3 8 3 2" xfId="41751" xr:uid="{00000000-0005-0000-0000-000008A30000}"/>
    <cellStyle name="Normal 5 2 3 8 3 2 2" xfId="41752" xr:uid="{00000000-0005-0000-0000-000009A30000}"/>
    <cellStyle name="Normal 5 2 3 8 3 3" xfId="41753" xr:uid="{00000000-0005-0000-0000-00000AA30000}"/>
    <cellStyle name="Normal 5 2 3 8 3 3 2" xfId="41754" xr:uid="{00000000-0005-0000-0000-00000BA30000}"/>
    <cellStyle name="Normal 5 2 3 8 3 3 2 2" xfId="41755" xr:uid="{00000000-0005-0000-0000-00000CA30000}"/>
    <cellStyle name="Normal 5 2 3 8 3 3 3" xfId="41756" xr:uid="{00000000-0005-0000-0000-00000DA30000}"/>
    <cellStyle name="Normal 5 2 3 8 3 4" xfId="41757" xr:uid="{00000000-0005-0000-0000-00000EA30000}"/>
    <cellStyle name="Normal 5 2 3 8 4" xfId="41758" xr:uid="{00000000-0005-0000-0000-00000FA30000}"/>
    <cellStyle name="Normal 5 2 3 8 4 2" xfId="41759" xr:uid="{00000000-0005-0000-0000-000010A30000}"/>
    <cellStyle name="Normal 5 2 3 8 4 2 2" xfId="41760" xr:uid="{00000000-0005-0000-0000-000011A30000}"/>
    <cellStyle name="Normal 5 2 3 8 4 3" xfId="41761" xr:uid="{00000000-0005-0000-0000-000012A30000}"/>
    <cellStyle name="Normal 5 2 3 8 4 3 2" xfId="41762" xr:uid="{00000000-0005-0000-0000-000013A30000}"/>
    <cellStyle name="Normal 5 2 3 8 4 3 2 2" xfId="41763" xr:uid="{00000000-0005-0000-0000-000014A30000}"/>
    <cellStyle name="Normal 5 2 3 8 4 3 3" xfId="41764" xr:uid="{00000000-0005-0000-0000-000015A30000}"/>
    <cellStyle name="Normal 5 2 3 8 4 4" xfId="41765" xr:uid="{00000000-0005-0000-0000-000016A30000}"/>
    <cellStyle name="Normal 5 2 3 8 5" xfId="41766" xr:uid="{00000000-0005-0000-0000-000017A30000}"/>
    <cellStyle name="Normal 5 2 3 8 5 2" xfId="41767" xr:uid="{00000000-0005-0000-0000-000018A30000}"/>
    <cellStyle name="Normal 5 2 3 8 6" xfId="41768" xr:uid="{00000000-0005-0000-0000-000019A30000}"/>
    <cellStyle name="Normal 5 2 3 8 6 2" xfId="41769" xr:uid="{00000000-0005-0000-0000-00001AA30000}"/>
    <cellStyle name="Normal 5 2 3 8 6 2 2" xfId="41770" xr:uid="{00000000-0005-0000-0000-00001BA30000}"/>
    <cellStyle name="Normal 5 2 3 8 6 3" xfId="41771" xr:uid="{00000000-0005-0000-0000-00001CA30000}"/>
    <cellStyle name="Normal 5 2 3 8 7" xfId="41772" xr:uid="{00000000-0005-0000-0000-00001DA30000}"/>
    <cellStyle name="Normal 5 2 3 8 7 2" xfId="41773" xr:uid="{00000000-0005-0000-0000-00001EA30000}"/>
    <cellStyle name="Normal 5 2 3 8 8" xfId="41774" xr:uid="{00000000-0005-0000-0000-00001FA30000}"/>
    <cellStyle name="Normal 5 2 3 9" xfId="41775" xr:uid="{00000000-0005-0000-0000-000020A30000}"/>
    <cellStyle name="Normal 5 2 3 9 2" xfId="41776" xr:uid="{00000000-0005-0000-0000-000021A30000}"/>
    <cellStyle name="Normal 5 2 3 9 2 2" xfId="41777" xr:uid="{00000000-0005-0000-0000-000022A30000}"/>
    <cellStyle name="Normal 5 2 3 9 2 2 2" xfId="41778" xr:uid="{00000000-0005-0000-0000-000023A30000}"/>
    <cellStyle name="Normal 5 2 3 9 2 2 2 2" xfId="41779" xr:uid="{00000000-0005-0000-0000-000024A30000}"/>
    <cellStyle name="Normal 5 2 3 9 2 2 3" xfId="41780" xr:uid="{00000000-0005-0000-0000-000025A30000}"/>
    <cellStyle name="Normal 5 2 3 9 2 2 3 2" xfId="41781" xr:uid="{00000000-0005-0000-0000-000026A30000}"/>
    <cellStyle name="Normal 5 2 3 9 2 2 3 2 2" xfId="41782" xr:uid="{00000000-0005-0000-0000-000027A30000}"/>
    <cellStyle name="Normal 5 2 3 9 2 2 3 3" xfId="41783" xr:uid="{00000000-0005-0000-0000-000028A30000}"/>
    <cellStyle name="Normal 5 2 3 9 2 2 4" xfId="41784" xr:uid="{00000000-0005-0000-0000-000029A30000}"/>
    <cellStyle name="Normal 5 2 3 9 2 3" xfId="41785" xr:uid="{00000000-0005-0000-0000-00002AA30000}"/>
    <cellStyle name="Normal 5 2 3 9 2 3 2" xfId="41786" xr:uid="{00000000-0005-0000-0000-00002BA30000}"/>
    <cellStyle name="Normal 5 2 3 9 2 4" xfId="41787" xr:uid="{00000000-0005-0000-0000-00002CA30000}"/>
    <cellStyle name="Normal 5 2 3 9 2 4 2" xfId="41788" xr:uid="{00000000-0005-0000-0000-00002DA30000}"/>
    <cellStyle name="Normal 5 2 3 9 2 4 2 2" xfId="41789" xr:uid="{00000000-0005-0000-0000-00002EA30000}"/>
    <cellStyle name="Normal 5 2 3 9 2 4 3" xfId="41790" xr:uid="{00000000-0005-0000-0000-00002FA30000}"/>
    <cellStyle name="Normal 5 2 3 9 2 5" xfId="41791" xr:uid="{00000000-0005-0000-0000-000030A30000}"/>
    <cellStyle name="Normal 5 2 3 9 3" xfId="41792" xr:uid="{00000000-0005-0000-0000-000031A30000}"/>
    <cellStyle name="Normal 5 2 3 9 3 2" xfId="41793" xr:uid="{00000000-0005-0000-0000-000032A30000}"/>
    <cellStyle name="Normal 5 2 3 9 3 2 2" xfId="41794" xr:uid="{00000000-0005-0000-0000-000033A30000}"/>
    <cellStyle name="Normal 5 2 3 9 3 3" xfId="41795" xr:uid="{00000000-0005-0000-0000-000034A30000}"/>
    <cellStyle name="Normal 5 2 3 9 3 3 2" xfId="41796" xr:uid="{00000000-0005-0000-0000-000035A30000}"/>
    <cellStyle name="Normal 5 2 3 9 3 3 2 2" xfId="41797" xr:uid="{00000000-0005-0000-0000-000036A30000}"/>
    <cellStyle name="Normal 5 2 3 9 3 3 3" xfId="41798" xr:uid="{00000000-0005-0000-0000-000037A30000}"/>
    <cellStyle name="Normal 5 2 3 9 3 4" xfId="41799" xr:uid="{00000000-0005-0000-0000-000038A30000}"/>
    <cellStyle name="Normal 5 2 3 9 4" xfId="41800" xr:uid="{00000000-0005-0000-0000-000039A30000}"/>
    <cellStyle name="Normal 5 2 3 9 4 2" xfId="41801" xr:uid="{00000000-0005-0000-0000-00003AA30000}"/>
    <cellStyle name="Normal 5 2 3 9 5" xfId="41802" xr:uid="{00000000-0005-0000-0000-00003BA30000}"/>
    <cellStyle name="Normal 5 2 3 9 5 2" xfId="41803" xr:uid="{00000000-0005-0000-0000-00003CA30000}"/>
    <cellStyle name="Normal 5 2 3 9 5 2 2" xfId="41804" xr:uid="{00000000-0005-0000-0000-00003DA30000}"/>
    <cellStyle name="Normal 5 2 3 9 5 3" xfId="41805" xr:uid="{00000000-0005-0000-0000-00003EA30000}"/>
    <cellStyle name="Normal 5 2 3 9 6" xfId="41806" xr:uid="{00000000-0005-0000-0000-00003FA30000}"/>
    <cellStyle name="Normal 5 2 3_T-straight with PEDs adjustor" xfId="41807" xr:uid="{00000000-0005-0000-0000-000040A30000}"/>
    <cellStyle name="Normal 5 2 4" xfId="41808" xr:uid="{00000000-0005-0000-0000-000041A30000}"/>
    <cellStyle name="Normal 5 2 4 10" xfId="41809" xr:uid="{00000000-0005-0000-0000-000042A30000}"/>
    <cellStyle name="Normal 5 2 4 10 2" xfId="41810" xr:uid="{00000000-0005-0000-0000-000043A30000}"/>
    <cellStyle name="Normal 5 2 4 10 2 2" xfId="41811" xr:uid="{00000000-0005-0000-0000-000044A30000}"/>
    <cellStyle name="Normal 5 2 4 10 3" xfId="41812" xr:uid="{00000000-0005-0000-0000-000045A30000}"/>
    <cellStyle name="Normal 5 2 4 10 3 2" xfId="41813" xr:uid="{00000000-0005-0000-0000-000046A30000}"/>
    <cellStyle name="Normal 5 2 4 10 3 2 2" xfId="41814" xr:uid="{00000000-0005-0000-0000-000047A30000}"/>
    <cellStyle name="Normal 5 2 4 10 3 3" xfId="41815" xr:uid="{00000000-0005-0000-0000-000048A30000}"/>
    <cellStyle name="Normal 5 2 4 10 4" xfId="41816" xr:uid="{00000000-0005-0000-0000-000049A30000}"/>
    <cellStyle name="Normal 5 2 4 11" xfId="41817" xr:uid="{00000000-0005-0000-0000-00004AA30000}"/>
    <cellStyle name="Normal 5 2 4 11 2" xfId="41818" xr:uid="{00000000-0005-0000-0000-00004BA30000}"/>
    <cellStyle name="Normal 5 2 4 11 2 2" xfId="41819" xr:uid="{00000000-0005-0000-0000-00004CA30000}"/>
    <cellStyle name="Normal 5 2 4 11 3" xfId="41820" xr:uid="{00000000-0005-0000-0000-00004DA30000}"/>
    <cellStyle name="Normal 5 2 4 11 3 2" xfId="41821" xr:uid="{00000000-0005-0000-0000-00004EA30000}"/>
    <cellStyle name="Normal 5 2 4 11 3 2 2" xfId="41822" xr:uid="{00000000-0005-0000-0000-00004FA30000}"/>
    <cellStyle name="Normal 5 2 4 11 3 3" xfId="41823" xr:uid="{00000000-0005-0000-0000-000050A30000}"/>
    <cellStyle name="Normal 5 2 4 11 4" xfId="41824" xr:uid="{00000000-0005-0000-0000-000051A30000}"/>
    <cellStyle name="Normal 5 2 4 12" xfId="41825" xr:uid="{00000000-0005-0000-0000-000052A30000}"/>
    <cellStyle name="Normal 5 2 4 12 2" xfId="41826" xr:uid="{00000000-0005-0000-0000-000053A30000}"/>
    <cellStyle name="Normal 5 2 4 12 2 2" xfId="41827" xr:uid="{00000000-0005-0000-0000-000054A30000}"/>
    <cellStyle name="Normal 5 2 4 12 3" xfId="41828" xr:uid="{00000000-0005-0000-0000-000055A30000}"/>
    <cellStyle name="Normal 5 2 4 12 3 2" xfId="41829" xr:uid="{00000000-0005-0000-0000-000056A30000}"/>
    <cellStyle name="Normal 5 2 4 12 3 2 2" xfId="41830" xr:uid="{00000000-0005-0000-0000-000057A30000}"/>
    <cellStyle name="Normal 5 2 4 12 3 3" xfId="41831" xr:uid="{00000000-0005-0000-0000-000058A30000}"/>
    <cellStyle name="Normal 5 2 4 12 4" xfId="41832" xr:uid="{00000000-0005-0000-0000-000059A30000}"/>
    <cellStyle name="Normal 5 2 4 13" xfId="41833" xr:uid="{00000000-0005-0000-0000-00005AA30000}"/>
    <cellStyle name="Normal 5 2 4 13 2" xfId="41834" xr:uid="{00000000-0005-0000-0000-00005BA30000}"/>
    <cellStyle name="Normal 5 2 4 13 2 2" xfId="41835" xr:uid="{00000000-0005-0000-0000-00005CA30000}"/>
    <cellStyle name="Normal 5 2 4 13 3" xfId="41836" xr:uid="{00000000-0005-0000-0000-00005DA30000}"/>
    <cellStyle name="Normal 5 2 4 14" xfId="41837" xr:uid="{00000000-0005-0000-0000-00005EA30000}"/>
    <cellStyle name="Normal 5 2 4 14 2" xfId="41838" xr:uid="{00000000-0005-0000-0000-00005FA30000}"/>
    <cellStyle name="Normal 5 2 4 15" xfId="41839" xr:uid="{00000000-0005-0000-0000-000060A30000}"/>
    <cellStyle name="Normal 5 2 4 15 2" xfId="41840" xr:uid="{00000000-0005-0000-0000-000061A30000}"/>
    <cellStyle name="Normal 5 2 4 16" xfId="41841" xr:uid="{00000000-0005-0000-0000-000062A30000}"/>
    <cellStyle name="Normal 5 2 4 17" xfId="41842" xr:uid="{00000000-0005-0000-0000-000063A30000}"/>
    <cellStyle name="Normal 5 2 4 2" xfId="41843" xr:uid="{00000000-0005-0000-0000-000064A30000}"/>
    <cellStyle name="Normal 5 2 4 2 10" xfId="41844" xr:uid="{00000000-0005-0000-0000-000065A30000}"/>
    <cellStyle name="Normal 5 2 4 2 11" xfId="41845" xr:uid="{00000000-0005-0000-0000-000066A30000}"/>
    <cellStyle name="Normal 5 2 4 2 2" xfId="41846" xr:uid="{00000000-0005-0000-0000-000067A30000}"/>
    <cellStyle name="Normal 5 2 4 2 2 10" xfId="41847" xr:uid="{00000000-0005-0000-0000-000068A30000}"/>
    <cellStyle name="Normal 5 2 4 2 2 2" xfId="41848" xr:uid="{00000000-0005-0000-0000-000069A30000}"/>
    <cellStyle name="Normal 5 2 4 2 2 2 2" xfId="41849" xr:uid="{00000000-0005-0000-0000-00006AA30000}"/>
    <cellStyle name="Normal 5 2 4 2 2 2 2 2" xfId="41850" xr:uid="{00000000-0005-0000-0000-00006BA30000}"/>
    <cellStyle name="Normal 5 2 4 2 2 2 2 2 2" xfId="41851" xr:uid="{00000000-0005-0000-0000-00006CA30000}"/>
    <cellStyle name="Normal 5 2 4 2 2 2 2 2 2 2" xfId="41852" xr:uid="{00000000-0005-0000-0000-00006DA30000}"/>
    <cellStyle name="Normal 5 2 4 2 2 2 2 2 3" xfId="41853" xr:uid="{00000000-0005-0000-0000-00006EA30000}"/>
    <cellStyle name="Normal 5 2 4 2 2 2 2 2 3 2" xfId="41854" xr:uid="{00000000-0005-0000-0000-00006FA30000}"/>
    <cellStyle name="Normal 5 2 4 2 2 2 2 2 3 2 2" xfId="41855" xr:uid="{00000000-0005-0000-0000-000070A30000}"/>
    <cellStyle name="Normal 5 2 4 2 2 2 2 2 3 3" xfId="41856" xr:uid="{00000000-0005-0000-0000-000071A30000}"/>
    <cellStyle name="Normal 5 2 4 2 2 2 2 2 4" xfId="41857" xr:uid="{00000000-0005-0000-0000-000072A30000}"/>
    <cellStyle name="Normal 5 2 4 2 2 2 2 3" xfId="41858" xr:uid="{00000000-0005-0000-0000-000073A30000}"/>
    <cellStyle name="Normal 5 2 4 2 2 2 2 3 2" xfId="41859" xr:uid="{00000000-0005-0000-0000-000074A30000}"/>
    <cellStyle name="Normal 5 2 4 2 2 2 2 4" xfId="41860" xr:uid="{00000000-0005-0000-0000-000075A30000}"/>
    <cellStyle name="Normal 5 2 4 2 2 2 2 4 2" xfId="41861" xr:uid="{00000000-0005-0000-0000-000076A30000}"/>
    <cellStyle name="Normal 5 2 4 2 2 2 2 4 2 2" xfId="41862" xr:uid="{00000000-0005-0000-0000-000077A30000}"/>
    <cellStyle name="Normal 5 2 4 2 2 2 2 4 3" xfId="41863" xr:uid="{00000000-0005-0000-0000-000078A30000}"/>
    <cellStyle name="Normal 5 2 4 2 2 2 2 5" xfId="41864" xr:uid="{00000000-0005-0000-0000-000079A30000}"/>
    <cellStyle name="Normal 5 2 4 2 2 2 3" xfId="41865" xr:uid="{00000000-0005-0000-0000-00007AA30000}"/>
    <cellStyle name="Normal 5 2 4 2 2 2 3 2" xfId="41866" xr:uid="{00000000-0005-0000-0000-00007BA30000}"/>
    <cellStyle name="Normal 5 2 4 2 2 2 3 2 2" xfId="41867" xr:uid="{00000000-0005-0000-0000-00007CA30000}"/>
    <cellStyle name="Normal 5 2 4 2 2 2 3 3" xfId="41868" xr:uid="{00000000-0005-0000-0000-00007DA30000}"/>
    <cellStyle name="Normal 5 2 4 2 2 2 3 3 2" xfId="41869" xr:uid="{00000000-0005-0000-0000-00007EA30000}"/>
    <cellStyle name="Normal 5 2 4 2 2 2 3 3 2 2" xfId="41870" xr:uid="{00000000-0005-0000-0000-00007FA30000}"/>
    <cellStyle name="Normal 5 2 4 2 2 2 3 3 3" xfId="41871" xr:uid="{00000000-0005-0000-0000-000080A30000}"/>
    <cellStyle name="Normal 5 2 4 2 2 2 3 4" xfId="41872" xr:uid="{00000000-0005-0000-0000-000081A30000}"/>
    <cellStyle name="Normal 5 2 4 2 2 2 4" xfId="41873" xr:uid="{00000000-0005-0000-0000-000082A30000}"/>
    <cellStyle name="Normal 5 2 4 2 2 2 4 2" xfId="41874" xr:uid="{00000000-0005-0000-0000-000083A30000}"/>
    <cellStyle name="Normal 5 2 4 2 2 2 4 2 2" xfId="41875" xr:uid="{00000000-0005-0000-0000-000084A30000}"/>
    <cellStyle name="Normal 5 2 4 2 2 2 4 3" xfId="41876" xr:uid="{00000000-0005-0000-0000-000085A30000}"/>
    <cellStyle name="Normal 5 2 4 2 2 2 4 3 2" xfId="41877" xr:uid="{00000000-0005-0000-0000-000086A30000}"/>
    <cellStyle name="Normal 5 2 4 2 2 2 4 3 2 2" xfId="41878" xr:uid="{00000000-0005-0000-0000-000087A30000}"/>
    <cellStyle name="Normal 5 2 4 2 2 2 4 3 3" xfId="41879" xr:uid="{00000000-0005-0000-0000-000088A30000}"/>
    <cellStyle name="Normal 5 2 4 2 2 2 4 4" xfId="41880" xr:uid="{00000000-0005-0000-0000-000089A30000}"/>
    <cellStyle name="Normal 5 2 4 2 2 2 5" xfId="41881" xr:uid="{00000000-0005-0000-0000-00008AA30000}"/>
    <cellStyle name="Normal 5 2 4 2 2 2 5 2" xfId="41882" xr:uid="{00000000-0005-0000-0000-00008BA30000}"/>
    <cellStyle name="Normal 5 2 4 2 2 2 6" xfId="41883" xr:uid="{00000000-0005-0000-0000-00008CA30000}"/>
    <cellStyle name="Normal 5 2 4 2 2 2 6 2" xfId="41884" xr:uid="{00000000-0005-0000-0000-00008DA30000}"/>
    <cellStyle name="Normal 5 2 4 2 2 2 6 2 2" xfId="41885" xr:uid="{00000000-0005-0000-0000-00008EA30000}"/>
    <cellStyle name="Normal 5 2 4 2 2 2 6 3" xfId="41886" xr:uid="{00000000-0005-0000-0000-00008FA30000}"/>
    <cellStyle name="Normal 5 2 4 2 2 2 7" xfId="41887" xr:uid="{00000000-0005-0000-0000-000090A30000}"/>
    <cellStyle name="Normal 5 2 4 2 2 2 7 2" xfId="41888" xr:uid="{00000000-0005-0000-0000-000091A30000}"/>
    <cellStyle name="Normal 5 2 4 2 2 2 8" xfId="41889" xr:uid="{00000000-0005-0000-0000-000092A30000}"/>
    <cellStyle name="Normal 5 2 4 2 2 3" xfId="41890" xr:uid="{00000000-0005-0000-0000-000093A30000}"/>
    <cellStyle name="Normal 5 2 4 2 2 3 2" xfId="41891" xr:uid="{00000000-0005-0000-0000-000094A30000}"/>
    <cellStyle name="Normal 5 2 4 2 2 3 2 2" xfId="41892" xr:uid="{00000000-0005-0000-0000-000095A30000}"/>
    <cellStyle name="Normal 5 2 4 2 2 3 2 2 2" xfId="41893" xr:uid="{00000000-0005-0000-0000-000096A30000}"/>
    <cellStyle name="Normal 5 2 4 2 2 3 2 3" xfId="41894" xr:uid="{00000000-0005-0000-0000-000097A30000}"/>
    <cellStyle name="Normal 5 2 4 2 2 3 2 3 2" xfId="41895" xr:uid="{00000000-0005-0000-0000-000098A30000}"/>
    <cellStyle name="Normal 5 2 4 2 2 3 2 3 2 2" xfId="41896" xr:uid="{00000000-0005-0000-0000-000099A30000}"/>
    <cellStyle name="Normal 5 2 4 2 2 3 2 3 3" xfId="41897" xr:uid="{00000000-0005-0000-0000-00009AA30000}"/>
    <cellStyle name="Normal 5 2 4 2 2 3 2 4" xfId="41898" xr:uid="{00000000-0005-0000-0000-00009BA30000}"/>
    <cellStyle name="Normal 5 2 4 2 2 3 3" xfId="41899" xr:uid="{00000000-0005-0000-0000-00009CA30000}"/>
    <cellStyle name="Normal 5 2 4 2 2 3 3 2" xfId="41900" xr:uid="{00000000-0005-0000-0000-00009DA30000}"/>
    <cellStyle name="Normal 5 2 4 2 2 3 4" xfId="41901" xr:uid="{00000000-0005-0000-0000-00009EA30000}"/>
    <cellStyle name="Normal 5 2 4 2 2 3 4 2" xfId="41902" xr:uid="{00000000-0005-0000-0000-00009FA30000}"/>
    <cellStyle name="Normal 5 2 4 2 2 3 4 2 2" xfId="41903" xr:uid="{00000000-0005-0000-0000-0000A0A30000}"/>
    <cellStyle name="Normal 5 2 4 2 2 3 4 3" xfId="41904" xr:uid="{00000000-0005-0000-0000-0000A1A30000}"/>
    <cellStyle name="Normal 5 2 4 2 2 3 5" xfId="41905" xr:uid="{00000000-0005-0000-0000-0000A2A30000}"/>
    <cellStyle name="Normal 5 2 4 2 2 4" xfId="41906" xr:uid="{00000000-0005-0000-0000-0000A3A30000}"/>
    <cellStyle name="Normal 5 2 4 2 2 4 2" xfId="41907" xr:uid="{00000000-0005-0000-0000-0000A4A30000}"/>
    <cellStyle name="Normal 5 2 4 2 2 4 2 2" xfId="41908" xr:uid="{00000000-0005-0000-0000-0000A5A30000}"/>
    <cellStyle name="Normal 5 2 4 2 2 4 3" xfId="41909" xr:uid="{00000000-0005-0000-0000-0000A6A30000}"/>
    <cellStyle name="Normal 5 2 4 2 2 4 3 2" xfId="41910" xr:uid="{00000000-0005-0000-0000-0000A7A30000}"/>
    <cellStyle name="Normal 5 2 4 2 2 4 3 2 2" xfId="41911" xr:uid="{00000000-0005-0000-0000-0000A8A30000}"/>
    <cellStyle name="Normal 5 2 4 2 2 4 3 3" xfId="41912" xr:uid="{00000000-0005-0000-0000-0000A9A30000}"/>
    <cellStyle name="Normal 5 2 4 2 2 4 4" xfId="41913" xr:uid="{00000000-0005-0000-0000-0000AAA30000}"/>
    <cellStyle name="Normal 5 2 4 2 2 5" xfId="41914" xr:uid="{00000000-0005-0000-0000-0000ABA30000}"/>
    <cellStyle name="Normal 5 2 4 2 2 5 2" xfId="41915" xr:uid="{00000000-0005-0000-0000-0000ACA30000}"/>
    <cellStyle name="Normal 5 2 4 2 2 5 2 2" xfId="41916" xr:uid="{00000000-0005-0000-0000-0000ADA30000}"/>
    <cellStyle name="Normal 5 2 4 2 2 5 3" xfId="41917" xr:uid="{00000000-0005-0000-0000-0000AEA30000}"/>
    <cellStyle name="Normal 5 2 4 2 2 5 3 2" xfId="41918" xr:uid="{00000000-0005-0000-0000-0000AFA30000}"/>
    <cellStyle name="Normal 5 2 4 2 2 5 3 2 2" xfId="41919" xr:uid="{00000000-0005-0000-0000-0000B0A30000}"/>
    <cellStyle name="Normal 5 2 4 2 2 5 3 3" xfId="41920" xr:uid="{00000000-0005-0000-0000-0000B1A30000}"/>
    <cellStyle name="Normal 5 2 4 2 2 5 4" xfId="41921" xr:uid="{00000000-0005-0000-0000-0000B2A30000}"/>
    <cellStyle name="Normal 5 2 4 2 2 6" xfId="41922" xr:uid="{00000000-0005-0000-0000-0000B3A30000}"/>
    <cellStyle name="Normal 5 2 4 2 2 6 2" xfId="41923" xr:uid="{00000000-0005-0000-0000-0000B4A30000}"/>
    <cellStyle name="Normal 5 2 4 2 2 7" xfId="41924" xr:uid="{00000000-0005-0000-0000-0000B5A30000}"/>
    <cellStyle name="Normal 5 2 4 2 2 7 2" xfId="41925" xr:uid="{00000000-0005-0000-0000-0000B6A30000}"/>
    <cellStyle name="Normal 5 2 4 2 2 7 2 2" xfId="41926" xr:uid="{00000000-0005-0000-0000-0000B7A30000}"/>
    <cellStyle name="Normal 5 2 4 2 2 7 3" xfId="41927" xr:uid="{00000000-0005-0000-0000-0000B8A30000}"/>
    <cellStyle name="Normal 5 2 4 2 2 8" xfId="41928" xr:uid="{00000000-0005-0000-0000-0000B9A30000}"/>
    <cellStyle name="Normal 5 2 4 2 2 8 2" xfId="41929" xr:uid="{00000000-0005-0000-0000-0000BAA30000}"/>
    <cellStyle name="Normal 5 2 4 2 2 9" xfId="41930" xr:uid="{00000000-0005-0000-0000-0000BBA30000}"/>
    <cellStyle name="Normal 5 2 4 2 3" xfId="41931" xr:uid="{00000000-0005-0000-0000-0000BCA30000}"/>
    <cellStyle name="Normal 5 2 4 2 3 2" xfId="41932" xr:uid="{00000000-0005-0000-0000-0000BDA30000}"/>
    <cellStyle name="Normal 5 2 4 2 3 2 2" xfId="41933" xr:uid="{00000000-0005-0000-0000-0000BEA30000}"/>
    <cellStyle name="Normal 5 2 4 2 3 2 2 2" xfId="41934" xr:uid="{00000000-0005-0000-0000-0000BFA30000}"/>
    <cellStyle name="Normal 5 2 4 2 3 2 2 2 2" xfId="41935" xr:uid="{00000000-0005-0000-0000-0000C0A30000}"/>
    <cellStyle name="Normal 5 2 4 2 3 2 2 3" xfId="41936" xr:uid="{00000000-0005-0000-0000-0000C1A30000}"/>
    <cellStyle name="Normal 5 2 4 2 3 2 2 3 2" xfId="41937" xr:uid="{00000000-0005-0000-0000-0000C2A30000}"/>
    <cellStyle name="Normal 5 2 4 2 3 2 2 3 2 2" xfId="41938" xr:uid="{00000000-0005-0000-0000-0000C3A30000}"/>
    <cellStyle name="Normal 5 2 4 2 3 2 2 3 3" xfId="41939" xr:uid="{00000000-0005-0000-0000-0000C4A30000}"/>
    <cellStyle name="Normal 5 2 4 2 3 2 2 4" xfId="41940" xr:uid="{00000000-0005-0000-0000-0000C5A30000}"/>
    <cellStyle name="Normal 5 2 4 2 3 2 3" xfId="41941" xr:uid="{00000000-0005-0000-0000-0000C6A30000}"/>
    <cellStyle name="Normal 5 2 4 2 3 2 3 2" xfId="41942" xr:uid="{00000000-0005-0000-0000-0000C7A30000}"/>
    <cellStyle name="Normal 5 2 4 2 3 2 4" xfId="41943" xr:uid="{00000000-0005-0000-0000-0000C8A30000}"/>
    <cellStyle name="Normal 5 2 4 2 3 2 4 2" xfId="41944" xr:uid="{00000000-0005-0000-0000-0000C9A30000}"/>
    <cellStyle name="Normal 5 2 4 2 3 2 4 2 2" xfId="41945" xr:uid="{00000000-0005-0000-0000-0000CAA30000}"/>
    <cellStyle name="Normal 5 2 4 2 3 2 4 3" xfId="41946" xr:uid="{00000000-0005-0000-0000-0000CBA30000}"/>
    <cellStyle name="Normal 5 2 4 2 3 2 5" xfId="41947" xr:uid="{00000000-0005-0000-0000-0000CCA30000}"/>
    <cellStyle name="Normal 5 2 4 2 3 3" xfId="41948" xr:uid="{00000000-0005-0000-0000-0000CDA30000}"/>
    <cellStyle name="Normal 5 2 4 2 3 3 2" xfId="41949" xr:uid="{00000000-0005-0000-0000-0000CEA30000}"/>
    <cellStyle name="Normal 5 2 4 2 3 3 2 2" xfId="41950" xr:uid="{00000000-0005-0000-0000-0000CFA30000}"/>
    <cellStyle name="Normal 5 2 4 2 3 3 3" xfId="41951" xr:uid="{00000000-0005-0000-0000-0000D0A30000}"/>
    <cellStyle name="Normal 5 2 4 2 3 3 3 2" xfId="41952" xr:uid="{00000000-0005-0000-0000-0000D1A30000}"/>
    <cellStyle name="Normal 5 2 4 2 3 3 3 2 2" xfId="41953" xr:uid="{00000000-0005-0000-0000-0000D2A30000}"/>
    <cellStyle name="Normal 5 2 4 2 3 3 3 3" xfId="41954" xr:uid="{00000000-0005-0000-0000-0000D3A30000}"/>
    <cellStyle name="Normal 5 2 4 2 3 3 4" xfId="41955" xr:uid="{00000000-0005-0000-0000-0000D4A30000}"/>
    <cellStyle name="Normal 5 2 4 2 3 4" xfId="41956" xr:uid="{00000000-0005-0000-0000-0000D5A30000}"/>
    <cellStyle name="Normal 5 2 4 2 3 4 2" xfId="41957" xr:uid="{00000000-0005-0000-0000-0000D6A30000}"/>
    <cellStyle name="Normal 5 2 4 2 3 4 2 2" xfId="41958" xr:uid="{00000000-0005-0000-0000-0000D7A30000}"/>
    <cellStyle name="Normal 5 2 4 2 3 4 3" xfId="41959" xr:uid="{00000000-0005-0000-0000-0000D8A30000}"/>
    <cellStyle name="Normal 5 2 4 2 3 4 3 2" xfId="41960" xr:uid="{00000000-0005-0000-0000-0000D9A30000}"/>
    <cellStyle name="Normal 5 2 4 2 3 4 3 2 2" xfId="41961" xr:uid="{00000000-0005-0000-0000-0000DAA30000}"/>
    <cellStyle name="Normal 5 2 4 2 3 4 3 3" xfId="41962" xr:uid="{00000000-0005-0000-0000-0000DBA30000}"/>
    <cellStyle name="Normal 5 2 4 2 3 4 4" xfId="41963" xr:uid="{00000000-0005-0000-0000-0000DCA30000}"/>
    <cellStyle name="Normal 5 2 4 2 3 5" xfId="41964" xr:uid="{00000000-0005-0000-0000-0000DDA30000}"/>
    <cellStyle name="Normal 5 2 4 2 3 5 2" xfId="41965" xr:uid="{00000000-0005-0000-0000-0000DEA30000}"/>
    <cellStyle name="Normal 5 2 4 2 3 6" xfId="41966" xr:uid="{00000000-0005-0000-0000-0000DFA30000}"/>
    <cellStyle name="Normal 5 2 4 2 3 6 2" xfId="41967" xr:uid="{00000000-0005-0000-0000-0000E0A30000}"/>
    <cellStyle name="Normal 5 2 4 2 3 6 2 2" xfId="41968" xr:uid="{00000000-0005-0000-0000-0000E1A30000}"/>
    <cellStyle name="Normal 5 2 4 2 3 6 3" xfId="41969" xr:uid="{00000000-0005-0000-0000-0000E2A30000}"/>
    <cellStyle name="Normal 5 2 4 2 3 7" xfId="41970" xr:uid="{00000000-0005-0000-0000-0000E3A30000}"/>
    <cellStyle name="Normal 5 2 4 2 3 7 2" xfId="41971" xr:uid="{00000000-0005-0000-0000-0000E4A30000}"/>
    <cellStyle name="Normal 5 2 4 2 3 8" xfId="41972" xr:uid="{00000000-0005-0000-0000-0000E5A30000}"/>
    <cellStyle name="Normal 5 2 4 2 4" xfId="41973" xr:uid="{00000000-0005-0000-0000-0000E6A30000}"/>
    <cellStyle name="Normal 5 2 4 2 4 2" xfId="41974" xr:uid="{00000000-0005-0000-0000-0000E7A30000}"/>
    <cellStyle name="Normal 5 2 4 2 4 2 2" xfId="41975" xr:uid="{00000000-0005-0000-0000-0000E8A30000}"/>
    <cellStyle name="Normal 5 2 4 2 4 2 2 2" xfId="41976" xr:uid="{00000000-0005-0000-0000-0000E9A30000}"/>
    <cellStyle name="Normal 5 2 4 2 4 2 3" xfId="41977" xr:uid="{00000000-0005-0000-0000-0000EAA30000}"/>
    <cellStyle name="Normal 5 2 4 2 4 2 3 2" xfId="41978" xr:uid="{00000000-0005-0000-0000-0000EBA30000}"/>
    <cellStyle name="Normal 5 2 4 2 4 2 3 2 2" xfId="41979" xr:uid="{00000000-0005-0000-0000-0000ECA30000}"/>
    <cellStyle name="Normal 5 2 4 2 4 2 3 3" xfId="41980" xr:uid="{00000000-0005-0000-0000-0000EDA30000}"/>
    <cellStyle name="Normal 5 2 4 2 4 2 4" xfId="41981" xr:uid="{00000000-0005-0000-0000-0000EEA30000}"/>
    <cellStyle name="Normal 5 2 4 2 4 3" xfId="41982" xr:uid="{00000000-0005-0000-0000-0000EFA30000}"/>
    <cellStyle name="Normal 5 2 4 2 4 3 2" xfId="41983" xr:uid="{00000000-0005-0000-0000-0000F0A30000}"/>
    <cellStyle name="Normal 5 2 4 2 4 4" xfId="41984" xr:uid="{00000000-0005-0000-0000-0000F1A30000}"/>
    <cellStyle name="Normal 5 2 4 2 4 4 2" xfId="41985" xr:uid="{00000000-0005-0000-0000-0000F2A30000}"/>
    <cellStyle name="Normal 5 2 4 2 4 4 2 2" xfId="41986" xr:uid="{00000000-0005-0000-0000-0000F3A30000}"/>
    <cellStyle name="Normal 5 2 4 2 4 4 3" xfId="41987" xr:uid="{00000000-0005-0000-0000-0000F4A30000}"/>
    <cellStyle name="Normal 5 2 4 2 4 5" xfId="41988" xr:uid="{00000000-0005-0000-0000-0000F5A30000}"/>
    <cellStyle name="Normal 5 2 4 2 5" xfId="41989" xr:uid="{00000000-0005-0000-0000-0000F6A30000}"/>
    <cellStyle name="Normal 5 2 4 2 5 2" xfId="41990" xr:uid="{00000000-0005-0000-0000-0000F7A30000}"/>
    <cellStyle name="Normal 5 2 4 2 5 2 2" xfId="41991" xr:uid="{00000000-0005-0000-0000-0000F8A30000}"/>
    <cellStyle name="Normal 5 2 4 2 5 3" xfId="41992" xr:uid="{00000000-0005-0000-0000-0000F9A30000}"/>
    <cellStyle name="Normal 5 2 4 2 5 3 2" xfId="41993" xr:uid="{00000000-0005-0000-0000-0000FAA30000}"/>
    <cellStyle name="Normal 5 2 4 2 5 3 2 2" xfId="41994" xr:uid="{00000000-0005-0000-0000-0000FBA30000}"/>
    <cellStyle name="Normal 5 2 4 2 5 3 3" xfId="41995" xr:uid="{00000000-0005-0000-0000-0000FCA30000}"/>
    <cellStyle name="Normal 5 2 4 2 5 4" xfId="41996" xr:uid="{00000000-0005-0000-0000-0000FDA30000}"/>
    <cellStyle name="Normal 5 2 4 2 6" xfId="41997" xr:uid="{00000000-0005-0000-0000-0000FEA30000}"/>
    <cellStyle name="Normal 5 2 4 2 6 2" xfId="41998" xr:uid="{00000000-0005-0000-0000-0000FFA30000}"/>
    <cellStyle name="Normal 5 2 4 2 6 2 2" xfId="41999" xr:uid="{00000000-0005-0000-0000-000000A40000}"/>
    <cellStyle name="Normal 5 2 4 2 6 3" xfId="42000" xr:uid="{00000000-0005-0000-0000-000001A40000}"/>
    <cellStyle name="Normal 5 2 4 2 6 3 2" xfId="42001" xr:uid="{00000000-0005-0000-0000-000002A40000}"/>
    <cellStyle name="Normal 5 2 4 2 6 3 2 2" xfId="42002" xr:uid="{00000000-0005-0000-0000-000003A40000}"/>
    <cellStyle name="Normal 5 2 4 2 6 3 3" xfId="42003" xr:uid="{00000000-0005-0000-0000-000004A40000}"/>
    <cellStyle name="Normal 5 2 4 2 6 4" xfId="42004" xr:uid="{00000000-0005-0000-0000-000005A40000}"/>
    <cellStyle name="Normal 5 2 4 2 7" xfId="42005" xr:uid="{00000000-0005-0000-0000-000006A40000}"/>
    <cellStyle name="Normal 5 2 4 2 7 2" xfId="42006" xr:uid="{00000000-0005-0000-0000-000007A40000}"/>
    <cellStyle name="Normal 5 2 4 2 8" xfId="42007" xr:uid="{00000000-0005-0000-0000-000008A40000}"/>
    <cellStyle name="Normal 5 2 4 2 8 2" xfId="42008" xr:uid="{00000000-0005-0000-0000-000009A40000}"/>
    <cellStyle name="Normal 5 2 4 2 8 2 2" xfId="42009" xr:uid="{00000000-0005-0000-0000-00000AA40000}"/>
    <cellStyle name="Normal 5 2 4 2 8 3" xfId="42010" xr:uid="{00000000-0005-0000-0000-00000BA40000}"/>
    <cellStyle name="Normal 5 2 4 2 9" xfId="42011" xr:uid="{00000000-0005-0000-0000-00000CA40000}"/>
    <cellStyle name="Normal 5 2 4 2 9 2" xfId="42012" xr:uid="{00000000-0005-0000-0000-00000DA40000}"/>
    <cellStyle name="Normal 5 2 4 3" xfId="42013" xr:uid="{00000000-0005-0000-0000-00000EA40000}"/>
    <cellStyle name="Normal 5 2 4 3 10" xfId="42014" xr:uid="{00000000-0005-0000-0000-00000FA40000}"/>
    <cellStyle name="Normal 5 2 4 3 11" xfId="42015" xr:uid="{00000000-0005-0000-0000-000010A40000}"/>
    <cellStyle name="Normal 5 2 4 3 2" xfId="42016" xr:uid="{00000000-0005-0000-0000-000011A40000}"/>
    <cellStyle name="Normal 5 2 4 3 2 10" xfId="42017" xr:uid="{00000000-0005-0000-0000-000012A40000}"/>
    <cellStyle name="Normal 5 2 4 3 2 2" xfId="42018" xr:uid="{00000000-0005-0000-0000-000013A40000}"/>
    <cellStyle name="Normal 5 2 4 3 2 2 2" xfId="42019" xr:uid="{00000000-0005-0000-0000-000014A40000}"/>
    <cellStyle name="Normal 5 2 4 3 2 2 2 2" xfId="42020" xr:uid="{00000000-0005-0000-0000-000015A40000}"/>
    <cellStyle name="Normal 5 2 4 3 2 2 2 2 2" xfId="42021" xr:uid="{00000000-0005-0000-0000-000016A40000}"/>
    <cellStyle name="Normal 5 2 4 3 2 2 2 2 2 2" xfId="42022" xr:uid="{00000000-0005-0000-0000-000017A40000}"/>
    <cellStyle name="Normal 5 2 4 3 2 2 2 2 3" xfId="42023" xr:uid="{00000000-0005-0000-0000-000018A40000}"/>
    <cellStyle name="Normal 5 2 4 3 2 2 2 2 3 2" xfId="42024" xr:uid="{00000000-0005-0000-0000-000019A40000}"/>
    <cellStyle name="Normal 5 2 4 3 2 2 2 2 3 2 2" xfId="42025" xr:uid="{00000000-0005-0000-0000-00001AA40000}"/>
    <cellStyle name="Normal 5 2 4 3 2 2 2 2 3 3" xfId="42026" xr:uid="{00000000-0005-0000-0000-00001BA40000}"/>
    <cellStyle name="Normal 5 2 4 3 2 2 2 2 4" xfId="42027" xr:uid="{00000000-0005-0000-0000-00001CA40000}"/>
    <cellStyle name="Normal 5 2 4 3 2 2 2 3" xfId="42028" xr:uid="{00000000-0005-0000-0000-00001DA40000}"/>
    <cellStyle name="Normal 5 2 4 3 2 2 2 3 2" xfId="42029" xr:uid="{00000000-0005-0000-0000-00001EA40000}"/>
    <cellStyle name="Normal 5 2 4 3 2 2 2 4" xfId="42030" xr:uid="{00000000-0005-0000-0000-00001FA40000}"/>
    <cellStyle name="Normal 5 2 4 3 2 2 2 4 2" xfId="42031" xr:uid="{00000000-0005-0000-0000-000020A40000}"/>
    <cellStyle name="Normal 5 2 4 3 2 2 2 4 2 2" xfId="42032" xr:uid="{00000000-0005-0000-0000-000021A40000}"/>
    <cellStyle name="Normal 5 2 4 3 2 2 2 4 3" xfId="42033" xr:uid="{00000000-0005-0000-0000-000022A40000}"/>
    <cellStyle name="Normal 5 2 4 3 2 2 2 5" xfId="42034" xr:uid="{00000000-0005-0000-0000-000023A40000}"/>
    <cellStyle name="Normal 5 2 4 3 2 2 3" xfId="42035" xr:uid="{00000000-0005-0000-0000-000024A40000}"/>
    <cellStyle name="Normal 5 2 4 3 2 2 3 2" xfId="42036" xr:uid="{00000000-0005-0000-0000-000025A40000}"/>
    <cellStyle name="Normal 5 2 4 3 2 2 3 2 2" xfId="42037" xr:uid="{00000000-0005-0000-0000-000026A40000}"/>
    <cellStyle name="Normal 5 2 4 3 2 2 3 3" xfId="42038" xr:uid="{00000000-0005-0000-0000-000027A40000}"/>
    <cellStyle name="Normal 5 2 4 3 2 2 3 3 2" xfId="42039" xr:uid="{00000000-0005-0000-0000-000028A40000}"/>
    <cellStyle name="Normal 5 2 4 3 2 2 3 3 2 2" xfId="42040" xr:uid="{00000000-0005-0000-0000-000029A40000}"/>
    <cellStyle name="Normal 5 2 4 3 2 2 3 3 3" xfId="42041" xr:uid="{00000000-0005-0000-0000-00002AA40000}"/>
    <cellStyle name="Normal 5 2 4 3 2 2 3 4" xfId="42042" xr:uid="{00000000-0005-0000-0000-00002BA40000}"/>
    <cellStyle name="Normal 5 2 4 3 2 2 4" xfId="42043" xr:uid="{00000000-0005-0000-0000-00002CA40000}"/>
    <cellStyle name="Normal 5 2 4 3 2 2 4 2" xfId="42044" xr:uid="{00000000-0005-0000-0000-00002DA40000}"/>
    <cellStyle name="Normal 5 2 4 3 2 2 4 2 2" xfId="42045" xr:uid="{00000000-0005-0000-0000-00002EA40000}"/>
    <cellStyle name="Normal 5 2 4 3 2 2 4 3" xfId="42046" xr:uid="{00000000-0005-0000-0000-00002FA40000}"/>
    <cellStyle name="Normal 5 2 4 3 2 2 4 3 2" xfId="42047" xr:uid="{00000000-0005-0000-0000-000030A40000}"/>
    <cellStyle name="Normal 5 2 4 3 2 2 4 3 2 2" xfId="42048" xr:uid="{00000000-0005-0000-0000-000031A40000}"/>
    <cellStyle name="Normal 5 2 4 3 2 2 4 3 3" xfId="42049" xr:uid="{00000000-0005-0000-0000-000032A40000}"/>
    <cellStyle name="Normal 5 2 4 3 2 2 4 4" xfId="42050" xr:uid="{00000000-0005-0000-0000-000033A40000}"/>
    <cellStyle name="Normal 5 2 4 3 2 2 5" xfId="42051" xr:uid="{00000000-0005-0000-0000-000034A40000}"/>
    <cellStyle name="Normal 5 2 4 3 2 2 5 2" xfId="42052" xr:uid="{00000000-0005-0000-0000-000035A40000}"/>
    <cellStyle name="Normal 5 2 4 3 2 2 6" xfId="42053" xr:uid="{00000000-0005-0000-0000-000036A40000}"/>
    <cellStyle name="Normal 5 2 4 3 2 2 6 2" xfId="42054" xr:uid="{00000000-0005-0000-0000-000037A40000}"/>
    <cellStyle name="Normal 5 2 4 3 2 2 6 2 2" xfId="42055" xr:uid="{00000000-0005-0000-0000-000038A40000}"/>
    <cellStyle name="Normal 5 2 4 3 2 2 6 3" xfId="42056" xr:uid="{00000000-0005-0000-0000-000039A40000}"/>
    <cellStyle name="Normal 5 2 4 3 2 2 7" xfId="42057" xr:uid="{00000000-0005-0000-0000-00003AA40000}"/>
    <cellStyle name="Normal 5 2 4 3 2 2 7 2" xfId="42058" xr:uid="{00000000-0005-0000-0000-00003BA40000}"/>
    <cellStyle name="Normal 5 2 4 3 2 2 8" xfId="42059" xr:uid="{00000000-0005-0000-0000-00003CA40000}"/>
    <cellStyle name="Normal 5 2 4 3 2 3" xfId="42060" xr:uid="{00000000-0005-0000-0000-00003DA40000}"/>
    <cellStyle name="Normal 5 2 4 3 2 3 2" xfId="42061" xr:uid="{00000000-0005-0000-0000-00003EA40000}"/>
    <cellStyle name="Normal 5 2 4 3 2 3 2 2" xfId="42062" xr:uid="{00000000-0005-0000-0000-00003FA40000}"/>
    <cellStyle name="Normal 5 2 4 3 2 3 2 2 2" xfId="42063" xr:uid="{00000000-0005-0000-0000-000040A40000}"/>
    <cellStyle name="Normal 5 2 4 3 2 3 2 3" xfId="42064" xr:uid="{00000000-0005-0000-0000-000041A40000}"/>
    <cellStyle name="Normal 5 2 4 3 2 3 2 3 2" xfId="42065" xr:uid="{00000000-0005-0000-0000-000042A40000}"/>
    <cellStyle name="Normal 5 2 4 3 2 3 2 3 2 2" xfId="42066" xr:uid="{00000000-0005-0000-0000-000043A40000}"/>
    <cellStyle name="Normal 5 2 4 3 2 3 2 3 3" xfId="42067" xr:uid="{00000000-0005-0000-0000-000044A40000}"/>
    <cellStyle name="Normal 5 2 4 3 2 3 2 4" xfId="42068" xr:uid="{00000000-0005-0000-0000-000045A40000}"/>
    <cellStyle name="Normal 5 2 4 3 2 3 3" xfId="42069" xr:uid="{00000000-0005-0000-0000-000046A40000}"/>
    <cellStyle name="Normal 5 2 4 3 2 3 3 2" xfId="42070" xr:uid="{00000000-0005-0000-0000-000047A40000}"/>
    <cellStyle name="Normal 5 2 4 3 2 3 4" xfId="42071" xr:uid="{00000000-0005-0000-0000-000048A40000}"/>
    <cellStyle name="Normal 5 2 4 3 2 3 4 2" xfId="42072" xr:uid="{00000000-0005-0000-0000-000049A40000}"/>
    <cellStyle name="Normal 5 2 4 3 2 3 4 2 2" xfId="42073" xr:uid="{00000000-0005-0000-0000-00004AA40000}"/>
    <cellStyle name="Normal 5 2 4 3 2 3 4 3" xfId="42074" xr:uid="{00000000-0005-0000-0000-00004BA40000}"/>
    <cellStyle name="Normal 5 2 4 3 2 3 5" xfId="42075" xr:uid="{00000000-0005-0000-0000-00004CA40000}"/>
    <cellStyle name="Normal 5 2 4 3 2 4" xfId="42076" xr:uid="{00000000-0005-0000-0000-00004DA40000}"/>
    <cellStyle name="Normal 5 2 4 3 2 4 2" xfId="42077" xr:uid="{00000000-0005-0000-0000-00004EA40000}"/>
    <cellStyle name="Normal 5 2 4 3 2 4 2 2" xfId="42078" xr:uid="{00000000-0005-0000-0000-00004FA40000}"/>
    <cellStyle name="Normal 5 2 4 3 2 4 3" xfId="42079" xr:uid="{00000000-0005-0000-0000-000050A40000}"/>
    <cellStyle name="Normal 5 2 4 3 2 4 3 2" xfId="42080" xr:uid="{00000000-0005-0000-0000-000051A40000}"/>
    <cellStyle name="Normal 5 2 4 3 2 4 3 2 2" xfId="42081" xr:uid="{00000000-0005-0000-0000-000052A40000}"/>
    <cellStyle name="Normal 5 2 4 3 2 4 3 3" xfId="42082" xr:uid="{00000000-0005-0000-0000-000053A40000}"/>
    <cellStyle name="Normal 5 2 4 3 2 4 4" xfId="42083" xr:uid="{00000000-0005-0000-0000-000054A40000}"/>
    <cellStyle name="Normal 5 2 4 3 2 5" xfId="42084" xr:uid="{00000000-0005-0000-0000-000055A40000}"/>
    <cellStyle name="Normal 5 2 4 3 2 5 2" xfId="42085" xr:uid="{00000000-0005-0000-0000-000056A40000}"/>
    <cellStyle name="Normal 5 2 4 3 2 5 2 2" xfId="42086" xr:uid="{00000000-0005-0000-0000-000057A40000}"/>
    <cellStyle name="Normal 5 2 4 3 2 5 3" xfId="42087" xr:uid="{00000000-0005-0000-0000-000058A40000}"/>
    <cellStyle name="Normal 5 2 4 3 2 5 3 2" xfId="42088" xr:uid="{00000000-0005-0000-0000-000059A40000}"/>
    <cellStyle name="Normal 5 2 4 3 2 5 3 2 2" xfId="42089" xr:uid="{00000000-0005-0000-0000-00005AA40000}"/>
    <cellStyle name="Normal 5 2 4 3 2 5 3 3" xfId="42090" xr:uid="{00000000-0005-0000-0000-00005BA40000}"/>
    <cellStyle name="Normal 5 2 4 3 2 5 4" xfId="42091" xr:uid="{00000000-0005-0000-0000-00005CA40000}"/>
    <cellStyle name="Normal 5 2 4 3 2 6" xfId="42092" xr:uid="{00000000-0005-0000-0000-00005DA40000}"/>
    <cellStyle name="Normal 5 2 4 3 2 6 2" xfId="42093" xr:uid="{00000000-0005-0000-0000-00005EA40000}"/>
    <cellStyle name="Normal 5 2 4 3 2 7" xfId="42094" xr:uid="{00000000-0005-0000-0000-00005FA40000}"/>
    <cellStyle name="Normal 5 2 4 3 2 7 2" xfId="42095" xr:uid="{00000000-0005-0000-0000-000060A40000}"/>
    <cellStyle name="Normal 5 2 4 3 2 7 2 2" xfId="42096" xr:uid="{00000000-0005-0000-0000-000061A40000}"/>
    <cellStyle name="Normal 5 2 4 3 2 7 3" xfId="42097" xr:uid="{00000000-0005-0000-0000-000062A40000}"/>
    <cellStyle name="Normal 5 2 4 3 2 8" xfId="42098" xr:uid="{00000000-0005-0000-0000-000063A40000}"/>
    <cellStyle name="Normal 5 2 4 3 2 8 2" xfId="42099" xr:uid="{00000000-0005-0000-0000-000064A40000}"/>
    <cellStyle name="Normal 5 2 4 3 2 9" xfId="42100" xr:uid="{00000000-0005-0000-0000-000065A40000}"/>
    <cellStyle name="Normal 5 2 4 3 3" xfId="42101" xr:uid="{00000000-0005-0000-0000-000066A40000}"/>
    <cellStyle name="Normal 5 2 4 3 3 2" xfId="42102" xr:uid="{00000000-0005-0000-0000-000067A40000}"/>
    <cellStyle name="Normal 5 2 4 3 3 2 2" xfId="42103" xr:uid="{00000000-0005-0000-0000-000068A40000}"/>
    <cellStyle name="Normal 5 2 4 3 3 2 2 2" xfId="42104" xr:uid="{00000000-0005-0000-0000-000069A40000}"/>
    <cellStyle name="Normal 5 2 4 3 3 2 2 2 2" xfId="42105" xr:uid="{00000000-0005-0000-0000-00006AA40000}"/>
    <cellStyle name="Normal 5 2 4 3 3 2 2 3" xfId="42106" xr:uid="{00000000-0005-0000-0000-00006BA40000}"/>
    <cellStyle name="Normal 5 2 4 3 3 2 2 3 2" xfId="42107" xr:uid="{00000000-0005-0000-0000-00006CA40000}"/>
    <cellStyle name="Normal 5 2 4 3 3 2 2 3 2 2" xfId="42108" xr:uid="{00000000-0005-0000-0000-00006DA40000}"/>
    <cellStyle name="Normal 5 2 4 3 3 2 2 3 3" xfId="42109" xr:uid="{00000000-0005-0000-0000-00006EA40000}"/>
    <cellStyle name="Normal 5 2 4 3 3 2 2 4" xfId="42110" xr:uid="{00000000-0005-0000-0000-00006FA40000}"/>
    <cellStyle name="Normal 5 2 4 3 3 2 3" xfId="42111" xr:uid="{00000000-0005-0000-0000-000070A40000}"/>
    <cellStyle name="Normal 5 2 4 3 3 2 3 2" xfId="42112" xr:uid="{00000000-0005-0000-0000-000071A40000}"/>
    <cellStyle name="Normal 5 2 4 3 3 2 4" xfId="42113" xr:uid="{00000000-0005-0000-0000-000072A40000}"/>
    <cellStyle name="Normal 5 2 4 3 3 2 4 2" xfId="42114" xr:uid="{00000000-0005-0000-0000-000073A40000}"/>
    <cellStyle name="Normal 5 2 4 3 3 2 4 2 2" xfId="42115" xr:uid="{00000000-0005-0000-0000-000074A40000}"/>
    <cellStyle name="Normal 5 2 4 3 3 2 4 3" xfId="42116" xr:uid="{00000000-0005-0000-0000-000075A40000}"/>
    <cellStyle name="Normal 5 2 4 3 3 2 5" xfId="42117" xr:uid="{00000000-0005-0000-0000-000076A40000}"/>
    <cellStyle name="Normal 5 2 4 3 3 3" xfId="42118" xr:uid="{00000000-0005-0000-0000-000077A40000}"/>
    <cellStyle name="Normal 5 2 4 3 3 3 2" xfId="42119" xr:uid="{00000000-0005-0000-0000-000078A40000}"/>
    <cellStyle name="Normal 5 2 4 3 3 3 2 2" xfId="42120" xr:uid="{00000000-0005-0000-0000-000079A40000}"/>
    <cellStyle name="Normal 5 2 4 3 3 3 3" xfId="42121" xr:uid="{00000000-0005-0000-0000-00007AA40000}"/>
    <cellStyle name="Normal 5 2 4 3 3 3 3 2" xfId="42122" xr:uid="{00000000-0005-0000-0000-00007BA40000}"/>
    <cellStyle name="Normal 5 2 4 3 3 3 3 2 2" xfId="42123" xr:uid="{00000000-0005-0000-0000-00007CA40000}"/>
    <cellStyle name="Normal 5 2 4 3 3 3 3 3" xfId="42124" xr:uid="{00000000-0005-0000-0000-00007DA40000}"/>
    <cellStyle name="Normal 5 2 4 3 3 3 4" xfId="42125" xr:uid="{00000000-0005-0000-0000-00007EA40000}"/>
    <cellStyle name="Normal 5 2 4 3 3 4" xfId="42126" xr:uid="{00000000-0005-0000-0000-00007FA40000}"/>
    <cellStyle name="Normal 5 2 4 3 3 4 2" xfId="42127" xr:uid="{00000000-0005-0000-0000-000080A40000}"/>
    <cellStyle name="Normal 5 2 4 3 3 4 2 2" xfId="42128" xr:uid="{00000000-0005-0000-0000-000081A40000}"/>
    <cellStyle name="Normal 5 2 4 3 3 4 3" xfId="42129" xr:uid="{00000000-0005-0000-0000-000082A40000}"/>
    <cellStyle name="Normal 5 2 4 3 3 4 3 2" xfId="42130" xr:uid="{00000000-0005-0000-0000-000083A40000}"/>
    <cellStyle name="Normal 5 2 4 3 3 4 3 2 2" xfId="42131" xr:uid="{00000000-0005-0000-0000-000084A40000}"/>
    <cellStyle name="Normal 5 2 4 3 3 4 3 3" xfId="42132" xr:uid="{00000000-0005-0000-0000-000085A40000}"/>
    <cellStyle name="Normal 5 2 4 3 3 4 4" xfId="42133" xr:uid="{00000000-0005-0000-0000-000086A40000}"/>
    <cellStyle name="Normal 5 2 4 3 3 5" xfId="42134" xr:uid="{00000000-0005-0000-0000-000087A40000}"/>
    <cellStyle name="Normal 5 2 4 3 3 5 2" xfId="42135" xr:uid="{00000000-0005-0000-0000-000088A40000}"/>
    <cellStyle name="Normal 5 2 4 3 3 6" xfId="42136" xr:uid="{00000000-0005-0000-0000-000089A40000}"/>
    <cellStyle name="Normal 5 2 4 3 3 6 2" xfId="42137" xr:uid="{00000000-0005-0000-0000-00008AA40000}"/>
    <cellStyle name="Normal 5 2 4 3 3 6 2 2" xfId="42138" xr:uid="{00000000-0005-0000-0000-00008BA40000}"/>
    <cellStyle name="Normal 5 2 4 3 3 6 3" xfId="42139" xr:uid="{00000000-0005-0000-0000-00008CA40000}"/>
    <cellStyle name="Normal 5 2 4 3 3 7" xfId="42140" xr:uid="{00000000-0005-0000-0000-00008DA40000}"/>
    <cellStyle name="Normal 5 2 4 3 3 7 2" xfId="42141" xr:uid="{00000000-0005-0000-0000-00008EA40000}"/>
    <cellStyle name="Normal 5 2 4 3 3 8" xfId="42142" xr:uid="{00000000-0005-0000-0000-00008FA40000}"/>
    <cellStyle name="Normal 5 2 4 3 4" xfId="42143" xr:uid="{00000000-0005-0000-0000-000090A40000}"/>
    <cellStyle name="Normal 5 2 4 3 4 2" xfId="42144" xr:uid="{00000000-0005-0000-0000-000091A40000}"/>
    <cellStyle name="Normal 5 2 4 3 4 2 2" xfId="42145" xr:uid="{00000000-0005-0000-0000-000092A40000}"/>
    <cellStyle name="Normal 5 2 4 3 4 2 2 2" xfId="42146" xr:uid="{00000000-0005-0000-0000-000093A40000}"/>
    <cellStyle name="Normal 5 2 4 3 4 2 3" xfId="42147" xr:uid="{00000000-0005-0000-0000-000094A40000}"/>
    <cellStyle name="Normal 5 2 4 3 4 2 3 2" xfId="42148" xr:uid="{00000000-0005-0000-0000-000095A40000}"/>
    <cellStyle name="Normal 5 2 4 3 4 2 3 2 2" xfId="42149" xr:uid="{00000000-0005-0000-0000-000096A40000}"/>
    <cellStyle name="Normal 5 2 4 3 4 2 3 3" xfId="42150" xr:uid="{00000000-0005-0000-0000-000097A40000}"/>
    <cellStyle name="Normal 5 2 4 3 4 2 4" xfId="42151" xr:uid="{00000000-0005-0000-0000-000098A40000}"/>
    <cellStyle name="Normal 5 2 4 3 4 3" xfId="42152" xr:uid="{00000000-0005-0000-0000-000099A40000}"/>
    <cellStyle name="Normal 5 2 4 3 4 3 2" xfId="42153" xr:uid="{00000000-0005-0000-0000-00009AA40000}"/>
    <cellStyle name="Normal 5 2 4 3 4 4" xfId="42154" xr:uid="{00000000-0005-0000-0000-00009BA40000}"/>
    <cellStyle name="Normal 5 2 4 3 4 4 2" xfId="42155" xr:uid="{00000000-0005-0000-0000-00009CA40000}"/>
    <cellStyle name="Normal 5 2 4 3 4 4 2 2" xfId="42156" xr:uid="{00000000-0005-0000-0000-00009DA40000}"/>
    <cellStyle name="Normal 5 2 4 3 4 4 3" xfId="42157" xr:uid="{00000000-0005-0000-0000-00009EA40000}"/>
    <cellStyle name="Normal 5 2 4 3 4 5" xfId="42158" xr:uid="{00000000-0005-0000-0000-00009FA40000}"/>
    <cellStyle name="Normal 5 2 4 3 5" xfId="42159" xr:uid="{00000000-0005-0000-0000-0000A0A40000}"/>
    <cellStyle name="Normal 5 2 4 3 5 2" xfId="42160" xr:uid="{00000000-0005-0000-0000-0000A1A40000}"/>
    <cellStyle name="Normal 5 2 4 3 5 2 2" xfId="42161" xr:uid="{00000000-0005-0000-0000-0000A2A40000}"/>
    <cellStyle name="Normal 5 2 4 3 5 3" xfId="42162" xr:uid="{00000000-0005-0000-0000-0000A3A40000}"/>
    <cellStyle name="Normal 5 2 4 3 5 3 2" xfId="42163" xr:uid="{00000000-0005-0000-0000-0000A4A40000}"/>
    <cellStyle name="Normal 5 2 4 3 5 3 2 2" xfId="42164" xr:uid="{00000000-0005-0000-0000-0000A5A40000}"/>
    <cellStyle name="Normal 5 2 4 3 5 3 3" xfId="42165" xr:uid="{00000000-0005-0000-0000-0000A6A40000}"/>
    <cellStyle name="Normal 5 2 4 3 5 4" xfId="42166" xr:uid="{00000000-0005-0000-0000-0000A7A40000}"/>
    <cellStyle name="Normal 5 2 4 3 6" xfId="42167" xr:uid="{00000000-0005-0000-0000-0000A8A40000}"/>
    <cellStyle name="Normal 5 2 4 3 6 2" xfId="42168" xr:uid="{00000000-0005-0000-0000-0000A9A40000}"/>
    <cellStyle name="Normal 5 2 4 3 6 2 2" xfId="42169" xr:uid="{00000000-0005-0000-0000-0000AAA40000}"/>
    <cellStyle name="Normal 5 2 4 3 6 3" xfId="42170" xr:uid="{00000000-0005-0000-0000-0000ABA40000}"/>
    <cellStyle name="Normal 5 2 4 3 6 3 2" xfId="42171" xr:uid="{00000000-0005-0000-0000-0000ACA40000}"/>
    <cellStyle name="Normal 5 2 4 3 6 3 2 2" xfId="42172" xr:uid="{00000000-0005-0000-0000-0000ADA40000}"/>
    <cellStyle name="Normal 5 2 4 3 6 3 3" xfId="42173" xr:uid="{00000000-0005-0000-0000-0000AEA40000}"/>
    <cellStyle name="Normal 5 2 4 3 6 4" xfId="42174" xr:uid="{00000000-0005-0000-0000-0000AFA40000}"/>
    <cellStyle name="Normal 5 2 4 3 7" xfId="42175" xr:uid="{00000000-0005-0000-0000-0000B0A40000}"/>
    <cellStyle name="Normal 5 2 4 3 7 2" xfId="42176" xr:uid="{00000000-0005-0000-0000-0000B1A40000}"/>
    <cellStyle name="Normal 5 2 4 3 8" xfId="42177" xr:uid="{00000000-0005-0000-0000-0000B2A40000}"/>
    <cellStyle name="Normal 5 2 4 3 8 2" xfId="42178" xr:uid="{00000000-0005-0000-0000-0000B3A40000}"/>
    <cellStyle name="Normal 5 2 4 3 8 2 2" xfId="42179" xr:uid="{00000000-0005-0000-0000-0000B4A40000}"/>
    <cellStyle name="Normal 5 2 4 3 8 3" xfId="42180" xr:uid="{00000000-0005-0000-0000-0000B5A40000}"/>
    <cellStyle name="Normal 5 2 4 3 9" xfId="42181" xr:uid="{00000000-0005-0000-0000-0000B6A40000}"/>
    <cellStyle name="Normal 5 2 4 3 9 2" xfId="42182" xr:uid="{00000000-0005-0000-0000-0000B7A40000}"/>
    <cellStyle name="Normal 5 2 4 4" xfId="42183" xr:uid="{00000000-0005-0000-0000-0000B8A40000}"/>
    <cellStyle name="Normal 5 2 4 4 10" xfId="42184" xr:uid="{00000000-0005-0000-0000-0000B9A40000}"/>
    <cellStyle name="Normal 5 2 4 4 11" xfId="42185" xr:uid="{00000000-0005-0000-0000-0000BAA40000}"/>
    <cellStyle name="Normal 5 2 4 4 2" xfId="42186" xr:uid="{00000000-0005-0000-0000-0000BBA40000}"/>
    <cellStyle name="Normal 5 2 4 4 2 2" xfId="42187" xr:uid="{00000000-0005-0000-0000-0000BCA40000}"/>
    <cellStyle name="Normal 5 2 4 4 2 2 2" xfId="42188" xr:uid="{00000000-0005-0000-0000-0000BDA40000}"/>
    <cellStyle name="Normal 5 2 4 4 2 2 2 2" xfId="42189" xr:uid="{00000000-0005-0000-0000-0000BEA40000}"/>
    <cellStyle name="Normal 5 2 4 4 2 2 2 2 2" xfId="42190" xr:uid="{00000000-0005-0000-0000-0000BFA40000}"/>
    <cellStyle name="Normal 5 2 4 4 2 2 2 2 2 2" xfId="42191" xr:uid="{00000000-0005-0000-0000-0000C0A40000}"/>
    <cellStyle name="Normal 5 2 4 4 2 2 2 2 3" xfId="42192" xr:uid="{00000000-0005-0000-0000-0000C1A40000}"/>
    <cellStyle name="Normal 5 2 4 4 2 2 2 2 3 2" xfId="42193" xr:uid="{00000000-0005-0000-0000-0000C2A40000}"/>
    <cellStyle name="Normal 5 2 4 4 2 2 2 2 3 2 2" xfId="42194" xr:uid="{00000000-0005-0000-0000-0000C3A40000}"/>
    <cellStyle name="Normal 5 2 4 4 2 2 2 2 3 3" xfId="42195" xr:uid="{00000000-0005-0000-0000-0000C4A40000}"/>
    <cellStyle name="Normal 5 2 4 4 2 2 2 2 4" xfId="42196" xr:uid="{00000000-0005-0000-0000-0000C5A40000}"/>
    <cellStyle name="Normal 5 2 4 4 2 2 2 3" xfId="42197" xr:uid="{00000000-0005-0000-0000-0000C6A40000}"/>
    <cellStyle name="Normal 5 2 4 4 2 2 2 3 2" xfId="42198" xr:uid="{00000000-0005-0000-0000-0000C7A40000}"/>
    <cellStyle name="Normal 5 2 4 4 2 2 2 4" xfId="42199" xr:uid="{00000000-0005-0000-0000-0000C8A40000}"/>
    <cellStyle name="Normal 5 2 4 4 2 2 2 4 2" xfId="42200" xr:uid="{00000000-0005-0000-0000-0000C9A40000}"/>
    <cellStyle name="Normal 5 2 4 4 2 2 2 4 2 2" xfId="42201" xr:uid="{00000000-0005-0000-0000-0000CAA40000}"/>
    <cellStyle name="Normal 5 2 4 4 2 2 2 4 3" xfId="42202" xr:uid="{00000000-0005-0000-0000-0000CBA40000}"/>
    <cellStyle name="Normal 5 2 4 4 2 2 2 5" xfId="42203" xr:uid="{00000000-0005-0000-0000-0000CCA40000}"/>
    <cellStyle name="Normal 5 2 4 4 2 2 3" xfId="42204" xr:uid="{00000000-0005-0000-0000-0000CDA40000}"/>
    <cellStyle name="Normal 5 2 4 4 2 2 3 2" xfId="42205" xr:uid="{00000000-0005-0000-0000-0000CEA40000}"/>
    <cellStyle name="Normal 5 2 4 4 2 2 3 2 2" xfId="42206" xr:uid="{00000000-0005-0000-0000-0000CFA40000}"/>
    <cellStyle name="Normal 5 2 4 4 2 2 3 3" xfId="42207" xr:uid="{00000000-0005-0000-0000-0000D0A40000}"/>
    <cellStyle name="Normal 5 2 4 4 2 2 3 3 2" xfId="42208" xr:uid="{00000000-0005-0000-0000-0000D1A40000}"/>
    <cellStyle name="Normal 5 2 4 4 2 2 3 3 2 2" xfId="42209" xr:uid="{00000000-0005-0000-0000-0000D2A40000}"/>
    <cellStyle name="Normal 5 2 4 4 2 2 3 3 3" xfId="42210" xr:uid="{00000000-0005-0000-0000-0000D3A40000}"/>
    <cellStyle name="Normal 5 2 4 4 2 2 3 4" xfId="42211" xr:uid="{00000000-0005-0000-0000-0000D4A40000}"/>
    <cellStyle name="Normal 5 2 4 4 2 2 4" xfId="42212" xr:uid="{00000000-0005-0000-0000-0000D5A40000}"/>
    <cellStyle name="Normal 5 2 4 4 2 2 4 2" xfId="42213" xr:uid="{00000000-0005-0000-0000-0000D6A40000}"/>
    <cellStyle name="Normal 5 2 4 4 2 2 4 2 2" xfId="42214" xr:uid="{00000000-0005-0000-0000-0000D7A40000}"/>
    <cellStyle name="Normal 5 2 4 4 2 2 4 3" xfId="42215" xr:uid="{00000000-0005-0000-0000-0000D8A40000}"/>
    <cellStyle name="Normal 5 2 4 4 2 2 4 3 2" xfId="42216" xr:uid="{00000000-0005-0000-0000-0000D9A40000}"/>
    <cellStyle name="Normal 5 2 4 4 2 2 4 3 2 2" xfId="42217" xr:uid="{00000000-0005-0000-0000-0000DAA40000}"/>
    <cellStyle name="Normal 5 2 4 4 2 2 4 3 3" xfId="42218" xr:uid="{00000000-0005-0000-0000-0000DBA40000}"/>
    <cellStyle name="Normal 5 2 4 4 2 2 4 4" xfId="42219" xr:uid="{00000000-0005-0000-0000-0000DCA40000}"/>
    <cellStyle name="Normal 5 2 4 4 2 2 5" xfId="42220" xr:uid="{00000000-0005-0000-0000-0000DDA40000}"/>
    <cellStyle name="Normal 5 2 4 4 2 2 5 2" xfId="42221" xr:uid="{00000000-0005-0000-0000-0000DEA40000}"/>
    <cellStyle name="Normal 5 2 4 4 2 2 6" xfId="42222" xr:uid="{00000000-0005-0000-0000-0000DFA40000}"/>
    <cellStyle name="Normal 5 2 4 4 2 2 6 2" xfId="42223" xr:uid="{00000000-0005-0000-0000-0000E0A40000}"/>
    <cellStyle name="Normal 5 2 4 4 2 2 6 2 2" xfId="42224" xr:uid="{00000000-0005-0000-0000-0000E1A40000}"/>
    <cellStyle name="Normal 5 2 4 4 2 2 6 3" xfId="42225" xr:uid="{00000000-0005-0000-0000-0000E2A40000}"/>
    <cellStyle name="Normal 5 2 4 4 2 2 7" xfId="42226" xr:uid="{00000000-0005-0000-0000-0000E3A40000}"/>
    <cellStyle name="Normal 5 2 4 4 2 2 7 2" xfId="42227" xr:uid="{00000000-0005-0000-0000-0000E4A40000}"/>
    <cellStyle name="Normal 5 2 4 4 2 2 8" xfId="42228" xr:uid="{00000000-0005-0000-0000-0000E5A40000}"/>
    <cellStyle name="Normal 5 2 4 4 2 3" xfId="42229" xr:uid="{00000000-0005-0000-0000-0000E6A40000}"/>
    <cellStyle name="Normal 5 2 4 4 2 3 2" xfId="42230" xr:uid="{00000000-0005-0000-0000-0000E7A40000}"/>
    <cellStyle name="Normal 5 2 4 4 2 3 2 2" xfId="42231" xr:uid="{00000000-0005-0000-0000-0000E8A40000}"/>
    <cellStyle name="Normal 5 2 4 4 2 3 2 2 2" xfId="42232" xr:uid="{00000000-0005-0000-0000-0000E9A40000}"/>
    <cellStyle name="Normal 5 2 4 4 2 3 2 3" xfId="42233" xr:uid="{00000000-0005-0000-0000-0000EAA40000}"/>
    <cellStyle name="Normal 5 2 4 4 2 3 2 3 2" xfId="42234" xr:uid="{00000000-0005-0000-0000-0000EBA40000}"/>
    <cellStyle name="Normal 5 2 4 4 2 3 2 3 2 2" xfId="42235" xr:uid="{00000000-0005-0000-0000-0000ECA40000}"/>
    <cellStyle name="Normal 5 2 4 4 2 3 2 3 3" xfId="42236" xr:uid="{00000000-0005-0000-0000-0000EDA40000}"/>
    <cellStyle name="Normal 5 2 4 4 2 3 2 4" xfId="42237" xr:uid="{00000000-0005-0000-0000-0000EEA40000}"/>
    <cellStyle name="Normal 5 2 4 4 2 3 3" xfId="42238" xr:uid="{00000000-0005-0000-0000-0000EFA40000}"/>
    <cellStyle name="Normal 5 2 4 4 2 3 3 2" xfId="42239" xr:uid="{00000000-0005-0000-0000-0000F0A40000}"/>
    <cellStyle name="Normal 5 2 4 4 2 3 4" xfId="42240" xr:uid="{00000000-0005-0000-0000-0000F1A40000}"/>
    <cellStyle name="Normal 5 2 4 4 2 3 4 2" xfId="42241" xr:uid="{00000000-0005-0000-0000-0000F2A40000}"/>
    <cellStyle name="Normal 5 2 4 4 2 3 4 2 2" xfId="42242" xr:uid="{00000000-0005-0000-0000-0000F3A40000}"/>
    <cellStyle name="Normal 5 2 4 4 2 3 4 3" xfId="42243" xr:uid="{00000000-0005-0000-0000-0000F4A40000}"/>
    <cellStyle name="Normal 5 2 4 4 2 3 5" xfId="42244" xr:uid="{00000000-0005-0000-0000-0000F5A40000}"/>
    <cellStyle name="Normal 5 2 4 4 2 4" xfId="42245" xr:uid="{00000000-0005-0000-0000-0000F6A40000}"/>
    <cellStyle name="Normal 5 2 4 4 2 4 2" xfId="42246" xr:uid="{00000000-0005-0000-0000-0000F7A40000}"/>
    <cellStyle name="Normal 5 2 4 4 2 4 2 2" xfId="42247" xr:uid="{00000000-0005-0000-0000-0000F8A40000}"/>
    <cellStyle name="Normal 5 2 4 4 2 4 3" xfId="42248" xr:uid="{00000000-0005-0000-0000-0000F9A40000}"/>
    <cellStyle name="Normal 5 2 4 4 2 4 3 2" xfId="42249" xr:uid="{00000000-0005-0000-0000-0000FAA40000}"/>
    <cellStyle name="Normal 5 2 4 4 2 4 3 2 2" xfId="42250" xr:uid="{00000000-0005-0000-0000-0000FBA40000}"/>
    <cellStyle name="Normal 5 2 4 4 2 4 3 3" xfId="42251" xr:uid="{00000000-0005-0000-0000-0000FCA40000}"/>
    <cellStyle name="Normal 5 2 4 4 2 4 4" xfId="42252" xr:uid="{00000000-0005-0000-0000-0000FDA40000}"/>
    <cellStyle name="Normal 5 2 4 4 2 5" xfId="42253" xr:uid="{00000000-0005-0000-0000-0000FEA40000}"/>
    <cellStyle name="Normal 5 2 4 4 2 5 2" xfId="42254" xr:uid="{00000000-0005-0000-0000-0000FFA40000}"/>
    <cellStyle name="Normal 5 2 4 4 2 5 2 2" xfId="42255" xr:uid="{00000000-0005-0000-0000-000000A50000}"/>
    <cellStyle name="Normal 5 2 4 4 2 5 3" xfId="42256" xr:uid="{00000000-0005-0000-0000-000001A50000}"/>
    <cellStyle name="Normal 5 2 4 4 2 5 3 2" xfId="42257" xr:uid="{00000000-0005-0000-0000-000002A50000}"/>
    <cellStyle name="Normal 5 2 4 4 2 5 3 2 2" xfId="42258" xr:uid="{00000000-0005-0000-0000-000003A50000}"/>
    <cellStyle name="Normal 5 2 4 4 2 5 3 3" xfId="42259" xr:uid="{00000000-0005-0000-0000-000004A50000}"/>
    <cellStyle name="Normal 5 2 4 4 2 5 4" xfId="42260" xr:uid="{00000000-0005-0000-0000-000005A50000}"/>
    <cellStyle name="Normal 5 2 4 4 2 6" xfId="42261" xr:uid="{00000000-0005-0000-0000-000006A50000}"/>
    <cellStyle name="Normal 5 2 4 4 2 6 2" xfId="42262" xr:uid="{00000000-0005-0000-0000-000007A50000}"/>
    <cellStyle name="Normal 5 2 4 4 2 7" xfId="42263" xr:uid="{00000000-0005-0000-0000-000008A50000}"/>
    <cellStyle name="Normal 5 2 4 4 2 7 2" xfId="42264" xr:uid="{00000000-0005-0000-0000-000009A50000}"/>
    <cellStyle name="Normal 5 2 4 4 2 7 2 2" xfId="42265" xr:uid="{00000000-0005-0000-0000-00000AA50000}"/>
    <cellStyle name="Normal 5 2 4 4 2 7 3" xfId="42266" xr:uid="{00000000-0005-0000-0000-00000BA50000}"/>
    <cellStyle name="Normal 5 2 4 4 2 8" xfId="42267" xr:uid="{00000000-0005-0000-0000-00000CA50000}"/>
    <cellStyle name="Normal 5 2 4 4 2 8 2" xfId="42268" xr:uid="{00000000-0005-0000-0000-00000DA50000}"/>
    <cellStyle name="Normal 5 2 4 4 2 9" xfId="42269" xr:uid="{00000000-0005-0000-0000-00000EA50000}"/>
    <cellStyle name="Normal 5 2 4 4 3" xfId="42270" xr:uid="{00000000-0005-0000-0000-00000FA50000}"/>
    <cellStyle name="Normal 5 2 4 4 3 2" xfId="42271" xr:uid="{00000000-0005-0000-0000-000010A50000}"/>
    <cellStyle name="Normal 5 2 4 4 3 2 2" xfId="42272" xr:uid="{00000000-0005-0000-0000-000011A50000}"/>
    <cellStyle name="Normal 5 2 4 4 3 2 2 2" xfId="42273" xr:uid="{00000000-0005-0000-0000-000012A50000}"/>
    <cellStyle name="Normal 5 2 4 4 3 2 2 2 2" xfId="42274" xr:uid="{00000000-0005-0000-0000-000013A50000}"/>
    <cellStyle name="Normal 5 2 4 4 3 2 2 3" xfId="42275" xr:uid="{00000000-0005-0000-0000-000014A50000}"/>
    <cellStyle name="Normal 5 2 4 4 3 2 2 3 2" xfId="42276" xr:uid="{00000000-0005-0000-0000-000015A50000}"/>
    <cellStyle name="Normal 5 2 4 4 3 2 2 3 2 2" xfId="42277" xr:uid="{00000000-0005-0000-0000-000016A50000}"/>
    <cellStyle name="Normal 5 2 4 4 3 2 2 3 3" xfId="42278" xr:uid="{00000000-0005-0000-0000-000017A50000}"/>
    <cellStyle name="Normal 5 2 4 4 3 2 2 4" xfId="42279" xr:uid="{00000000-0005-0000-0000-000018A50000}"/>
    <cellStyle name="Normal 5 2 4 4 3 2 3" xfId="42280" xr:uid="{00000000-0005-0000-0000-000019A50000}"/>
    <cellStyle name="Normal 5 2 4 4 3 2 3 2" xfId="42281" xr:uid="{00000000-0005-0000-0000-00001AA50000}"/>
    <cellStyle name="Normal 5 2 4 4 3 2 4" xfId="42282" xr:uid="{00000000-0005-0000-0000-00001BA50000}"/>
    <cellStyle name="Normal 5 2 4 4 3 2 4 2" xfId="42283" xr:uid="{00000000-0005-0000-0000-00001CA50000}"/>
    <cellStyle name="Normal 5 2 4 4 3 2 4 2 2" xfId="42284" xr:uid="{00000000-0005-0000-0000-00001DA50000}"/>
    <cellStyle name="Normal 5 2 4 4 3 2 4 3" xfId="42285" xr:uid="{00000000-0005-0000-0000-00001EA50000}"/>
    <cellStyle name="Normal 5 2 4 4 3 2 5" xfId="42286" xr:uid="{00000000-0005-0000-0000-00001FA50000}"/>
    <cellStyle name="Normal 5 2 4 4 3 3" xfId="42287" xr:uid="{00000000-0005-0000-0000-000020A50000}"/>
    <cellStyle name="Normal 5 2 4 4 3 3 2" xfId="42288" xr:uid="{00000000-0005-0000-0000-000021A50000}"/>
    <cellStyle name="Normal 5 2 4 4 3 3 2 2" xfId="42289" xr:uid="{00000000-0005-0000-0000-000022A50000}"/>
    <cellStyle name="Normal 5 2 4 4 3 3 3" xfId="42290" xr:uid="{00000000-0005-0000-0000-000023A50000}"/>
    <cellStyle name="Normal 5 2 4 4 3 3 3 2" xfId="42291" xr:uid="{00000000-0005-0000-0000-000024A50000}"/>
    <cellStyle name="Normal 5 2 4 4 3 3 3 2 2" xfId="42292" xr:uid="{00000000-0005-0000-0000-000025A50000}"/>
    <cellStyle name="Normal 5 2 4 4 3 3 3 3" xfId="42293" xr:uid="{00000000-0005-0000-0000-000026A50000}"/>
    <cellStyle name="Normal 5 2 4 4 3 3 4" xfId="42294" xr:uid="{00000000-0005-0000-0000-000027A50000}"/>
    <cellStyle name="Normal 5 2 4 4 3 4" xfId="42295" xr:uid="{00000000-0005-0000-0000-000028A50000}"/>
    <cellStyle name="Normal 5 2 4 4 3 4 2" xfId="42296" xr:uid="{00000000-0005-0000-0000-000029A50000}"/>
    <cellStyle name="Normal 5 2 4 4 3 4 2 2" xfId="42297" xr:uid="{00000000-0005-0000-0000-00002AA50000}"/>
    <cellStyle name="Normal 5 2 4 4 3 4 3" xfId="42298" xr:uid="{00000000-0005-0000-0000-00002BA50000}"/>
    <cellStyle name="Normal 5 2 4 4 3 4 3 2" xfId="42299" xr:uid="{00000000-0005-0000-0000-00002CA50000}"/>
    <cellStyle name="Normal 5 2 4 4 3 4 3 2 2" xfId="42300" xr:uid="{00000000-0005-0000-0000-00002DA50000}"/>
    <cellStyle name="Normal 5 2 4 4 3 4 3 3" xfId="42301" xr:uid="{00000000-0005-0000-0000-00002EA50000}"/>
    <cellStyle name="Normal 5 2 4 4 3 4 4" xfId="42302" xr:uid="{00000000-0005-0000-0000-00002FA50000}"/>
    <cellStyle name="Normal 5 2 4 4 3 5" xfId="42303" xr:uid="{00000000-0005-0000-0000-000030A50000}"/>
    <cellStyle name="Normal 5 2 4 4 3 5 2" xfId="42304" xr:uid="{00000000-0005-0000-0000-000031A50000}"/>
    <cellStyle name="Normal 5 2 4 4 3 6" xfId="42305" xr:uid="{00000000-0005-0000-0000-000032A50000}"/>
    <cellStyle name="Normal 5 2 4 4 3 6 2" xfId="42306" xr:uid="{00000000-0005-0000-0000-000033A50000}"/>
    <cellStyle name="Normal 5 2 4 4 3 6 2 2" xfId="42307" xr:uid="{00000000-0005-0000-0000-000034A50000}"/>
    <cellStyle name="Normal 5 2 4 4 3 6 3" xfId="42308" xr:uid="{00000000-0005-0000-0000-000035A50000}"/>
    <cellStyle name="Normal 5 2 4 4 3 7" xfId="42309" xr:uid="{00000000-0005-0000-0000-000036A50000}"/>
    <cellStyle name="Normal 5 2 4 4 3 7 2" xfId="42310" xr:uid="{00000000-0005-0000-0000-000037A50000}"/>
    <cellStyle name="Normal 5 2 4 4 3 8" xfId="42311" xr:uid="{00000000-0005-0000-0000-000038A50000}"/>
    <cellStyle name="Normal 5 2 4 4 4" xfId="42312" xr:uid="{00000000-0005-0000-0000-000039A50000}"/>
    <cellStyle name="Normal 5 2 4 4 4 2" xfId="42313" xr:uid="{00000000-0005-0000-0000-00003AA50000}"/>
    <cellStyle name="Normal 5 2 4 4 4 2 2" xfId="42314" xr:uid="{00000000-0005-0000-0000-00003BA50000}"/>
    <cellStyle name="Normal 5 2 4 4 4 2 2 2" xfId="42315" xr:uid="{00000000-0005-0000-0000-00003CA50000}"/>
    <cellStyle name="Normal 5 2 4 4 4 2 3" xfId="42316" xr:uid="{00000000-0005-0000-0000-00003DA50000}"/>
    <cellStyle name="Normal 5 2 4 4 4 2 3 2" xfId="42317" xr:uid="{00000000-0005-0000-0000-00003EA50000}"/>
    <cellStyle name="Normal 5 2 4 4 4 2 3 2 2" xfId="42318" xr:uid="{00000000-0005-0000-0000-00003FA50000}"/>
    <cellStyle name="Normal 5 2 4 4 4 2 3 3" xfId="42319" xr:uid="{00000000-0005-0000-0000-000040A50000}"/>
    <cellStyle name="Normal 5 2 4 4 4 2 4" xfId="42320" xr:uid="{00000000-0005-0000-0000-000041A50000}"/>
    <cellStyle name="Normal 5 2 4 4 4 3" xfId="42321" xr:uid="{00000000-0005-0000-0000-000042A50000}"/>
    <cellStyle name="Normal 5 2 4 4 4 3 2" xfId="42322" xr:uid="{00000000-0005-0000-0000-000043A50000}"/>
    <cellStyle name="Normal 5 2 4 4 4 4" xfId="42323" xr:uid="{00000000-0005-0000-0000-000044A50000}"/>
    <cellStyle name="Normal 5 2 4 4 4 4 2" xfId="42324" xr:uid="{00000000-0005-0000-0000-000045A50000}"/>
    <cellStyle name="Normal 5 2 4 4 4 4 2 2" xfId="42325" xr:uid="{00000000-0005-0000-0000-000046A50000}"/>
    <cellStyle name="Normal 5 2 4 4 4 4 3" xfId="42326" xr:uid="{00000000-0005-0000-0000-000047A50000}"/>
    <cellStyle name="Normal 5 2 4 4 4 5" xfId="42327" xr:uid="{00000000-0005-0000-0000-000048A50000}"/>
    <cellStyle name="Normal 5 2 4 4 5" xfId="42328" xr:uid="{00000000-0005-0000-0000-000049A50000}"/>
    <cellStyle name="Normal 5 2 4 4 5 2" xfId="42329" xr:uid="{00000000-0005-0000-0000-00004AA50000}"/>
    <cellStyle name="Normal 5 2 4 4 5 2 2" xfId="42330" xr:uid="{00000000-0005-0000-0000-00004BA50000}"/>
    <cellStyle name="Normal 5 2 4 4 5 3" xfId="42331" xr:uid="{00000000-0005-0000-0000-00004CA50000}"/>
    <cellStyle name="Normal 5 2 4 4 5 3 2" xfId="42332" xr:uid="{00000000-0005-0000-0000-00004DA50000}"/>
    <cellStyle name="Normal 5 2 4 4 5 3 2 2" xfId="42333" xr:uid="{00000000-0005-0000-0000-00004EA50000}"/>
    <cellStyle name="Normal 5 2 4 4 5 3 3" xfId="42334" xr:uid="{00000000-0005-0000-0000-00004FA50000}"/>
    <cellStyle name="Normal 5 2 4 4 5 4" xfId="42335" xr:uid="{00000000-0005-0000-0000-000050A50000}"/>
    <cellStyle name="Normal 5 2 4 4 6" xfId="42336" xr:uid="{00000000-0005-0000-0000-000051A50000}"/>
    <cellStyle name="Normal 5 2 4 4 6 2" xfId="42337" xr:uid="{00000000-0005-0000-0000-000052A50000}"/>
    <cellStyle name="Normal 5 2 4 4 6 2 2" xfId="42338" xr:uid="{00000000-0005-0000-0000-000053A50000}"/>
    <cellStyle name="Normal 5 2 4 4 6 3" xfId="42339" xr:uid="{00000000-0005-0000-0000-000054A50000}"/>
    <cellStyle name="Normal 5 2 4 4 6 3 2" xfId="42340" xr:uid="{00000000-0005-0000-0000-000055A50000}"/>
    <cellStyle name="Normal 5 2 4 4 6 3 2 2" xfId="42341" xr:uid="{00000000-0005-0000-0000-000056A50000}"/>
    <cellStyle name="Normal 5 2 4 4 6 3 3" xfId="42342" xr:uid="{00000000-0005-0000-0000-000057A50000}"/>
    <cellStyle name="Normal 5 2 4 4 6 4" xfId="42343" xr:uid="{00000000-0005-0000-0000-000058A50000}"/>
    <cellStyle name="Normal 5 2 4 4 7" xfId="42344" xr:uid="{00000000-0005-0000-0000-000059A50000}"/>
    <cellStyle name="Normal 5 2 4 4 7 2" xfId="42345" xr:uid="{00000000-0005-0000-0000-00005AA50000}"/>
    <cellStyle name="Normal 5 2 4 4 8" xfId="42346" xr:uid="{00000000-0005-0000-0000-00005BA50000}"/>
    <cellStyle name="Normal 5 2 4 4 8 2" xfId="42347" xr:uid="{00000000-0005-0000-0000-00005CA50000}"/>
    <cellStyle name="Normal 5 2 4 4 8 2 2" xfId="42348" xr:uid="{00000000-0005-0000-0000-00005DA50000}"/>
    <cellStyle name="Normal 5 2 4 4 8 3" xfId="42349" xr:uid="{00000000-0005-0000-0000-00005EA50000}"/>
    <cellStyle name="Normal 5 2 4 4 9" xfId="42350" xr:uid="{00000000-0005-0000-0000-00005FA50000}"/>
    <cellStyle name="Normal 5 2 4 4 9 2" xfId="42351" xr:uid="{00000000-0005-0000-0000-000060A50000}"/>
    <cellStyle name="Normal 5 2 4 5" xfId="42352" xr:uid="{00000000-0005-0000-0000-000061A50000}"/>
    <cellStyle name="Normal 5 2 4 5 2" xfId="42353" xr:uid="{00000000-0005-0000-0000-000062A50000}"/>
    <cellStyle name="Normal 5 2 4 5 2 2" xfId="42354" xr:uid="{00000000-0005-0000-0000-000063A50000}"/>
    <cellStyle name="Normal 5 2 4 5 2 2 2" xfId="42355" xr:uid="{00000000-0005-0000-0000-000064A50000}"/>
    <cellStyle name="Normal 5 2 4 5 2 2 2 2" xfId="42356" xr:uid="{00000000-0005-0000-0000-000065A50000}"/>
    <cellStyle name="Normal 5 2 4 5 2 2 2 2 2" xfId="42357" xr:uid="{00000000-0005-0000-0000-000066A50000}"/>
    <cellStyle name="Normal 5 2 4 5 2 2 2 3" xfId="42358" xr:uid="{00000000-0005-0000-0000-000067A50000}"/>
    <cellStyle name="Normal 5 2 4 5 2 2 2 3 2" xfId="42359" xr:uid="{00000000-0005-0000-0000-000068A50000}"/>
    <cellStyle name="Normal 5 2 4 5 2 2 2 3 2 2" xfId="42360" xr:uid="{00000000-0005-0000-0000-000069A50000}"/>
    <cellStyle name="Normal 5 2 4 5 2 2 2 3 3" xfId="42361" xr:uid="{00000000-0005-0000-0000-00006AA50000}"/>
    <cellStyle name="Normal 5 2 4 5 2 2 2 4" xfId="42362" xr:uid="{00000000-0005-0000-0000-00006BA50000}"/>
    <cellStyle name="Normal 5 2 4 5 2 2 3" xfId="42363" xr:uid="{00000000-0005-0000-0000-00006CA50000}"/>
    <cellStyle name="Normal 5 2 4 5 2 2 3 2" xfId="42364" xr:uid="{00000000-0005-0000-0000-00006DA50000}"/>
    <cellStyle name="Normal 5 2 4 5 2 2 4" xfId="42365" xr:uid="{00000000-0005-0000-0000-00006EA50000}"/>
    <cellStyle name="Normal 5 2 4 5 2 2 4 2" xfId="42366" xr:uid="{00000000-0005-0000-0000-00006FA50000}"/>
    <cellStyle name="Normal 5 2 4 5 2 2 4 2 2" xfId="42367" xr:uid="{00000000-0005-0000-0000-000070A50000}"/>
    <cellStyle name="Normal 5 2 4 5 2 2 4 3" xfId="42368" xr:uid="{00000000-0005-0000-0000-000071A50000}"/>
    <cellStyle name="Normal 5 2 4 5 2 2 5" xfId="42369" xr:uid="{00000000-0005-0000-0000-000072A50000}"/>
    <cellStyle name="Normal 5 2 4 5 2 3" xfId="42370" xr:uid="{00000000-0005-0000-0000-000073A50000}"/>
    <cellStyle name="Normal 5 2 4 5 2 3 2" xfId="42371" xr:uid="{00000000-0005-0000-0000-000074A50000}"/>
    <cellStyle name="Normal 5 2 4 5 2 3 2 2" xfId="42372" xr:uid="{00000000-0005-0000-0000-000075A50000}"/>
    <cellStyle name="Normal 5 2 4 5 2 3 3" xfId="42373" xr:uid="{00000000-0005-0000-0000-000076A50000}"/>
    <cellStyle name="Normal 5 2 4 5 2 3 3 2" xfId="42374" xr:uid="{00000000-0005-0000-0000-000077A50000}"/>
    <cellStyle name="Normal 5 2 4 5 2 3 3 2 2" xfId="42375" xr:uid="{00000000-0005-0000-0000-000078A50000}"/>
    <cellStyle name="Normal 5 2 4 5 2 3 3 3" xfId="42376" xr:uid="{00000000-0005-0000-0000-000079A50000}"/>
    <cellStyle name="Normal 5 2 4 5 2 3 4" xfId="42377" xr:uid="{00000000-0005-0000-0000-00007AA50000}"/>
    <cellStyle name="Normal 5 2 4 5 2 4" xfId="42378" xr:uid="{00000000-0005-0000-0000-00007BA50000}"/>
    <cellStyle name="Normal 5 2 4 5 2 4 2" xfId="42379" xr:uid="{00000000-0005-0000-0000-00007CA50000}"/>
    <cellStyle name="Normal 5 2 4 5 2 4 2 2" xfId="42380" xr:uid="{00000000-0005-0000-0000-00007DA50000}"/>
    <cellStyle name="Normal 5 2 4 5 2 4 3" xfId="42381" xr:uid="{00000000-0005-0000-0000-00007EA50000}"/>
    <cellStyle name="Normal 5 2 4 5 2 4 3 2" xfId="42382" xr:uid="{00000000-0005-0000-0000-00007FA50000}"/>
    <cellStyle name="Normal 5 2 4 5 2 4 3 2 2" xfId="42383" xr:uid="{00000000-0005-0000-0000-000080A50000}"/>
    <cellStyle name="Normal 5 2 4 5 2 4 3 3" xfId="42384" xr:uid="{00000000-0005-0000-0000-000081A50000}"/>
    <cellStyle name="Normal 5 2 4 5 2 4 4" xfId="42385" xr:uid="{00000000-0005-0000-0000-000082A50000}"/>
    <cellStyle name="Normal 5 2 4 5 2 5" xfId="42386" xr:uid="{00000000-0005-0000-0000-000083A50000}"/>
    <cellStyle name="Normal 5 2 4 5 2 5 2" xfId="42387" xr:uid="{00000000-0005-0000-0000-000084A50000}"/>
    <cellStyle name="Normal 5 2 4 5 2 6" xfId="42388" xr:uid="{00000000-0005-0000-0000-000085A50000}"/>
    <cellStyle name="Normal 5 2 4 5 2 6 2" xfId="42389" xr:uid="{00000000-0005-0000-0000-000086A50000}"/>
    <cellStyle name="Normal 5 2 4 5 2 6 2 2" xfId="42390" xr:uid="{00000000-0005-0000-0000-000087A50000}"/>
    <cellStyle name="Normal 5 2 4 5 2 6 3" xfId="42391" xr:uid="{00000000-0005-0000-0000-000088A50000}"/>
    <cellStyle name="Normal 5 2 4 5 2 7" xfId="42392" xr:uid="{00000000-0005-0000-0000-000089A50000}"/>
    <cellStyle name="Normal 5 2 4 5 2 7 2" xfId="42393" xr:uid="{00000000-0005-0000-0000-00008AA50000}"/>
    <cellStyle name="Normal 5 2 4 5 2 8" xfId="42394" xr:uid="{00000000-0005-0000-0000-00008BA50000}"/>
    <cellStyle name="Normal 5 2 4 5 3" xfId="42395" xr:uid="{00000000-0005-0000-0000-00008CA50000}"/>
    <cellStyle name="Normal 5 2 4 5 3 2" xfId="42396" xr:uid="{00000000-0005-0000-0000-00008DA50000}"/>
    <cellStyle name="Normal 5 2 4 5 3 2 2" xfId="42397" xr:uid="{00000000-0005-0000-0000-00008EA50000}"/>
    <cellStyle name="Normal 5 2 4 5 3 2 2 2" xfId="42398" xr:uid="{00000000-0005-0000-0000-00008FA50000}"/>
    <cellStyle name="Normal 5 2 4 5 3 2 3" xfId="42399" xr:uid="{00000000-0005-0000-0000-000090A50000}"/>
    <cellStyle name="Normal 5 2 4 5 3 2 3 2" xfId="42400" xr:uid="{00000000-0005-0000-0000-000091A50000}"/>
    <cellStyle name="Normal 5 2 4 5 3 2 3 2 2" xfId="42401" xr:uid="{00000000-0005-0000-0000-000092A50000}"/>
    <cellStyle name="Normal 5 2 4 5 3 2 3 3" xfId="42402" xr:uid="{00000000-0005-0000-0000-000093A50000}"/>
    <cellStyle name="Normal 5 2 4 5 3 2 4" xfId="42403" xr:uid="{00000000-0005-0000-0000-000094A50000}"/>
    <cellStyle name="Normal 5 2 4 5 3 3" xfId="42404" xr:uid="{00000000-0005-0000-0000-000095A50000}"/>
    <cellStyle name="Normal 5 2 4 5 3 3 2" xfId="42405" xr:uid="{00000000-0005-0000-0000-000096A50000}"/>
    <cellStyle name="Normal 5 2 4 5 3 4" xfId="42406" xr:uid="{00000000-0005-0000-0000-000097A50000}"/>
    <cellStyle name="Normal 5 2 4 5 3 4 2" xfId="42407" xr:uid="{00000000-0005-0000-0000-000098A50000}"/>
    <cellStyle name="Normal 5 2 4 5 3 4 2 2" xfId="42408" xr:uid="{00000000-0005-0000-0000-000099A50000}"/>
    <cellStyle name="Normal 5 2 4 5 3 4 3" xfId="42409" xr:uid="{00000000-0005-0000-0000-00009AA50000}"/>
    <cellStyle name="Normal 5 2 4 5 3 5" xfId="42410" xr:uid="{00000000-0005-0000-0000-00009BA50000}"/>
    <cellStyle name="Normal 5 2 4 5 4" xfId="42411" xr:uid="{00000000-0005-0000-0000-00009CA50000}"/>
    <cellStyle name="Normal 5 2 4 5 4 2" xfId="42412" xr:uid="{00000000-0005-0000-0000-00009DA50000}"/>
    <cellStyle name="Normal 5 2 4 5 4 2 2" xfId="42413" xr:uid="{00000000-0005-0000-0000-00009EA50000}"/>
    <cellStyle name="Normal 5 2 4 5 4 3" xfId="42414" xr:uid="{00000000-0005-0000-0000-00009FA50000}"/>
    <cellStyle name="Normal 5 2 4 5 4 3 2" xfId="42415" xr:uid="{00000000-0005-0000-0000-0000A0A50000}"/>
    <cellStyle name="Normal 5 2 4 5 4 3 2 2" xfId="42416" xr:uid="{00000000-0005-0000-0000-0000A1A50000}"/>
    <cellStyle name="Normal 5 2 4 5 4 3 3" xfId="42417" xr:uid="{00000000-0005-0000-0000-0000A2A50000}"/>
    <cellStyle name="Normal 5 2 4 5 4 4" xfId="42418" xr:uid="{00000000-0005-0000-0000-0000A3A50000}"/>
    <cellStyle name="Normal 5 2 4 5 5" xfId="42419" xr:uid="{00000000-0005-0000-0000-0000A4A50000}"/>
    <cellStyle name="Normal 5 2 4 5 5 2" xfId="42420" xr:uid="{00000000-0005-0000-0000-0000A5A50000}"/>
    <cellStyle name="Normal 5 2 4 5 5 2 2" xfId="42421" xr:uid="{00000000-0005-0000-0000-0000A6A50000}"/>
    <cellStyle name="Normal 5 2 4 5 5 3" xfId="42422" xr:uid="{00000000-0005-0000-0000-0000A7A50000}"/>
    <cellStyle name="Normal 5 2 4 5 5 3 2" xfId="42423" xr:uid="{00000000-0005-0000-0000-0000A8A50000}"/>
    <cellStyle name="Normal 5 2 4 5 5 3 2 2" xfId="42424" xr:uid="{00000000-0005-0000-0000-0000A9A50000}"/>
    <cellStyle name="Normal 5 2 4 5 5 3 3" xfId="42425" xr:uid="{00000000-0005-0000-0000-0000AAA50000}"/>
    <cellStyle name="Normal 5 2 4 5 5 4" xfId="42426" xr:uid="{00000000-0005-0000-0000-0000ABA50000}"/>
    <cellStyle name="Normal 5 2 4 5 6" xfId="42427" xr:uid="{00000000-0005-0000-0000-0000ACA50000}"/>
    <cellStyle name="Normal 5 2 4 5 6 2" xfId="42428" xr:uid="{00000000-0005-0000-0000-0000ADA50000}"/>
    <cellStyle name="Normal 5 2 4 5 7" xfId="42429" xr:uid="{00000000-0005-0000-0000-0000AEA50000}"/>
    <cellStyle name="Normal 5 2 4 5 7 2" xfId="42430" xr:uid="{00000000-0005-0000-0000-0000AFA50000}"/>
    <cellStyle name="Normal 5 2 4 5 7 2 2" xfId="42431" xr:uid="{00000000-0005-0000-0000-0000B0A50000}"/>
    <cellStyle name="Normal 5 2 4 5 7 3" xfId="42432" xr:uid="{00000000-0005-0000-0000-0000B1A50000}"/>
    <cellStyle name="Normal 5 2 4 5 8" xfId="42433" xr:uid="{00000000-0005-0000-0000-0000B2A50000}"/>
    <cellStyle name="Normal 5 2 4 5 8 2" xfId="42434" xr:uid="{00000000-0005-0000-0000-0000B3A50000}"/>
    <cellStyle name="Normal 5 2 4 5 9" xfId="42435" xr:uid="{00000000-0005-0000-0000-0000B4A50000}"/>
    <cellStyle name="Normal 5 2 4 6" xfId="42436" xr:uid="{00000000-0005-0000-0000-0000B5A50000}"/>
    <cellStyle name="Normal 5 2 4 6 2" xfId="42437" xr:uid="{00000000-0005-0000-0000-0000B6A50000}"/>
    <cellStyle name="Normal 5 2 4 6 2 2" xfId="42438" xr:uid="{00000000-0005-0000-0000-0000B7A50000}"/>
    <cellStyle name="Normal 5 2 4 6 2 2 2" xfId="42439" xr:uid="{00000000-0005-0000-0000-0000B8A50000}"/>
    <cellStyle name="Normal 5 2 4 6 2 2 2 2" xfId="42440" xr:uid="{00000000-0005-0000-0000-0000B9A50000}"/>
    <cellStyle name="Normal 5 2 4 6 2 2 3" xfId="42441" xr:uid="{00000000-0005-0000-0000-0000BAA50000}"/>
    <cellStyle name="Normal 5 2 4 6 2 2 3 2" xfId="42442" xr:uid="{00000000-0005-0000-0000-0000BBA50000}"/>
    <cellStyle name="Normal 5 2 4 6 2 2 3 2 2" xfId="42443" xr:uid="{00000000-0005-0000-0000-0000BCA50000}"/>
    <cellStyle name="Normal 5 2 4 6 2 2 3 3" xfId="42444" xr:uid="{00000000-0005-0000-0000-0000BDA50000}"/>
    <cellStyle name="Normal 5 2 4 6 2 2 4" xfId="42445" xr:uid="{00000000-0005-0000-0000-0000BEA50000}"/>
    <cellStyle name="Normal 5 2 4 6 2 3" xfId="42446" xr:uid="{00000000-0005-0000-0000-0000BFA50000}"/>
    <cellStyle name="Normal 5 2 4 6 2 3 2" xfId="42447" xr:uid="{00000000-0005-0000-0000-0000C0A50000}"/>
    <cellStyle name="Normal 5 2 4 6 2 4" xfId="42448" xr:uid="{00000000-0005-0000-0000-0000C1A50000}"/>
    <cellStyle name="Normal 5 2 4 6 2 4 2" xfId="42449" xr:uid="{00000000-0005-0000-0000-0000C2A50000}"/>
    <cellStyle name="Normal 5 2 4 6 2 4 2 2" xfId="42450" xr:uid="{00000000-0005-0000-0000-0000C3A50000}"/>
    <cellStyle name="Normal 5 2 4 6 2 4 3" xfId="42451" xr:uid="{00000000-0005-0000-0000-0000C4A50000}"/>
    <cellStyle name="Normal 5 2 4 6 2 5" xfId="42452" xr:uid="{00000000-0005-0000-0000-0000C5A50000}"/>
    <cellStyle name="Normal 5 2 4 6 3" xfId="42453" xr:uid="{00000000-0005-0000-0000-0000C6A50000}"/>
    <cellStyle name="Normal 5 2 4 6 3 2" xfId="42454" xr:uid="{00000000-0005-0000-0000-0000C7A50000}"/>
    <cellStyle name="Normal 5 2 4 6 3 2 2" xfId="42455" xr:uid="{00000000-0005-0000-0000-0000C8A50000}"/>
    <cellStyle name="Normal 5 2 4 6 3 3" xfId="42456" xr:uid="{00000000-0005-0000-0000-0000C9A50000}"/>
    <cellStyle name="Normal 5 2 4 6 3 3 2" xfId="42457" xr:uid="{00000000-0005-0000-0000-0000CAA50000}"/>
    <cellStyle name="Normal 5 2 4 6 3 3 2 2" xfId="42458" xr:uid="{00000000-0005-0000-0000-0000CBA50000}"/>
    <cellStyle name="Normal 5 2 4 6 3 3 3" xfId="42459" xr:uid="{00000000-0005-0000-0000-0000CCA50000}"/>
    <cellStyle name="Normal 5 2 4 6 3 4" xfId="42460" xr:uid="{00000000-0005-0000-0000-0000CDA50000}"/>
    <cellStyle name="Normal 5 2 4 6 4" xfId="42461" xr:uid="{00000000-0005-0000-0000-0000CEA50000}"/>
    <cellStyle name="Normal 5 2 4 6 4 2" xfId="42462" xr:uid="{00000000-0005-0000-0000-0000CFA50000}"/>
    <cellStyle name="Normal 5 2 4 6 4 2 2" xfId="42463" xr:uid="{00000000-0005-0000-0000-0000D0A50000}"/>
    <cellStyle name="Normal 5 2 4 6 4 3" xfId="42464" xr:uid="{00000000-0005-0000-0000-0000D1A50000}"/>
    <cellStyle name="Normal 5 2 4 6 4 3 2" xfId="42465" xr:uid="{00000000-0005-0000-0000-0000D2A50000}"/>
    <cellStyle name="Normal 5 2 4 6 4 3 2 2" xfId="42466" xr:uid="{00000000-0005-0000-0000-0000D3A50000}"/>
    <cellStyle name="Normal 5 2 4 6 4 3 3" xfId="42467" xr:uid="{00000000-0005-0000-0000-0000D4A50000}"/>
    <cellStyle name="Normal 5 2 4 6 4 4" xfId="42468" xr:uid="{00000000-0005-0000-0000-0000D5A50000}"/>
    <cellStyle name="Normal 5 2 4 6 5" xfId="42469" xr:uid="{00000000-0005-0000-0000-0000D6A50000}"/>
    <cellStyle name="Normal 5 2 4 6 5 2" xfId="42470" xr:uid="{00000000-0005-0000-0000-0000D7A50000}"/>
    <cellStyle name="Normal 5 2 4 6 6" xfId="42471" xr:uid="{00000000-0005-0000-0000-0000D8A50000}"/>
    <cellStyle name="Normal 5 2 4 6 6 2" xfId="42472" xr:uid="{00000000-0005-0000-0000-0000D9A50000}"/>
    <cellStyle name="Normal 5 2 4 6 6 2 2" xfId="42473" xr:uid="{00000000-0005-0000-0000-0000DAA50000}"/>
    <cellStyle name="Normal 5 2 4 6 6 3" xfId="42474" xr:uid="{00000000-0005-0000-0000-0000DBA50000}"/>
    <cellStyle name="Normal 5 2 4 6 7" xfId="42475" xr:uid="{00000000-0005-0000-0000-0000DCA50000}"/>
    <cellStyle name="Normal 5 2 4 6 7 2" xfId="42476" xr:uid="{00000000-0005-0000-0000-0000DDA50000}"/>
    <cellStyle name="Normal 5 2 4 6 8" xfId="42477" xr:uid="{00000000-0005-0000-0000-0000DEA50000}"/>
    <cellStyle name="Normal 5 2 4 7" xfId="42478" xr:uid="{00000000-0005-0000-0000-0000DFA50000}"/>
    <cellStyle name="Normal 5 2 4 7 2" xfId="42479" xr:uid="{00000000-0005-0000-0000-0000E0A50000}"/>
    <cellStyle name="Normal 5 2 4 7 2 2" xfId="42480" xr:uid="{00000000-0005-0000-0000-0000E1A50000}"/>
    <cellStyle name="Normal 5 2 4 7 2 2 2" xfId="42481" xr:uid="{00000000-0005-0000-0000-0000E2A50000}"/>
    <cellStyle name="Normal 5 2 4 7 2 2 2 2" xfId="42482" xr:uid="{00000000-0005-0000-0000-0000E3A50000}"/>
    <cellStyle name="Normal 5 2 4 7 2 2 3" xfId="42483" xr:uid="{00000000-0005-0000-0000-0000E4A50000}"/>
    <cellStyle name="Normal 5 2 4 7 2 2 3 2" xfId="42484" xr:uid="{00000000-0005-0000-0000-0000E5A50000}"/>
    <cellStyle name="Normal 5 2 4 7 2 2 3 2 2" xfId="42485" xr:uid="{00000000-0005-0000-0000-0000E6A50000}"/>
    <cellStyle name="Normal 5 2 4 7 2 2 3 3" xfId="42486" xr:uid="{00000000-0005-0000-0000-0000E7A50000}"/>
    <cellStyle name="Normal 5 2 4 7 2 2 4" xfId="42487" xr:uid="{00000000-0005-0000-0000-0000E8A50000}"/>
    <cellStyle name="Normal 5 2 4 7 2 3" xfId="42488" xr:uid="{00000000-0005-0000-0000-0000E9A50000}"/>
    <cellStyle name="Normal 5 2 4 7 2 3 2" xfId="42489" xr:uid="{00000000-0005-0000-0000-0000EAA50000}"/>
    <cellStyle name="Normal 5 2 4 7 2 4" xfId="42490" xr:uid="{00000000-0005-0000-0000-0000EBA50000}"/>
    <cellStyle name="Normal 5 2 4 7 2 4 2" xfId="42491" xr:uid="{00000000-0005-0000-0000-0000ECA50000}"/>
    <cellStyle name="Normal 5 2 4 7 2 4 2 2" xfId="42492" xr:uid="{00000000-0005-0000-0000-0000EDA50000}"/>
    <cellStyle name="Normal 5 2 4 7 2 4 3" xfId="42493" xr:uid="{00000000-0005-0000-0000-0000EEA50000}"/>
    <cellStyle name="Normal 5 2 4 7 2 5" xfId="42494" xr:uid="{00000000-0005-0000-0000-0000EFA50000}"/>
    <cellStyle name="Normal 5 2 4 7 3" xfId="42495" xr:uid="{00000000-0005-0000-0000-0000F0A50000}"/>
    <cellStyle name="Normal 5 2 4 7 3 2" xfId="42496" xr:uid="{00000000-0005-0000-0000-0000F1A50000}"/>
    <cellStyle name="Normal 5 2 4 7 3 2 2" xfId="42497" xr:uid="{00000000-0005-0000-0000-0000F2A50000}"/>
    <cellStyle name="Normal 5 2 4 7 3 3" xfId="42498" xr:uid="{00000000-0005-0000-0000-0000F3A50000}"/>
    <cellStyle name="Normal 5 2 4 7 3 3 2" xfId="42499" xr:uid="{00000000-0005-0000-0000-0000F4A50000}"/>
    <cellStyle name="Normal 5 2 4 7 3 3 2 2" xfId="42500" xr:uid="{00000000-0005-0000-0000-0000F5A50000}"/>
    <cellStyle name="Normal 5 2 4 7 3 3 3" xfId="42501" xr:uid="{00000000-0005-0000-0000-0000F6A50000}"/>
    <cellStyle name="Normal 5 2 4 7 3 4" xfId="42502" xr:uid="{00000000-0005-0000-0000-0000F7A50000}"/>
    <cellStyle name="Normal 5 2 4 7 4" xfId="42503" xr:uid="{00000000-0005-0000-0000-0000F8A50000}"/>
    <cellStyle name="Normal 5 2 4 7 4 2" xfId="42504" xr:uid="{00000000-0005-0000-0000-0000F9A50000}"/>
    <cellStyle name="Normal 5 2 4 7 5" xfId="42505" xr:uid="{00000000-0005-0000-0000-0000FAA50000}"/>
    <cellStyle name="Normal 5 2 4 7 5 2" xfId="42506" xr:uid="{00000000-0005-0000-0000-0000FBA50000}"/>
    <cellStyle name="Normal 5 2 4 7 5 2 2" xfId="42507" xr:uid="{00000000-0005-0000-0000-0000FCA50000}"/>
    <cellStyle name="Normal 5 2 4 7 5 3" xfId="42508" xr:uid="{00000000-0005-0000-0000-0000FDA50000}"/>
    <cellStyle name="Normal 5 2 4 7 6" xfId="42509" xr:uid="{00000000-0005-0000-0000-0000FEA50000}"/>
    <cellStyle name="Normal 5 2 4 8" xfId="42510" xr:uid="{00000000-0005-0000-0000-0000FFA50000}"/>
    <cellStyle name="Normal 5 2 4 8 2" xfId="42511" xr:uid="{00000000-0005-0000-0000-000000A60000}"/>
    <cellStyle name="Normal 5 2 4 8 2 2" xfId="42512" xr:uid="{00000000-0005-0000-0000-000001A60000}"/>
    <cellStyle name="Normal 5 2 4 8 2 2 2" xfId="42513" xr:uid="{00000000-0005-0000-0000-000002A60000}"/>
    <cellStyle name="Normal 5 2 4 8 2 2 2 2" xfId="42514" xr:uid="{00000000-0005-0000-0000-000003A60000}"/>
    <cellStyle name="Normal 5 2 4 8 2 2 3" xfId="42515" xr:uid="{00000000-0005-0000-0000-000004A60000}"/>
    <cellStyle name="Normal 5 2 4 8 2 2 3 2" xfId="42516" xr:uid="{00000000-0005-0000-0000-000005A60000}"/>
    <cellStyle name="Normal 5 2 4 8 2 2 3 2 2" xfId="42517" xr:uid="{00000000-0005-0000-0000-000006A60000}"/>
    <cellStyle name="Normal 5 2 4 8 2 2 3 3" xfId="42518" xr:uid="{00000000-0005-0000-0000-000007A60000}"/>
    <cellStyle name="Normal 5 2 4 8 2 2 4" xfId="42519" xr:uid="{00000000-0005-0000-0000-000008A60000}"/>
    <cellStyle name="Normal 5 2 4 8 2 3" xfId="42520" xr:uid="{00000000-0005-0000-0000-000009A60000}"/>
    <cellStyle name="Normal 5 2 4 8 2 3 2" xfId="42521" xr:uid="{00000000-0005-0000-0000-00000AA60000}"/>
    <cellStyle name="Normal 5 2 4 8 2 4" xfId="42522" xr:uid="{00000000-0005-0000-0000-00000BA60000}"/>
    <cellStyle name="Normal 5 2 4 8 2 4 2" xfId="42523" xr:uid="{00000000-0005-0000-0000-00000CA60000}"/>
    <cellStyle name="Normal 5 2 4 8 2 4 2 2" xfId="42524" xr:uid="{00000000-0005-0000-0000-00000DA60000}"/>
    <cellStyle name="Normal 5 2 4 8 2 4 3" xfId="42525" xr:uid="{00000000-0005-0000-0000-00000EA60000}"/>
    <cellStyle name="Normal 5 2 4 8 2 5" xfId="42526" xr:uid="{00000000-0005-0000-0000-00000FA60000}"/>
    <cellStyle name="Normal 5 2 4 8 3" xfId="42527" xr:uid="{00000000-0005-0000-0000-000010A60000}"/>
    <cellStyle name="Normal 5 2 4 8 3 2" xfId="42528" xr:uid="{00000000-0005-0000-0000-000011A60000}"/>
    <cellStyle name="Normal 5 2 4 8 3 2 2" xfId="42529" xr:uid="{00000000-0005-0000-0000-000012A60000}"/>
    <cellStyle name="Normal 5 2 4 8 3 3" xfId="42530" xr:uid="{00000000-0005-0000-0000-000013A60000}"/>
    <cellStyle name="Normal 5 2 4 8 3 3 2" xfId="42531" xr:uid="{00000000-0005-0000-0000-000014A60000}"/>
    <cellStyle name="Normal 5 2 4 8 3 3 2 2" xfId="42532" xr:uid="{00000000-0005-0000-0000-000015A60000}"/>
    <cellStyle name="Normal 5 2 4 8 3 3 3" xfId="42533" xr:uid="{00000000-0005-0000-0000-000016A60000}"/>
    <cellStyle name="Normal 5 2 4 8 3 4" xfId="42534" xr:uid="{00000000-0005-0000-0000-000017A60000}"/>
    <cellStyle name="Normal 5 2 4 8 4" xfId="42535" xr:uid="{00000000-0005-0000-0000-000018A60000}"/>
    <cellStyle name="Normal 5 2 4 8 4 2" xfId="42536" xr:uid="{00000000-0005-0000-0000-000019A60000}"/>
    <cellStyle name="Normal 5 2 4 8 5" xfId="42537" xr:uid="{00000000-0005-0000-0000-00001AA60000}"/>
    <cellStyle name="Normal 5 2 4 8 5 2" xfId="42538" xr:uid="{00000000-0005-0000-0000-00001BA60000}"/>
    <cellStyle name="Normal 5 2 4 8 5 2 2" xfId="42539" xr:uid="{00000000-0005-0000-0000-00001CA60000}"/>
    <cellStyle name="Normal 5 2 4 8 5 3" xfId="42540" xr:uid="{00000000-0005-0000-0000-00001DA60000}"/>
    <cellStyle name="Normal 5 2 4 8 6" xfId="42541" xr:uid="{00000000-0005-0000-0000-00001EA60000}"/>
    <cellStyle name="Normal 5 2 4 9" xfId="42542" xr:uid="{00000000-0005-0000-0000-00001FA60000}"/>
    <cellStyle name="Normal 5 2 4 9 2" xfId="42543" xr:uid="{00000000-0005-0000-0000-000020A60000}"/>
    <cellStyle name="Normal 5 2 4 9 2 2" xfId="42544" xr:uid="{00000000-0005-0000-0000-000021A60000}"/>
    <cellStyle name="Normal 5 2 4 9 2 2 2" xfId="42545" xr:uid="{00000000-0005-0000-0000-000022A60000}"/>
    <cellStyle name="Normal 5 2 4 9 2 3" xfId="42546" xr:uid="{00000000-0005-0000-0000-000023A60000}"/>
    <cellStyle name="Normal 5 2 4 9 2 3 2" xfId="42547" xr:uid="{00000000-0005-0000-0000-000024A60000}"/>
    <cellStyle name="Normal 5 2 4 9 2 3 2 2" xfId="42548" xr:uid="{00000000-0005-0000-0000-000025A60000}"/>
    <cellStyle name="Normal 5 2 4 9 2 3 3" xfId="42549" xr:uid="{00000000-0005-0000-0000-000026A60000}"/>
    <cellStyle name="Normal 5 2 4 9 2 4" xfId="42550" xr:uid="{00000000-0005-0000-0000-000027A60000}"/>
    <cellStyle name="Normal 5 2 4 9 3" xfId="42551" xr:uid="{00000000-0005-0000-0000-000028A60000}"/>
    <cellStyle name="Normal 5 2 4 9 3 2" xfId="42552" xr:uid="{00000000-0005-0000-0000-000029A60000}"/>
    <cellStyle name="Normal 5 2 4 9 4" xfId="42553" xr:uid="{00000000-0005-0000-0000-00002AA60000}"/>
    <cellStyle name="Normal 5 2 4 9 4 2" xfId="42554" xr:uid="{00000000-0005-0000-0000-00002BA60000}"/>
    <cellStyle name="Normal 5 2 4 9 4 2 2" xfId="42555" xr:uid="{00000000-0005-0000-0000-00002CA60000}"/>
    <cellStyle name="Normal 5 2 4 9 4 3" xfId="42556" xr:uid="{00000000-0005-0000-0000-00002DA60000}"/>
    <cellStyle name="Normal 5 2 4 9 5" xfId="42557" xr:uid="{00000000-0005-0000-0000-00002EA60000}"/>
    <cellStyle name="Normal 5 2 4_T-straight with PEDs adjustor" xfId="42558" xr:uid="{00000000-0005-0000-0000-00002FA60000}"/>
    <cellStyle name="Normal 5 2 5" xfId="42559" xr:uid="{00000000-0005-0000-0000-000030A60000}"/>
    <cellStyle name="Normal 5 2 5 10" xfId="42560" xr:uid="{00000000-0005-0000-0000-000031A60000}"/>
    <cellStyle name="Normal 5 2 5 11" xfId="42561" xr:uid="{00000000-0005-0000-0000-000032A60000}"/>
    <cellStyle name="Normal 5 2 5 2" xfId="42562" xr:uid="{00000000-0005-0000-0000-000033A60000}"/>
    <cellStyle name="Normal 5 2 5 2 10" xfId="42563" xr:uid="{00000000-0005-0000-0000-000034A60000}"/>
    <cellStyle name="Normal 5 2 5 2 2" xfId="42564" xr:uid="{00000000-0005-0000-0000-000035A60000}"/>
    <cellStyle name="Normal 5 2 5 2 2 2" xfId="42565" xr:uid="{00000000-0005-0000-0000-000036A60000}"/>
    <cellStyle name="Normal 5 2 5 2 2 2 2" xfId="42566" xr:uid="{00000000-0005-0000-0000-000037A60000}"/>
    <cellStyle name="Normal 5 2 5 2 2 2 2 2" xfId="42567" xr:uid="{00000000-0005-0000-0000-000038A60000}"/>
    <cellStyle name="Normal 5 2 5 2 2 2 2 2 2" xfId="42568" xr:uid="{00000000-0005-0000-0000-000039A60000}"/>
    <cellStyle name="Normal 5 2 5 2 2 2 2 3" xfId="42569" xr:uid="{00000000-0005-0000-0000-00003AA60000}"/>
    <cellStyle name="Normal 5 2 5 2 2 2 2 3 2" xfId="42570" xr:uid="{00000000-0005-0000-0000-00003BA60000}"/>
    <cellStyle name="Normal 5 2 5 2 2 2 2 3 2 2" xfId="42571" xr:uid="{00000000-0005-0000-0000-00003CA60000}"/>
    <cellStyle name="Normal 5 2 5 2 2 2 2 3 3" xfId="42572" xr:uid="{00000000-0005-0000-0000-00003DA60000}"/>
    <cellStyle name="Normal 5 2 5 2 2 2 2 4" xfId="42573" xr:uid="{00000000-0005-0000-0000-00003EA60000}"/>
    <cellStyle name="Normal 5 2 5 2 2 2 3" xfId="42574" xr:uid="{00000000-0005-0000-0000-00003FA60000}"/>
    <cellStyle name="Normal 5 2 5 2 2 2 3 2" xfId="42575" xr:uid="{00000000-0005-0000-0000-000040A60000}"/>
    <cellStyle name="Normal 5 2 5 2 2 2 4" xfId="42576" xr:uid="{00000000-0005-0000-0000-000041A60000}"/>
    <cellStyle name="Normal 5 2 5 2 2 2 4 2" xfId="42577" xr:uid="{00000000-0005-0000-0000-000042A60000}"/>
    <cellStyle name="Normal 5 2 5 2 2 2 4 2 2" xfId="42578" xr:uid="{00000000-0005-0000-0000-000043A60000}"/>
    <cellStyle name="Normal 5 2 5 2 2 2 4 3" xfId="42579" xr:uid="{00000000-0005-0000-0000-000044A60000}"/>
    <cellStyle name="Normal 5 2 5 2 2 2 5" xfId="42580" xr:uid="{00000000-0005-0000-0000-000045A60000}"/>
    <cellStyle name="Normal 5 2 5 2 2 3" xfId="42581" xr:uid="{00000000-0005-0000-0000-000046A60000}"/>
    <cellStyle name="Normal 5 2 5 2 2 3 2" xfId="42582" xr:uid="{00000000-0005-0000-0000-000047A60000}"/>
    <cellStyle name="Normal 5 2 5 2 2 3 2 2" xfId="42583" xr:uid="{00000000-0005-0000-0000-000048A60000}"/>
    <cellStyle name="Normal 5 2 5 2 2 3 3" xfId="42584" xr:uid="{00000000-0005-0000-0000-000049A60000}"/>
    <cellStyle name="Normal 5 2 5 2 2 3 3 2" xfId="42585" xr:uid="{00000000-0005-0000-0000-00004AA60000}"/>
    <cellStyle name="Normal 5 2 5 2 2 3 3 2 2" xfId="42586" xr:uid="{00000000-0005-0000-0000-00004BA60000}"/>
    <cellStyle name="Normal 5 2 5 2 2 3 3 3" xfId="42587" xr:uid="{00000000-0005-0000-0000-00004CA60000}"/>
    <cellStyle name="Normal 5 2 5 2 2 3 4" xfId="42588" xr:uid="{00000000-0005-0000-0000-00004DA60000}"/>
    <cellStyle name="Normal 5 2 5 2 2 4" xfId="42589" xr:uid="{00000000-0005-0000-0000-00004EA60000}"/>
    <cellStyle name="Normal 5 2 5 2 2 4 2" xfId="42590" xr:uid="{00000000-0005-0000-0000-00004FA60000}"/>
    <cellStyle name="Normal 5 2 5 2 2 4 2 2" xfId="42591" xr:uid="{00000000-0005-0000-0000-000050A60000}"/>
    <cellStyle name="Normal 5 2 5 2 2 4 3" xfId="42592" xr:uid="{00000000-0005-0000-0000-000051A60000}"/>
    <cellStyle name="Normal 5 2 5 2 2 4 3 2" xfId="42593" xr:uid="{00000000-0005-0000-0000-000052A60000}"/>
    <cellStyle name="Normal 5 2 5 2 2 4 3 2 2" xfId="42594" xr:uid="{00000000-0005-0000-0000-000053A60000}"/>
    <cellStyle name="Normal 5 2 5 2 2 4 3 3" xfId="42595" xr:uid="{00000000-0005-0000-0000-000054A60000}"/>
    <cellStyle name="Normal 5 2 5 2 2 4 4" xfId="42596" xr:uid="{00000000-0005-0000-0000-000055A60000}"/>
    <cellStyle name="Normal 5 2 5 2 2 5" xfId="42597" xr:uid="{00000000-0005-0000-0000-000056A60000}"/>
    <cellStyle name="Normal 5 2 5 2 2 5 2" xfId="42598" xr:uid="{00000000-0005-0000-0000-000057A60000}"/>
    <cellStyle name="Normal 5 2 5 2 2 6" xfId="42599" xr:uid="{00000000-0005-0000-0000-000058A60000}"/>
    <cellStyle name="Normal 5 2 5 2 2 6 2" xfId="42600" xr:uid="{00000000-0005-0000-0000-000059A60000}"/>
    <cellStyle name="Normal 5 2 5 2 2 6 2 2" xfId="42601" xr:uid="{00000000-0005-0000-0000-00005AA60000}"/>
    <cellStyle name="Normal 5 2 5 2 2 6 3" xfId="42602" xr:uid="{00000000-0005-0000-0000-00005BA60000}"/>
    <cellStyle name="Normal 5 2 5 2 2 7" xfId="42603" xr:uid="{00000000-0005-0000-0000-00005CA60000}"/>
    <cellStyle name="Normal 5 2 5 2 2 7 2" xfId="42604" xr:uid="{00000000-0005-0000-0000-00005DA60000}"/>
    <cellStyle name="Normal 5 2 5 2 2 8" xfId="42605" xr:uid="{00000000-0005-0000-0000-00005EA60000}"/>
    <cellStyle name="Normal 5 2 5 2 3" xfId="42606" xr:uid="{00000000-0005-0000-0000-00005FA60000}"/>
    <cellStyle name="Normal 5 2 5 2 3 2" xfId="42607" xr:uid="{00000000-0005-0000-0000-000060A60000}"/>
    <cellStyle name="Normal 5 2 5 2 3 2 2" xfId="42608" xr:uid="{00000000-0005-0000-0000-000061A60000}"/>
    <cellStyle name="Normal 5 2 5 2 3 2 2 2" xfId="42609" xr:uid="{00000000-0005-0000-0000-000062A60000}"/>
    <cellStyle name="Normal 5 2 5 2 3 2 3" xfId="42610" xr:uid="{00000000-0005-0000-0000-000063A60000}"/>
    <cellStyle name="Normal 5 2 5 2 3 2 3 2" xfId="42611" xr:uid="{00000000-0005-0000-0000-000064A60000}"/>
    <cellStyle name="Normal 5 2 5 2 3 2 3 2 2" xfId="42612" xr:uid="{00000000-0005-0000-0000-000065A60000}"/>
    <cellStyle name="Normal 5 2 5 2 3 2 3 3" xfId="42613" xr:uid="{00000000-0005-0000-0000-000066A60000}"/>
    <cellStyle name="Normal 5 2 5 2 3 2 4" xfId="42614" xr:uid="{00000000-0005-0000-0000-000067A60000}"/>
    <cellStyle name="Normal 5 2 5 2 3 3" xfId="42615" xr:uid="{00000000-0005-0000-0000-000068A60000}"/>
    <cellStyle name="Normal 5 2 5 2 3 3 2" xfId="42616" xr:uid="{00000000-0005-0000-0000-000069A60000}"/>
    <cellStyle name="Normal 5 2 5 2 3 4" xfId="42617" xr:uid="{00000000-0005-0000-0000-00006AA60000}"/>
    <cellStyle name="Normal 5 2 5 2 3 4 2" xfId="42618" xr:uid="{00000000-0005-0000-0000-00006BA60000}"/>
    <cellStyle name="Normal 5 2 5 2 3 4 2 2" xfId="42619" xr:uid="{00000000-0005-0000-0000-00006CA60000}"/>
    <cellStyle name="Normal 5 2 5 2 3 4 3" xfId="42620" xr:uid="{00000000-0005-0000-0000-00006DA60000}"/>
    <cellStyle name="Normal 5 2 5 2 3 5" xfId="42621" xr:uid="{00000000-0005-0000-0000-00006EA60000}"/>
    <cellStyle name="Normal 5 2 5 2 4" xfId="42622" xr:uid="{00000000-0005-0000-0000-00006FA60000}"/>
    <cellStyle name="Normal 5 2 5 2 4 2" xfId="42623" xr:uid="{00000000-0005-0000-0000-000070A60000}"/>
    <cellStyle name="Normal 5 2 5 2 4 2 2" xfId="42624" xr:uid="{00000000-0005-0000-0000-000071A60000}"/>
    <cellStyle name="Normal 5 2 5 2 4 3" xfId="42625" xr:uid="{00000000-0005-0000-0000-000072A60000}"/>
    <cellStyle name="Normal 5 2 5 2 4 3 2" xfId="42626" xr:uid="{00000000-0005-0000-0000-000073A60000}"/>
    <cellStyle name="Normal 5 2 5 2 4 3 2 2" xfId="42627" xr:uid="{00000000-0005-0000-0000-000074A60000}"/>
    <cellStyle name="Normal 5 2 5 2 4 3 3" xfId="42628" xr:uid="{00000000-0005-0000-0000-000075A60000}"/>
    <cellStyle name="Normal 5 2 5 2 4 4" xfId="42629" xr:uid="{00000000-0005-0000-0000-000076A60000}"/>
    <cellStyle name="Normal 5 2 5 2 5" xfId="42630" xr:uid="{00000000-0005-0000-0000-000077A60000}"/>
    <cellStyle name="Normal 5 2 5 2 5 2" xfId="42631" xr:uid="{00000000-0005-0000-0000-000078A60000}"/>
    <cellStyle name="Normal 5 2 5 2 5 2 2" xfId="42632" xr:uid="{00000000-0005-0000-0000-000079A60000}"/>
    <cellStyle name="Normal 5 2 5 2 5 3" xfId="42633" xr:uid="{00000000-0005-0000-0000-00007AA60000}"/>
    <cellStyle name="Normal 5 2 5 2 5 3 2" xfId="42634" xr:uid="{00000000-0005-0000-0000-00007BA60000}"/>
    <cellStyle name="Normal 5 2 5 2 5 3 2 2" xfId="42635" xr:uid="{00000000-0005-0000-0000-00007CA60000}"/>
    <cellStyle name="Normal 5 2 5 2 5 3 3" xfId="42636" xr:uid="{00000000-0005-0000-0000-00007DA60000}"/>
    <cellStyle name="Normal 5 2 5 2 5 4" xfId="42637" xr:uid="{00000000-0005-0000-0000-00007EA60000}"/>
    <cellStyle name="Normal 5 2 5 2 6" xfId="42638" xr:uid="{00000000-0005-0000-0000-00007FA60000}"/>
    <cellStyle name="Normal 5 2 5 2 6 2" xfId="42639" xr:uid="{00000000-0005-0000-0000-000080A60000}"/>
    <cellStyle name="Normal 5 2 5 2 7" xfId="42640" xr:uid="{00000000-0005-0000-0000-000081A60000}"/>
    <cellStyle name="Normal 5 2 5 2 7 2" xfId="42641" xr:uid="{00000000-0005-0000-0000-000082A60000}"/>
    <cellStyle name="Normal 5 2 5 2 7 2 2" xfId="42642" xr:uid="{00000000-0005-0000-0000-000083A60000}"/>
    <cellStyle name="Normal 5 2 5 2 7 3" xfId="42643" xr:uid="{00000000-0005-0000-0000-000084A60000}"/>
    <cellStyle name="Normal 5 2 5 2 8" xfId="42644" xr:uid="{00000000-0005-0000-0000-000085A60000}"/>
    <cellStyle name="Normal 5 2 5 2 8 2" xfId="42645" xr:uid="{00000000-0005-0000-0000-000086A60000}"/>
    <cellStyle name="Normal 5 2 5 2 9" xfId="42646" xr:uid="{00000000-0005-0000-0000-000087A60000}"/>
    <cellStyle name="Normal 5 2 5 3" xfId="42647" xr:uid="{00000000-0005-0000-0000-000088A60000}"/>
    <cellStyle name="Normal 5 2 5 3 2" xfId="42648" xr:uid="{00000000-0005-0000-0000-000089A60000}"/>
    <cellStyle name="Normal 5 2 5 3 2 2" xfId="42649" xr:uid="{00000000-0005-0000-0000-00008AA60000}"/>
    <cellStyle name="Normal 5 2 5 3 2 2 2" xfId="42650" xr:uid="{00000000-0005-0000-0000-00008BA60000}"/>
    <cellStyle name="Normal 5 2 5 3 2 2 2 2" xfId="42651" xr:uid="{00000000-0005-0000-0000-00008CA60000}"/>
    <cellStyle name="Normal 5 2 5 3 2 2 3" xfId="42652" xr:uid="{00000000-0005-0000-0000-00008DA60000}"/>
    <cellStyle name="Normal 5 2 5 3 2 2 3 2" xfId="42653" xr:uid="{00000000-0005-0000-0000-00008EA60000}"/>
    <cellStyle name="Normal 5 2 5 3 2 2 3 2 2" xfId="42654" xr:uid="{00000000-0005-0000-0000-00008FA60000}"/>
    <cellStyle name="Normal 5 2 5 3 2 2 3 3" xfId="42655" xr:uid="{00000000-0005-0000-0000-000090A60000}"/>
    <cellStyle name="Normal 5 2 5 3 2 2 4" xfId="42656" xr:uid="{00000000-0005-0000-0000-000091A60000}"/>
    <cellStyle name="Normal 5 2 5 3 2 3" xfId="42657" xr:uid="{00000000-0005-0000-0000-000092A60000}"/>
    <cellStyle name="Normal 5 2 5 3 2 3 2" xfId="42658" xr:uid="{00000000-0005-0000-0000-000093A60000}"/>
    <cellStyle name="Normal 5 2 5 3 2 4" xfId="42659" xr:uid="{00000000-0005-0000-0000-000094A60000}"/>
    <cellStyle name="Normal 5 2 5 3 2 4 2" xfId="42660" xr:uid="{00000000-0005-0000-0000-000095A60000}"/>
    <cellStyle name="Normal 5 2 5 3 2 4 2 2" xfId="42661" xr:uid="{00000000-0005-0000-0000-000096A60000}"/>
    <cellStyle name="Normal 5 2 5 3 2 4 3" xfId="42662" xr:uid="{00000000-0005-0000-0000-000097A60000}"/>
    <cellStyle name="Normal 5 2 5 3 2 5" xfId="42663" xr:uid="{00000000-0005-0000-0000-000098A60000}"/>
    <cellStyle name="Normal 5 2 5 3 3" xfId="42664" xr:uid="{00000000-0005-0000-0000-000099A60000}"/>
    <cellStyle name="Normal 5 2 5 3 3 2" xfId="42665" xr:uid="{00000000-0005-0000-0000-00009AA60000}"/>
    <cellStyle name="Normal 5 2 5 3 3 2 2" xfId="42666" xr:uid="{00000000-0005-0000-0000-00009BA60000}"/>
    <cellStyle name="Normal 5 2 5 3 3 3" xfId="42667" xr:uid="{00000000-0005-0000-0000-00009CA60000}"/>
    <cellStyle name="Normal 5 2 5 3 3 3 2" xfId="42668" xr:uid="{00000000-0005-0000-0000-00009DA60000}"/>
    <cellStyle name="Normal 5 2 5 3 3 3 2 2" xfId="42669" xr:uid="{00000000-0005-0000-0000-00009EA60000}"/>
    <cellStyle name="Normal 5 2 5 3 3 3 3" xfId="42670" xr:uid="{00000000-0005-0000-0000-00009FA60000}"/>
    <cellStyle name="Normal 5 2 5 3 3 4" xfId="42671" xr:uid="{00000000-0005-0000-0000-0000A0A60000}"/>
    <cellStyle name="Normal 5 2 5 3 4" xfId="42672" xr:uid="{00000000-0005-0000-0000-0000A1A60000}"/>
    <cellStyle name="Normal 5 2 5 3 4 2" xfId="42673" xr:uid="{00000000-0005-0000-0000-0000A2A60000}"/>
    <cellStyle name="Normal 5 2 5 3 4 2 2" xfId="42674" xr:uid="{00000000-0005-0000-0000-0000A3A60000}"/>
    <cellStyle name="Normal 5 2 5 3 4 3" xfId="42675" xr:uid="{00000000-0005-0000-0000-0000A4A60000}"/>
    <cellStyle name="Normal 5 2 5 3 4 3 2" xfId="42676" xr:uid="{00000000-0005-0000-0000-0000A5A60000}"/>
    <cellStyle name="Normal 5 2 5 3 4 3 2 2" xfId="42677" xr:uid="{00000000-0005-0000-0000-0000A6A60000}"/>
    <cellStyle name="Normal 5 2 5 3 4 3 3" xfId="42678" xr:uid="{00000000-0005-0000-0000-0000A7A60000}"/>
    <cellStyle name="Normal 5 2 5 3 4 4" xfId="42679" xr:uid="{00000000-0005-0000-0000-0000A8A60000}"/>
    <cellStyle name="Normal 5 2 5 3 5" xfId="42680" xr:uid="{00000000-0005-0000-0000-0000A9A60000}"/>
    <cellStyle name="Normal 5 2 5 3 5 2" xfId="42681" xr:uid="{00000000-0005-0000-0000-0000AAA60000}"/>
    <cellStyle name="Normal 5 2 5 3 6" xfId="42682" xr:uid="{00000000-0005-0000-0000-0000ABA60000}"/>
    <cellStyle name="Normal 5 2 5 3 6 2" xfId="42683" xr:uid="{00000000-0005-0000-0000-0000ACA60000}"/>
    <cellStyle name="Normal 5 2 5 3 6 2 2" xfId="42684" xr:uid="{00000000-0005-0000-0000-0000ADA60000}"/>
    <cellStyle name="Normal 5 2 5 3 6 3" xfId="42685" xr:uid="{00000000-0005-0000-0000-0000AEA60000}"/>
    <cellStyle name="Normal 5 2 5 3 7" xfId="42686" xr:uid="{00000000-0005-0000-0000-0000AFA60000}"/>
    <cellStyle name="Normal 5 2 5 3 7 2" xfId="42687" xr:uid="{00000000-0005-0000-0000-0000B0A60000}"/>
    <cellStyle name="Normal 5 2 5 3 8" xfId="42688" xr:uid="{00000000-0005-0000-0000-0000B1A60000}"/>
    <cellStyle name="Normal 5 2 5 4" xfId="42689" xr:uid="{00000000-0005-0000-0000-0000B2A60000}"/>
    <cellStyle name="Normal 5 2 5 4 2" xfId="42690" xr:uid="{00000000-0005-0000-0000-0000B3A60000}"/>
    <cellStyle name="Normal 5 2 5 4 2 2" xfId="42691" xr:uid="{00000000-0005-0000-0000-0000B4A60000}"/>
    <cellStyle name="Normal 5 2 5 4 2 2 2" xfId="42692" xr:uid="{00000000-0005-0000-0000-0000B5A60000}"/>
    <cellStyle name="Normal 5 2 5 4 2 3" xfId="42693" xr:uid="{00000000-0005-0000-0000-0000B6A60000}"/>
    <cellStyle name="Normal 5 2 5 4 2 3 2" xfId="42694" xr:uid="{00000000-0005-0000-0000-0000B7A60000}"/>
    <cellStyle name="Normal 5 2 5 4 2 3 2 2" xfId="42695" xr:uid="{00000000-0005-0000-0000-0000B8A60000}"/>
    <cellStyle name="Normal 5 2 5 4 2 3 3" xfId="42696" xr:uid="{00000000-0005-0000-0000-0000B9A60000}"/>
    <cellStyle name="Normal 5 2 5 4 2 4" xfId="42697" xr:uid="{00000000-0005-0000-0000-0000BAA60000}"/>
    <cellStyle name="Normal 5 2 5 4 3" xfId="42698" xr:uid="{00000000-0005-0000-0000-0000BBA60000}"/>
    <cellStyle name="Normal 5 2 5 4 3 2" xfId="42699" xr:uid="{00000000-0005-0000-0000-0000BCA60000}"/>
    <cellStyle name="Normal 5 2 5 4 4" xfId="42700" xr:uid="{00000000-0005-0000-0000-0000BDA60000}"/>
    <cellStyle name="Normal 5 2 5 4 4 2" xfId="42701" xr:uid="{00000000-0005-0000-0000-0000BEA60000}"/>
    <cellStyle name="Normal 5 2 5 4 4 2 2" xfId="42702" xr:uid="{00000000-0005-0000-0000-0000BFA60000}"/>
    <cellStyle name="Normal 5 2 5 4 4 3" xfId="42703" xr:uid="{00000000-0005-0000-0000-0000C0A60000}"/>
    <cellStyle name="Normal 5 2 5 4 5" xfId="42704" xr:uid="{00000000-0005-0000-0000-0000C1A60000}"/>
    <cellStyle name="Normal 5 2 5 5" xfId="42705" xr:uid="{00000000-0005-0000-0000-0000C2A60000}"/>
    <cellStyle name="Normal 5 2 5 5 2" xfId="42706" xr:uid="{00000000-0005-0000-0000-0000C3A60000}"/>
    <cellStyle name="Normal 5 2 5 5 2 2" xfId="42707" xr:uid="{00000000-0005-0000-0000-0000C4A60000}"/>
    <cellStyle name="Normal 5 2 5 5 3" xfId="42708" xr:uid="{00000000-0005-0000-0000-0000C5A60000}"/>
    <cellStyle name="Normal 5 2 5 5 3 2" xfId="42709" xr:uid="{00000000-0005-0000-0000-0000C6A60000}"/>
    <cellStyle name="Normal 5 2 5 5 3 2 2" xfId="42710" xr:uid="{00000000-0005-0000-0000-0000C7A60000}"/>
    <cellStyle name="Normal 5 2 5 5 3 3" xfId="42711" xr:uid="{00000000-0005-0000-0000-0000C8A60000}"/>
    <cellStyle name="Normal 5 2 5 5 4" xfId="42712" xr:uid="{00000000-0005-0000-0000-0000C9A60000}"/>
    <cellStyle name="Normal 5 2 5 6" xfId="42713" xr:uid="{00000000-0005-0000-0000-0000CAA60000}"/>
    <cellStyle name="Normal 5 2 5 6 2" xfId="42714" xr:uid="{00000000-0005-0000-0000-0000CBA60000}"/>
    <cellStyle name="Normal 5 2 5 6 2 2" xfId="42715" xr:uid="{00000000-0005-0000-0000-0000CCA60000}"/>
    <cellStyle name="Normal 5 2 5 6 3" xfId="42716" xr:uid="{00000000-0005-0000-0000-0000CDA60000}"/>
    <cellStyle name="Normal 5 2 5 6 3 2" xfId="42717" xr:uid="{00000000-0005-0000-0000-0000CEA60000}"/>
    <cellStyle name="Normal 5 2 5 6 3 2 2" xfId="42718" xr:uid="{00000000-0005-0000-0000-0000CFA60000}"/>
    <cellStyle name="Normal 5 2 5 6 3 3" xfId="42719" xr:uid="{00000000-0005-0000-0000-0000D0A60000}"/>
    <cellStyle name="Normal 5 2 5 6 4" xfId="42720" xr:uid="{00000000-0005-0000-0000-0000D1A60000}"/>
    <cellStyle name="Normal 5 2 5 7" xfId="42721" xr:uid="{00000000-0005-0000-0000-0000D2A60000}"/>
    <cellStyle name="Normal 5 2 5 7 2" xfId="42722" xr:uid="{00000000-0005-0000-0000-0000D3A60000}"/>
    <cellStyle name="Normal 5 2 5 8" xfId="42723" xr:uid="{00000000-0005-0000-0000-0000D4A60000}"/>
    <cellStyle name="Normal 5 2 5 8 2" xfId="42724" xr:uid="{00000000-0005-0000-0000-0000D5A60000}"/>
    <cellStyle name="Normal 5 2 5 8 2 2" xfId="42725" xr:uid="{00000000-0005-0000-0000-0000D6A60000}"/>
    <cellStyle name="Normal 5 2 5 8 3" xfId="42726" xr:uid="{00000000-0005-0000-0000-0000D7A60000}"/>
    <cellStyle name="Normal 5 2 5 9" xfId="42727" xr:uid="{00000000-0005-0000-0000-0000D8A60000}"/>
    <cellStyle name="Normal 5 2 5 9 2" xfId="42728" xr:uid="{00000000-0005-0000-0000-0000D9A60000}"/>
    <cellStyle name="Normal 5 2 6" xfId="42729" xr:uid="{00000000-0005-0000-0000-0000DAA60000}"/>
    <cellStyle name="Normal 5 2 6 10" xfId="42730" xr:uid="{00000000-0005-0000-0000-0000DBA60000}"/>
    <cellStyle name="Normal 5 2 6 11" xfId="42731" xr:uid="{00000000-0005-0000-0000-0000DCA60000}"/>
    <cellStyle name="Normal 5 2 6 2" xfId="42732" xr:uid="{00000000-0005-0000-0000-0000DDA60000}"/>
    <cellStyle name="Normal 5 2 6 2 10" xfId="42733" xr:uid="{00000000-0005-0000-0000-0000DEA60000}"/>
    <cellStyle name="Normal 5 2 6 2 2" xfId="42734" xr:uid="{00000000-0005-0000-0000-0000DFA60000}"/>
    <cellStyle name="Normal 5 2 6 2 2 2" xfId="42735" xr:uid="{00000000-0005-0000-0000-0000E0A60000}"/>
    <cellStyle name="Normal 5 2 6 2 2 2 2" xfId="42736" xr:uid="{00000000-0005-0000-0000-0000E1A60000}"/>
    <cellStyle name="Normal 5 2 6 2 2 2 2 2" xfId="42737" xr:uid="{00000000-0005-0000-0000-0000E2A60000}"/>
    <cellStyle name="Normal 5 2 6 2 2 2 2 2 2" xfId="42738" xr:uid="{00000000-0005-0000-0000-0000E3A60000}"/>
    <cellStyle name="Normal 5 2 6 2 2 2 2 3" xfId="42739" xr:uid="{00000000-0005-0000-0000-0000E4A60000}"/>
    <cellStyle name="Normal 5 2 6 2 2 2 2 3 2" xfId="42740" xr:uid="{00000000-0005-0000-0000-0000E5A60000}"/>
    <cellStyle name="Normal 5 2 6 2 2 2 2 3 2 2" xfId="42741" xr:uid="{00000000-0005-0000-0000-0000E6A60000}"/>
    <cellStyle name="Normal 5 2 6 2 2 2 2 3 3" xfId="42742" xr:uid="{00000000-0005-0000-0000-0000E7A60000}"/>
    <cellStyle name="Normal 5 2 6 2 2 2 2 4" xfId="42743" xr:uid="{00000000-0005-0000-0000-0000E8A60000}"/>
    <cellStyle name="Normal 5 2 6 2 2 2 3" xfId="42744" xr:uid="{00000000-0005-0000-0000-0000E9A60000}"/>
    <cellStyle name="Normal 5 2 6 2 2 2 3 2" xfId="42745" xr:uid="{00000000-0005-0000-0000-0000EAA60000}"/>
    <cellStyle name="Normal 5 2 6 2 2 2 4" xfId="42746" xr:uid="{00000000-0005-0000-0000-0000EBA60000}"/>
    <cellStyle name="Normal 5 2 6 2 2 2 4 2" xfId="42747" xr:uid="{00000000-0005-0000-0000-0000ECA60000}"/>
    <cellStyle name="Normal 5 2 6 2 2 2 4 2 2" xfId="42748" xr:uid="{00000000-0005-0000-0000-0000EDA60000}"/>
    <cellStyle name="Normal 5 2 6 2 2 2 4 3" xfId="42749" xr:uid="{00000000-0005-0000-0000-0000EEA60000}"/>
    <cellStyle name="Normal 5 2 6 2 2 2 5" xfId="42750" xr:uid="{00000000-0005-0000-0000-0000EFA60000}"/>
    <cellStyle name="Normal 5 2 6 2 2 3" xfId="42751" xr:uid="{00000000-0005-0000-0000-0000F0A60000}"/>
    <cellStyle name="Normal 5 2 6 2 2 3 2" xfId="42752" xr:uid="{00000000-0005-0000-0000-0000F1A60000}"/>
    <cellStyle name="Normal 5 2 6 2 2 3 2 2" xfId="42753" xr:uid="{00000000-0005-0000-0000-0000F2A60000}"/>
    <cellStyle name="Normal 5 2 6 2 2 3 3" xfId="42754" xr:uid="{00000000-0005-0000-0000-0000F3A60000}"/>
    <cellStyle name="Normal 5 2 6 2 2 3 3 2" xfId="42755" xr:uid="{00000000-0005-0000-0000-0000F4A60000}"/>
    <cellStyle name="Normal 5 2 6 2 2 3 3 2 2" xfId="42756" xr:uid="{00000000-0005-0000-0000-0000F5A60000}"/>
    <cellStyle name="Normal 5 2 6 2 2 3 3 3" xfId="42757" xr:uid="{00000000-0005-0000-0000-0000F6A60000}"/>
    <cellStyle name="Normal 5 2 6 2 2 3 4" xfId="42758" xr:uid="{00000000-0005-0000-0000-0000F7A60000}"/>
    <cellStyle name="Normal 5 2 6 2 2 4" xfId="42759" xr:uid="{00000000-0005-0000-0000-0000F8A60000}"/>
    <cellStyle name="Normal 5 2 6 2 2 4 2" xfId="42760" xr:uid="{00000000-0005-0000-0000-0000F9A60000}"/>
    <cellStyle name="Normal 5 2 6 2 2 4 2 2" xfId="42761" xr:uid="{00000000-0005-0000-0000-0000FAA60000}"/>
    <cellStyle name="Normal 5 2 6 2 2 4 3" xfId="42762" xr:uid="{00000000-0005-0000-0000-0000FBA60000}"/>
    <cellStyle name="Normal 5 2 6 2 2 4 3 2" xfId="42763" xr:uid="{00000000-0005-0000-0000-0000FCA60000}"/>
    <cellStyle name="Normal 5 2 6 2 2 4 3 2 2" xfId="42764" xr:uid="{00000000-0005-0000-0000-0000FDA60000}"/>
    <cellStyle name="Normal 5 2 6 2 2 4 3 3" xfId="42765" xr:uid="{00000000-0005-0000-0000-0000FEA60000}"/>
    <cellStyle name="Normal 5 2 6 2 2 4 4" xfId="42766" xr:uid="{00000000-0005-0000-0000-0000FFA60000}"/>
    <cellStyle name="Normal 5 2 6 2 2 5" xfId="42767" xr:uid="{00000000-0005-0000-0000-000000A70000}"/>
    <cellStyle name="Normal 5 2 6 2 2 5 2" xfId="42768" xr:uid="{00000000-0005-0000-0000-000001A70000}"/>
    <cellStyle name="Normal 5 2 6 2 2 6" xfId="42769" xr:uid="{00000000-0005-0000-0000-000002A70000}"/>
    <cellStyle name="Normal 5 2 6 2 2 6 2" xfId="42770" xr:uid="{00000000-0005-0000-0000-000003A70000}"/>
    <cellStyle name="Normal 5 2 6 2 2 6 2 2" xfId="42771" xr:uid="{00000000-0005-0000-0000-000004A70000}"/>
    <cellStyle name="Normal 5 2 6 2 2 6 3" xfId="42772" xr:uid="{00000000-0005-0000-0000-000005A70000}"/>
    <cellStyle name="Normal 5 2 6 2 2 7" xfId="42773" xr:uid="{00000000-0005-0000-0000-000006A70000}"/>
    <cellStyle name="Normal 5 2 6 2 2 7 2" xfId="42774" xr:uid="{00000000-0005-0000-0000-000007A70000}"/>
    <cellStyle name="Normal 5 2 6 2 2 8" xfId="42775" xr:uid="{00000000-0005-0000-0000-000008A70000}"/>
    <cellStyle name="Normal 5 2 6 2 3" xfId="42776" xr:uid="{00000000-0005-0000-0000-000009A70000}"/>
    <cellStyle name="Normal 5 2 6 2 3 2" xfId="42777" xr:uid="{00000000-0005-0000-0000-00000AA70000}"/>
    <cellStyle name="Normal 5 2 6 2 3 2 2" xfId="42778" xr:uid="{00000000-0005-0000-0000-00000BA70000}"/>
    <cellStyle name="Normal 5 2 6 2 3 2 2 2" xfId="42779" xr:uid="{00000000-0005-0000-0000-00000CA70000}"/>
    <cellStyle name="Normal 5 2 6 2 3 2 3" xfId="42780" xr:uid="{00000000-0005-0000-0000-00000DA70000}"/>
    <cellStyle name="Normal 5 2 6 2 3 2 3 2" xfId="42781" xr:uid="{00000000-0005-0000-0000-00000EA70000}"/>
    <cellStyle name="Normal 5 2 6 2 3 2 3 2 2" xfId="42782" xr:uid="{00000000-0005-0000-0000-00000FA70000}"/>
    <cellStyle name="Normal 5 2 6 2 3 2 3 3" xfId="42783" xr:uid="{00000000-0005-0000-0000-000010A70000}"/>
    <cellStyle name="Normal 5 2 6 2 3 2 4" xfId="42784" xr:uid="{00000000-0005-0000-0000-000011A70000}"/>
    <cellStyle name="Normal 5 2 6 2 3 3" xfId="42785" xr:uid="{00000000-0005-0000-0000-000012A70000}"/>
    <cellStyle name="Normal 5 2 6 2 3 3 2" xfId="42786" xr:uid="{00000000-0005-0000-0000-000013A70000}"/>
    <cellStyle name="Normal 5 2 6 2 3 4" xfId="42787" xr:uid="{00000000-0005-0000-0000-000014A70000}"/>
    <cellStyle name="Normal 5 2 6 2 3 4 2" xfId="42788" xr:uid="{00000000-0005-0000-0000-000015A70000}"/>
    <cellStyle name="Normal 5 2 6 2 3 4 2 2" xfId="42789" xr:uid="{00000000-0005-0000-0000-000016A70000}"/>
    <cellStyle name="Normal 5 2 6 2 3 4 3" xfId="42790" xr:uid="{00000000-0005-0000-0000-000017A70000}"/>
    <cellStyle name="Normal 5 2 6 2 3 5" xfId="42791" xr:uid="{00000000-0005-0000-0000-000018A70000}"/>
    <cellStyle name="Normal 5 2 6 2 4" xfId="42792" xr:uid="{00000000-0005-0000-0000-000019A70000}"/>
    <cellStyle name="Normal 5 2 6 2 4 2" xfId="42793" xr:uid="{00000000-0005-0000-0000-00001AA70000}"/>
    <cellStyle name="Normal 5 2 6 2 4 2 2" xfId="42794" xr:uid="{00000000-0005-0000-0000-00001BA70000}"/>
    <cellStyle name="Normal 5 2 6 2 4 3" xfId="42795" xr:uid="{00000000-0005-0000-0000-00001CA70000}"/>
    <cellStyle name="Normal 5 2 6 2 4 3 2" xfId="42796" xr:uid="{00000000-0005-0000-0000-00001DA70000}"/>
    <cellStyle name="Normal 5 2 6 2 4 3 2 2" xfId="42797" xr:uid="{00000000-0005-0000-0000-00001EA70000}"/>
    <cellStyle name="Normal 5 2 6 2 4 3 3" xfId="42798" xr:uid="{00000000-0005-0000-0000-00001FA70000}"/>
    <cellStyle name="Normal 5 2 6 2 4 4" xfId="42799" xr:uid="{00000000-0005-0000-0000-000020A70000}"/>
    <cellStyle name="Normal 5 2 6 2 5" xfId="42800" xr:uid="{00000000-0005-0000-0000-000021A70000}"/>
    <cellStyle name="Normal 5 2 6 2 5 2" xfId="42801" xr:uid="{00000000-0005-0000-0000-000022A70000}"/>
    <cellStyle name="Normal 5 2 6 2 5 2 2" xfId="42802" xr:uid="{00000000-0005-0000-0000-000023A70000}"/>
    <cellStyle name="Normal 5 2 6 2 5 3" xfId="42803" xr:uid="{00000000-0005-0000-0000-000024A70000}"/>
    <cellStyle name="Normal 5 2 6 2 5 3 2" xfId="42804" xr:uid="{00000000-0005-0000-0000-000025A70000}"/>
    <cellStyle name="Normal 5 2 6 2 5 3 2 2" xfId="42805" xr:uid="{00000000-0005-0000-0000-000026A70000}"/>
    <cellStyle name="Normal 5 2 6 2 5 3 3" xfId="42806" xr:uid="{00000000-0005-0000-0000-000027A70000}"/>
    <cellStyle name="Normal 5 2 6 2 5 4" xfId="42807" xr:uid="{00000000-0005-0000-0000-000028A70000}"/>
    <cellStyle name="Normal 5 2 6 2 6" xfId="42808" xr:uid="{00000000-0005-0000-0000-000029A70000}"/>
    <cellStyle name="Normal 5 2 6 2 6 2" xfId="42809" xr:uid="{00000000-0005-0000-0000-00002AA70000}"/>
    <cellStyle name="Normal 5 2 6 2 7" xfId="42810" xr:uid="{00000000-0005-0000-0000-00002BA70000}"/>
    <cellStyle name="Normal 5 2 6 2 7 2" xfId="42811" xr:uid="{00000000-0005-0000-0000-00002CA70000}"/>
    <cellStyle name="Normal 5 2 6 2 7 2 2" xfId="42812" xr:uid="{00000000-0005-0000-0000-00002DA70000}"/>
    <cellStyle name="Normal 5 2 6 2 7 3" xfId="42813" xr:uid="{00000000-0005-0000-0000-00002EA70000}"/>
    <cellStyle name="Normal 5 2 6 2 8" xfId="42814" xr:uid="{00000000-0005-0000-0000-00002FA70000}"/>
    <cellStyle name="Normal 5 2 6 2 8 2" xfId="42815" xr:uid="{00000000-0005-0000-0000-000030A70000}"/>
    <cellStyle name="Normal 5 2 6 2 9" xfId="42816" xr:uid="{00000000-0005-0000-0000-000031A70000}"/>
    <cellStyle name="Normal 5 2 6 3" xfId="42817" xr:uid="{00000000-0005-0000-0000-000032A70000}"/>
    <cellStyle name="Normal 5 2 6 3 2" xfId="42818" xr:uid="{00000000-0005-0000-0000-000033A70000}"/>
    <cellStyle name="Normal 5 2 6 3 2 2" xfId="42819" xr:uid="{00000000-0005-0000-0000-000034A70000}"/>
    <cellStyle name="Normal 5 2 6 3 2 2 2" xfId="42820" xr:uid="{00000000-0005-0000-0000-000035A70000}"/>
    <cellStyle name="Normal 5 2 6 3 2 2 2 2" xfId="42821" xr:uid="{00000000-0005-0000-0000-000036A70000}"/>
    <cellStyle name="Normal 5 2 6 3 2 2 3" xfId="42822" xr:uid="{00000000-0005-0000-0000-000037A70000}"/>
    <cellStyle name="Normal 5 2 6 3 2 2 3 2" xfId="42823" xr:uid="{00000000-0005-0000-0000-000038A70000}"/>
    <cellStyle name="Normal 5 2 6 3 2 2 3 2 2" xfId="42824" xr:uid="{00000000-0005-0000-0000-000039A70000}"/>
    <cellStyle name="Normal 5 2 6 3 2 2 3 3" xfId="42825" xr:uid="{00000000-0005-0000-0000-00003AA70000}"/>
    <cellStyle name="Normal 5 2 6 3 2 2 4" xfId="42826" xr:uid="{00000000-0005-0000-0000-00003BA70000}"/>
    <cellStyle name="Normal 5 2 6 3 2 3" xfId="42827" xr:uid="{00000000-0005-0000-0000-00003CA70000}"/>
    <cellStyle name="Normal 5 2 6 3 2 3 2" xfId="42828" xr:uid="{00000000-0005-0000-0000-00003DA70000}"/>
    <cellStyle name="Normal 5 2 6 3 2 4" xfId="42829" xr:uid="{00000000-0005-0000-0000-00003EA70000}"/>
    <cellStyle name="Normal 5 2 6 3 2 4 2" xfId="42830" xr:uid="{00000000-0005-0000-0000-00003FA70000}"/>
    <cellStyle name="Normal 5 2 6 3 2 4 2 2" xfId="42831" xr:uid="{00000000-0005-0000-0000-000040A70000}"/>
    <cellStyle name="Normal 5 2 6 3 2 4 3" xfId="42832" xr:uid="{00000000-0005-0000-0000-000041A70000}"/>
    <cellStyle name="Normal 5 2 6 3 2 5" xfId="42833" xr:uid="{00000000-0005-0000-0000-000042A70000}"/>
    <cellStyle name="Normal 5 2 6 3 3" xfId="42834" xr:uid="{00000000-0005-0000-0000-000043A70000}"/>
    <cellStyle name="Normal 5 2 6 3 3 2" xfId="42835" xr:uid="{00000000-0005-0000-0000-000044A70000}"/>
    <cellStyle name="Normal 5 2 6 3 3 2 2" xfId="42836" xr:uid="{00000000-0005-0000-0000-000045A70000}"/>
    <cellStyle name="Normal 5 2 6 3 3 3" xfId="42837" xr:uid="{00000000-0005-0000-0000-000046A70000}"/>
    <cellStyle name="Normal 5 2 6 3 3 3 2" xfId="42838" xr:uid="{00000000-0005-0000-0000-000047A70000}"/>
    <cellStyle name="Normal 5 2 6 3 3 3 2 2" xfId="42839" xr:uid="{00000000-0005-0000-0000-000048A70000}"/>
    <cellStyle name="Normal 5 2 6 3 3 3 3" xfId="42840" xr:uid="{00000000-0005-0000-0000-000049A70000}"/>
    <cellStyle name="Normal 5 2 6 3 3 4" xfId="42841" xr:uid="{00000000-0005-0000-0000-00004AA70000}"/>
    <cellStyle name="Normal 5 2 6 3 4" xfId="42842" xr:uid="{00000000-0005-0000-0000-00004BA70000}"/>
    <cellStyle name="Normal 5 2 6 3 4 2" xfId="42843" xr:uid="{00000000-0005-0000-0000-00004CA70000}"/>
    <cellStyle name="Normal 5 2 6 3 4 2 2" xfId="42844" xr:uid="{00000000-0005-0000-0000-00004DA70000}"/>
    <cellStyle name="Normal 5 2 6 3 4 3" xfId="42845" xr:uid="{00000000-0005-0000-0000-00004EA70000}"/>
    <cellStyle name="Normal 5 2 6 3 4 3 2" xfId="42846" xr:uid="{00000000-0005-0000-0000-00004FA70000}"/>
    <cellStyle name="Normal 5 2 6 3 4 3 2 2" xfId="42847" xr:uid="{00000000-0005-0000-0000-000050A70000}"/>
    <cellStyle name="Normal 5 2 6 3 4 3 3" xfId="42848" xr:uid="{00000000-0005-0000-0000-000051A70000}"/>
    <cellStyle name="Normal 5 2 6 3 4 4" xfId="42849" xr:uid="{00000000-0005-0000-0000-000052A70000}"/>
    <cellStyle name="Normal 5 2 6 3 5" xfId="42850" xr:uid="{00000000-0005-0000-0000-000053A70000}"/>
    <cellStyle name="Normal 5 2 6 3 5 2" xfId="42851" xr:uid="{00000000-0005-0000-0000-000054A70000}"/>
    <cellStyle name="Normal 5 2 6 3 6" xfId="42852" xr:uid="{00000000-0005-0000-0000-000055A70000}"/>
    <cellStyle name="Normal 5 2 6 3 6 2" xfId="42853" xr:uid="{00000000-0005-0000-0000-000056A70000}"/>
    <cellStyle name="Normal 5 2 6 3 6 2 2" xfId="42854" xr:uid="{00000000-0005-0000-0000-000057A70000}"/>
    <cellStyle name="Normal 5 2 6 3 6 3" xfId="42855" xr:uid="{00000000-0005-0000-0000-000058A70000}"/>
    <cellStyle name="Normal 5 2 6 3 7" xfId="42856" xr:uid="{00000000-0005-0000-0000-000059A70000}"/>
    <cellStyle name="Normal 5 2 6 3 7 2" xfId="42857" xr:uid="{00000000-0005-0000-0000-00005AA70000}"/>
    <cellStyle name="Normal 5 2 6 3 8" xfId="42858" xr:uid="{00000000-0005-0000-0000-00005BA70000}"/>
    <cellStyle name="Normal 5 2 6 4" xfId="42859" xr:uid="{00000000-0005-0000-0000-00005CA70000}"/>
    <cellStyle name="Normal 5 2 6 4 2" xfId="42860" xr:uid="{00000000-0005-0000-0000-00005DA70000}"/>
    <cellStyle name="Normal 5 2 6 4 2 2" xfId="42861" xr:uid="{00000000-0005-0000-0000-00005EA70000}"/>
    <cellStyle name="Normal 5 2 6 4 2 2 2" xfId="42862" xr:uid="{00000000-0005-0000-0000-00005FA70000}"/>
    <cellStyle name="Normal 5 2 6 4 2 3" xfId="42863" xr:uid="{00000000-0005-0000-0000-000060A70000}"/>
    <cellStyle name="Normal 5 2 6 4 2 3 2" xfId="42864" xr:uid="{00000000-0005-0000-0000-000061A70000}"/>
    <cellStyle name="Normal 5 2 6 4 2 3 2 2" xfId="42865" xr:uid="{00000000-0005-0000-0000-000062A70000}"/>
    <cellStyle name="Normal 5 2 6 4 2 3 3" xfId="42866" xr:uid="{00000000-0005-0000-0000-000063A70000}"/>
    <cellStyle name="Normal 5 2 6 4 2 4" xfId="42867" xr:uid="{00000000-0005-0000-0000-000064A70000}"/>
    <cellStyle name="Normal 5 2 6 4 3" xfId="42868" xr:uid="{00000000-0005-0000-0000-000065A70000}"/>
    <cellStyle name="Normal 5 2 6 4 3 2" xfId="42869" xr:uid="{00000000-0005-0000-0000-000066A70000}"/>
    <cellStyle name="Normal 5 2 6 4 4" xfId="42870" xr:uid="{00000000-0005-0000-0000-000067A70000}"/>
    <cellStyle name="Normal 5 2 6 4 4 2" xfId="42871" xr:uid="{00000000-0005-0000-0000-000068A70000}"/>
    <cellStyle name="Normal 5 2 6 4 4 2 2" xfId="42872" xr:uid="{00000000-0005-0000-0000-000069A70000}"/>
    <cellStyle name="Normal 5 2 6 4 4 3" xfId="42873" xr:uid="{00000000-0005-0000-0000-00006AA70000}"/>
    <cellStyle name="Normal 5 2 6 4 5" xfId="42874" xr:uid="{00000000-0005-0000-0000-00006BA70000}"/>
    <cellStyle name="Normal 5 2 6 5" xfId="42875" xr:uid="{00000000-0005-0000-0000-00006CA70000}"/>
    <cellStyle name="Normal 5 2 6 5 2" xfId="42876" xr:uid="{00000000-0005-0000-0000-00006DA70000}"/>
    <cellStyle name="Normal 5 2 6 5 2 2" xfId="42877" xr:uid="{00000000-0005-0000-0000-00006EA70000}"/>
    <cellStyle name="Normal 5 2 6 5 3" xfId="42878" xr:uid="{00000000-0005-0000-0000-00006FA70000}"/>
    <cellStyle name="Normal 5 2 6 5 3 2" xfId="42879" xr:uid="{00000000-0005-0000-0000-000070A70000}"/>
    <cellStyle name="Normal 5 2 6 5 3 2 2" xfId="42880" xr:uid="{00000000-0005-0000-0000-000071A70000}"/>
    <cellStyle name="Normal 5 2 6 5 3 3" xfId="42881" xr:uid="{00000000-0005-0000-0000-000072A70000}"/>
    <cellStyle name="Normal 5 2 6 5 4" xfId="42882" xr:uid="{00000000-0005-0000-0000-000073A70000}"/>
    <cellStyle name="Normal 5 2 6 6" xfId="42883" xr:uid="{00000000-0005-0000-0000-000074A70000}"/>
    <cellStyle name="Normal 5 2 6 6 2" xfId="42884" xr:uid="{00000000-0005-0000-0000-000075A70000}"/>
    <cellStyle name="Normal 5 2 6 6 2 2" xfId="42885" xr:uid="{00000000-0005-0000-0000-000076A70000}"/>
    <cellStyle name="Normal 5 2 6 6 3" xfId="42886" xr:uid="{00000000-0005-0000-0000-000077A70000}"/>
    <cellStyle name="Normal 5 2 6 6 3 2" xfId="42887" xr:uid="{00000000-0005-0000-0000-000078A70000}"/>
    <cellStyle name="Normal 5 2 6 6 3 2 2" xfId="42888" xr:uid="{00000000-0005-0000-0000-000079A70000}"/>
    <cellStyle name="Normal 5 2 6 6 3 3" xfId="42889" xr:uid="{00000000-0005-0000-0000-00007AA70000}"/>
    <cellStyle name="Normal 5 2 6 6 4" xfId="42890" xr:uid="{00000000-0005-0000-0000-00007BA70000}"/>
    <cellStyle name="Normal 5 2 6 7" xfId="42891" xr:uid="{00000000-0005-0000-0000-00007CA70000}"/>
    <cellStyle name="Normal 5 2 6 7 2" xfId="42892" xr:uid="{00000000-0005-0000-0000-00007DA70000}"/>
    <cellStyle name="Normal 5 2 6 8" xfId="42893" xr:uid="{00000000-0005-0000-0000-00007EA70000}"/>
    <cellStyle name="Normal 5 2 6 8 2" xfId="42894" xr:uid="{00000000-0005-0000-0000-00007FA70000}"/>
    <cellStyle name="Normal 5 2 6 8 2 2" xfId="42895" xr:uid="{00000000-0005-0000-0000-000080A70000}"/>
    <cellStyle name="Normal 5 2 6 8 3" xfId="42896" xr:uid="{00000000-0005-0000-0000-000081A70000}"/>
    <cellStyle name="Normal 5 2 6 9" xfId="42897" xr:uid="{00000000-0005-0000-0000-000082A70000}"/>
    <cellStyle name="Normal 5 2 6 9 2" xfId="42898" xr:uid="{00000000-0005-0000-0000-000083A70000}"/>
    <cellStyle name="Normal 5 2 7" xfId="42899" xr:uid="{00000000-0005-0000-0000-000084A70000}"/>
    <cellStyle name="Normal 5 2 7 10" xfId="42900" xr:uid="{00000000-0005-0000-0000-000085A70000}"/>
    <cellStyle name="Normal 5 2 7 11" xfId="42901" xr:uid="{00000000-0005-0000-0000-000086A70000}"/>
    <cellStyle name="Normal 5 2 7 2" xfId="42902" xr:uid="{00000000-0005-0000-0000-000087A70000}"/>
    <cellStyle name="Normal 5 2 7 2 2" xfId="42903" xr:uid="{00000000-0005-0000-0000-000088A70000}"/>
    <cellStyle name="Normal 5 2 7 2 2 2" xfId="42904" xr:uid="{00000000-0005-0000-0000-000089A70000}"/>
    <cellStyle name="Normal 5 2 7 2 2 2 2" xfId="42905" xr:uid="{00000000-0005-0000-0000-00008AA70000}"/>
    <cellStyle name="Normal 5 2 7 2 2 2 2 2" xfId="42906" xr:uid="{00000000-0005-0000-0000-00008BA70000}"/>
    <cellStyle name="Normal 5 2 7 2 2 2 2 2 2" xfId="42907" xr:uid="{00000000-0005-0000-0000-00008CA70000}"/>
    <cellStyle name="Normal 5 2 7 2 2 2 2 3" xfId="42908" xr:uid="{00000000-0005-0000-0000-00008DA70000}"/>
    <cellStyle name="Normal 5 2 7 2 2 2 2 3 2" xfId="42909" xr:uid="{00000000-0005-0000-0000-00008EA70000}"/>
    <cellStyle name="Normal 5 2 7 2 2 2 2 3 2 2" xfId="42910" xr:uid="{00000000-0005-0000-0000-00008FA70000}"/>
    <cellStyle name="Normal 5 2 7 2 2 2 2 3 3" xfId="42911" xr:uid="{00000000-0005-0000-0000-000090A70000}"/>
    <cellStyle name="Normal 5 2 7 2 2 2 2 4" xfId="42912" xr:uid="{00000000-0005-0000-0000-000091A70000}"/>
    <cellStyle name="Normal 5 2 7 2 2 2 3" xfId="42913" xr:uid="{00000000-0005-0000-0000-000092A70000}"/>
    <cellStyle name="Normal 5 2 7 2 2 2 3 2" xfId="42914" xr:uid="{00000000-0005-0000-0000-000093A70000}"/>
    <cellStyle name="Normal 5 2 7 2 2 2 4" xfId="42915" xr:uid="{00000000-0005-0000-0000-000094A70000}"/>
    <cellStyle name="Normal 5 2 7 2 2 2 4 2" xfId="42916" xr:uid="{00000000-0005-0000-0000-000095A70000}"/>
    <cellStyle name="Normal 5 2 7 2 2 2 4 2 2" xfId="42917" xr:uid="{00000000-0005-0000-0000-000096A70000}"/>
    <cellStyle name="Normal 5 2 7 2 2 2 4 3" xfId="42918" xr:uid="{00000000-0005-0000-0000-000097A70000}"/>
    <cellStyle name="Normal 5 2 7 2 2 2 5" xfId="42919" xr:uid="{00000000-0005-0000-0000-000098A70000}"/>
    <cellStyle name="Normal 5 2 7 2 2 3" xfId="42920" xr:uid="{00000000-0005-0000-0000-000099A70000}"/>
    <cellStyle name="Normal 5 2 7 2 2 3 2" xfId="42921" xr:uid="{00000000-0005-0000-0000-00009AA70000}"/>
    <cellStyle name="Normal 5 2 7 2 2 3 2 2" xfId="42922" xr:uid="{00000000-0005-0000-0000-00009BA70000}"/>
    <cellStyle name="Normal 5 2 7 2 2 3 3" xfId="42923" xr:uid="{00000000-0005-0000-0000-00009CA70000}"/>
    <cellStyle name="Normal 5 2 7 2 2 3 3 2" xfId="42924" xr:uid="{00000000-0005-0000-0000-00009DA70000}"/>
    <cellStyle name="Normal 5 2 7 2 2 3 3 2 2" xfId="42925" xr:uid="{00000000-0005-0000-0000-00009EA70000}"/>
    <cellStyle name="Normal 5 2 7 2 2 3 3 3" xfId="42926" xr:uid="{00000000-0005-0000-0000-00009FA70000}"/>
    <cellStyle name="Normal 5 2 7 2 2 3 4" xfId="42927" xr:uid="{00000000-0005-0000-0000-0000A0A70000}"/>
    <cellStyle name="Normal 5 2 7 2 2 4" xfId="42928" xr:uid="{00000000-0005-0000-0000-0000A1A70000}"/>
    <cellStyle name="Normal 5 2 7 2 2 4 2" xfId="42929" xr:uid="{00000000-0005-0000-0000-0000A2A70000}"/>
    <cellStyle name="Normal 5 2 7 2 2 4 2 2" xfId="42930" xr:uid="{00000000-0005-0000-0000-0000A3A70000}"/>
    <cellStyle name="Normal 5 2 7 2 2 4 3" xfId="42931" xr:uid="{00000000-0005-0000-0000-0000A4A70000}"/>
    <cellStyle name="Normal 5 2 7 2 2 4 3 2" xfId="42932" xr:uid="{00000000-0005-0000-0000-0000A5A70000}"/>
    <cellStyle name="Normal 5 2 7 2 2 4 3 2 2" xfId="42933" xr:uid="{00000000-0005-0000-0000-0000A6A70000}"/>
    <cellStyle name="Normal 5 2 7 2 2 4 3 3" xfId="42934" xr:uid="{00000000-0005-0000-0000-0000A7A70000}"/>
    <cellStyle name="Normal 5 2 7 2 2 4 4" xfId="42935" xr:uid="{00000000-0005-0000-0000-0000A8A70000}"/>
    <cellStyle name="Normal 5 2 7 2 2 5" xfId="42936" xr:uid="{00000000-0005-0000-0000-0000A9A70000}"/>
    <cellStyle name="Normal 5 2 7 2 2 5 2" xfId="42937" xr:uid="{00000000-0005-0000-0000-0000AAA70000}"/>
    <cellStyle name="Normal 5 2 7 2 2 6" xfId="42938" xr:uid="{00000000-0005-0000-0000-0000ABA70000}"/>
    <cellStyle name="Normal 5 2 7 2 2 6 2" xfId="42939" xr:uid="{00000000-0005-0000-0000-0000ACA70000}"/>
    <cellStyle name="Normal 5 2 7 2 2 6 2 2" xfId="42940" xr:uid="{00000000-0005-0000-0000-0000ADA70000}"/>
    <cellStyle name="Normal 5 2 7 2 2 6 3" xfId="42941" xr:uid="{00000000-0005-0000-0000-0000AEA70000}"/>
    <cellStyle name="Normal 5 2 7 2 2 7" xfId="42942" xr:uid="{00000000-0005-0000-0000-0000AFA70000}"/>
    <cellStyle name="Normal 5 2 7 2 2 7 2" xfId="42943" xr:uid="{00000000-0005-0000-0000-0000B0A70000}"/>
    <cellStyle name="Normal 5 2 7 2 2 8" xfId="42944" xr:uid="{00000000-0005-0000-0000-0000B1A70000}"/>
    <cellStyle name="Normal 5 2 7 2 3" xfId="42945" xr:uid="{00000000-0005-0000-0000-0000B2A70000}"/>
    <cellStyle name="Normal 5 2 7 2 3 2" xfId="42946" xr:uid="{00000000-0005-0000-0000-0000B3A70000}"/>
    <cellStyle name="Normal 5 2 7 2 3 2 2" xfId="42947" xr:uid="{00000000-0005-0000-0000-0000B4A70000}"/>
    <cellStyle name="Normal 5 2 7 2 3 2 2 2" xfId="42948" xr:uid="{00000000-0005-0000-0000-0000B5A70000}"/>
    <cellStyle name="Normal 5 2 7 2 3 2 3" xfId="42949" xr:uid="{00000000-0005-0000-0000-0000B6A70000}"/>
    <cellStyle name="Normal 5 2 7 2 3 2 3 2" xfId="42950" xr:uid="{00000000-0005-0000-0000-0000B7A70000}"/>
    <cellStyle name="Normal 5 2 7 2 3 2 3 2 2" xfId="42951" xr:uid="{00000000-0005-0000-0000-0000B8A70000}"/>
    <cellStyle name="Normal 5 2 7 2 3 2 3 3" xfId="42952" xr:uid="{00000000-0005-0000-0000-0000B9A70000}"/>
    <cellStyle name="Normal 5 2 7 2 3 2 4" xfId="42953" xr:uid="{00000000-0005-0000-0000-0000BAA70000}"/>
    <cellStyle name="Normal 5 2 7 2 3 3" xfId="42954" xr:uid="{00000000-0005-0000-0000-0000BBA70000}"/>
    <cellStyle name="Normal 5 2 7 2 3 3 2" xfId="42955" xr:uid="{00000000-0005-0000-0000-0000BCA70000}"/>
    <cellStyle name="Normal 5 2 7 2 3 4" xfId="42956" xr:uid="{00000000-0005-0000-0000-0000BDA70000}"/>
    <cellStyle name="Normal 5 2 7 2 3 4 2" xfId="42957" xr:uid="{00000000-0005-0000-0000-0000BEA70000}"/>
    <cellStyle name="Normal 5 2 7 2 3 4 2 2" xfId="42958" xr:uid="{00000000-0005-0000-0000-0000BFA70000}"/>
    <cellStyle name="Normal 5 2 7 2 3 4 3" xfId="42959" xr:uid="{00000000-0005-0000-0000-0000C0A70000}"/>
    <cellStyle name="Normal 5 2 7 2 3 5" xfId="42960" xr:uid="{00000000-0005-0000-0000-0000C1A70000}"/>
    <cellStyle name="Normal 5 2 7 2 4" xfId="42961" xr:uid="{00000000-0005-0000-0000-0000C2A70000}"/>
    <cellStyle name="Normal 5 2 7 2 4 2" xfId="42962" xr:uid="{00000000-0005-0000-0000-0000C3A70000}"/>
    <cellStyle name="Normal 5 2 7 2 4 2 2" xfId="42963" xr:uid="{00000000-0005-0000-0000-0000C4A70000}"/>
    <cellStyle name="Normal 5 2 7 2 4 3" xfId="42964" xr:uid="{00000000-0005-0000-0000-0000C5A70000}"/>
    <cellStyle name="Normal 5 2 7 2 4 3 2" xfId="42965" xr:uid="{00000000-0005-0000-0000-0000C6A70000}"/>
    <cellStyle name="Normal 5 2 7 2 4 3 2 2" xfId="42966" xr:uid="{00000000-0005-0000-0000-0000C7A70000}"/>
    <cellStyle name="Normal 5 2 7 2 4 3 3" xfId="42967" xr:uid="{00000000-0005-0000-0000-0000C8A70000}"/>
    <cellStyle name="Normal 5 2 7 2 4 4" xfId="42968" xr:uid="{00000000-0005-0000-0000-0000C9A70000}"/>
    <cellStyle name="Normal 5 2 7 2 5" xfId="42969" xr:uid="{00000000-0005-0000-0000-0000CAA70000}"/>
    <cellStyle name="Normal 5 2 7 2 5 2" xfId="42970" xr:uid="{00000000-0005-0000-0000-0000CBA70000}"/>
    <cellStyle name="Normal 5 2 7 2 5 2 2" xfId="42971" xr:uid="{00000000-0005-0000-0000-0000CCA70000}"/>
    <cellStyle name="Normal 5 2 7 2 5 3" xfId="42972" xr:uid="{00000000-0005-0000-0000-0000CDA70000}"/>
    <cellStyle name="Normal 5 2 7 2 5 3 2" xfId="42973" xr:uid="{00000000-0005-0000-0000-0000CEA70000}"/>
    <cellStyle name="Normal 5 2 7 2 5 3 2 2" xfId="42974" xr:uid="{00000000-0005-0000-0000-0000CFA70000}"/>
    <cellStyle name="Normal 5 2 7 2 5 3 3" xfId="42975" xr:uid="{00000000-0005-0000-0000-0000D0A70000}"/>
    <cellStyle name="Normal 5 2 7 2 5 4" xfId="42976" xr:uid="{00000000-0005-0000-0000-0000D1A70000}"/>
    <cellStyle name="Normal 5 2 7 2 6" xfId="42977" xr:uid="{00000000-0005-0000-0000-0000D2A70000}"/>
    <cellStyle name="Normal 5 2 7 2 6 2" xfId="42978" xr:uid="{00000000-0005-0000-0000-0000D3A70000}"/>
    <cellStyle name="Normal 5 2 7 2 7" xfId="42979" xr:uid="{00000000-0005-0000-0000-0000D4A70000}"/>
    <cellStyle name="Normal 5 2 7 2 7 2" xfId="42980" xr:uid="{00000000-0005-0000-0000-0000D5A70000}"/>
    <cellStyle name="Normal 5 2 7 2 7 2 2" xfId="42981" xr:uid="{00000000-0005-0000-0000-0000D6A70000}"/>
    <cellStyle name="Normal 5 2 7 2 7 3" xfId="42982" xr:uid="{00000000-0005-0000-0000-0000D7A70000}"/>
    <cellStyle name="Normal 5 2 7 2 8" xfId="42983" xr:uid="{00000000-0005-0000-0000-0000D8A70000}"/>
    <cellStyle name="Normal 5 2 7 2 8 2" xfId="42984" xr:uid="{00000000-0005-0000-0000-0000D9A70000}"/>
    <cellStyle name="Normal 5 2 7 2 9" xfId="42985" xr:uid="{00000000-0005-0000-0000-0000DAA70000}"/>
    <cellStyle name="Normal 5 2 7 3" xfId="42986" xr:uid="{00000000-0005-0000-0000-0000DBA70000}"/>
    <cellStyle name="Normal 5 2 7 3 2" xfId="42987" xr:uid="{00000000-0005-0000-0000-0000DCA70000}"/>
    <cellStyle name="Normal 5 2 7 3 2 2" xfId="42988" xr:uid="{00000000-0005-0000-0000-0000DDA70000}"/>
    <cellStyle name="Normal 5 2 7 3 2 2 2" xfId="42989" xr:uid="{00000000-0005-0000-0000-0000DEA70000}"/>
    <cellStyle name="Normal 5 2 7 3 2 2 2 2" xfId="42990" xr:uid="{00000000-0005-0000-0000-0000DFA70000}"/>
    <cellStyle name="Normal 5 2 7 3 2 2 3" xfId="42991" xr:uid="{00000000-0005-0000-0000-0000E0A70000}"/>
    <cellStyle name="Normal 5 2 7 3 2 2 3 2" xfId="42992" xr:uid="{00000000-0005-0000-0000-0000E1A70000}"/>
    <cellStyle name="Normal 5 2 7 3 2 2 3 2 2" xfId="42993" xr:uid="{00000000-0005-0000-0000-0000E2A70000}"/>
    <cellStyle name="Normal 5 2 7 3 2 2 3 3" xfId="42994" xr:uid="{00000000-0005-0000-0000-0000E3A70000}"/>
    <cellStyle name="Normal 5 2 7 3 2 2 4" xfId="42995" xr:uid="{00000000-0005-0000-0000-0000E4A70000}"/>
    <cellStyle name="Normal 5 2 7 3 2 3" xfId="42996" xr:uid="{00000000-0005-0000-0000-0000E5A70000}"/>
    <cellStyle name="Normal 5 2 7 3 2 3 2" xfId="42997" xr:uid="{00000000-0005-0000-0000-0000E6A70000}"/>
    <cellStyle name="Normal 5 2 7 3 2 4" xfId="42998" xr:uid="{00000000-0005-0000-0000-0000E7A70000}"/>
    <cellStyle name="Normal 5 2 7 3 2 4 2" xfId="42999" xr:uid="{00000000-0005-0000-0000-0000E8A70000}"/>
    <cellStyle name="Normal 5 2 7 3 2 4 2 2" xfId="43000" xr:uid="{00000000-0005-0000-0000-0000E9A70000}"/>
    <cellStyle name="Normal 5 2 7 3 2 4 3" xfId="43001" xr:uid="{00000000-0005-0000-0000-0000EAA70000}"/>
    <cellStyle name="Normal 5 2 7 3 2 5" xfId="43002" xr:uid="{00000000-0005-0000-0000-0000EBA70000}"/>
    <cellStyle name="Normal 5 2 7 3 3" xfId="43003" xr:uid="{00000000-0005-0000-0000-0000ECA70000}"/>
    <cellStyle name="Normal 5 2 7 3 3 2" xfId="43004" xr:uid="{00000000-0005-0000-0000-0000EDA70000}"/>
    <cellStyle name="Normal 5 2 7 3 3 2 2" xfId="43005" xr:uid="{00000000-0005-0000-0000-0000EEA70000}"/>
    <cellStyle name="Normal 5 2 7 3 3 3" xfId="43006" xr:uid="{00000000-0005-0000-0000-0000EFA70000}"/>
    <cellStyle name="Normal 5 2 7 3 3 3 2" xfId="43007" xr:uid="{00000000-0005-0000-0000-0000F0A70000}"/>
    <cellStyle name="Normal 5 2 7 3 3 3 2 2" xfId="43008" xr:uid="{00000000-0005-0000-0000-0000F1A70000}"/>
    <cellStyle name="Normal 5 2 7 3 3 3 3" xfId="43009" xr:uid="{00000000-0005-0000-0000-0000F2A70000}"/>
    <cellStyle name="Normal 5 2 7 3 3 4" xfId="43010" xr:uid="{00000000-0005-0000-0000-0000F3A70000}"/>
    <cellStyle name="Normal 5 2 7 3 4" xfId="43011" xr:uid="{00000000-0005-0000-0000-0000F4A70000}"/>
    <cellStyle name="Normal 5 2 7 3 4 2" xfId="43012" xr:uid="{00000000-0005-0000-0000-0000F5A70000}"/>
    <cellStyle name="Normal 5 2 7 3 4 2 2" xfId="43013" xr:uid="{00000000-0005-0000-0000-0000F6A70000}"/>
    <cellStyle name="Normal 5 2 7 3 4 3" xfId="43014" xr:uid="{00000000-0005-0000-0000-0000F7A70000}"/>
    <cellStyle name="Normal 5 2 7 3 4 3 2" xfId="43015" xr:uid="{00000000-0005-0000-0000-0000F8A70000}"/>
    <cellStyle name="Normal 5 2 7 3 4 3 2 2" xfId="43016" xr:uid="{00000000-0005-0000-0000-0000F9A70000}"/>
    <cellStyle name="Normal 5 2 7 3 4 3 3" xfId="43017" xr:uid="{00000000-0005-0000-0000-0000FAA70000}"/>
    <cellStyle name="Normal 5 2 7 3 4 4" xfId="43018" xr:uid="{00000000-0005-0000-0000-0000FBA70000}"/>
    <cellStyle name="Normal 5 2 7 3 5" xfId="43019" xr:uid="{00000000-0005-0000-0000-0000FCA70000}"/>
    <cellStyle name="Normal 5 2 7 3 5 2" xfId="43020" xr:uid="{00000000-0005-0000-0000-0000FDA70000}"/>
    <cellStyle name="Normal 5 2 7 3 6" xfId="43021" xr:uid="{00000000-0005-0000-0000-0000FEA70000}"/>
    <cellStyle name="Normal 5 2 7 3 6 2" xfId="43022" xr:uid="{00000000-0005-0000-0000-0000FFA70000}"/>
    <cellStyle name="Normal 5 2 7 3 6 2 2" xfId="43023" xr:uid="{00000000-0005-0000-0000-000000A80000}"/>
    <cellStyle name="Normal 5 2 7 3 6 3" xfId="43024" xr:uid="{00000000-0005-0000-0000-000001A80000}"/>
    <cellStyle name="Normal 5 2 7 3 7" xfId="43025" xr:uid="{00000000-0005-0000-0000-000002A80000}"/>
    <cellStyle name="Normal 5 2 7 3 7 2" xfId="43026" xr:uid="{00000000-0005-0000-0000-000003A80000}"/>
    <cellStyle name="Normal 5 2 7 3 8" xfId="43027" xr:uid="{00000000-0005-0000-0000-000004A80000}"/>
    <cellStyle name="Normal 5 2 7 4" xfId="43028" xr:uid="{00000000-0005-0000-0000-000005A80000}"/>
    <cellStyle name="Normal 5 2 7 4 2" xfId="43029" xr:uid="{00000000-0005-0000-0000-000006A80000}"/>
    <cellStyle name="Normal 5 2 7 4 2 2" xfId="43030" xr:uid="{00000000-0005-0000-0000-000007A80000}"/>
    <cellStyle name="Normal 5 2 7 4 2 2 2" xfId="43031" xr:uid="{00000000-0005-0000-0000-000008A80000}"/>
    <cellStyle name="Normal 5 2 7 4 2 3" xfId="43032" xr:uid="{00000000-0005-0000-0000-000009A80000}"/>
    <cellStyle name="Normal 5 2 7 4 2 3 2" xfId="43033" xr:uid="{00000000-0005-0000-0000-00000AA80000}"/>
    <cellStyle name="Normal 5 2 7 4 2 3 2 2" xfId="43034" xr:uid="{00000000-0005-0000-0000-00000BA80000}"/>
    <cellStyle name="Normal 5 2 7 4 2 3 3" xfId="43035" xr:uid="{00000000-0005-0000-0000-00000CA80000}"/>
    <cellStyle name="Normal 5 2 7 4 2 4" xfId="43036" xr:uid="{00000000-0005-0000-0000-00000DA80000}"/>
    <cellStyle name="Normal 5 2 7 4 3" xfId="43037" xr:uid="{00000000-0005-0000-0000-00000EA80000}"/>
    <cellStyle name="Normal 5 2 7 4 3 2" xfId="43038" xr:uid="{00000000-0005-0000-0000-00000FA80000}"/>
    <cellStyle name="Normal 5 2 7 4 4" xfId="43039" xr:uid="{00000000-0005-0000-0000-000010A80000}"/>
    <cellStyle name="Normal 5 2 7 4 4 2" xfId="43040" xr:uid="{00000000-0005-0000-0000-000011A80000}"/>
    <cellStyle name="Normal 5 2 7 4 4 2 2" xfId="43041" xr:uid="{00000000-0005-0000-0000-000012A80000}"/>
    <cellStyle name="Normal 5 2 7 4 4 3" xfId="43042" xr:uid="{00000000-0005-0000-0000-000013A80000}"/>
    <cellStyle name="Normal 5 2 7 4 5" xfId="43043" xr:uid="{00000000-0005-0000-0000-000014A80000}"/>
    <cellStyle name="Normal 5 2 7 5" xfId="43044" xr:uid="{00000000-0005-0000-0000-000015A80000}"/>
    <cellStyle name="Normal 5 2 7 5 2" xfId="43045" xr:uid="{00000000-0005-0000-0000-000016A80000}"/>
    <cellStyle name="Normal 5 2 7 5 2 2" xfId="43046" xr:uid="{00000000-0005-0000-0000-000017A80000}"/>
    <cellStyle name="Normal 5 2 7 5 3" xfId="43047" xr:uid="{00000000-0005-0000-0000-000018A80000}"/>
    <cellStyle name="Normal 5 2 7 5 3 2" xfId="43048" xr:uid="{00000000-0005-0000-0000-000019A80000}"/>
    <cellStyle name="Normal 5 2 7 5 3 2 2" xfId="43049" xr:uid="{00000000-0005-0000-0000-00001AA80000}"/>
    <cellStyle name="Normal 5 2 7 5 3 3" xfId="43050" xr:uid="{00000000-0005-0000-0000-00001BA80000}"/>
    <cellStyle name="Normal 5 2 7 5 4" xfId="43051" xr:uid="{00000000-0005-0000-0000-00001CA80000}"/>
    <cellStyle name="Normal 5 2 7 6" xfId="43052" xr:uid="{00000000-0005-0000-0000-00001DA80000}"/>
    <cellStyle name="Normal 5 2 7 6 2" xfId="43053" xr:uid="{00000000-0005-0000-0000-00001EA80000}"/>
    <cellStyle name="Normal 5 2 7 6 2 2" xfId="43054" xr:uid="{00000000-0005-0000-0000-00001FA80000}"/>
    <cellStyle name="Normal 5 2 7 6 3" xfId="43055" xr:uid="{00000000-0005-0000-0000-000020A80000}"/>
    <cellStyle name="Normal 5 2 7 6 3 2" xfId="43056" xr:uid="{00000000-0005-0000-0000-000021A80000}"/>
    <cellStyle name="Normal 5 2 7 6 3 2 2" xfId="43057" xr:uid="{00000000-0005-0000-0000-000022A80000}"/>
    <cellStyle name="Normal 5 2 7 6 3 3" xfId="43058" xr:uid="{00000000-0005-0000-0000-000023A80000}"/>
    <cellStyle name="Normal 5 2 7 6 4" xfId="43059" xr:uid="{00000000-0005-0000-0000-000024A80000}"/>
    <cellStyle name="Normal 5 2 7 7" xfId="43060" xr:uid="{00000000-0005-0000-0000-000025A80000}"/>
    <cellStyle name="Normal 5 2 7 7 2" xfId="43061" xr:uid="{00000000-0005-0000-0000-000026A80000}"/>
    <cellStyle name="Normal 5 2 7 8" xfId="43062" xr:uid="{00000000-0005-0000-0000-000027A80000}"/>
    <cellStyle name="Normal 5 2 7 8 2" xfId="43063" xr:uid="{00000000-0005-0000-0000-000028A80000}"/>
    <cellStyle name="Normal 5 2 7 8 2 2" xfId="43064" xr:uid="{00000000-0005-0000-0000-000029A80000}"/>
    <cellStyle name="Normal 5 2 7 8 3" xfId="43065" xr:uid="{00000000-0005-0000-0000-00002AA80000}"/>
    <cellStyle name="Normal 5 2 7 9" xfId="43066" xr:uid="{00000000-0005-0000-0000-00002BA80000}"/>
    <cellStyle name="Normal 5 2 7 9 2" xfId="43067" xr:uid="{00000000-0005-0000-0000-00002CA80000}"/>
    <cellStyle name="Normal 5 2 8" xfId="43068" xr:uid="{00000000-0005-0000-0000-00002DA80000}"/>
    <cellStyle name="Normal 5 2 8 2" xfId="43069" xr:uid="{00000000-0005-0000-0000-00002EA80000}"/>
    <cellStyle name="Normal 5 2 8 2 2" xfId="43070" xr:uid="{00000000-0005-0000-0000-00002FA80000}"/>
    <cellStyle name="Normal 5 2 8 2 2 2" xfId="43071" xr:uid="{00000000-0005-0000-0000-000030A80000}"/>
    <cellStyle name="Normal 5 2 8 2 2 2 2" xfId="43072" xr:uid="{00000000-0005-0000-0000-000031A80000}"/>
    <cellStyle name="Normal 5 2 8 2 2 2 2 2" xfId="43073" xr:uid="{00000000-0005-0000-0000-000032A80000}"/>
    <cellStyle name="Normal 5 2 8 2 2 2 3" xfId="43074" xr:uid="{00000000-0005-0000-0000-000033A80000}"/>
    <cellStyle name="Normal 5 2 8 2 2 2 3 2" xfId="43075" xr:uid="{00000000-0005-0000-0000-000034A80000}"/>
    <cellStyle name="Normal 5 2 8 2 2 2 3 2 2" xfId="43076" xr:uid="{00000000-0005-0000-0000-000035A80000}"/>
    <cellStyle name="Normal 5 2 8 2 2 2 3 3" xfId="43077" xr:uid="{00000000-0005-0000-0000-000036A80000}"/>
    <cellStyle name="Normal 5 2 8 2 2 2 4" xfId="43078" xr:uid="{00000000-0005-0000-0000-000037A80000}"/>
    <cellStyle name="Normal 5 2 8 2 2 3" xfId="43079" xr:uid="{00000000-0005-0000-0000-000038A80000}"/>
    <cellStyle name="Normal 5 2 8 2 2 3 2" xfId="43080" xr:uid="{00000000-0005-0000-0000-000039A80000}"/>
    <cellStyle name="Normal 5 2 8 2 2 4" xfId="43081" xr:uid="{00000000-0005-0000-0000-00003AA80000}"/>
    <cellStyle name="Normal 5 2 8 2 2 4 2" xfId="43082" xr:uid="{00000000-0005-0000-0000-00003BA80000}"/>
    <cellStyle name="Normal 5 2 8 2 2 4 2 2" xfId="43083" xr:uid="{00000000-0005-0000-0000-00003CA80000}"/>
    <cellStyle name="Normal 5 2 8 2 2 4 3" xfId="43084" xr:uid="{00000000-0005-0000-0000-00003DA80000}"/>
    <cellStyle name="Normal 5 2 8 2 2 5" xfId="43085" xr:uid="{00000000-0005-0000-0000-00003EA80000}"/>
    <cellStyle name="Normal 5 2 8 2 3" xfId="43086" xr:uid="{00000000-0005-0000-0000-00003FA80000}"/>
    <cellStyle name="Normal 5 2 8 2 3 2" xfId="43087" xr:uid="{00000000-0005-0000-0000-000040A80000}"/>
    <cellStyle name="Normal 5 2 8 2 3 2 2" xfId="43088" xr:uid="{00000000-0005-0000-0000-000041A80000}"/>
    <cellStyle name="Normal 5 2 8 2 3 3" xfId="43089" xr:uid="{00000000-0005-0000-0000-000042A80000}"/>
    <cellStyle name="Normal 5 2 8 2 3 3 2" xfId="43090" xr:uid="{00000000-0005-0000-0000-000043A80000}"/>
    <cellStyle name="Normal 5 2 8 2 3 3 2 2" xfId="43091" xr:uid="{00000000-0005-0000-0000-000044A80000}"/>
    <cellStyle name="Normal 5 2 8 2 3 3 3" xfId="43092" xr:uid="{00000000-0005-0000-0000-000045A80000}"/>
    <cellStyle name="Normal 5 2 8 2 3 4" xfId="43093" xr:uid="{00000000-0005-0000-0000-000046A80000}"/>
    <cellStyle name="Normal 5 2 8 2 4" xfId="43094" xr:uid="{00000000-0005-0000-0000-000047A80000}"/>
    <cellStyle name="Normal 5 2 8 2 4 2" xfId="43095" xr:uid="{00000000-0005-0000-0000-000048A80000}"/>
    <cellStyle name="Normal 5 2 8 2 4 2 2" xfId="43096" xr:uid="{00000000-0005-0000-0000-000049A80000}"/>
    <cellStyle name="Normal 5 2 8 2 4 3" xfId="43097" xr:uid="{00000000-0005-0000-0000-00004AA80000}"/>
    <cellStyle name="Normal 5 2 8 2 4 3 2" xfId="43098" xr:uid="{00000000-0005-0000-0000-00004BA80000}"/>
    <cellStyle name="Normal 5 2 8 2 4 3 2 2" xfId="43099" xr:uid="{00000000-0005-0000-0000-00004CA80000}"/>
    <cellStyle name="Normal 5 2 8 2 4 3 3" xfId="43100" xr:uid="{00000000-0005-0000-0000-00004DA80000}"/>
    <cellStyle name="Normal 5 2 8 2 4 4" xfId="43101" xr:uid="{00000000-0005-0000-0000-00004EA80000}"/>
    <cellStyle name="Normal 5 2 8 2 5" xfId="43102" xr:uid="{00000000-0005-0000-0000-00004FA80000}"/>
    <cellStyle name="Normal 5 2 8 2 5 2" xfId="43103" xr:uid="{00000000-0005-0000-0000-000050A80000}"/>
    <cellStyle name="Normal 5 2 8 2 6" xfId="43104" xr:uid="{00000000-0005-0000-0000-000051A80000}"/>
    <cellStyle name="Normal 5 2 8 2 6 2" xfId="43105" xr:uid="{00000000-0005-0000-0000-000052A80000}"/>
    <cellStyle name="Normal 5 2 8 2 6 2 2" xfId="43106" xr:uid="{00000000-0005-0000-0000-000053A80000}"/>
    <cellStyle name="Normal 5 2 8 2 6 3" xfId="43107" xr:uid="{00000000-0005-0000-0000-000054A80000}"/>
    <cellStyle name="Normal 5 2 8 2 7" xfId="43108" xr:uid="{00000000-0005-0000-0000-000055A80000}"/>
    <cellStyle name="Normal 5 2 8 2 7 2" xfId="43109" xr:uid="{00000000-0005-0000-0000-000056A80000}"/>
    <cellStyle name="Normal 5 2 8 2 8" xfId="43110" xr:uid="{00000000-0005-0000-0000-000057A80000}"/>
    <cellStyle name="Normal 5 2 8 3" xfId="43111" xr:uid="{00000000-0005-0000-0000-000058A80000}"/>
    <cellStyle name="Normal 5 2 8 3 2" xfId="43112" xr:uid="{00000000-0005-0000-0000-000059A80000}"/>
    <cellStyle name="Normal 5 2 8 3 2 2" xfId="43113" xr:uid="{00000000-0005-0000-0000-00005AA80000}"/>
    <cellStyle name="Normal 5 2 8 3 2 2 2" xfId="43114" xr:uid="{00000000-0005-0000-0000-00005BA80000}"/>
    <cellStyle name="Normal 5 2 8 3 2 3" xfId="43115" xr:uid="{00000000-0005-0000-0000-00005CA80000}"/>
    <cellStyle name="Normal 5 2 8 3 2 3 2" xfId="43116" xr:uid="{00000000-0005-0000-0000-00005DA80000}"/>
    <cellStyle name="Normal 5 2 8 3 2 3 2 2" xfId="43117" xr:uid="{00000000-0005-0000-0000-00005EA80000}"/>
    <cellStyle name="Normal 5 2 8 3 2 3 3" xfId="43118" xr:uid="{00000000-0005-0000-0000-00005FA80000}"/>
    <cellStyle name="Normal 5 2 8 3 2 4" xfId="43119" xr:uid="{00000000-0005-0000-0000-000060A80000}"/>
    <cellStyle name="Normal 5 2 8 3 3" xfId="43120" xr:uid="{00000000-0005-0000-0000-000061A80000}"/>
    <cellStyle name="Normal 5 2 8 3 3 2" xfId="43121" xr:uid="{00000000-0005-0000-0000-000062A80000}"/>
    <cellStyle name="Normal 5 2 8 3 4" xfId="43122" xr:uid="{00000000-0005-0000-0000-000063A80000}"/>
    <cellStyle name="Normal 5 2 8 3 4 2" xfId="43123" xr:uid="{00000000-0005-0000-0000-000064A80000}"/>
    <cellStyle name="Normal 5 2 8 3 4 2 2" xfId="43124" xr:uid="{00000000-0005-0000-0000-000065A80000}"/>
    <cellStyle name="Normal 5 2 8 3 4 3" xfId="43125" xr:uid="{00000000-0005-0000-0000-000066A80000}"/>
    <cellStyle name="Normal 5 2 8 3 5" xfId="43126" xr:uid="{00000000-0005-0000-0000-000067A80000}"/>
    <cellStyle name="Normal 5 2 8 4" xfId="43127" xr:uid="{00000000-0005-0000-0000-000068A80000}"/>
    <cellStyle name="Normal 5 2 8 4 2" xfId="43128" xr:uid="{00000000-0005-0000-0000-000069A80000}"/>
    <cellStyle name="Normal 5 2 8 4 2 2" xfId="43129" xr:uid="{00000000-0005-0000-0000-00006AA80000}"/>
    <cellStyle name="Normal 5 2 8 4 3" xfId="43130" xr:uid="{00000000-0005-0000-0000-00006BA80000}"/>
    <cellStyle name="Normal 5 2 8 4 3 2" xfId="43131" xr:uid="{00000000-0005-0000-0000-00006CA80000}"/>
    <cellStyle name="Normal 5 2 8 4 3 2 2" xfId="43132" xr:uid="{00000000-0005-0000-0000-00006DA80000}"/>
    <cellStyle name="Normal 5 2 8 4 3 3" xfId="43133" xr:uid="{00000000-0005-0000-0000-00006EA80000}"/>
    <cellStyle name="Normal 5 2 8 4 4" xfId="43134" xr:uid="{00000000-0005-0000-0000-00006FA80000}"/>
    <cellStyle name="Normal 5 2 8 5" xfId="43135" xr:uid="{00000000-0005-0000-0000-000070A80000}"/>
    <cellStyle name="Normal 5 2 8 5 2" xfId="43136" xr:uid="{00000000-0005-0000-0000-000071A80000}"/>
    <cellStyle name="Normal 5 2 8 5 2 2" xfId="43137" xr:uid="{00000000-0005-0000-0000-000072A80000}"/>
    <cellStyle name="Normal 5 2 8 5 3" xfId="43138" xr:uid="{00000000-0005-0000-0000-000073A80000}"/>
    <cellStyle name="Normal 5 2 8 5 3 2" xfId="43139" xr:uid="{00000000-0005-0000-0000-000074A80000}"/>
    <cellStyle name="Normal 5 2 8 5 3 2 2" xfId="43140" xr:uid="{00000000-0005-0000-0000-000075A80000}"/>
    <cellStyle name="Normal 5 2 8 5 3 3" xfId="43141" xr:uid="{00000000-0005-0000-0000-000076A80000}"/>
    <cellStyle name="Normal 5 2 8 5 4" xfId="43142" xr:uid="{00000000-0005-0000-0000-000077A80000}"/>
    <cellStyle name="Normal 5 2 8 6" xfId="43143" xr:uid="{00000000-0005-0000-0000-000078A80000}"/>
    <cellStyle name="Normal 5 2 8 6 2" xfId="43144" xr:uid="{00000000-0005-0000-0000-000079A80000}"/>
    <cellStyle name="Normal 5 2 8 7" xfId="43145" xr:uid="{00000000-0005-0000-0000-00007AA80000}"/>
    <cellStyle name="Normal 5 2 8 7 2" xfId="43146" xr:uid="{00000000-0005-0000-0000-00007BA80000}"/>
    <cellStyle name="Normal 5 2 8 7 2 2" xfId="43147" xr:uid="{00000000-0005-0000-0000-00007CA80000}"/>
    <cellStyle name="Normal 5 2 8 7 3" xfId="43148" xr:uid="{00000000-0005-0000-0000-00007DA80000}"/>
    <cellStyle name="Normal 5 2 8 8" xfId="43149" xr:uid="{00000000-0005-0000-0000-00007EA80000}"/>
    <cellStyle name="Normal 5 2 8 8 2" xfId="43150" xr:uid="{00000000-0005-0000-0000-00007FA80000}"/>
    <cellStyle name="Normal 5 2 8 9" xfId="43151" xr:uid="{00000000-0005-0000-0000-000080A80000}"/>
    <cellStyle name="Normal 5 2 9" xfId="43152" xr:uid="{00000000-0005-0000-0000-000081A80000}"/>
    <cellStyle name="Normal 5 2 9 2" xfId="43153" xr:uid="{00000000-0005-0000-0000-000082A80000}"/>
    <cellStyle name="Normal 5 2 9 2 2" xfId="43154" xr:uid="{00000000-0005-0000-0000-000083A80000}"/>
    <cellStyle name="Normal 5 2 9 2 2 2" xfId="43155" xr:uid="{00000000-0005-0000-0000-000084A80000}"/>
    <cellStyle name="Normal 5 2 9 2 2 2 2" xfId="43156" xr:uid="{00000000-0005-0000-0000-000085A80000}"/>
    <cellStyle name="Normal 5 2 9 2 2 3" xfId="43157" xr:uid="{00000000-0005-0000-0000-000086A80000}"/>
    <cellStyle name="Normal 5 2 9 2 2 3 2" xfId="43158" xr:uid="{00000000-0005-0000-0000-000087A80000}"/>
    <cellStyle name="Normal 5 2 9 2 2 3 2 2" xfId="43159" xr:uid="{00000000-0005-0000-0000-000088A80000}"/>
    <cellStyle name="Normal 5 2 9 2 2 3 3" xfId="43160" xr:uid="{00000000-0005-0000-0000-000089A80000}"/>
    <cellStyle name="Normal 5 2 9 2 2 4" xfId="43161" xr:uid="{00000000-0005-0000-0000-00008AA80000}"/>
    <cellStyle name="Normal 5 2 9 2 3" xfId="43162" xr:uid="{00000000-0005-0000-0000-00008BA80000}"/>
    <cellStyle name="Normal 5 2 9 2 3 2" xfId="43163" xr:uid="{00000000-0005-0000-0000-00008CA80000}"/>
    <cellStyle name="Normal 5 2 9 2 4" xfId="43164" xr:uid="{00000000-0005-0000-0000-00008DA80000}"/>
    <cellStyle name="Normal 5 2 9 2 4 2" xfId="43165" xr:uid="{00000000-0005-0000-0000-00008EA80000}"/>
    <cellStyle name="Normal 5 2 9 2 4 2 2" xfId="43166" xr:uid="{00000000-0005-0000-0000-00008FA80000}"/>
    <cellStyle name="Normal 5 2 9 2 4 3" xfId="43167" xr:uid="{00000000-0005-0000-0000-000090A80000}"/>
    <cellStyle name="Normal 5 2 9 2 5" xfId="43168" xr:uid="{00000000-0005-0000-0000-000091A80000}"/>
    <cellStyle name="Normal 5 2 9 3" xfId="43169" xr:uid="{00000000-0005-0000-0000-000092A80000}"/>
    <cellStyle name="Normal 5 2 9 3 2" xfId="43170" xr:uid="{00000000-0005-0000-0000-000093A80000}"/>
    <cellStyle name="Normal 5 2 9 3 2 2" xfId="43171" xr:uid="{00000000-0005-0000-0000-000094A80000}"/>
    <cellStyle name="Normal 5 2 9 3 3" xfId="43172" xr:uid="{00000000-0005-0000-0000-000095A80000}"/>
    <cellStyle name="Normal 5 2 9 3 3 2" xfId="43173" xr:uid="{00000000-0005-0000-0000-000096A80000}"/>
    <cellStyle name="Normal 5 2 9 3 3 2 2" xfId="43174" xr:uid="{00000000-0005-0000-0000-000097A80000}"/>
    <cellStyle name="Normal 5 2 9 3 3 3" xfId="43175" xr:uid="{00000000-0005-0000-0000-000098A80000}"/>
    <cellStyle name="Normal 5 2 9 3 4" xfId="43176" xr:uid="{00000000-0005-0000-0000-000099A80000}"/>
    <cellStyle name="Normal 5 2 9 4" xfId="43177" xr:uid="{00000000-0005-0000-0000-00009AA80000}"/>
    <cellStyle name="Normal 5 2 9 4 2" xfId="43178" xr:uid="{00000000-0005-0000-0000-00009BA80000}"/>
    <cellStyle name="Normal 5 2 9 4 2 2" xfId="43179" xr:uid="{00000000-0005-0000-0000-00009CA80000}"/>
    <cellStyle name="Normal 5 2 9 4 3" xfId="43180" xr:uid="{00000000-0005-0000-0000-00009DA80000}"/>
    <cellStyle name="Normal 5 2 9 4 3 2" xfId="43181" xr:uid="{00000000-0005-0000-0000-00009EA80000}"/>
    <cellStyle name="Normal 5 2 9 4 3 2 2" xfId="43182" xr:uid="{00000000-0005-0000-0000-00009FA80000}"/>
    <cellStyle name="Normal 5 2 9 4 3 3" xfId="43183" xr:uid="{00000000-0005-0000-0000-0000A0A80000}"/>
    <cellStyle name="Normal 5 2 9 4 4" xfId="43184" xr:uid="{00000000-0005-0000-0000-0000A1A80000}"/>
    <cellStyle name="Normal 5 2 9 5" xfId="43185" xr:uid="{00000000-0005-0000-0000-0000A2A80000}"/>
    <cellStyle name="Normal 5 2 9 5 2" xfId="43186" xr:uid="{00000000-0005-0000-0000-0000A3A80000}"/>
    <cellStyle name="Normal 5 2 9 6" xfId="43187" xr:uid="{00000000-0005-0000-0000-0000A4A80000}"/>
    <cellStyle name="Normal 5 2 9 6 2" xfId="43188" xr:uid="{00000000-0005-0000-0000-0000A5A80000}"/>
    <cellStyle name="Normal 5 2 9 6 2 2" xfId="43189" xr:uid="{00000000-0005-0000-0000-0000A6A80000}"/>
    <cellStyle name="Normal 5 2 9 6 3" xfId="43190" xr:uid="{00000000-0005-0000-0000-0000A7A80000}"/>
    <cellStyle name="Normal 5 2 9 7" xfId="43191" xr:uid="{00000000-0005-0000-0000-0000A8A80000}"/>
    <cellStyle name="Normal 5 2 9 7 2" xfId="43192" xr:uid="{00000000-0005-0000-0000-0000A9A80000}"/>
    <cellStyle name="Normal 5 2 9 8" xfId="43193" xr:uid="{00000000-0005-0000-0000-0000AAA80000}"/>
    <cellStyle name="Normal 5 2_Sheet1" xfId="43194" xr:uid="{00000000-0005-0000-0000-0000ABA80000}"/>
    <cellStyle name="Normal 5 3" xfId="43195" xr:uid="{00000000-0005-0000-0000-0000ACA80000}"/>
    <cellStyle name="Normal 5 3 10" xfId="43196" xr:uid="{00000000-0005-0000-0000-0000ADA80000}"/>
    <cellStyle name="Normal 5 3 10 2" xfId="43197" xr:uid="{00000000-0005-0000-0000-0000AEA80000}"/>
    <cellStyle name="Normal 5 3 10 2 2" xfId="43198" xr:uid="{00000000-0005-0000-0000-0000AFA80000}"/>
    <cellStyle name="Normal 5 3 10 2 2 2" xfId="43199" xr:uid="{00000000-0005-0000-0000-0000B0A80000}"/>
    <cellStyle name="Normal 5 3 10 2 2 2 2" xfId="43200" xr:uid="{00000000-0005-0000-0000-0000B1A80000}"/>
    <cellStyle name="Normal 5 3 10 2 2 3" xfId="43201" xr:uid="{00000000-0005-0000-0000-0000B2A80000}"/>
    <cellStyle name="Normal 5 3 10 2 2 3 2" xfId="43202" xr:uid="{00000000-0005-0000-0000-0000B3A80000}"/>
    <cellStyle name="Normal 5 3 10 2 2 3 2 2" xfId="43203" xr:uid="{00000000-0005-0000-0000-0000B4A80000}"/>
    <cellStyle name="Normal 5 3 10 2 2 3 3" xfId="43204" xr:uid="{00000000-0005-0000-0000-0000B5A80000}"/>
    <cellStyle name="Normal 5 3 10 2 2 4" xfId="43205" xr:uid="{00000000-0005-0000-0000-0000B6A80000}"/>
    <cellStyle name="Normal 5 3 10 2 3" xfId="43206" xr:uid="{00000000-0005-0000-0000-0000B7A80000}"/>
    <cellStyle name="Normal 5 3 10 2 3 2" xfId="43207" xr:uid="{00000000-0005-0000-0000-0000B8A80000}"/>
    <cellStyle name="Normal 5 3 10 2 4" xfId="43208" xr:uid="{00000000-0005-0000-0000-0000B9A80000}"/>
    <cellStyle name="Normal 5 3 10 2 4 2" xfId="43209" xr:uid="{00000000-0005-0000-0000-0000BAA80000}"/>
    <cellStyle name="Normal 5 3 10 2 4 2 2" xfId="43210" xr:uid="{00000000-0005-0000-0000-0000BBA80000}"/>
    <cellStyle name="Normal 5 3 10 2 4 3" xfId="43211" xr:uid="{00000000-0005-0000-0000-0000BCA80000}"/>
    <cellStyle name="Normal 5 3 10 2 5" xfId="43212" xr:uid="{00000000-0005-0000-0000-0000BDA80000}"/>
    <cellStyle name="Normal 5 3 10 3" xfId="43213" xr:uid="{00000000-0005-0000-0000-0000BEA80000}"/>
    <cellStyle name="Normal 5 3 10 3 2" xfId="43214" xr:uid="{00000000-0005-0000-0000-0000BFA80000}"/>
    <cellStyle name="Normal 5 3 10 3 2 2" xfId="43215" xr:uid="{00000000-0005-0000-0000-0000C0A80000}"/>
    <cellStyle name="Normal 5 3 10 3 3" xfId="43216" xr:uid="{00000000-0005-0000-0000-0000C1A80000}"/>
    <cellStyle name="Normal 5 3 10 3 3 2" xfId="43217" xr:uid="{00000000-0005-0000-0000-0000C2A80000}"/>
    <cellStyle name="Normal 5 3 10 3 3 2 2" xfId="43218" xr:uid="{00000000-0005-0000-0000-0000C3A80000}"/>
    <cellStyle name="Normal 5 3 10 3 3 3" xfId="43219" xr:uid="{00000000-0005-0000-0000-0000C4A80000}"/>
    <cellStyle name="Normal 5 3 10 3 4" xfId="43220" xr:uid="{00000000-0005-0000-0000-0000C5A80000}"/>
    <cellStyle name="Normal 5 3 10 4" xfId="43221" xr:uid="{00000000-0005-0000-0000-0000C6A80000}"/>
    <cellStyle name="Normal 5 3 10 4 2" xfId="43222" xr:uid="{00000000-0005-0000-0000-0000C7A80000}"/>
    <cellStyle name="Normal 5 3 10 5" xfId="43223" xr:uid="{00000000-0005-0000-0000-0000C8A80000}"/>
    <cellStyle name="Normal 5 3 10 5 2" xfId="43224" xr:uid="{00000000-0005-0000-0000-0000C9A80000}"/>
    <cellStyle name="Normal 5 3 10 5 2 2" xfId="43225" xr:uid="{00000000-0005-0000-0000-0000CAA80000}"/>
    <cellStyle name="Normal 5 3 10 5 3" xfId="43226" xr:uid="{00000000-0005-0000-0000-0000CBA80000}"/>
    <cellStyle name="Normal 5 3 10 6" xfId="43227" xr:uid="{00000000-0005-0000-0000-0000CCA80000}"/>
    <cellStyle name="Normal 5 3 11" xfId="43228" xr:uid="{00000000-0005-0000-0000-0000CDA80000}"/>
    <cellStyle name="Normal 5 3 11 2" xfId="43229" xr:uid="{00000000-0005-0000-0000-0000CEA80000}"/>
    <cellStyle name="Normal 5 3 11 2 2" xfId="43230" xr:uid="{00000000-0005-0000-0000-0000CFA80000}"/>
    <cellStyle name="Normal 5 3 11 2 2 2" xfId="43231" xr:uid="{00000000-0005-0000-0000-0000D0A80000}"/>
    <cellStyle name="Normal 5 3 11 2 2 2 2" xfId="43232" xr:uid="{00000000-0005-0000-0000-0000D1A80000}"/>
    <cellStyle name="Normal 5 3 11 2 2 3" xfId="43233" xr:uid="{00000000-0005-0000-0000-0000D2A80000}"/>
    <cellStyle name="Normal 5 3 11 2 2 3 2" xfId="43234" xr:uid="{00000000-0005-0000-0000-0000D3A80000}"/>
    <cellStyle name="Normal 5 3 11 2 2 3 2 2" xfId="43235" xr:uid="{00000000-0005-0000-0000-0000D4A80000}"/>
    <cellStyle name="Normal 5 3 11 2 2 3 3" xfId="43236" xr:uid="{00000000-0005-0000-0000-0000D5A80000}"/>
    <cellStyle name="Normal 5 3 11 2 2 4" xfId="43237" xr:uid="{00000000-0005-0000-0000-0000D6A80000}"/>
    <cellStyle name="Normal 5 3 11 2 3" xfId="43238" xr:uid="{00000000-0005-0000-0000-0000D7A80000}"/>
    <cellStyle name="Normal 5 3 11 2 3 2" xfId="43239" xr:uid="{00000000-0005-0000-0000-0000D8A80000}"/>
    <cellStyle name="Normal 5 3 11 2 4" xfId="43240" xr:uid="{00000000-0005-0000-0000-0000D9A80000}"/>
    <cellStyle name="Normal 5 3 11 2 4 2" xfId="43241" xr:uid="{00000000-0005-0000-0000-0000DAA80000}"/>
    <cellStyle name="Normal 5 3 11 2 4 2 2" xfId="43242" xr:uid="{00000000-0005-0000-0000-0000DBA80000}"/>
    <cellStyle name="Normal 5 3 11 2 4 3" xfId="43243" xr:uid="{00000000-0005-0000-0000-0000DCA80000}"/>
    <cellStyle name="Normal 5 3 11 2 5" xfId="43244" xr:uid="{00000000-0005-0000-0000-0000DDA80000}"/>
    <cellStyle name="Normal 5 3 11 3" xfId="43245" xr:uid="{00000000-0005-0000-0000-0000DEA80000}"/>
    <cellStyle name="Normal 5 3 11 3 2" xfId="43246" xr:uid="{00000000-0005-0000-0000-0000DFA80000}"/>
    <cellStyle name="Normal 5 3 11 3 2 2" xfId="43247" xr:uid="{00000000-0005-0000-0000-0000E0A80000}"/>
    <cellStyle name="Normal 5 3 11 3 3" xfId="43248" xr:uid="{00000000-0005-0000-0000-0000E1A80000}"/>
    <cellStyle name="Normal 5 3 11 3 3 2" xfId="43249" xr:uid="{00000000-0005-0000-0000-0000E2A80000}"/>
    <cellStyle name="Normal 5 3 11 3 3 2 2" xfId="43250" xr:uid="{00000000-0005-0000-0000-0000E3A80000}"/>
    <cellStyle name="Normal 5 3 11 3 3 3" xfId="43251" xr:uid="{00000000-0005-0000-0000-0000E4A80000}"/>
    <cellStyle name="Normal 5 3 11 3 4" xfId="43252" xr:uid="{00000000-0005-0000-0000-0000E5A80000}"/>
    <cellStyle name="Normal 5 3 11 4" xfId="43253" xr:uid="{00000000-0005-0000-0000-0000E6A80000}"/>
    <cellStyle name="Normal 5 3 11 4 2" xfId="43254" xr:uid="{00000000-0005-0000-0000-0000E7A80000}"/>
    <cellStyle name="Normal 5 3 11 5" xfId="43255" xr:uid="{00000000-0005-0000-0000-0000E8A80000}"/>
    <cellStyle name="Normal 5 3 11 5 2" xfId="43256" xr:uid="{00000000-0005-0000-0000-0000E9A80000}"/>
    <cellStyle name="Normal 5 3 11 5 2 2" xfId="43257" xr:uid="{00000000-0005-0000-0000-0000EAA80000}"/>
    <cellStyle name="Normal 5 3 11 5 3" xfId="43258" xr:uid="{00000000-0005-0000-0000-0000EBA80000}"/>
    <cellStyle name="Normal 5 3 11 6" xfId="43259" xr:uid="{00000000-0005-0000-0000-0000ECA80000}"/>
    <cellStyle name="Normal 5 3 12" xfId="43260" xr:uid="{00000000-0005-0000-0000-0000EDA80000}"/>
    <cellStyle name="Normal 5 3 12 2" xfId="43261" xr:uid="{00000000-0005-0000-0000-0000EEA80000}"/>
    <cellStyle name="Normal 5 3 12 2 2" xfId="43262" xr:uid="{00000000-0005-0000-0000-0000EFA80000}"/>
    <cellStyle name="Normal 5 3 12 2 2 2" xfId="43263" xr:uid="{00000000-0005-0000-0000-0000F0A80000}"/>
    <cellStyle name="Normal 5 3 12 2 3" xfId="43264" xr:uid="{00000000-0005-0000-0000-0000F1A80000}"/>
    <cellStyle name="Normal 5 3 12 2 3 2" xfId="43265" xr:uid="{00000000-0005-0000-0000-0000F2A80000}"/>
    <cellStyle name="Normal 5 3 12 2 3 2 2" xfId="43266" xr:uid="{00000000-0005-0000-0000-0000F3A80000}"/>
    <cellStyle name="Normal 5 3 12 2 3 3" xfId="43267" xr:uid="{00000000-0005-0000-0000-0000F4A80000}"/>
    <cellStyle name="Normal 5 3 12 2 4" xfId="43268" xr:uid="{00000000-0005-0000-0000-0000F5A80000}"/>
    <cellStyle name="Normal 5 3 12 3" xfId="43269" xr:uid="{00000000-0005-0000-0000-0000F6A80000}"/>
    <cellStyle name="Normal 5 3 12 3 2" xfId="43270" xr:uid="{00000000-0005-0000-0000-0000F7A80000}"/>
    <cellStyle name="Normal 5 3 12 4" xfId="43271" xr:uid="{00000000-0005-0000-0000-0000F8A80000}"/>
    <cellStyle name="Normal 5 3 12 4 2" xfId="43272" xr:uid="{00000000-0005-0000-0000-0000F9A80000}"/>
    <cellStyle name="Normal 5 3 12 4 2 2" xfId="43273" xr:uid="{00000000-0005-0000-0000-0000FAA80000}"/>
    <cellStyle name="Normal 5 3 12 4 3" xfId="43274" xr:uid="{00000000-0005-0000-0000-0000FBA80000}"/>
    <cellStyle name="Normal 5 3 12 5" xfId="43275" xr:uid="{00000000-0005-0000-0000-0000FCA80000}"/>
    <cellStyle name="Normal 5 3 13" xfId="43276" xr:uid="{00000000-0005-0000-0000-0000FDA80000}"/>
    <cellStyle name="Normal 5 3 13 2" xfId="43277" xr:uid="{00000000-0005-0000-0000-0000FEA80000}"/>
    <cellStyle name="Normal 5 3 13 2 2" xfId="43278" xr:uid="{00000000-0005-0000-0000-0000FFA80000}"/>
    <cellStyle name="Normal 5 3 13 3" xfId="43279" xr:uid="{00000000-0005-0000-0000-000000A90000}"/>
    <cellStyle name="Normal 5 3 13 3 2" xfId="43280" xr:uid="{00000000-0005-0000-0000-000001A90000}"/>
    <cellStyle name="Normal 5 3 13 3 2 2" xfId="43281" xr:uid="{00000000-0005-0000-0000-000002A90000}"/>
    <cellStyle name="Normal 5 3 13 3 3" xfId="43282" xr:uid="{00000000-0005-0000-0000-000003A90000}"/>
    <cellStyle name="Normal 5 3 13 4" xfId="43283" xr:uid="{00000000-0005-0000-0000-000004A90000}"/>
    <cellStyle name="Normal 5 3 14" xfId="43284" xr:uid="{00000000-0005-0000-0000-000005A90000}"/>
    <cellStyle name="Normal 5 3 14 2" xfId="43285" xr:uid="{00000000-0005-0000-0000-000006A90000}"/>
    <cellStyle name="Normal 5 3 14 2 2" xfId="43286" xr:uid="{00000000-0005-0000-0000-000007A90000}"/>
    <cellStyle name="Normal 5 3 14 3" xfId="43287" xr:uid="{00000000-0005-0000-0000-000008A90000}"/>
    <cellStyle name="Normal 5 3 14 3 2" xfId="43288" xr:uid="{00000000-0005-0000-0000-000009A90000}"/>
    <cellStyle name="Normal 5 3 14 3 2 2" xfId="43289" xr:uid="{00000000-0005-0000-0000-00000AA90000}"/>
    <cellStyle name="Normal 5 3 14 3 3" xfId="43290" xr:uid="{00000000-0005-0000-0000-00000BA90000}"/>
    <cellStyle name="Normal 5 3 14 4" xfId="43291" xr:uid="{00000000-0005-0000-0000-00000CA90000}"/>
    <cellStyle name="Normal 5 3 15" xfId="43292" xr:uid="{00000000-0005-0000-0000-00000DA90000}"/>
    <cellStyle name="Normal 5 3 15 2" xfId="43293" xr:uid="{00000000-0005-0000-0000-00000EA90000}"/>
    <cellStyle name="Normal 5 3 15 2 2" xfId="43294" xr:uid="{00000000-0005-0000-0000-00000FA90000}"/>
    <cellStyle name="Normal 5 3 15 3" xfId="43295" xr:uid="{00000000-0005-0000-0000-000010A90000}"/>
    <cellStyle name="Normal 5 3 15 3 2" xfId="43296" xr:uid="{00000000-0005-0000-0000-000011A90000}"/>
    <cellStyle name="Normal 5 3 15 3 2 2" xfId="43297" xr:uid="{00000000-0005-0000-0000-000012A90000}"/>
    <cellStyle name="Normal 5 3 15 3 3" xfId="43298" xr:uid="{00000000-0005-0000-0000-000013A90000}"/>
    <cellStyle name="Normal 5 3 15 4" xfId="43299" xr:uid="{00000000-0005-0000-0000-000014A90000}"/>
    <cellStyle name="Normal 5 3 16" xfId="43300" xr:uid="{00000000-0005-0000-0000-000015A90000}"/>
    <cellStyle name="Normal 5 3 16 2" xfId="43301" xr:uid="{00000000-0005-0000-0000-000016A90000}"/>
    <cellStyle name="Normal 5 3 16 2 2" xfId="43302" xr:uid="{00000000-0005-0000-0000-000017A90000}"/>
    <cellStyle name="Normal 5 3 16 3" xfId="43303" xr:uid="{00000000-0005-0000-0000-000018A90000}"/>
    <cellStyle name="Normal 5 3 17" xfId="43304" xr:uid="{00000000-0005-0000-0000-000019A90000}"/>
    <cellStyle name="Normal 5 3 17 2" xfId="43305" xr:uid="{00000000-0005-0000-0000-00001AA90000}"/>
    <cellStyle name="Normal 5 3 18" xfId="43306" xr:uid="{00000000-0005-0000-0000-00001BA90000}"/>
    <cellStyle name="Normal 5 3 18 2" xfId="43307" xr:uid="{00000000-0005-0000-0000-00001CA90000}"/>
    <cellStyle name="Normal 5 3 19" xfId="43308" xr:uid="{00000000-0005-0000-0000-00001DA90000}"/>
    <cellStyle name="Normal 5 3 2" xfId="43309" xr:uid="{00000000-0005-0000-0000-00001EA90000}"/>
    <cellStyle name="Normal 5 3 2 10" xfId="43310" xr:uid="{00000000-0005-0000-0000-00001FA90000}"/>
    <cellStyle name="Normal 5 3 2 10 2" xfId="43311" xr:uid="{00000000-0005-0000-0000-000020A90000}"/>
    <cellStyle name="Normal 5 3 2 10 2 2" xfId="43312" xr:uid="{00000000-0005-0000-0000-000021A90000}"/>
    <cellStyle name="Normal 5 3 2 10 2 2 2" xfId="43313" xr:uid="{00000000-0005-0000-0000-000022A90000}"/>
    <cellStyle name="Normal 5 3 2 10 2 2 2 2" xfId="43314" xr:uid="{00000000-0005-0000-0000-000023A90000}"/>
    <cellStyle name="Normal 5 3 2 10 2 2 3" xfId="43315" xr:uid="{00000000-0005-0000-0000-000024A90000}"/>
    <cellStyle name="Normal 5 3 2 10 2 2 3 2" xfId="43316" xr:uid="{00000000-0005-0000-0000-000025A90000}"/>
    <cellStyle name="Normal 5 3 2 10 2 2 3 2 2" xfId="43317" xr:uid="{00000000-0005-0000-0000-000026A90000}"/>
    <cellStyle name="Normal 5 3 2 10 2 2 3 3" xfId="43318" xr:uid="{00000000-0005-0000-0000-000027A90000}"/>
    <cellStyle name="Normal 5 3 2 10 2 2 4" xfId="43319" xr:uid="{00000000-0005-0000-0000-000028A90000}"/>
    <cellStyle name="Normal 5 3 2 10 2 3" xfId="43320" xr:uid="{00000000-0005-0000-0000-000029A90000}"/>
    <cellStyle name="Normal 5 3 2 10 2 3 2" xfId="43321" xr:uid="{00000000-0005-0000-0000-00002AA90000}"/>
    <cellStyle name="Normal 5 3 2 10 2 4" xfId="43322" xr:uid="{00000000-0005-0000-0000-00002BA90000}"/>
    <cellStyle name="Normal 5 3 2 10 2 4 2" xfId="43323" xr:uid="{00000000-0005-0000-0000-00002CA90000}"/>
    <cellStyle name="Normal 5 3 2 10 2 4 2 2" xfId="43324" xr:uid="{00000000-0005-0000-0000-00002DA90000}"/>
    <cellStyle name="Normal 5 3 2 10 2 4 3" xfId="43325" xr:uid="{00000000-0005-0000-0000-00002EA90000}"/>
    <cellStyle name="Normal 5 3 2 10 2 5" xfId="43326" xr:uid="{00000000-0005-0000-0000-00002FA90000}"/>
    <cellStyle name="Normal 5 3 2 10 3" xfId="43327" xr:uid="{00000000-0005-0000-0000-000030A90000}"/>
    <cellStyle name="Normal 5 3 2 10 3 2" xfId="43328" xr:uid="{00000000-0005-0000-0000-000031A90000}"/>
    <cellStyle name="Normal 5 3 2 10 3 2 2" xfId="43329" xr:uid="{00000000-0005-0000-0000-000032A90000}"/>
    <cellStyle name="Normal 5 3 2 10 3 3" xfId="43330" xr:uid="{00000000-0005-0000-0000-000033A90000}"/>
    <cellStyle name="Normal 5 3 2 10 3 3 2" xfId="43331" xr:uid="{00000000-0005-0000-0000-000034A90000}"/>
    <cellStyle name="Normal 5 3 2 10 3 3 2 2" xfId="43332" xr:uid="{00000000-0005-0000-0000-000035A90000}"/>
    <cellStyle name="Normal 5 3 2 10 3 3 3" xfId="43333" xr:uid="{00000000-0005-0000-0000-000036A90000}"/>
    <cellStyle name="Normal 5 3 2 10 3 4" xfId="43334" xr:uid="{00000000-0005-0000-0000-000037A90000}"/>
    <cellStyle name="Normal 5 3 2 10 4" xfId="43335" xr:uid="{00000000-0005-0000-0000-000038A90000}"/>
    <cellStyle name="Normal 5 3 2 10 4 2" xfId="43336" xr:uid="{00000000-0005-0000-0000-000039A90000}"/>
    <cellStyle name="Normal 5 3 2 10 5" xfId="43337" xr:uid="{00000000-0005-0000-0000-00003AA90000}"/>
    <cellStyle name="Normal 5 3 2 10 5 2" xfId="43338" xr:uid="{00000000-0005-0000-0000-00003BA90000}"/>
    <cellStyle name="Normal 5 3 2 10 5 2 2" xfId="43339" xr:uid="{00000000-0005-0000-0000-00003CA90000}"/>
    <cellStyle name="Normal 5 3 2 10 5 3" xfId="43340" xr:uid="{00000000-0005-0000-0000-00003DA90000}"/>
    <cellStyle name="Normal 5 3 2 10 6" xfId="43341" xr:uid="{00000000-0005-0000-0000-00003EA90000}"/>
    <cellStyle name="Normal 5 3 2 11" xfId="43342" xr:uid="{00000000-0005-0000-0000-00003FA90000}"/>
    <cellStyle name="Normal 5 3 2 11 2" xfId="43343" xr:uid="{00000000-0005-0000-0000-000040A90000}"/>
    <cellStyle name="Normal 5 3 2 11 2 2" xfId="43344" xr:uid="{00000000-0005-0000-0000-000041A90000}"/>
    <cellStyle name="Normal 5 3 2 11 2 2 2" xfId="43345" xr:uid="{00000000-0005-0000-0000-000042A90000}"/>
    <cellStyle name="Normal 5 3 2 11 2 3" xfId="43346" xr:uid="{00000000-0005-0000-0000-000043A90000}"/>
    <cellStyle name="Normal 5 3 2 11 2 3 2" xfId="43347" xr:uid="{00000000-0005-0000-0000-000044A90000}"/>
    <cellStyle name="Normal 5 3 2 11 2 3 2 2" xfId="43348" xr:uid="{00000000-0005-0000-0000-000045A90000}"/>
    <cellStyle name="Normal 5 3 2 11 2 3 3" xfId="43349" xr:uid="{00000000-0005-0000-0000-000046A90000}"/>
    <cellStyle name="Normal 5 3 2 11 2 4" xfId="43350" xr:uid="{00000000-0005-0000-0000-000047A90000}"/>
    <cellStyle name="Normal 5 3 2 11 3" xfId="43351" xr:uid="{00000000-0005-0000-0000-000048A90000}"/>
    <cellStyle name="Normal 5 3 2 11 3 2" xfId="43352" xr:uid="{00000000-0005-0000-0000-000049A90000}"/>
    <cellStyle name="Normal 5 3 2 11 4" xfId="43353" xr:uid="{00000000-0005-0000-0000-00004AA90000}"/>
    <cellStyle name="Normal 5 3 2 11 4 2" xfId="43354" xr:uid="{00000000-0005-0000-0000-00004BA90000}"/>
    <cellStyle name="Normal 5 3 2 11 4 2 2" xfId="43355" xr:uid="{00000000-0005-0000-0000-00004CA90000}"/>
    <cellStyle name="Normal 5 3 2 11 4 3" xfId="43356" xr:uid="{00000000-0005-0000-0000-00004DA90000}"/>
    <cellStyle name="Normal 5 3 2 11 5" xfId="43357" xr:uid="{00000000-0005-0000-0000-00004EA90000}"/>
    <cellStyle name="Normal 5 3 2 12" xfId="43358" xr:uid="{00000000-0005-0000-0000-00004FA90000}"/>
    <cellStyle name="Normal 5 3 2 12 2" xfId="43359" xr:uid="{00000000-0005-0000-0000-000050A90000}"/>
    <cellStyle name="Normal 5 3 2 12 2 2" xfId="43360" xr:uid="{00000000-0005-0000-0000-000051A90000}"/>
    <cellStyle name="Normal 5 3 2 12 3" xfId="43361" xr:uid="{00000000-0005-0000-0000-000052A90000}"/>
    <cellStyle name="Normal 5 3 2 12 3 2" xfId="43362" xr:uid="{00000000-0005-0000-0000-000053A90000}"/>
    <cellStyle name="Normal 5 3 2 12 3 2 2" xfId="43363" xr:uid="{00000000-0005-0000-0000-000054A90000}"/>
    <cellStyle name="Normal 5 3 2 12 3 3" xfId="43364" xr:uid="{00000000-0005-0000-0000-000055A90000}"/>
    <cellStyle name="Normal 5 3 2 12 4" xfId="43365" xr:uid="{00000000-0005-0000-0000-000056A90000}"/>
    <cellStyle name="Normal 5 3 2 13" xfId="43366" xr:uid="{00000000-0005-0000-0000-000057A90000}"/>
    <cellStyle name="Normal 5 3 2 13 2" xfId="43367" xr:uid="{00000000-0005-0000-0000-000058A90000}"/>
    <cellStyle name="Normal 5 3 2 13 2 2" xfId="43368" xr:uid="{00000000-0005-0000-0000-000059A90000}"/>
    <cellStyle name="Normal 5 3 2 13 3" xfId="43369" xr:uid="{00000000-0005-0000-0000-00005AA90000}"/>
    <cellStyle name="Normal 5 3 2 13 3 2" xfId="43370" xr:uid="{00000000-0005-0000-0000-00005BA90000}"/>
    <cellStyle name="Normal 5 3 2 13 3 2 2" xfId="43371" xr:uid="{00000000-0005-0000-0000-00005CA90000}"/>
    <cellStyle name="Normal 5 3 2 13 3 3" xfId="43372" xr:uid="{00000000-0005-0000-0000-00005DA90000}"/>
    <cellStyle name="Normal 5 3 2 13 4" xfId="43373" xr:uid="{00000000-0005-0000-0000-00005EA90000}"/>
    <cellStyle name="Normal 5 3 2 14" xfId="43374" xr:uid="{00000000-0005-0000-0000-00005FA90000}"/>
    <cellStyle name="Normal 5 3 2 14 2" xfId="43375" xr:uid="{00000000-0005-0000-0000-000060A90000}"/>
    <cellStyle name="Normal 5 3 2 14 2 2" xfId="43376" xr:uid="{00000000-0005-0000-0000-000061A90000}"/>
    <cellStyle name="Normal 5 3 2 14 3" xfId="43377" xr:uid="{00000000-0005-0000-0000-000062A90000}"/>
    <cellStyle name="Normal 5 3 2 14 3 2" xfId="43378" xr:uid="{00000000-0005-0000-0000-000063A90000}"/>
    <cellStyle name="Normal 5 3 2 14 3 2 2" xfId="43379" xr:uid="{00000000-0005-0000-0000-000064A90000}"/>
    <cellStyle name="Normal 5 3 2 14 3 3" xfId="43380" xr:uid="{00000000-0005-0000-0000-000065A90000}"/>
    <cellStyle name="Normal 5 3 2 14 4" xfId="43381" xr:uid="{00000000-0005-0000-0000-000066A90000}"/>
    <cellStyle name="Normal 5 3 2 15" xfId="43382" xr:uid="{00000000-0005-0000-0000-000067A90000}"/>
    <cellStyle name="Normal 5 3 2 15 2" xfId="43383" xr:uid="{00000000-0005-0000-0000-000068A90000}"/>
    <cellStyle name="Normal 5 3 2 15 2 2" xfId="43384" xr:uid="{00000000-0005-0000-0000-000069A90000}"/>
    <cellStyle name="Normal 5 3 2 15 3" xfId="43385" xr:uid="{00000000-0005-0000-0000-00006AA90000}"/>
    <cellStyle name="Normal 5 3 2 16" xfId="43386" xr:uid="{00000000-0005-0000-0000-00006BA90000}"/>
    <cellStyle name="Normal 5 3 2 16 2" xfId="43387" xr:uid="{00000000-0005-0000-0000-00006CA90000}"/>
    <cellStyle name="Normal 5 3 2 17" xfId="43388" xr:uid="{00000000-0005-0000-0000-00006DA90000}"/>
    <cellStyle name="Normal 5 3 2 17 2" xfId="43389" xr:uid="{00000000-0005-0000-0000-00006EA90000}"/>
    <cellStyle name="Normal 5 3 2 18" xfId="43390" xr:uid="{00000000-0005-0000-0000-00006FA90000}"/>
    <cellStyle name="Normal 5 3 2 19" xfId="43391" xr:uid="{00000000-0005-0000-0000-000070A90000}"/>
    <cellStyle name="Normal 5 3 2 2" xfId="43392" xr:uid="{00000000-0005-0000-0000-000071A90000}"/>
    <cellStyle name="Normal 5 3 2 2 10" xfId="43393" xr:uid="{00000000-0005-0000-0000-000072A90000}"/>
    <cellStyle name="Normal 5 3 2 2 10 2" xfId="43394" xr:uid="{00000000-0005-0000-0000-000073A90000}"/>
    <cellStyle name="Normal 5 3 2 2 10 2 2" xfId="43395" xr:uid="{00000000-0005-0000-0000-000074A90000}"/>
    <cellStyle name="Normal 5 3 2 2 10 3" xfId="43396" xr:uid="{00000000-0005-0000-0000-000075A90000}"/>
    <cellStyle name="Normal 5 3 2 2 10 3 2" xfId="43397" xr:uid="{00000000-0005-0000-0000-000076A90000}"/>
    <cellStyle name="Normal 5 3 2 2 10 3 2 2" xfId="43398" xr:uid="{00000000-0005-0000-0000-000077A90000}"/>
    <cellStyle name="Normal 5 3 2 2 10 3 3" xfId="43399" xr:uid="{00000000-0005-0000-0000-000078A90000}"/>
    <cellStyle name="Normal 5 3 2 2 10 4" xfId="43400" xr:uid="{00000000-0005-0000-0000-000079A90000}"/>
    <cellStyle name="Normal 5 3 2 2 11" xfId="43401" xr:uid="{00000000-0005-0000-0000-00007AA90000}"/>
    <cellStyle name="Normal 5 3 2 2 11 2" xfId="43402" xr:uid="{00000000-0005-0000-0000-00007BA90000}"/>
    <cellStyle name="Normal 5 3 2 2 11 2 2" xfId="43403" xr:uid="{00000000-0005-0000-0000-00007CA90000}"/>
    <cellStyle name="Normal 5 3 2 2 11 3" xfId="43404" xr:uid="{00000000-0005-0000-0000-00007DA90000}"/>
    <cellStyle name="Normal 5 3 2 2 11 3 2" xfId="43405" xr:uid="{00000000-0005-0000-0000-00007EA90000}"/>
    <cellStyle name="Normal 5 3 2 2 11 3 2 2" xfId="43406" xr:uid="{00000000-0005-0000-0000-00007FA90000}"/>
    <cellStyle name="Normal 5 3 2 2 11 3 3" xfId="43407" xr:uid="{00000000-0005-0000-0000-000080A90000}"/>
    <cellStyle name="Normal 5 3 2 2 11 4" xfId="43408" xr:uid="{00000000-0005-0000-0000-000081A90000}"/>
    <cellStyle name="Normal 5 3 2 2 12" xfId="43409" xr:uid="{00000000-0005-0000-0000-000082A90000}"/>
    <cellStyle name="Normal 5 3 2 2 12 2" xfId="43410" xr:uid="{00000000-0005-0000-0000-000083A90000}"/>
    <cellStyle name="Normal 5 3 2 2 12 2 2" xfId="43411" xr:uid="{00000000-0005-0000-0000-000084A90000}"/>
    <cellStyle name="Normal 5 3 2 2 12 3" xfId="43412" xr:uid="{00000000-0005-0000-0000-000085A90000}"/>
    <cellStyle name="Normal 5 3 2 2 12 3 2" xfId="43413" xr:uid="{00000000-0005-0000-0000-000086A90000}"/>
    <cellStyle name="Normal 5 3 2 2 12 3 2 2" xfId="43414" xr:uid="{00000000-0005-0000-0000-000087A90000}"/>
    <cellStyle name="Normal 5 3 2 2 12 3 3" xfId="43415" xr:uid="{00000000-0005-0000-0000-000088A90000}"/>
    <cellStyle name="Normal 5 3 2 2 12 4" xfId="43416" xr:uid="{00000000-0005-0000-0000-000089A90000}"/>
    <cellStyle name="Normal 5 3 2 2 13" xfId="43417" xr:uid="{00000000-0005-0000-0000-00008AA90000}"/>
    <cellStyle name="Normal 5 3 2 2 13 2" xfId="43418" xr:uid="{00000000-0005-0000-0000-00008BA90000}"/>
    <cellStyle name="Normal 5 3 2 2 13 2 2" xfId="43419" xr:uid="{00000000-0005-0000-0000-00008CA90000}"/>
    <cellStyle name="Normal 5 3 2 2 13 3" xfId="43420" xr:uid="{00000000-0005-0000-0000-00008DA90000}"/>
    <cellStyle name="Normal 5 3 2 2 14" xfId="43421" xr:uid="{00000000-0005-0000-0000-00008EA90000}"/>
    <cellStyle name="Normal 5 3 2 2 14 2" xfId="43422" xr:uid="{00000000-0005-0000-0000-00008FA90000}"/>
    <cellStyle name="Normal 5 3 2 2 15" xfId="43423" xr:uid="{00000000-0005-0000-0000-000090A90000}"/>
    <cellStyle name="Normal 5 3 2 2 15 2" xfId="43424" xr:uid="{00000000-0005-0000-0000-000091A90000}"/>
    <cellStyle name="Normal 5 3 2 2 16" xfId="43425" xr:uid="{00000000-0005-0000-0000-000092A90000}"/>
    <cellStyle name="Normal 5 3 2 2 17" xfId="43426" xr:uid="{00000000-0005-0000-0000-000093A90000}"/>
    <cellStyle name="Normal 5 3 2 2 2" xfId="43427" xr:uid="{00000000-0005-0000-0000-000094A90000}"/>
    <cellStyle name="Normal 5 3 2 2 2 10" xfId="43428" xr:uid="{00000000-0005-0000-0000-000095A90000}"/>
    <cellStyle name="Normal 5 3 2 2 2 11" xfId="43429" xr:uid="{00000000-0005-0000-0000-000096A90000}"/>
    <cellStyle name="Normal 5 3 2 2 2 2" xfId="43430" xr:uid="{00000000-0005-0000-0000-000097A90000}"/>
    <cellStyle name="Normal 5 3 2 2 2 2 10" xfId="43431" xr:uid="{00000000-0005-0000-0000-000098A90000}"/>
    <cellStyle name="Normal 5 3 2 2 2 2 2" xfId="43432" xr:uid="{00000000-0005-0000-0000-000099A90000}"/>
    <cellStyle name="Normal 5 3 2 2 2 2 2 2" xfId="43433" xr:uid="{00000000-0005-0000-0000-00009AA90000}"/>
    <cellStyle name="Normal 5 3 2 2 2 2 2 2 2" xfId="43434" xr:uid="{00000000-0005-0000-0000-00009BA90000}"/>
    <cellStyle name="Normal 5 3 2 2 2 2 2 2 2 2" xfId="43435" xr:uid="{00000000-0005-0000-0000-00009CA90000}"/>
    <cellStyle name="Normal 5 3 2 2 2 2 2 2 2 2 2" xfId="43436" xr:uid="{00000000-0005-0000-0000-00009DA90000}"/>
    <cellStyle name="Normal 5 3 2 2 2 2 2 2 2 3" xfId="43437" xr:uid="{00000000-0005-0000-0000-00009EA90000}"/>
    <cellStyle name="Normal 5 3 2 2 2 2 2 2 2 3 2" xfId="43438" xr:uid="{00000000-0005-0000-0000-00009FA90000}"/>
    <cellStyle name="Normal 5 3 2 2 2 2 2 2 2 3 2 2" xfId="43439" xr:uid="{00000000-0005-0000-0000-0000A0A90000}"/>
    <cellStyle name="Normal 5 3 2 2 2 2 2 2 2 3 3" xfId="43440" xr:uid="{00000000-0005-0000-0000-0000A1A90000}"/>
    <cellStyle name="Normal 5 3 2 2 2 2 2 2 2 4" xfId="43441" xr:uid="{00000000-0005-0000-0000-0000A2A90000}"/>
    <cellStyle name="Normal 5 3 2 2 2 2 2 2 3" xfId="43442" xr:uid="{00000000-0005-0000-0000-0000A3A90000}"/>
    <cellStyle name="Normal 5 3 2 2 2 2 2 2 3 2" xfId="43443" xr:uid="{00000000-0005-0000-0000-0000A4A90000}"/>
    <cellStyle name="Normal 5 3 2 2 2 2 2 2 4" xfId="43444" xr:uid="{00000000-0005-0000-0000-0000A5A90000}"/>
    <cellStyle name="Normal 5 3 2 2 2 2 2 2 4 2" xfId="43445" xr:uid="{00000000-0005-0000-0000-0000A6A90000}"/>
    <cellStyle name="Normal 5 3 2 2 2 2 2 2 4 2 2" xfId="43446" xr:uid="{00000000-0005-0000-0000-0000A7A90000}"/>
    <cellStyle name="Normal 5 3 2 2 2 2 2 2 4 3" xfId="43447" xr:uid="{00000000-0005-0000-0000-0000A8A90000}"/>
    <cellStyle name="Normal 5 3 2 2 2 2 2 2 5" xfId="43448" xr:uid="{00000000-0005-0000-0000-0000A9A90000}"/>
    <cellStyle name="Normal 5 3 2 2 2 2 2 3" xfId="43449" xr:uid="{00000000-0005-0000-0000-0000AAA90000}"/>
    <cellStyle name="Normal 5 3 2 2 2 2 2 3 2" xfId="43450" xr:uid="{00000000-0005-0000-0000-0000ABA90000}"/>
    <cellStyle name="Normal 5 3 2 2 2 2 2 3 2 2" xfId="43451" xr:uid="{00000000-0005-0000-0000-0000ACA90000}"/>
    <cellStyle name="Normal 5 3 2 2 2 2 2 3 3" xfId="43452" xr:uid="{00000000-0005-0000-0000-0000ADA90000}"/>
    <cellStyle name="Normal 5 3 2 2 2 2 2 3 3 2" xfId="43453" xr:uid="{00000000-0005-0000-0000-0000AEA90000}"/>
    <cellStyle name="Normal 5 3 2 2 2 2 2 3 3 2 2" xfId="43454" xr:uid="{00000000-0005-0000-0000-0000AFA90000}"/>
    <cellStyle name="Normal 5 3 2 2 2 2 2 3 3 3" xfId="43455" xr:uid="{00000000-0005-0000-0000-0000B0A90000}"/>
    <cellStyle name="Normal 5 3 2 2 2 2 2 3 4" xfId="43456" xr:uid="{00000000-0005-0000-0000-0000B1A90000}"/>
    <cellStyle name="Normal 5 3 2 2 2 2 2 4" xfId="43457" xr:uid="{00000000-0005-0000-0000-0000B2A90000}"/>
    <cellStyle name="Normal 5 3 2 2 2 2 2 4 2" xfId="43458" xr:uid="{00000000-0005-0000-0000-0000B3A90000}"/>
    <cellStyle name="Normal 5 3 2 2 2 2 2 4 2 2" xfId="43459" xr:uid="{00000000-0005-0000-0000-0000B4A90000}"/>
    <cellStyle name="Normal 5 3 2 2 2 2 2 4 3" xfId="43460" xr:uid="{00000000-0005-0000-0000-0000B5A90000}"/>
    <cellStyle name="Normal 5 3 2 2 2 2 2 4 3 2" xfId="43461" xr:uid="{00000000-0005-0000-0000-0000B6A90000}"/>
    <cellStyle name="Normal 5 3 2 2 2 2 2 4 3 2 2" xfId="43462" xr:uid="{00000000-0005-0000-0000-0000B7A90000}"/>
    <cellStyle name="Normal 5 3 2 2 2 2 2 4 3 3" xfId="43463" xr:uid="{00000000-0005-0000-0000-0000B8A90000}"/>
    <cellStyle name="Normal 5 3 2 2 2 2 2 4 4" xfId="43464" xr:uid="{00000000-0005-0000-0000-0000B9A90000}"/>
    <cellStyle name="Normal 5 3 2 2 2 2 2 5" xfId="43465" xr:uid="{00000000-0005-0000-0000-0000BAA90000}"/>
    <cellStyle name="Normal 5 3 2 2 2 2 2 5 2" xfId="43466" xr:uid="{00000000-0005-0000-0000-0000BBA90000}"/>
    <cellStyle name="Normal 5 3 2 2 2 2 2 6" xfId="43467" xr:uid="{00000000-0005-0000-0000-0000BCA90000}"/>
    <cellStyle name="Normal 5 3 2 2 2 2 2 6 2" xfId="43468" xr:uid="{00000000-0005-0000-0000-0000BDA90000}"/>
    <cellStyle name="Normal 5 3 2 2 2 2 2 6 2 2" xfId="43469" xr:uid="{00000000-0005-0000-0000-0000BEA90000}"/>
    <cellStyle name="Normal 5 3 2 2 2 2 2 6 3" xfId="43470" xr:uid="{00000000-0005-0000-0000-0000BFA90000}"/>
    <cellStyle name="Normal 5 3 2 2 2 2 2 7" xfId="43471" xr:uid="{00000000-0005-0000-0000-0000C0A90000}"/>
    <cellStyle name="Normal 5 3 2 2 2 2 2 7 2" xfId="43472" xr:uid="{00000000-0005-0000-0000-0000C1A90000}"/>
    <cellStyle name="Normal 5 3 2 2 2 2 2 8" xfId="43473" xr:uid="{00000000-0005-0000-0000-0000C2A90000}"/>
    <cellStyle name="Normal 5 3 2 2 2 2 3" xfId="43474" xr:uid="{00000000-0005-0000-0000-0000C3A90000}"/>
    <cellStyle name="Normal 5 3 2 2 2 2 3 2" xfId="43475" xr:uid="{00000000-0005-0000-0000-0000C4A90000}"/>
    <cellStyle name="Normal 5 3 2 2 2 2 3 2 2" xfId="43476" xr:uid="{00000000-0005-0000-0000-0000C5A90000}"/>
    <cellStyle name="Normal 5 3 2 2 2 2 3 2 2 2" xfId="43477" xr:uid="{00000000-0005-0000-0000-0000C6A90000}"/>
    <cellStyle name="Normal 5 3 2 2 2 2 3 2 3" xfId="43478" xr:uid="{00000000-0005-0000-0000-0000C7A90000}"/>
    <cellStyle name="Normal 5 3 2 2 2 2 3 2 3 2" xfId="43479" xr:uid="{00000000-0005-0000-0000-0000C8A90000}"/>
    <cellStyle name="Normal 5 3 2 2 2 2 3 2 3 2 2" xfId="43480" xr:uid="{00000000-0005-0000-0000-0000C9A90000}"/>
    <cellStyle name="Normal 5 3 2 2 2 2 3 2 3 3" xfId="43481" xr:uid="{00000000-0005-0000-0000-0000CAA90000}"/>
    <cellStyle name="Normal 5 3 2 2 2 2 3 2 4" xfId="43482" xr:uid="{00000000-0005-0000-0000-0000CBA90000}"/>
    <cellStyle name="Normal 5 3 2 2 2 2 3 3" xfId="43483" xr:uid="{00000000-0005-0000-0000-0000CCA90000}"/>
    <cellStyle name="Normal 5 3 2 2 2 2 3 3 2" xfId="43484" xr:uid="{00000000-0005-0000-0000-0000CDA90000}"/>
    <cellStyle name="Normal 5 3 2 2 2 2 3 4" xfId="43485" xr:uid="{00000000-0005-0000-0000-0000CEA90000}"/>
    <cellStyle name="Normal 5 3 2 2 2 2 3 4 2" xfId="43486" xr:uid="{00000000-0005-0000-0000-0000CFA90000}"/>
    <cellStyle name="Normal 5 3 2 2 2 2 3 4 2 2" xfId="43487" xr:uid="{00000000-0005-0000-0000-0000D0A90000}"/>
    <cellStyle name="Normal 5 3 2 2 2 2 3 4 3" xfId="43488" xr:uid="{00000000-0005-0000-0000-0000D1A90000}"/>
    <cellStyle name="Normal 5 3 2 2 2 2 3 5" xfId="43489" xr:uid="{00000000-0005-0000-0000-0000D2A90000}"/>
    <cellStyle name="Normal 5 3 2 2 2 2 4" xfId="43490" xr:uid="{00000000-0005-0000-0000-0000D3A90000}"/>
    <cellStyle name="Normal 5 3 2 2 2 2 4 2" xfId="43491" xr:uid="{00000000-0005-0000-0000-0000D4A90000}"/>
    <cellStyle name="Normal 5 3 2 2 2 2 4 2 2" xfId="43492" xr:uid="{00000000-0005-0000-0000-0000D5A90000}"/>
    <cellStyle name="Normal 5 3 2 2 2 2 4 3" xfId="43493" xr:uid="{00000000-0005-0000-0000-0000D6A90000}"/>
    <cellStyle name="Normal 5 3 2 2 2 2 4 3 2" xfId="43494" xr:uid="{00000000-0005-0000-0000-0000D7A90000}"/>
    <cellStyle name="Normal 5 3 2 2 2 2 4 3 2 2" xfId="43495" xr:uid="{00000000-0005-0000-0000-0000D8A90000}"/>
    <cellStyle name="Normal 5 3 2 2 2 2 4 3 3" xfId="43496" xr:uid="{00000000-0005-0000-0000-0000D9A90000}"/>
    <cellStyle name="Normal 5 3 2 2 2 2 4 4" xfId="43497" xr:uid="{00000000-0005-0000-0000-0000DAA90000}"/>
    <cellStyle name="Normal 5 3 2 2 2 2 5" xfId="43498" xr:uid="{00000000-0005-0000-0000-0000DBA90000}"/>
    <cellStyle name="Normal 5 3 2 2 2 2 5 2" xfId="43499" xr:uid="{00000000-0005-0000-0000-0000DCA90000}"/>
    <cellStyle name="Normal 5 3 2 2 2 2 5 2 2" xfId="43500" xr:uid="{00000000-0005-0000-0000-0000DDA90000}"/>
    <cellStyle name="Normal 5 3 2 2 2 2 5 3" xfId="43501" xr:uid="{00000000-0005-0000-0000-0000DEA90000}"/>
    <cellStyle name="Normal 5 3 2 2 2 2 5 3 2" xfId="43502" xr:uid="{00000000-0005-0000-0000-0000DFA90000}"/>
    <cellStyle name="Normal 5 3 2 2 2 2 5 3 2 2" xfId="43503" xr:uid="{00000000-0005-0000-0000-0000E0A90000}"/>
    <cellStyle name="Normal 5 3 2 2 2 2 5 3 3" xfId="43504" xr:uid="{00000000-0005-0000-0000-0000E1A90000}"/>
    <cellStyle name="Normal 5 3 2 2 2 2 5 4" xfId="43505" xr:uid="{00000000-0005-0000-0000-0000E2A90000}"/>
    <cellStyle name="Normal 5 3 2 2 2 2 6" xfId="43506" xr:uid="{00000000-0005-0000-0000-0000E3A90000}"/>
    <cellStyle name="Normal 5 3 2 2 2 2 6 2" xfId="43507" xr:uid="{00000000-0005-0000-0000-0000E4A90000}"/>
    <cellStyle name="Normal 5 3 2 2 2 2 7" xfId="43508" xr:uid="{00000000-0005-0000-0000-0000E5A90000}"/>
    <cellStyle name="Normal 5 3 2 2 2 2 7 2" xfId="43509" xr:uid="{00000000-0005-0000-0000-0000E6A90000}"/>
    <cellStyle name="Normal 5 3 2 2 2 2 7 2 2" xfId="43510" xr:uid="{00000000-0005-0000-0000-0000E7A90000}"/>
    <cellStyle name="Normal 5 3 2 2 2 2 7 3" xfId="43511" xr:uid="{00000000-0005-0000-0000-0000E8A90000}"/>
    <cellStyle name="Normal 5 3 2 2 2 2 8" xfId="43512" xr:uid="{00000000-0005-0000-0000-0000E9A90000}"/>
    <cellStyle name="Normal 5 3 2 2 2 2 8 2" xfId="43513" xr:uid="{00000000-0005-0000-0000-0000EAA90000}"/>
    <cellStyle name="Normal 5 3 2 2 2 2 9" xfId="43514" xr:uid="{00000000-0005-0000-0000-0000EBA90000}"/>
    <cellStyle name="Normal 5 3 2 2 2 3" xfId="43515" xr:uid="{00000000-0005-0000-0000-0000ECA90000}"/>
    <cellStyle name="Normal 5 3 2 2 2 3 2" xfId="43516" xr:uid="{00000000-0005-0000-0000-0000EDA90000}"/>
    <cellStyle name="Normal 5 3 2 2 2 3 2 2" xfId="43517" xr:uid="{00000000-0005-0000-0000-0000EEA90000}"/>
    <cellStyle name="Normal 5 3 2 2 2 3 2 2 2" xfId="43518" xr:uid="{00000000-0005-0000-0000-0000EFA90000}"/>
    <cellStyle name="Normal 5 3 2 2 2 3 2 2 2 2" xfId="43519" xr:uid="{00000000-0005-0000-0000-0000F0A90000}"/>
    <cellStyle name="Normal 5 3 2 2 2 3 2 2 3" xfId="43520" xr:uid="{00000000-0005-0000-0000-0000F1A90000}"/>
    <cellStyle name="Normal 5 3 2 2 2 3 2 2 3 2" xfId="43521" xr:uid="{00000000-0005-0000-0000-0000F2A90000}"/>
    <cellStyle name="Normal 5 3 2 2 2 3 2 2 3 2 2" xfId="43522" xr:uid="{00000000-0005-0000-0000-0000F3A90000}"/>
    <cellStyle name="Normal 5 3 2 2 2 3 2 2 3 3" xfId="43523" xr:uid="{00000000-0005-0000-0000-0000F4A90000}"/>
    <cellStyle name="Normal 5 3 2 2 2 3 2 2 4" xfId="43524" xr:uid="{00000000-0005-0000-0000-0000F5A90000}"/>
    <cellStyle name="Normal 5 3 2 2 2 3 2 3" xfId="43525" xr:uid="{00000000-0005-0000-0000-0000F6A90000}"/>
    <cellStyle name="Normal 5 3 2 2 2 3 2 3 2" xfId="43526" xr:uid="{00000000-0005-0000-0000-0000F7A90000}"/>
    <cellStyle name="Normal 5 3 2 2 2 3 2 4" xfId="43527" xr:uid="{00000000-0005-0000-0000-0000F8A90000}"/>
    <cellStyle name="Normal 5 3 2 2 2 3 2 4 2" xfId="43528" xr:uid="{00000000-0005-0000-0000-0000F9A90000}"/>
    <cellStyle name="Normal 5 3 2 2 2 3 2 4 2 2" xfId="43529" xr:uid="{00000000-0005-0000-0000-0000FAA90000}"/>
    <cellStyle name="Normal 5 3 2 2 2 3 2 4 3" xfId="43530" xr:uid="{00000000-0005-0000-0000-0000FBA90000}"/>
    <cellStyle name="Normal 5 3 2 2 2 3 2 5" xfId="43531" xr:uid="{00000000-0005-0000-0000-0000FCA90000}"/>
    <cellStyle name="Normal 5 3 2 2 2 3 3" xfId="43532" xr:uid="{00000000-0005-0000-0000-0000FDA90000}"/>
    <cellStyle name="Normal 5 3 2 2 2 3 3 2" xfId="43533" xr:uid="{00000000-0005-0000-0000-0000FEA90000}"/>
    <cellStyle name="Normal 5 3 2 2 2 3 3 2 2" xfId="43534" xr:uid="{00000000-0005-0000-0000-0000FFA90000}"/>
    <cellStyle name="Normal 5 3 2 2 2 3 3 3" xfId="43535" xr:uid="{00000000-0005-0000-0000-000000AA0000}"/>
    <cellStyle name="Normal 5 3 2 2 2 3 3 3 2" xfId="43536" xr:uid="{00000000-0005-0000-0000-000001AA0000}"/>
    <cellStyle name="Normal 5 3 2 2 2 3 3 3 2 2" xfId="43537" xr:uid="{00000000-0005-0000-0000-000002AA0000}"/>
    <cellStyle name="Normal 5 3 2 2 2 3 3 3 3" xfId="43538" xr:uid="{00000000-0005-0000-0000-000003AA0000}"/>
    <cellStyle name="Normal 5 3 2 2 2 3 3 4" xfId="43539" xr:uid="{00000000-0005-0000-0000-000004AA0000}"/>
    <cellStyle name="Normal 5 3 2 2 2 3 4" xfId="43540" xr:uid="{00000000-0005-0000-0000-000005AA0000}"/>
    <cellStyle name="Normal 5 3 2 2 2 3 4 2" xfId="43541" xr:uid="{00000000-0005-0000-0000-000006AA0000}"/>
    <cellStyle name="Normal 5 3 2 2 2 3 4 2 2" xfId="43542" xr:uid="{00000000-0005-0000-0000-000007AA0000}"/>
    <cellStyle name="Normal 5 3 2 2 2 3 4 3" xfId="43543" xr:uid="{00000000-0005-0000-0000-000008AA0000}"/>
    <cellStyle name="Normal 5 3 2 2 2 3 4 3 2" xfId="43544" xr:uid="{00000000-0005-0000-0000-000009AA0000}"/>
    <cellStyle name="Normal 5 3 2 2 2 3 4 3 2 2" xfId="43545" xr:uid="{00000000-0005-0000-0000-00000AAA0000}"/>
    <cellStyle name="Normal 5 3 2 2 2 3 4 3 3" xfId="43546" xr:uid="{00000000-0005-0000-0000-00000BAA0000}"/>
    <cellStyle name="Normal 5 3 2 2 2 3 4 4" xfId="43547" xr:uid="{00000000-0005-0000-0000-00000CAA0000}"/>
    <cellStyle name="Normal 5 3 2 2 2 3 5" xfId="43548" xr:uid="{00000000-0005-0000-0000-00000DAA0000}"/>
    <cellStyle name="Normal 5 3 2 2 2 3 5 2" xfId="43549" xr:uid="{00000000-0005-0000-0000-00000EAA0000}"/>
    <cellStyle name="Normal 5 3 2 2 2 3 6" xfId="43550" xr:uid="{00000000-0005-0000-0000-00000FAA0000}"/>
    <cellStyle name="Normal 5 3 2 2 2 3 6 2" xfId="43551" xr:uid="{00000000-0005-0000-0000-000010AA0000}"/>
    <cellStyle name="Normal 5 3 2 2 2 3 6 2 2" xfId="43552" xr:uid="{00000000-0005-0000-0000-000011AA0000}"/>
    <cellStyle name="Normal 5 3 2 2 2 3 6 3" xfId="43553" xr:uid="{00000000-0005-0000-0000-000012AA0000}"/>
    <cellStyle name="Normal 5 3 2 2 2 3 7" xfId="43554" xr:uid="{00000000-0005-0000-0000-000013AA0000}"/>
    <cellStyle name="Normal 5 3 2 2 2 3 7 2" xfId="43555" xr:uid="{00000000-0005-0000-0000-000014AA0000}"/>
    <cellStyle name="Normal 5 3 2 2 2 3 8" xfId="43556" xr:uid="{00000000-0005-0000-0000-000015AA0000}"/>
    <cellStyle name="Normal 5 3 2 2 2 4" xfId="43557" xr:uid="{00000000-0005-0000-0000-000016AA0000}"/>
    <cellStyle name="Normal 5 3 2 2 2 4 2" xfId="43558" xr:uid="{00000000-0005-0000-0000-000017AA0000}"/>
    <cellStyle name="Normal 5 3 2 2 2 4 2 2" xfId="43559" xr:uid="{00000000-0005-0000-0000-000018AA0000}"/>
    <cellStyle name="Normal 5 3 2 2 2 4 2 2 2" xfId="43560" xr:uid="{00000000-0005-0000-0000-000019AA0000}"/>
    <cellStyle name="Normal 5 3 2 2 2 4 2 3" xfId="43561" xr:uid="{00000000-0005-0000-0000-00001AAA0000}"/>
    <cellStyle name="Normal 5 3 2 2 2 4 2 3 2" xfId="43562" xr:uid="{00000000-0005-0000-0000-00001BAA0000}"/>
    <cellStyle name="Normal 5 3 2 2 2 4 2 3 2 2" xfId="43563" xr:uid="{00000000-0005-0000-0000-00001CAA0000}"/>
    <cellStyle name="Normal 5 3 2 2 2 4 2 3 3" xfId="43564" xr:uid="{00000000-0005-0000-0000-00001DAA0000}"/>
    <cellStyle name="Normal 5 3 2 2 2 4 2 4" xfId="43565" xr:uid="{00000000-0005-0000-0000-00001EAA0000}"/>
    <cellStyle name="Normal 5 3 2 2 2 4 3" xfId="43566" xr:uid="{00000000-0005-0000-0000-00001FAA0000}"/>
    <cellStyle name="Normal 5 3 2 2 2 4 3 2" xfId="43567" xr:uid="{00000000-0005-0000-0000-000020AA0000}"/>
    <cellStyle name="Normal 5 3 2 2 2 4 4" xfId="43568" xr:uid="{00000000-0005-0000-0000-000021AA0000}"/>
    <cellStyle name="Normal 5 3 2 2 2 4 4 2" xfId="43569" xr:uid="{00000000-0005-0000-0000-000022AA0000}"/>
    <cellStyle name="Normal 5 3 2 2 2 4 4 2 2" xfId="43570" xr:uid="{00000000-0005-0000-0000-000023AA0000}"/>
    <cellStyle name="Normal 5 3 2 2 2 4 4 3" xfId="43571" xr:uid="{00000000-0005-0000-0000-000024AA0000}"/>
    <cellStyle name="Normal 5 3 2 2 2 4 5" xfId="43572" xr:uid="{00000000-0005-0000-0000-000025AA0000}"/>
    <cellStyle name="Normal 5 3 2 2 2 5" xfId="43573" xr:uid="{00000000-0005-0000-0000-000026AA0000}"/>
    <cellStyle name="Normal 5 3 2 2 2 5 2" xfId="43574" xr:uid="{00000000-0005-0000-0000-000027AA0000}"/>
    <cellStyle name="Normal 5 3 2 2 2 5 2 2" xfId="43575" xr:uid="{00000000-0005-0000-0000-000028AA0000}"/>
    <cellStyle name="Normal 5 3 2 2 2 5 3" xfId="43576" xr:uid="{00000000-0005-0000-0000-000029AA0000}"/>
    <cellStyle name="Normal 5 3 2 2 2 5 3 2" xfId="43577" xr:uid="{00000000-0005-0000-0000-00002AAA0000}"/>
    <cellStyle name="Normal 5 3 2 2 2 5 3 2 2" xfId="43578" xr:uid="{00000000-0005-0000-0000-00002BAA0000}"/>
    <cellStyle name="Normal 5 3 2 2 2 5 3 3" xfId="43579" xr:uid="{00000000-0005-0000-0000-00002CAA0000}"/>
    <cellStyle name="Normal 5 3 2 2 2 5 4" xfId="43580" xr:uid="{00000000-0005-0000-0000-00002DAA0000}"/>
    <cellStyle name="Normal 5 3 2 2 2 6" xfId="43581" xr:uid="{00000000-0005-0000-0000-00002EAA0000}"/>
    <cellStyle name="Normal 5 3 2 2 2 6 2" xfId="43582" xr:uid="{00000000-0005-0000-0000-00002FAA0000}"/>
    <cellStyle name="Normal 5 3 2 2 2 6 2 2" xfId="43583" xr:uid="{00000000-0005-0000-0000-000030AA0000}"/>
    <cellStyle name="Normal 5 3 2 2 2 6 3" xfId="43584" xr:uid="{00000000-0005-0000-0000-000031AA0000}"/>
    <cellStyle name="Normal 5 3 2 2 2 6 3 2" xfId="43585" xr:uid="{00000000-0005-0000-0000-000032AA0000}"/>
    <cellStyle name="Normal 5 3 2 2 2 6 3 2 2" xfId="43586" xr:uid="{00000000-0005-0000-0000-000033AA0000}"/>
    <cellStyle name="Normal 5 3 2 2 2 6 3 3" xfId="43587" xr:uid="{00000000-0005-0000-0000-000034AA0000}"/>
    <cellStyle name="Normal 5 3 2 2 2 6 4" xfId="43588" xr:uid="{00000000-0005-0000-0000-000035AA0000}"/>
    <cellStyle name="Normal 5 3 2 2 2 7" xfId="43589" xr:uid="{00000000-0005-0000-0000-000036AA0000}"/>
    <cellStyle name="Normal 5 3 2 2 2 7 2" xfId="43590" xr:uid="{00000000-0005-0000-0000-000037AA0000}"/>
    <cellStyle name="Normal 5 3 2 2 2 8" xfId="43591" xr:uid="{00000000-0005-0000-0000-000038AA0000}"/>
    <cellStyle name="Normal 5 3 2 2 2 8 2" xfId="43592" xr:uid="{00000000-0005-0000-0000-000039AA0000}"/>
    <cellStyle name="Normal 5 3 2 2 2 8 2 2" xfId="43593" xr:uid="{00000000-0005-0000-0000-00003AAA0000}"/>
    <cellStyle name="Normal 5 3 2 2 2 8 3" xfId="43594" xr:uid="{00000000-0005-0000-0000-00003BAA0000}"/>
    <cellStyle name="Normal 5 3 2 2 2 9" xfId="43595" xr:uid="{00000000-0005-0000-0000-00003CAA0000}"/>
    <cellStyle name="Normal 5 3 2 2 2 9 2" xfId="43596" xr:uid="{00000000-0005-0000-0000-00003DAA0000}"/>
    <cellStyle name="Normal 5 3 2 2 3" xfId="43597" xr:uid="{00000000-0005-0000-0000-00003EAA0000}"/>
    <cellStyle name="Normal 5 3 2 2 3 10" xfId="43598" xr:uid="{00000000-0005-0000-0000-00003FAA0000}"/>
    <cellStyle name="Normal 5 3 2 2 3 11" xfId="43599" xr:uid="{00000000-0005-0000-0000-000040AA0000}"/>
    <cellStyle name="Normal 5 3 2 2 3 2" xfId="43600" xr:uid="{00000000-0005-0000-0000-000041AA0000}"/>
    <cellStyle name="Normal 5 3 2 2 3 2 10" xfId="43601" xr:uid="{00000000-0005-0000-0000-000042AA0000}"/>
    <cellStyle name="Normal 5 3 2 2 3 2 2" xfId="43602" xr:uid="{00000000-0005-0000-0000-000043AA0000}"/>
    <cellStyle name="Normal 5 3 2 2 3 2 2 2" xfId="43603" xr:uid="{00000000-0005-0000-0000-000044AA0000}"/>
    <cellStyle name="Normal 5 3 2 2 3 2 2 2 2" xfId="43604" xr:uid="{00000000-0005-0000-0000-000045AA0000}"/>
    <cellStyle name="Normal 5 3 2 2 3 2 2 2 2 2" xfId="43605" xr:uid="{00000000-0005-0000-0000-000046AA0000}"/>
    <cellStyle name="Normal 5 3 2 2 3 2 2 2 2 2 2" xfId="43606" xr:uid="{00000000-0005-0000-0000-000047AA0000}"/>
    <cellStyle name="Normal 5 3 2 2 3 2 2 2 2 3" xfId="43607" xr:uid="{00000000-0005-0000-0000-000048AA0000}"/>
    <cellStyle name="Normal 5 3 2 2 3 2 2 2 2 3 2" xfId="43608" xr:uid="{00000000-0005-0000-0000-000049AA0000}"/>
    <cellStyle name="Normal 5 3 2 2 3 2 2 2 2 3 2 2" xfId="43609" xr:uid="{00000000-0005-0000-0000-00004AAA0000}"/>
    <cellStyle name="Normal 5 3 2 2 3 2 2 2 2 3 3" xfId="43610" xr:uid="{00000000-0005-0000-0000-00004BAA0000}"/>
    <cellStyle name="Normal 5 3 2 2 3 2 2 2 2 4" xfId="43611" xr:uid="{00000000-0005-0000-0000-00004CAA0000}"/>
    <cellStyle name="Normal 5 3 2 2 3 2 2 2 3" xfId="43612" xr:uid="{00000000-0005-0000-0000-00004DAA0000}"/>
    <cellStyle name="Normal 5 3 2 2 3 2 2 2 3 2" xfId="43613" xr:uid="{00000000-0005-0000-0000-00004EAA0000}"/>
    <cellStyle name="Normal 5 3 2 2 3 2 2 2 4" xfId="43614" xr:uid="{00000000-0005-0000-0000-00004FAA0000}"/>
    <cellStyle name="Normal 5 3 2 2 3 2 2 2 4 2" xfId="43615" xr:uid="{00000000-0005-0000-0000-000050AA0000}"/>
    <cellStyle name="Normal 5 3 2 2 3 2 2 2 4 2 2" xfId="43616" xr:uid="{00000000-0005-0000-0000-000051AA0000}"/>
    <cellStyle name="Normal 5 3 2 2 3 2 2 2 4 3" xfId="43617" xr:uid="{00000000-0005-0000-0000-000052AA0000}"/>
    <cellStyle name="Normal 5 3 2 2 3 2 2 2 5" xfId="43618" xr:uid="{00000000-0005-0000-0000-000053AA0000}"/>
    <cellStyle name="Normal 5 3 2 2 3 2 2 3" xfId="43619" xr:uid="{00000000-0005-0000-0000-000054AA0000}"/>
    <cellStyle name="Normal 5 3 2 2 3 2 2 3 2" xfId="43620" xr:uid="{00000000-0005-0000-0000-000055AA0000}"/>
    <cellStyle name="Normal 5 3 2 2 3 2 2 3 2 2" xfId="43621" xr:uid="{00000000-0005-0000-0000-000056AA0000}"/>
    <cellStyle name="Normal 5 3 2 2 3 2 2 3 3" xfId="43622" xr:uid="{00000000-0005-0000-0000-000057AA0000}"/>
    <cellStyle name="Normal 5 3 2 2 3 2 2 3 3 2" xfId="43623" xr:uid="{00000000-0005-0000-0000-000058AA0000}"/>
    <cellStyle name="Normal 5 3 2 2 3 2 2 3 3 2 2" xfId="43624" xr:uid="{00000000-0005-0000-0000-000059AA0000}"/>
    <cellStyle name="Normal 5 3 2 2 3 2 2 3 3 3" xfId="43625" xr:uid="{00000000-0005-0000-0000-00005AAA0000}"/>
    <cellStyle name="Normal 5 3 2 2 3 2 2 3 4" xfId="43626" xr:uid="{00000000-0005-0000-0000-00005BAA0000}"/>
    <cellStyle name="Normal 5 3 2 2 3 2 2 4" xfId="43627" xr:uid="{00000000-0005-0000-0000-00005CAA0000}"/>
    <cellStyle name="Normal 5 3 2 2 3 2 2 4 2" xfId="43628" xr:uid="{00000000-0005-0000-0000-00005DAA0000}"/>
    <cellStyle name="Normal 5 3 2 2 3 2 2 4 2 2" xfId="43629" xr:uid="{00000000-0005-0000-0000-00005EAA0000}"/>
    <cellStyle name="Normal 5 3 2 2 3 2 2 4 3" xfId="43630" xr:uid="{00000000-0005-0000-0000-00005FAA0000}"/>
    <cellStyle name="Normal 5 3 2 2 3 2 2 4 3 2" xfId="43631" xr:uid="{00000000-0005-0000-0000-000060AA0000}"/>
    <cellStyle name="Normal 5 3 2 2 3 2 2 4 3 2 2" xfId="43632" xr:uid="{00000000-0005-0000-0000-000061AA0000}"/>
    <cellStyle name="Normal 5 3 2 2 3 2 2 4 3 3" xfId="43633" xr:uid="{00000000-0005-0000-0000-000062AA0000}"/>
    <cellStyle name="Normal 5 3 2 2 3 2 2 4 4" xfId="43634" xr:uid="{00000000-0005-0000-0000-000063AA0000}"/>
    <cellStyle name="Normal 5 3 2 2 3 2 2 5" xfId="43635" xr:uid="{00000000-0005-0000-0000-000064AA0000}"/>
    <cellStyle name="Normal 5 3 2 2 3 2 2 5 2" xfId="43636" xr:uid="{00000000-0005-0000-0000-000065AA0000}"/>
    <cellStyle name="Normal 5 3 2 2 3 2 2 6" xfId="43637" xr:uid="{00000000-0005-0000-0000-000066AA0000}"/>
    <cellStyle name="Normal 5 3 2 2 3 2 2 6 2" xfId="43638" xr:uid="{00000000-0005-0000-0000-000067AA0000}"/>
    <cellStyle name="Normal 5 3 2 2 3 2 2 6 2 2" xfId="43639" xr:uid="{00000000-0005-0000-0000-000068AA0000}"/>
    <cellStyle name="Normal 5 3 2 2 3 2 2 6 3" xfId="43640" xr:uid="{00000000-0005-0000-0000-000069AA0000}"/>
    <cellStyle name="Normal 5 3 2 2 3 2 2 7" xfId="43641" xr:uid="{00000000-0005-0000-0000-00006AAA0000}"/>
    <cellStyle name="Normal 5 3 2 2 3 2 2 7 2" xfId="43642" xr:uid="{00000000-0005-0000-0000-00006BAA0000}"/>
    <cellStyle name="Normal 5 3 2 2 3 2 2 8" xfId="43643" xr:uid="{00000000-0005-0000-0000-00006CAA0000}"/>
    <cellStyle name="Normal 5 3 2 2 3 2 3" xfId="43644" xr:uid="{00000000-0005-0000-0000-00006DAA0000}"/>
    <cellStyle name="Normal 5 3 2 2 3 2 3 2" xfId="43645" xr:uid="{00000000-0005-0000-0000-00006EAA0000}"/>
    <cellStyle name="Normal 5 3 2 2 3 2 3 2 2" xfId="43646" xr:uid="{00000000-0005-0000-0000-00006FAA0000}"/>
    <cellStyle name="Normal 5 3 2 2 3 2 3 2 2 2" xfId="43647" xr:uid="{00000000-0005-0000-0000-000070AA0000}"/>
    <cellStyle name="Normal 5 3 2 2 3 2 3 2 3" xfId="43648" xr:uid="{00000000-0005-0000-0000-000071AA0000}"/>
    <cellStyle name="Normal 5 3 2 2 3 2 3 2 3 2" xfId="43649" xr:uid="{00000000-0005-0000-0000-000072AA0000}"/>
    <cellStyle name="Normal 5 3 2 2 3 2 3 2 3 2 2" xfId="43650" xr:uid="{00000000-0005-0000-0000-000073AA0000}"/>
    <cellStyle name="Normal 5 3 2 2 3 2 3 2 3 3" xfId="43651" xr:uid="{00000000-0005-0000-0000-000074AA0000}"/>
    <cellStyle name="Normal 5 3 2 2 3 2 3 2 4" xfId="43652" xr:uid="{00000000-0005-0000-0000-000075AA0000}"/>
    <cellStyle name="Normal 5 3 2 2 3 2 3 3" xfId="43653" xr:uid="{00000000-0005-0000-0000-000076AA0000}"/>
    <cellStyle name="Normal 5 3 2 2 3 2 3 3 2" xfId="43654" xr:uid="{00000000-0005-0000-0000-000077AA0000}"/>
    <cellStyle name="Normal 5 3 2 2 3 2 3 4" xfId="43655" xr:uid="{00000000-0005-0000-0000-000078AA0000}"/>
    <cellStyle name="Normal 5 3 2 2 3 2 3 4 2" xfId="43656" xr:uid="{00000000-0005-0000-0000-000079AA0000}"/>
    <cellStyle name="Normal 5 3 2 2 3 2 3 4 2 2" xfId="43657" xr:uid="{00000000-0005-0000-0000-00007AAA0000}"/>
    <cellStyle name="Normal 5 3 2 2 3 2 3 4 3" xfId="43658" xr:uid="{00000000-0005-0000-0000-00007BAA0000}"/>
    <cellStyle name="Normal 5 3 2 2 3 2 3 5" xfId="43659" xr:uid="{00000000-0005-0000-0000-00007CAA0000}"/>
    <cellStyle name="Normal 5 3 2 2 3 2 4" xfId="43660" xr:uid="{00000000-0005-0000-0000-00007DAA0000}"/>
    <cellStyle name="Normal 5 3 2 2 3 2 4 2" xfId="43661" xr:uid="{00000000-0005-0000-0000-00007EAA0000}"/>
    <cellStyle name="Normal 5 3 2 2 3 2 4 2 2" xfId="43662" xr:uid="{00000000-0005-0000-0000-00007FAA0000}"/>
    <cellStyle name="Normal 5 3 2 2 3 2 4 3" xfId="43663" xr:uid="{00000000-0005-0000-0000-000080AA0000}"/>
    <cellStyle name="Normal 5 3 2 2 3 2 4 3 2" xfId="43664" xr:uid="{00000000-0005-0000-0000-000081AA0000}"/>
    <cellStyle name="Normal 5 3 2 2 3 2 4 3 2 2" xfId="43665" xr:uid="{00000000-0005-0000-0000-000082AA0000}"/>
    <cellStyle name="Normal 5 3 2 2 3 2 4 3 3" xfId="43666" xr:uid="{00000000-0005-0000-0000-000083AA0000}"/>
    <cellStyle name="Normal 5 3 2 2 3 2 4 4" xfId="43667" xr:uid="{00000000-0005-0000-0000-000084AA0000}"/>
    <cellStyle name="Normal 5 3 2 2 3 2 5" xfId="43668" xr:uid="{00000000-0005-0000-0000-000085AA0000}"/>
    <cellStyle name="Normal 5 3 2 2 3 2 5 2" xfId="43669" xr:uid="{00000000-0005-0000-0000-000086AA0000}"/>
    <cellStyle name="Normal 5 3 2 2 3 2 5 2 2" xfId="43670" xr:uid="{00000000-0005-0000-0000-000087AA0000}"/>
    <cellStyle name="Normal 5 3 2 2 3 2 5 3" xfId="43671" xr:uid="{00000000-0005-0000-0000-000088AA0000}"/>
    <cellStyle name="Normal 5 3 2 2 3 2 5 3 2" xfId="43672" xr:uid="{00000000-0005-0000-0000-000089AA0000}"/>
    <cellStyle name="Normal 5 3 2 2 3 2 5 3 2 2" xfId="43673" xr:uid="{00000000-0005-0000-0000-00008AAA0000}"/>
    <cellStyle name="Normal 5 3 2 2 3 2 5 3 3" xfId="43674" xr:uid="{00000000-0005-0000-0000-00008BAA0000}"/>
    <cellStyle name="Normal 5 3 2 2 3 2 5 4" xfId="43675" xr:uid="{00000000-0005-0000-0000-00008CAA0000}"/>
    <cellStyle name="Normal 5 3 2 2 3 2 6" xfId="43676" xr:uid="{00000000-0005-0000-0000-00008DAA0000}"/>
    <cellStyle name="Normal 5 3 2 2 3 2 6 2" xfId="43677" xr:uid="{00000000-0005-0000-0000-00008EAA0000}"/>
    <cellStyle name="Normal 5 3 2 2 3 2 7" xfId="43678" xr:uid="{00000000-0005-0000-0000-00008FAA0000}"/>
    <cellStyle name="Normal 5 3 2 2 3 2 7 2" xfId="43679" xr:uid="{00000000-0005-0000-0000-000090AA0000}"/>
    <cellStyle name="Normal 5 3 2 2 3 2 7 2 2" xfId="43680" xr:uid="{00000000-0005-0000-0000-000091AA0000}"/>
    <cellStyle name="Normal 5 3 2 2 3 2 7 3" xfId="43681" xr:uid="{00000000-0005-0000-0000-000092AA0000}"/>
    <cellStyle name="Normal 5 3 2 2 3 2 8" xfId="43682" xr:uid="{00000000-0005-0000-0000-000093AA0000}"/>
    <cellStyle name="Normal 5 3 2 2 3 2 8 2" xfId="43683" xr:uid="{00000000-0005-0000-0000-000094AA0000}"/>
    <cellStyle name="Normal 5 3 2 2 3 2 9" xfId="43684" xr:uid="{00000000-0005-0000-0000-000095AA0000}"/>
    <cellStyle name="Normal 5 3 2 2 3 3" xfId="43685" xr:uid="{00000000-0005-0000-0000-000096AA0000}"/>
    <cellStyle name="Normal 5 3 2 2 3 3 2" xfId="43686" xr:uid="{00000000-0005-0000-0000-000097AA0000}"/>
    <cellStyle name="Normal 5 3 2 2 3 3 2 2" xfId="43687" xr:uid="{00000000-0005-0000-0000-000098AA0000}"/>
    <cellStyle name="Normal 5 3 2 2 3 3 2 2 2" xfId="43688" xr:uid="{00000000-0005-0000-0000-000099AA0000}"/>
    <cellStyle name="Normal 5 3 2 2 3 3 2 2 2 2" xfId="43689" xr:uid="{00000000-0005-0000-0000-00009AAA0000}"/>
    <cellStyle name="Normal 5 3 2 2 3 3 2 2 3" xfId="43690" xr:uid="{00000000-0005-0000-0000-00009BAA0000}"/>
    <cellStyle name="Normal 5 3 2 2 3 3 2 2 3 2" xfId="43691" xr:uid="{00000000-0005-0000-0000-00009CAA0000}"/>
    <cellStyle name="Normal 5 3 2 2 3 3 2 2 3 2 2" xfId="43692" xr:uid="{00000000-0005-0000-0000-00009DAA0000}"/>
    <cellStyle name="Normal 5 3 2 2 3 3 2 2 3 3" xfId="43693" xr:uid="{00000000-0005-0000-0000-00009EAA0000}"/>
    <cellStyle name="Normal 5 3 2 2 3 3 2 2 4" xfId="43694" xr:uid="{00000000-0005-0000-0000-00009FAA0000}"/>
    <cellStyle name="Normal 5 3 2 2 3 3 2 3" xfId="43695" xr:uid="{00000000-0005-0000-0000-0000A0AA0000}"/>
    <cellStyle name="Normal 5 3 2 2 3 3 2 3 2" xfId="43696" xr:uid="{00000000-0005-0000-0000-0000A1AA0000}"/>
    <cellStyle name="Normal 5 3 2 2 3 3 2 4" xfId="43697" xr:uid="{00000000-0005-0000-0000-0000A2AA0000}"/>
    <cellStyle name="Normal 5 3 2 2 3 3 2 4 2" xfId="43698" xr:uid="{00000000-0005-0000-0000-0000A3AA0000}"/>
    <cellStyle name="Normal 5 3 2 2 3 3 2 4 2 2" xfId="43699" xr:uid="{00000000-0005-0000-0000-0000A4AA0000}"/>
    <cellStyle name="Normal 5 3 2 2 3 3 2 4 3" xfId="43700" xr:uid="{00000000-0005-0000-0000-0000A5AA0000}"/>
    <cellStyle name="Normal 5 3 2 2 3 3 2 5" xfId="43701" xr:uid="{00000000-0005-0000-0000-0000A6AA0000}"/>
    <cellStyle name="Normal 5 3 2 2 3 3 3" xfId="43702" xr:uid="{00000000-0005-0000-0000-0000A7AA0000}"/>
    <cellStyle name="Normal 5 3 2 2 3 3 3 2" xfId="43703" xr:uid="{00000000-0005-0000-0000-0000A8AA0000}"/>
    <cellStyle name="Normal 5 3 2 2 3 3 3 2 2" xfId="43704" xr:uid="{00000000-0005-0000-0000-0000A9AA0000}"/>
    <cellStyle name="Normal 5 3 2 2 3 3 3 3" xfId="43705" xr:uid="{00000000-0005-0000-0000-0000AAAA0000}"/>
    <cellStyle name="Normal 5 3 2 2 3 3 3 3 2" xfId="43706" xr:uid="{00000000-0005-0000-0000-0000ABAA0000}"/>
    <cellStyle name="Normal 5 3 2 2 3 3 3 3 2 2" xfId="43707" xr:uid="{00000000-0005-0000-0000-0000ACAA0000}"/>
    <cellStyle name="Normal 5 3 2 2 3 3 3 3 3" xfId="43708" xr:uid="{00000000-0005-0000-0000-0000ADAA0000}"/>
    <cellStyle name="Normal 5 3 2 2 3 3 3 4" xfId="43709" xr:uid="{00000000-0005-0000-0000-0000AEAA0000}"/>
    <cellStyle name="Normal 5 3 2 2 3 3 4" xfId="43710" xr:uid="{00000000-0005-0000-0000-0000AFAA0000}"/>
    <cellStyle name="Normal 5 3 2 2 3 3 4 2" xfId="43711" xr:uid="{00000000-0005-0000-0000-0000B0AA0000}"/>
    <cellStyle name="Normal 5 3 2 2 3 3 4 2 2" xfId="43712" xr:uid="{00000000-0005-0000-0000-0000B1AA0000}"/>
    <cellStyle name="Normal 5 3 2 2 3 3 4 3" xfId="43713" xr:uid="{00000000-0005-0000-0000-0000B2AA0000}"/>
    <cellStyle name="Normal 5 3 2 2 3 3 4 3 2" xfId="43714" xr:uid="{00000000-0005-0000-0000-0000B3AA0000}"/>
    <cellStyle name="Normal 5 3 2 2 3 3 4 3 2 2" xfId="43715" xr:uid="{00000000-0005-0000-0000-0000B4AA0000}"/>
    <cellStyle name="Normal 5 3 2 2 3 3 4 3 3" xfId="43716" xr:uid="{00000000-0005-0000-0000-0000B5AA0000}"/>
    <cellStyle name="Normal 5 3 2 2 3 3 4 4" xfId="43717" xr:uid="{00000000-0005-0000-0000-0000B6AA0000}"/>
    <cellStyle name="Normal 5 3 2 2 3 3 5" xfId="43718" xr:uid="{00000000-0005-0000-0000-0000B7AA0000}"/>
    <cellStyle name="Normal 5 3 2 2 3 3 5 2" xfId="43719" xr:uid="{00000000-0005-0000-0000-0000B8AA0000}"/>
    <cellStyle name="Normal 5 3 2 2 3 3 6" xfId="43720" xr:uid="{00000000-0005-0000-0000-0000B9AA0000}"/>
    <cellStyle name="Normal 5 3 2 2 3 3 6 2" xfId="43721" xr:uid="{00000000-0005-0000-0000-0000BAAA0000}"/>
    <cellStyle name="Normal 5 3 2 2 3 3 6 2 2" xfId="43722" xr:uid="{00000000-0005-0000-0000-0000BBAA0000}"/>
    <cellStyle name="Normal 5 3 2 2 3 3 6 3" xfId="43723" xr:uid="{00000000-0005-0000-0000-0000BCAA0000}"/>
    <cellStyle name="Normal 5 3 2 2 3 3 7" xfId="43724" xr:uid="{00000000-0005-0000-0000-0000BDAA0000}"/>
    <cellStyle name="Normal 5 3 2 2 3 3 7 2" xfId="43725" xr:uid="{00000000-0005-0000-0000-0000BEAA0000}"/>
    <cellStyle name="Normal 5 3 2 2 3 3 8" xfId="43726" xr:uid="{00000000-0005-0000-0000-0000BFAA0000}"/>
    <cellStyle name="Normal 5 3 2 2 3 4" xfId="43727" xr:uid="{00000000-0005-0000-0000-0000C0AA0000}"/>
    <cellStyle name="Normal 5 3 2 2 3 4 2" xfId="43728" xr:uid="{00000000-0005-0000-0000-0000C1AA0000}"/>
    <cellStyle name="Normal 5 3 2 2 3 4 2 2" xfId="43729" xr:uid="{00000000-0005-0000-0000-0000C2AA0000}"/>
    <cellStyle name="Normal 5 3 2 2 3 4 2 2 2" xfId="43730" xr:uid="{00000000-0005-0000-0000-0000C3AA0000}"/>
    <cellStyle name="Normal 5 3 2 2 3 4 2 3" xfId="43731" xr:uid="{00000000-0005-0000-0000-0000C4AA0000}"/>
    <cellStyle name="Normal 5 3 2 2 3 4 2 3 2" xfId="43732" xr:uid="{00000000-0005-0000-0000-0000C5AA0000}"/>
    <cellStyle name="Normal 5 3 2 2 3 4 2 3 2 2" xfId="43733" xr:uid="{00000000-0005-0000-0000-0000C6AA0000}"/>
    <cellStyle name="Normal 5 3 2 2 3 4 2 3 3" xfId="43734" xr:uid="{00000000-0005-0000-0000-0000C7AA0000}"/>
    <cellStyle name="Normal 5 3 2 2 3 4 2 4" xfId="43735" xr:uid="{00000000-0005-0000-0000-0000C8AA0000}"/>
    <cellStyle name="Normal 5 3 2 2 3 4 3" xfId="43736" xr:uid="{00000000-0005-0000-0000-0000C9AA0000}"/>
    <cellStyle name="Normal 5 3 2 2 3 4 3 2" xfId="43737" xr:uid="{00000000-0005-0000-0000-0000CAAA0000}"/>
    <cellStyle name="Normal 5 3 2 2 3 4 4" xfId="43738" xr:uid="{00000000-0005-0000-0000-0000CBAA0000}"/>
    <cellStyle name="Normal 5 3 2 2 3 4 4 2" xfId="43739" xr:uid="{00000000-0005-0000-0000-0000CCAA0000}"/>
    <cellStyle name="Normal 5 3 2 2 3 4 4 2 2" xfId="43740" xr:uid="{00000000-0005-0000-0000-0000CDAA0000}"/>
    <cellStyle name="Normal 5 3 2 2 3 4 4 3" xfId="43741" xr:uid="{00000000-0005-0000-0000-0000CEAA0000}"/>
    <cellStyle name="Normal 5 3 2 2 3 4 5" xfId="43742" xr:uid="{00000000-0005-0000-0000-0000CFAA0000}"/>
    <cellStyle name="Normal 5 3 2 2 3 5" xfId="43743" xr:uid="{00000000-0005-0000-0000-0000D0AA0000}"/>
    <cellStyle name="Normal 5 3 2 2 3 5 2" xfId="43744" xr:uid="{00000000-0005-0000-0000-0000D1AA0000}"/>
    <cellStyle name="Normal 5 3 2 2 3 5 2 2" xfId="43745" xr:uid="{00000000-0005-0000-0000-0000D2AA0000}"/>
    <cellStyle name="Normal 5 3 2 2 3 5 3" xfId="43746" xr:uid="{00000000-0005-0000-0000-0000D3AA0000}"/>
    <cellStyle name="Normal 5 3 2 2 3 5 3 2" xfId="43747" xr:uid="{00000000-0005-0000-0000-0000D4AA0000}"/>
    <cellStyle name="Normal 5 3 2 2 3 5 3 2 2" xfId="43748" xr:uid="{00000000-0005-0000-0000-0000D5AA0000}"/>
    <cellStyle name="Normal 5 3 2 2 3 5 3 3" xfId="43749" xr:uid="{00000000-0005-0000-0000-0000D6AA0000}"/>
    <cellStyle name="Normal 5 3 2 2 3 5 4" xfId="43750" xr:uid="{00000000-0005-0000-0000-0000D7AA0000}"/>
    <cellStyle name="Normal 5 3 2 2 3 6" xfId="43751" xr:uid="{00000000-0005-0000-0000-0000D8AA0000}"/>
    <cellStyle name="Normal 5 3 2 2 3 6 2" xfId="43752" xr:uid="{00000000-0005-0000-0000-0000D9AA0000}"/>
    <cellStyle name="Normal 5 3 2 2 3 6 2 2" xfId="43753" xr:uid="{00000000-0005-0000-0000-0000DAAA0000}"/>
    <cellStyle name="Normal 5 3 2 2 3 6 3" xfId="43754" xr:uid="{00000000-0005-0000-0000-0000DBAA0000}"/>
    <cellStyle name="Normal 5 3 2 2 3 6 3 2" xfId="43755" xr:uid="{00000000-0005-0000-0000-0000DCAA0000}"/>
    <cellStyle name="Normal 5 3 2 2 3 6 3 2 2" xfId="43756" xr:uid="{00000000-0005-0000-0000-0000DDAA0000}"/>
    <cellStyle name="Normal 5 3 2 2 3 6 3 3" xfId="43757" xr:uid="{00000000-0005-0000-0000-0000DEAA0000}"/>
    <cellStyle name="Normal 5 3 2 2 3 6 4" xfId="43758" xr:uid="{00000000-0005-0000-0000-0000DFAA0000}"/>
    <cellStyle name="Normal 5 3 2 2 3 7" xfId="43759" xr:uid="{00000000-0005-0000-0000-0000E0AA0000}"/>
    <cellStyle name="Normal 5 3 2 2 3 7 2" xfId="43760" xr:uid="{00000000-0005-0000-0000-0000E1AA0000}"/>
    <cellStyle name="Normal 5 3 2 2 3 8" xfId="43761" xr:uid="{00000000-0005-0000-0000-0000E2AA0000}"/>
    <cellStyle name="Normal 5 3 2 2 3 8 2" xfId="43762" xr:uid="{00000000-0005-0000-0000-0000E3AA0000}"/>
    <cellStyle name="Normal 5 3 2 2 3 8 2 2" xfId="43763" xr:uid="{00000000-0005-0000-0000-0000E4AA0000}"/>
    <cellStyle name="Normal 5 3 2 2 3 8 3" xfId="43764" xr:uid="{00000000-0005-0000-0000-0000E5AA0000}"/>
    <cellStyle name="Normal 5 3 2 2 3 9" xfId="43765" xr:uid="{00000000-0005-0000-0000-0000E6AA0000}"/>
    <cellStyle name="Normal 5 3 2 2 3 9 2" xfId="43766" xr:uid="{00000000-0005-0000-0000-0000E7AA0000}"/>
    <cellStyle name="Normal 5 3 2 2 4" xfId="43767" xr:uid="{00000000-0005-0000-0000-0000E8AA0000}"/>
    <cellStyle name="Normal 5 3 2 2 4 10" xfId="43768" xr:uid="{00000000-0005-0000-0000-0000E9AA0000}"/>
    <cellStyle name="Normal 5 3 2 2 4 11" xfId="43769" xr:uid="{00000000-0005-0000-0000-0000EAAA0000}"/>
    <cellStyle name="Normal 5 3 2 2 4 2" xfId="43770" xr:uid="{00000000-0005-0000-0000-0000EBAA0000}"/>
    <cellStyle name="Normal 5 3 2 2 4 2 2" xfId="43771" xr:uid="{00000000-0005-0000-0000-0000ECAA0000}"/>
    <cellStyle name="Normal 5 3 2 2 4 2 2 2" xfId="43772" xr:uid="{00000000-0005-0000-0000-0000EDAA0000}"/>
    <cellStyle name="Normal 5 3 2 2 4 2 2 2 2" xfId="43773" xr:uid="{00000000-0005-0000-0000-0000EEAA0000}"/>
    <cellStyle name="Normal 5 3 2 2 4 2 2 2 2 2" xfId="43774" xr:uid="{00000000-0005-0000-0000-0000EFAA0000}"/>
    <cellStyle name="Normal 5 3 2 2 4 2 2 2 2 2 2" xfId="43775" xr:uid="{00000000-0005-0000-0000-0000F0AA0000}"/>
    <cellStyle name="Normal 5 3 2 2 4 2 2 2 2 3" xfId="43776" xr:uid="{00000000-0005-0000-0000-0000F1AA0000}"/>
    <cellStyle name="Normal 5 3 2 2 4 2 2 2 2 3 2" xfId="43777" xr:uid="{00000000-0005-0000-0000-0000F2AA0000}"/>
    <cellStyle name="Normal 5 3 2 2 4 2 2 2 2 3 2 2" xfId="43778" xr:uid="{00000000-0005-0000-0000-0000F3AA0000}"/>
    <cellStyle name="Normal 5 3 2 2 4 2 2 2 2 3 3" xfId="43779" xr:uid="{00000000-0005-0000-0000-0000F4AA0000}"/>
    <cellStyle name="Normal 5 3 2 2 4 2 2 2 2 4" xfId="43780" xr:uid="{00000000-0005-0000-0000-0000F5AA0000}"/>
    <cellStyle name="Normal 5 3 2 2 4 2 2 2 3" xfId="43781" xr:uid="{00000000-0005-0000-0000-0000F6AA0000}"/>
    <cellStyle name="Normal 5 3 2 2 4 2 2 2 3 2" xfId="43782" xr:uid="{00000000-0005-0000-0000-0000F7AA0000}"/>
    <cellStyle name="Normal 5 3 2 2 4 2 2 2 4" xfId="43783" xr:uid="{00000000-0005-0000-0000-0000F8AA0000}"/>
    <cellStyle name="Normal 5 3 2 2 4 2 2 2 4 2" xfId="43784" xr:uid="{00000000-0005-0000-0000-0000F9AA0000}"/>
    <cellStyle name="Normal 5 3 2 2 4 2 2 2 4 2 2" xfId="43785" xr:uid="{00000000-0005-0000-0000-0000FAAA0000}"/>
    <cellStyle name="Normal 5 3 2 2 4 2 2 2 4 3" xfId="43786" xr:uid="{00000000-0005-0000-0000-0000FBAA0000}"/>
    <cellStyle name="Normal 5 3 2 2 4 2 2 2 5" xfId="43787" xr:uid="{00000000-0005-0000-0000-0000FCAA0000}"/>
    <cellStyle name="Normal 5 3 2 2 4 2 2 3" xfId="43788" xr:uid="{00000000-0005-0000-0000-0000FDAA0000}"/>
    <cellStyle name="Normal 5 3 2 2 4 2 2 3 2" xfId="43789" xr:uid="{00000000-0005-0000-0000-0000FEAA0000}"/>
    <cellStyle name="Normal 5 3 2 2 4 2 2 3 2 2" xfId="43790" xr:uid="{00000000-0005-0000-0000-0000FFAA0000}"/>
    <cellStyle name="Normal 5 3 2 2 4 2 2 3 3" xfId="43791" xr:uid="{00000000-0005-0000-0000-000000AB0000}"/>
    <cellStyle name="Normal 5 3 2 2 4 2 2 3 3 2" xfId="43792" xr:uid="{00000000-0005-0000-0000-000001AB0000}"/>
    <cellStyle name="Normal 5 3 2 2 4 2 2 3 3 2 2" xfId="43793" xr:uid="{00000000-0005-0000-0000-000002AB0000}"/>
    <cellStyle name="Normal 5 3 2 2 4 2 2 3 3 3" xfId="43794" xr:uid="{00000000-0005-0000-0000-000003AB0000}"/>
    <cellStyle name="Normal 5 3 2 2 4 2 2 3 4" xfId="43795" xr:uid="{00000000-0005-0000-0000-000004AB0000}"/>
    <cellStyle name="Normal 5 3 2 2 4 2 2 4" xfId="43796" xr:uid="{00000000-0005-0000-0000-000005AB0000}"/>
    <cellStyle name="Normal 5 3 2 2 4 2 2 4 2" xfId="43797" xr:uid="{00000000-0005-0000-0000-000006AB0000}"/>
    <cellStyle name="Normal 5 3 2 2 4 2 2 4 2 2" xfId="43798" xr:uid="{00000000-0005-0000-0000-000007AB0000}"/>
    <cellStyle name="Normal 5 3 2 2 4 2 2 4 3" xfId="43799" xr:uid="{00000000-0005-0000-0000-000008AB0000}"/>
    <cellStyle name="Normal 5 3 2 2 4 2 2 4 3 2" xfId="43800" xr:uid="{00000000-0005-0000-0000-000009AB0000}"/>
    <cellStyle name="Normal 5 3 2 2 4 2 2 4 3 2 2" xfId="43801" xr:uid="{00000000-0005-0000-0000-00000AAB0000}"/>
    <cellStyle name="Normal 5 3 2 2 4 2 2 4 3 3" xfId="43802" xr:uid="{00000000-0005-0000-0000-00000BAB0000}"/>
    <cellStyle name="Normal 5 3 2 2 4 2 2 4 4" xfId="43803" xr:uid="{00000000-0005-0000-0000-00000CAB0000}"/>
    <cellStyle name="Normal 5 3 2 2 4 2 2 5" xfId="43804" xr:uid="{00000000-0005-0000-0000-00000DAB0000}"/>
    <cellStyle name="Normal 5 3 2 2 4 2 2 5 2" xfId="43805" xr:uid="{00000000-0005-0000-0000-00000EAB0000}"/>
    <cellStyle name="Normal 5 3 2 2 4 2 2 6" xfId="43806" xr:uid="{00000000-0005-0000-0000-00000FAB0000}"/>
    <cellStyle name="Normal 5 3 2 2 4 2 2 6 2" xfId="43807" xr:uid="{00000000-0005-0000-0000-000010AB0000}"/>
    <cellStyle name="Normal 5 3 2 2 4 2 2 6 2 2" xfId="43808" xr:uid="{00000000-0005-0000-0000-000011AB0000}"/>
    <cellStyle name="Normal 5 3 2 2 4 2 2 6 3" xfId="43809" xr:uid="{00000000-0005-0000-0000-000012AB0000}"/>
    <cellStyle name="Normal 5 3 2 2 4 2 2 7" xfId="43810" xr:uid="{00000000-0005-0000-0000-000013AB0000}"/>
    <cellStyle name="Normal 5 3 2 2 4 2 2 7 2" xfId="43811" xr:uid="{00000000-0005-0000-0000-000014AB0000}"/>
    <cellStyle name="Normal 5 3 2 2 4 2 2 8" xfId="43812" xr:uid="{00000000-0005-0000-0000-000015AB0000}"/>
    <cellStyle name="Normal 5 3 2 2 4 2 3" xfId="43813" xr:uid="{00000000-0005-0000-0000-000016AB0000}"/>
    <cellStyle name="Normal 5 3 2 2 4 2 3 2" xfId="43814" xr:uid="{00000000-0005-0000-0000-000017AB0000}"/>
    <cellStyle name="Normal 5 3 2 2 4 2 3 2 2" xfId="43815" xr:uid="{00000000-0005-0000-0000-000018AB0000}"/>
    <cellStyle name="Normal 5 3 2 2 4 2 3 2 2 2" xfId="43816" xr:uid="{00000000-0005-0000-0000-000019AB0000}"/>
    <cellStyle name="Normal 5 3 2 2 4 2 3 2 3" xfId="43817" xr:uid="{00000000-0005-0000-0000-00001AAB0000}"/>
    <cellStyle name="Normal 5 3 2 2 4 2 3 2 3 2" xfId="43818" xr:uid="{00000000-0005-0000-0000-00001BAB0000}"/>
    <cellStyle name="Normal 5 3 2 2 4 2 3 2 3 2 2" xfId="43819" xr:uid="{00000000-0005-0000-0000-00001CAB0000}"/>
    <cellStyle name="Normal 5 3 2 2 4 2 3 2 3 3" xfId="43820" xr:uid="{00000000-0005-0000-0000-00001DAB0000}"/>
    <cellStyle name="Normal 5 3 2 2 4 2 3 2 4" xfId="43821" xr:uid="{00000000-0005-0000-0000-00001EAB0000}"/>
    <cellStyle name="Normal 5 3 2 2 4 2 3 3" xfId="43822" xr:uid="{00000000-0005-0000-0000-00001FAB0000}"/>
    <cellStyle name="Normal 5 3 2 2 4 2 3 3 2" xfId="43823" xr:uid="{00000000-0005-0000-0000-000020AB0000}"/>
    <cellStyle name="Normal 5 3 2 2 4 2 3 4" xfId="43824" xr:uid="{00000000-0005-0000-0000-000021AB0000}"/>
    <cellStyle name="Normal 5 3 2 2 4 2 3 4 2" xfId="43825" xr:uid="{00000000-0005-0000-0000-000022AB0000}"/>
    <cellStyle name="Normal 5 3 2 2 4 2 3 4 2 2" xfId="43826" xr:uid="{00000000-0005-0000-0000-000023AB0000}"/>
    <cellStyle name="Normal 5 3 2 2 4 2 3 4 3" xfId="43827" xr:uid="{00000000-0005-0000-0000-000024AB0000}"/>
    <cellStyle name="Normal 5 3 2 2 4 2 3 5" xfId="43828" xr:uid="{00000000-0005-0000-0000-000025AB0000}"/>
    <cellStyle name="Normal 5 3 2 2 4 2 4" xfId="43829" xr:uid="{00000000-0005-0000-0000-000026AB0000}"/>
    <cellStyle name="Normal 5 3 2 2 4 2 4 2" xfId="43830" xr:uid="{00000000-0005-0000-0000-000027AB0000}"/>
    <cellStyle name="Normal 5 3 2 2 4 2 4 2 2" xfId="43831" xr:uid="{00000000-0005-0000-0000-000028AB0000}"/>
    <cellStyle name="Normal 5 3 2 2 4 2 4 3" xfId="43832" xr:uid="{00000000-0005-0000-0000-000029AB0000}"/>
    <cellStyle name="Normal 5 3 2 2 4 2 4 3 2" xfId="43833" xr:uid="{00000000-0005-0000-0000-00002AAB0000}"/>
    <cellStyle name="Normal 5 3 2 2 4 2 4 3 2 2" xfId="43834" xr:uid="{00000000-0005-0000-0000-00002BAB0000}"/>
    <cellStyle name="Normal 5 3 2 2 4 2 4 3 3" xfId="43835" xr:uid="{00000000-0005-0000-0000-00002CAB0000}"/>
    <cellStyle name="Normal 5 3 2 2 4 2 4 4" xfId="43836" xr:uid="{00000000-0005-0000-0000-00002DAB0000}"/>
    <cellStyle name="Normal 5 3 2 2 4 2 5" xfId="43837" xr:uid="{00000000-0005-0000-0000-00002EAB0000}"/>
    <cellStyle name="Normal 5 3 2 2 4 2 5 2" xfId="43838" xr:uid="{00000000-0005-0000-0000-00002FAB0000}"/>
    <cellStyle name="Normal 5 3 2 2 4 2 5 2 2" xfId="43839" xr:uid="{00000000-0005-0000-0000-000030AB0000}"/>
    <cellStyle name="Normal 5 3 2 2 4 2 5 3" xfId="43840" xr:uid="{00000000-0005-0000-0000-000031AB0000}"/>
    <cellStyle name="Normal 5 3 2 2 4 2 5 3 2" xfId="43841" xr:uid="{00000000-0005-0000-0000-000032AB0000}"/>
    <cellStyle name="Normal 5 3 2 2 4 2 5 3 2 2" xfId="43842" xr:uid="{00000000-0005-0000-0000-000033AB0000}"/>
    <cellStyle name="Normal 5 3 2 2 4 2 5 3 3" xfId="43843" xr:uid="{00000000-0005-0000-0000-000034AB0000}"/>
    <cellStyle name="Normal 5 3 2 2 4 2 5 4" xfId="43844" xr:uid="{00000000-0005-0000-0000-000035AB0000}"/>
    <cellStyle name="Normal 5 3 2 2 4 2 6" xfId="43845" xr:uid="{00000000-0005-0000-0000-000036AB0000}"/>
    <cellStyle name="Normal 5 3 2 2 4 2 6 2" xfId="43846" xr:uid="{00000000-0005-0000-0000-000037AB0000}"/>
    <cellStyle name="Normal 5 3 2 2 4 2 7" xfId="43847" xr:uid="{00000000-0005-0000-0000-000038AB0000}"/>
    <cellStyle name="Normal 5 3 2 2 4 2 7 2" xfId="43848" xr:uid="{00000000-0005-0000-0000-000039AB0000}"/>
    <cellStyle name="Normal 5 3 2 2 4 2 7 2 2" xfId="43849" xr:uid="{00000000-0005-0000-0000-00003AAB0000}"/>
    <cellStyle name="Normal 5 3 2 2 4 2 7 3" xfId="43850" xr:uid="{00000000-0005-0000-0000-00003BAB0000}"/>
    <cellStyle name="Normal 5 3 2 2 4 2 8" xfId="43851" xr:uid="{00000000-0005-0000-0000-00003CAB0000}"/>
    <cellStyle name="Normal 5 3 2 2 4 2 8 2" xfId="43852" xr:uid="{00000000-0005-0000-0000-00003DAB0000}"/>
    <cellStyle name="Normal 5 3 2 2 4 2 9" xfId="43853" xr:uid="{00000000-0005-0000-0000-00003EAB0000}"/>
    <cellStyle name="Normal 5 3 2 2 4 3" xfId="43854" xr:uid="{00000000-0005-0000-0000-00003FAB0000}"/>
    <cellStyle name="Normal 5 3 2 2 4 3 2" xfId="43855" xr:uid="{00000000-0005-0000-0000-000040AB0000}"/>
    <cellStyle name="Normal 5 3 2 2 4 3 2 2" xfId="43856" xr:uid="{00000000-0005-0000-0000-000041AB0000}"/>
    <cellStyle name="Normal 5 3 2 2 4 3 2 2 2" xfId="43857" xr:uid="{00000000-0005-0000-0000-000042AB0000}"/>
    <cellStyle name="Normal 5 3 2 2 4 3 2 2 2 2" xfId="43858" xr:uid="{00000000-0005-0000-0000-000043AB0000}"/>
    <cellStyle name="Normal 5 3 2 2 4 3 2 2 3" xfId="43859" xr:uid="{00000000-0005-0000-0000-000044AB0000}"/>
    <cellStyle name="Normal 5 3 2 2 4 3 2 2 3 2" xfId="43860" xr:uid="{00000000-0005-0000-0000-000045AB0000}"/>
    <cellStyle name="Normal 5 3 2 2 4 3 2 2 3 2 2" xfId="43861" xr:uid="{00000000-0005-0000-0000-000046AB0000}"/>
    <cellStyle name="Normal 5 3 2 2 4 3 2 2 3 3" xfId="43862" xr:uid="{00000000-0005-0000-0000-000047AB0000}"/>
    <cellStyle name="Normal 5 3 2 2 4 3 2 2 4" xfId="43863" xr:uid="{00000000-0005-0000-0000-000048AB0000}"/>
    <cellStyle name="Normal 5 3 2 2 4 3 2 3" xfId="43864" xr:uid="{00000000-0005-0000-0000-000049AB0000}"/>
    <cellStyle name="Normal 5 3 2 2 4 3 2 3 2" xfId="43865" xr:uid="{00000000-0005-0000-0000-00004AAB0000}"/>
    <cellStyle name="Normal 5 3 2 2 4 3 2 4" xfId="43866" xr:uid="{00000000-0005-0000-0000-00004BAB0000}"/>
    <cellStyle name="Normal 5 3 2 2 4 3 2 4 2" xfId="43867" xr:uid="{00000000-0005-0000-0000-00004CAB0000}"/>
    <cellStyle name="Normal 5 3 2 2 4 3 2 4 2 2" xfId="43868" xr:uid="{00000000-0005-0000-0000-00004DAB0000}"/>
    <cellStyle name="Normal 5 3 2 2 4 3 2 4 3" xfId="43869" xr:uid="{00000000-0005-0000-0000-00004EAB0000}"/>
    <cellStyle name="Normal 5 3 2 2 4 3 2 5" xfId="43870" xr:uid="{00000000-0005-0000-0000-00004FAB0000}"/>
    <cellStyle name="Normal 5 3 2 2 4 3 3" xfId="43871" xr:uid="{00000000-0005-0000-0000-000050AB0000}"/>
    <cellStyle name="Normal 5 3 2 2 4 3 3 2" xfId="43872" xr:uid="{00000000-0005-0000-0000-000051AB0000}"/>
    <cellStyle name="Normal 5 3 2 2 4 3 3 2 2" xfId="43873" xr:uid="{00000000-0005-0000-0000-000052AB0000}"/>
    <cellStyle name="Normal 5 3 2 2 4 3 3 3" xfId="43874" xr:uid="{00000000-0005-0000-0000-000053AB0000}"/>
    <cellStyle name="Normal 5 3 2 2 4 3 3 3 2" xfId="43875" xr:uid="{00000000-0005-0000-0000-000054AB0000}"/>
    <cellStyle name="Normal 5 3 2 2 4 3 3 3 2 2" xfId="43876" xr:uid="{00000000-0005-0000-0000-000055AB0000}"/>
    <cellStyle name="Normal 5 3 2 2 4 3 3 3 3" xfId="43877" xr:uid="{00000000-0005-0000-0000-000056AB0000}"/>
    <cellStyle name="Normal 5 3 2 2 4 3 3 4" xfId="43878" xr:uid="{00000000-0005-0000-0000-000057AB0000}"/>
    <cellStyle name="Normal 5 3 2 2 4 3 4" xfId="43879" xr:uid="{00000000-0005-0000-0000-000058AB0000}"/>
    <cellStyle name="Normal 5 3 2 2 4 3 4 2" xfId="43880" xr:uid="{00000000-0005-0000-0000-000059AB0000}"/>
    <cellStyle name="Normal 5 3 2 2 4 3 4 2 2" xfId="43881" xr:uid="{00000000-0005-0000-0000-00005AAB0000}"/>
    <cellStyle name="Normal 5 3 2 2 4 3 4 3" xfId="43882" xr:uid="{00000000-0005-0000-0000-00005BAB0000}"/>
    <cellStyle name="Normal 5 3 2 2 4 3 4 3 2" xfId="43883" xr:uid="{00000000-0005-0000-0000-00005CAB0000}"/>
    <cellStyle name="Normal 5 3 2 2 4 3 4 3 2 2" xfId="43884" xr:uid="{00000000-0005-0000-0000-00005DAB0000}"/>
    <cellStyle name="Normal 5 3 2 2 4 3 4 3 3" xfId="43885" xr:uid="{00000000-0005-0000-0000-00005EAB0000}"/>
    <cellStyle name="Normal 5 3 2 2 4 3 4 4" xfId="43886" xr:uid="{00000000-0005-0000-0000-00005FAB0000}"/>
    <cellStyle name="Normal 5 3 2 2 4 3 5" xfId="43887" xr:uid="{00000000-0005-0000-0000-000060AB0000}"/>
    <cellStyle name="Normal 5 3 2 2 4 3 5 2" xfId="43888" xr:uid="{00000000-0005-0000-0000-000061AB0000}"/>
    <cellStyle name="Normal 5 3 2 2 4 3 6" xfId="43889" xr:uid="{00000000-0005-0000-0000-000062AB0000}"/>
    <cellStyle name="Normal 5 3 2 2 4 3 6 2" xfId="43890" xr:uid="{00000000-0005-0000-0000-000063AB0000}"/>
    <cellStyle name="Normal 5 3 2 2 4 3 6 2 2" xfId="43891" xr:uid="{00000000-0005-0000-0000-000064AB0000}"/>
    <cellStyle name="Normal 5 3 2 2 4 3 6 3" xfId="43892" xr:uid="{00000000-0005-0000-0000-000065AB0000}"/>
    <cellStyle name="Normal 5 3 2 2 4 3 7" xfId="43893" xr:uid="{00000000-0005-0000-0000-000066AB0000}"/>
    <cellStyle name="Normal 5 3 2 2 4 3 7 2" xfId="43894" xr:uid="{00000000-0005-0000-0000-000067AB0000}"/>
    <cellStyle name="Normal 5 3 2 2 4 3 8" xfId="43895" xr:uid="{00000000-0005-0000-0000-000068AB0000}"/>
    <cellStyle name="Normal 5 3 2 2 4 4" xfId="43896" xr:uid="{00000000-0005-0000-0000-000069AB0000}"/>
    <cellStyle name="Normal 5 3 2 2 4 4 2" xfId="43897" xr:uid="{00000000-0005-0000-0000-00006AAB0000}"/>
    <cellStyle name="Normal 5 3 2 2 4 4 2 2" xfId="43898" xr:uid="{00000000-0005-0000-0000-00006BAB0000}"/>
    <cellStyle name="Normal 5 3 2 2 4 4 2 2 2" xfId="43899" xr:uid="{00000000-0005-0000-0000-00006CAB0000}"/>
    <cellStyle name="Normal 5 3 2 2 4 4 2 3" xfId="43900" xr:uid="{00000000-0005-0000-0000-00006DAB0000}"/>
    <cellStyle name="Normal 5 3 2 2 4 4 2 3 2" xfId="43901" xr:uid="{00000000-0005-0000-0000-00006EAB0000}"/>
    <cellStyle name="Normal 5 3 2 2 4 4 2 3 2 2" xfId="43902" xr:uid="{00000000-0005-0000-0000-00006FAB0000}"/>
    <cellStyle name="Normal 5 3 2 2 4 4 2 3 3" xfId="43903" xr:uid="{00000000-0005-0000-0000-000070AB0000}"/>
    <cellStyle name="Normal 5 3 2 2 4 4 2 4" xfId="43904" xr:uid="{00000000-0005-0000-0000-000071AB0000}"/>
    <cellStyle name="Normal 5 3 2 2 4 4 3" xfId="43905" xr:uid="{00000000-0005-0000-0000-000072AB0000}"/>
    <cellStyle name="Normal 5 3 2 2 4 4 3 2" xfId="43906" xr:uid="{00000000-0005-0000-0000-000073AB0000}"/>
    <cellStyle name="Normal 5 3 2 2 4 4 4" xfId="43907" xr:uid="{00000000-0005-0000-0000-000074AB0000}"/>
    <cellStyle name="Normal 5 3 2 2 4 4 4 2" xfId="43908" xr:uid="{00000000-0005-0000-0000-000075AB0000}"/>
    <cellStyle name="Normal 5 3 2 2 4 4 4 2 2" xfId="43909" xr:uid="{00000000-0005-0000-0000-000076AB0000}"/>
    <cellStyle name="Normal 5 3 2 2 4 4 4 3" xfId="43910" xr:uid="{00000000-0005-0000-0000-000077AB0000}"/>
    <cellStyle name="Normal 5 3 2 2 4 4 5" xfId="43911" xr:uid="{00000000-0005-0000-0000-000078AB0000}"/>
    <cellStyle name="Normal 5 3 2 2 4 5" xfId="43912" xr:uid="{00000000-0005-0000-0000-000079AB0000}"/>
    <cellStyle name="Normal 5 3 2 2 4 5 2" xfId="43913" xr:uid="{00000000-0005-0000-0000-00007AAB0000}"/>
    <cellStyle name="Normal 5 3 2 2 4 5 2 2" xfId="43914" xr:uid="{00000000-0005-0000-0000-00007BAB0000}"/>
    <cellStyle name="Normal 5 3 2 2 4 5 3" xfId="43915" xr:uid="{00000000-0005-0000-0000-00007CAB0000}"/>
    <cellStyle name="Normal 5 3 2 2 4 5 3 2" xfId="43916" xr:uid="{00000000-0005-0000-0000-00007DAB0000}"/>
    <cellStyle name="Normal 5 3 2 2 4 5 3 2 2" xfId="43917" xr:uid="{00000000-0005-0000-0000-00007EAB0000}"/>
    <cellStyle name="Normal 5 3 2 2 4 5 3 3" xfId="43918" xr:uid="{00000000-0005-0000-0000-00007FAB0000}"/>
    <cellStyle name="Normal 5 3 2 2 4 5 4" xfId="43919" xr:uid="{00000000-0005-0000-0000-000080AB0000}"/>
    <cellStyle name="Normal 5 3 2 2 4 6" xfId="43920" xr:uid="{00000000-0005-0000-0000-000081AB0000}"/>
    <cellStyle name="Normal 5 3 2 2 4 6 2" xfId="43921" xr:uid="{00000000-0005-0000-0000-000082AB0000}"/>
    <cellStyle name="Normal 5 3 2 2 4 6 2 2" xfId="43922" xr:uid="{00000000-0005-0000-0000-000083AB0000}"/>
    <cellStyle name="Normal 5 3 2 2 4 6 3" xfId="43923" xr:uid="{00000000-0005-0000-0000-000084AB0000}"/>
    <cellStyle name="Normal 5 3 2 2 4 6 3 2" xfId="43924" xr:uid="{00000000-0005-0000-0000-000085AB0000}"/>
    <cellStyle name="Normal 5 3 2 2 4 6 3 2 2" xfId="43925" xr:uid="{00000000-0005-0000-0000-000086AB0000}"/>
    <cellStyle name="Normal 5 3 2 2 4 6 3 3" xfId="43926" xr:uid="{00000000-0005-0000-0000-000087AB0000}"/>
    <cellStyle name="Normal 5 3 2 2 4 6 4" xfId="43927" xr:uid="{00000000-0005-0000-0000-000088AB0000}"/>
    <cellStyle name="Normal 5 3 2 2 4 7" xfId="43928" xr:uid="{00000000-0005-0000-0000-000089AB0000}"/>
    <cellStyle name="Normal 5 3 2 2 4 7 2" xfId="43929" xr:uid="{00000000-0005-0000-0000-00008AAB0000}"/>
    <cellStyle name="Normal 5 3 2 2 4 8" xfId="43930" xr:uid="{00000000-0005-0000-0000-00008BAB0000}"/>
    <cellStyle name="Normal 5 3 2 2 4 8 2" xfId="43931" xr:uid="{00000000-0005-0000-0000-00008CAB0000}"/>
    <cellStyle name="Normal 5 3 2 2 4 8 2 2" xfId="43932" xr:uid="{00000000-0005-0000-0000-00008DAB0000}"/>
    <cellStyle name="Normal 5 3 2 2 4 8 3" xfId="43933" xr:uid="{00000000-0005-0000-0000-00008EAB0000}"/>
    <cellStyle name="Normal 5 3 2 2 4 9" xfId="43934" xr:uid="{00000000-0005-0000-0000-00008FAB0000}"/>
    <cellStyle name="Normal 5 3 2 2 4 9 2" xfId="43935" xr:uid="{00000000-0005-0000-0000-000090AB0000}"/>
    <cellStyle name="Normal 5 3 2 2 5" xfId="43936" xr:uid="{00000000-0005-0000-0000-000091AB0000}"/>
    <cellStyle name="Normal 5 3 2 2 5 2" xfId="43937" xr:uid="{00000000-0005-0000-0000-000092AB0000}"/>
    <cellStyle name="Normal 5 3 2 2 5 2 2" xfId="43938" xr:uid="{00000000-0005-0000-0000-000093AB0000}"/>
    <cellStyle name="Normal 5 3 2 2 5 2 2 2" xfId="43939" xr:uid="{00000000-0005-0000-0000-000094AB0000}"/>
    <cellStyle name="Normal 5 3 2 2 5 2 2 2 2" xfId="43940" xr:uid="{00000000-0005-0000-0000-000095AB0000}"/>
    <cellStyle name="Normal 5 3 2 2 5 2 2 2 2 2" xfId="43941" xr:uid="{00000000-0005-0000-0000-000096AB0000}"/>
    <cellStyle name="Normal 5 3 2 2 5 2 2 2 3" xfId="43942" xr:uid="{00000000-0005-0000-0000-000097AB0000}"/>
    <cellStyle name="Normal 5 3 2 2 5 2 2 2 3 2" xfId="43943" xr:uid="{00000000-0005-0000-0000-000098AB0000}"/>
    <cellStyle name="Normal 5 3 2 2 5 2 2 2 3 2 2" xfId="43944" xr:uid="{00000000-0005-0000-0000-000099AB0000}"/>
    <cellStyle name="Normal 5 3 2 2 5 2 2 2 3 3" xfId="43945" xr:uid="{00000000-0005-0000-0000-00009AAB0000}"/>
    <cellStyle name="Normal 5 3 2 2 5 2 2 2 4" xfId="43946" xr:uid="{00000000-0005-0000-0000-00009BAB0000}"/>
    <cellStyle name="Normal 5 3 2 2 5 2 2 3" xfId="43947" xr:uid="{00000000-0005-0000-0000-00009CAB0000}"/>
    <cellStyle name="Normal 5 3 2 2 5 2 2 3 2" xfId="43948" xr:uid="{00000000-0005-0000-0000-00009DAB0000}"/>
    <cellStyle name="Normal 5 3 2 2 5 2 2 4" xfId="43949" xr:uid="{00000000-0005-0000-0000-00009EAB0000}"/>
    <cellStyle name="Normal 5 3 2 2 5 2 2 4 2" xfId="43950" xr:uid="{00000000-0005-0000-0000-00009FAB0000}"/>
    <cellStyle name="Normal 5 3 2 2 5 2 2 4 2 2" xfId="43951" xr:uid="{00000000-0005-0000-0000-0000A0AB0000}"/>
    <cellStyle name="Normal 5 3 2 2 5 2 2 4 3" xfId="43952" xr:uid="{00000000-0005-0000-0000-0000A1AB0000}"/>
    <cellStyle name="Normal 5 3 2 2 5 2 2 5" xfId="43953" xr:uid="{00000000-0005-0000-0000-0000A2AB0000}"/>
    <cellStyle name="Normal 5 3 2 2 5 2 3" xfId="43954" xr:uid="{00000000-0005-0000-0000-0000A3AB0000}"/>
    <cellStyle name="Normal 5 3 2 2 5 2 3 2" xfId="43955" xr:uid="{00000000-0005-0000-0000-0000A4AB0000}"/>
    <cellStyle name="Normal 5 3 2 2 5 2 3 2 2" xfId="43956" xr:uid="{00000000-0005-0000-0000-0000A5AB0000}"/>
    <cellStyle name="Normal 5 3 2 2 5 2 3 3" xfId="43957" xr:uid="{00000000-0005-0000-0000-0000A6AB0000}"/>
    <cellStyle name="Normal 5 3 2 2 5 2 3 3 2" xfId="43958" xr:uid="{00000000-0005-0000-0000-0000A7AB0000}"/>
    <cellStyle name="Normal 5 3 2 2 5 2 3 3 2 2" xfId="43959" xr:uid="{00000000-0005-0000-0000-0000A8AB0000}"/>
    <cellStyle name="Normal 5 3 2 2 5 2 3 3 3" xfId="43960" xr:uid="{00000000-0005-0000-0000-0000A9AB0000}"/>
    <cellStyle name="Normal 5 3 2 2 5 2 3 4" xfId="43961" xr:uid="{00000000-0005-0000-0000-0000AAAB0000}"/>
    <cellStyle name="Normal 5 3 2 2 5 2 4" xfId="43962" xr:uid="{00000000-0005-0000-0000-0000ABAB0000}"/>
    <cellStyle name="Normal 5 3 2 2 5 2 4 2" xfId="43963" xr:uid="{00000000-0005-0000-0000-0000ACAB0000}"/>
    <cellStyle name="Normal 5 3 2 2 5 2 4 2 2" xfId="43964" xr:uid="{00000000-0005-0000-0000-0000ADAB0000}"/>
    <cellStyle name="Normal 5 3 2 2 5 2 4 3" xfId="43965" xr:uid="{00000000-0005-0000-0000-0000AEAB0000}"/>
    <cellStyle name="Normal 5 3 2 2 5 2 4 3 2" xfId="43966" xr:uid="{00000000-0005-0000-0000-0000AFAB0000}"/>
    <cellStyle name="Normal 5 3 2 2 5 2 4 3 2 2" xfId="43967" xr:uid="{00000000-0005-0000-0000-0000B0AB0000}"/>
    <cellStyle name="Normal 5 3 2 2 5 2 4 3 3" xfId="43968" xr:uid="{00000000-0005-0000-0000-0000B1AB0000}"/>
    <cellStyle name="Normal 5 3 2 2 5 2 4 4" xfId="43969" xr:uid="{00000000-0005-0000-0000-0000B2AB0000}"/>
    <cellStyle name="Normal 5 3 2 2 5 2 5" xfId="43970" xr:uid="{00000000-0005-0000-0000-0000B3AB0000}"/>
    <cellStyle name="Normal 5 3 2 2 5 2 5 2" xfId="43971" xr:uid="{00000000-0005-0000-0000-0000B4AB0000}"/>
    <cellStyle name="Normal 5 3 2 2 5 2 6" xfId="43972" xr:uid="{00000000-0005-0000-0000-0000B5AB0000}"/>
    <cellStyle name="Normal 5 3 2 2 5 2 6 2" xfId="43973" xr:uid="{00000000-0005-0000-0000-0000B6AB0000}"/>
    <cellStyle name="Normal 5 3 2 2 5 2 6 2 2" xfId="43974" xr:uid="{00000000-0005-0000-0000-0000B7AB0000}"/>
    <cellStyle name="Normal 5 3 2 2 5 2 6 3" xfId="43975" xr:uid="{00000000-0005-0000-0000-0000B8AB0000}"/>
    <cellStyle name="Normal 5 3 2 2 5 2 7" xfId="43976" xr:uid="{00000000-0005-0000-0000-0000B9AB0000}"/>
    <cellStyle name="Normal 5 3 2 2 5 2 7 2" xfId="43977" xr:uid="{00000000-0005-0000-0000-0000BAAB0000}"/>
    <cellStyle name="Normal 5 3 2 2 5 2 8" xfId="43978" xr:uid="{00000000-0005-0000-0000-0000BBAB0000}"/>
    <cellStyle name="Normal 5 3 2 2 5 3" xfId="43979" xr:uid="{00000000-0005-0000-0000-0000BCAB0000}"/>
    <cellStyle name="Normal 5 3 2 2 5 3 2" xfId="43980" xr:uid="{00000000-0005-0000-0000-0000BDAB0000}"/>
    <cellStyle name="Normal 5 3 2 2 5 3 2 2" xfId="43981" xr:uid="{00000000-0005-0000-0000-0000BEAB0000}"/>
    <cellStyle name="Normal 5 3 2 2 5 3 2 2 2" xfId="43982" xr:uid="{00000000-0005-0000-0000-0000BFAB0000}"/>
    <cellStyle name="Normal 5 3 2 2 5 3 2 3" xfId="43983" xr:uid="{00000000-0005-0000-0000-0000C0AB0000}"/>
    <cellStyle name="Normal 5 3 2 2 5 3 2 3 2" xfId="43984" xr:uid="{00000000-0005-0000-0000-0000C1AB0000}"/>
    <cellStyle name="Normal 5 3 2 2 5 3 2 3 2 2" xfId="43985" xr:uid="{00000000-0005-0000-0000-0000C2AB0000}"/>
    <cellStyle name="Normal 5 3 2 2 5 3 2 3 3" xfId="43986" xr:uid="{00000000-0005-0000-0000-0000C3AB0000}"/>
    <cellStyle name="Normal 5 3 2 2 5 3 2 4" xfId="43987" xr:uid="{00000000-0005-0000-0000-0000C4AB0000}"/>
    <cellStyle name="Normal 5 3 2 2 5 3 3" xfId="43988" xr:uid="{00000000-0005-0000-0000-0000C5AB0000}"/>
    <cellStyle name="Normal 5 3 2 2 5 3 3 2" xfId="43989" xr:uid="{00000000-0005-0000-0000-0000C6AB0000}"/>
    <cellStyle name="Normal 5 3 2 2 5 3 4" xfId="43990" xr:uid="{00000000-0005-0000-0000-0000C7AB0000}"/>
    <cellStyle name="Normal 5 3 2 2 5 3 4 2" xfId="43991" xr:uid="{00000000-0005-0000-0000-0000C8AB0000}"/>
    <cellStyle name="Normal 5 3 2 2 5 3 4 2 2" xfId="43992" xr:uid="{00000000-0005-0000-0000-0000C9AB0000}"/>
    <cellStyle name="Normal 5 3 2 2 5 3 4 3" xfId="43993" xr:uid="{00000000-0005-0000-0000-0000CAAB0000}"/>
    <cellStyle name="Normal 5 3 2 2 5 3 5" xfId="43994" xr:uid="{00000000-0005-0000-0000-0000CBAB0000}"/>
    <cellStyle name="Normal 5 3 2 2 5 4" xfId="43995" xr:uid="{00000000-0005-0000-0000-0000CCAB0000}"/>
    <cellStyle name="Normal 5 3 2 2 5 4 2" xfId="43996" xr:uid="{00000000-0005-0000-0000-0000CDAB0000}"/>
    <cellStyle name="Normal 5 3 2 2 5 4 2 2" xfId="43997" xr:uid="{00000000-0005-0000-0000-0000CEAB0000}"/>
    <cellStyle name="Normal 5 3 2 2 5 4 3" xfId="43998" xr:uid="{00000000-0005-0000-0000-0000CFAB0000}"/>
    <cellStyle name="Normal 5 3 2 2 5 4 3 2" xfId="43999" xr:uid="{00000000-0005-0000-0000-0000D0AB0000}"/>
    <cellStyle name="Normal 5 3 2 2 5 4 3 2 2" xfId="44000" xr:uid="{00000000-0005-0000-0000-0000D1AB0000}"/>
    <cellStyle name="Normal 5 3 2 2 5 4 3 3" xfId="44001" xr:uid="{00000000-0005-0000-0000-0000D2AB0000}"/>
    <cellStyle name="Normal 5 3 2 2 5 4 4" xfId="44002" xr:uid="{00000000-0005-0000-0000-0000D3AB0000}"/>
    <cellStyle name="Normal 5 3 2 2 5 5" xfId="44003" xr:uid="{00000000-0005-0000-0000-0000D4AB0000}"/>
    <cellStyle name="Normal 5 3 2 2 5 5 2" xfId="44004" xr:uid="{00000000-0005-0000-0000-0000D5AB0000}"/>
    <cellStyle name="Normal 5 3 2 2 5 5 2 2" xfId="44005" xr:uid="{00000000-0005-0000-0000-0000D6AB0000}"/>
    <cellStyle name="Normal 5 3 2 2 5 5 3" xfId="44006" xr:uid="{00000000-0005-0000-0000-0000D7AB0000}"/>
    <cellStyle name="Normal 5 3 2 2 5 5 3 2" xfId="44007" xr:uid="{00000000-0005-0000-0000-0000D8AB0000}"/>
    <cellStyle name="Normal 5 3 2 2 5 5 3 2 2" xfId="44008" xr:uid="{00000000-0005-0000-0000-0000D9AB0000}"/>
    <cellStyle name="Normal 5 3 2 2 5 5 3 3" xfId="44009" xr:uid="{00000000-0005-0000-0000-0000DAAB0000}"/>
    <cellStyle name="Normal 5 3 2 2 5 5 4" xfId="44010" xr:uid="{00000000-0005-0000-0000-0000DBAB0000}"/>
    <cellStyle name="Normal 5 3 2 2 5 6" xfId="44011" xr:uid="{00000000-0005-0000-0000-0000DCAB0000}"/>
    <cellStyle name="Normal 5 3 2 2 5 6 2" xfId="44012" xr:uid="{00000000-0005-0000-0000-0000DDAB0000}"/>
    <cellStyle name="Normal 5 3 2 2 5 7" xfId="44013" xr:uid="{00000000-0005-0000-0000-0000DEAB0000}"/>
    <cellStyle name="Normal 5 3 2 2 5 7 2" xfId="44014" xr:uid="{00000000-0005-0000-0000-0000DFAB0000}"/>
    <cellStyle name="Normal 5 3 2 2 5 7 2 2" xfId="44015" xr:uid="{00000000-0005-0000-0000-0000E0AB0000}"/>
    <cellStyle name="Normal 5 3 2 2 5 7 3" xfId="44016" xr:uid="{00000000-0005-0000-0000-0000E1AB0000}"/>
    <cellStyle name="Normal 5 3 2 2 5 8" xfId="44017" xr:uid="{00000000-0005-0000-0000-0000E2AB0000}"/>
    <cellStyle name="Normal 5 3 2 2 5 8 2" xfId="44018" xr:uid="{00000000-0005-0000-0000-0000E3AB0000}"/>
    <cellStyle name="Normal 5 3 2 2 5 9" xfId="44019" xr:uid="{00000000-0005-0000-0000-0000E4AB0000}"/>
    <cellStyle name="Normal 5 3 2 2 6" xfId="44020" xr:uid="{00000000-0005-0000-0000-0000E5AB0000}"/>
    <cellStyle name="Normal 5 3 2 2 6 2" xfId="44021" xr:uid="{00000000-0005-0000-0000-0000E6AB0000}"/>
    <cellStyle name="Normal 5 3 2 2 6 2 2" xfId="44022" xr:uid="{00000000-0005-0000-0000-0000E7AB0000}"/>
    <cellStyle name="Normal 5 3 2 2 6 2 2 2" xfId="44023" xr:uid="{00000000-0005-0000-0000-0000E8AB0000}"/>
    <cellStyle name="Normal 5 3 2 2 6 2 2 2 2" xfId="44024" xr:uid="{00000000-0005-0000-0000-0000E9AB0000}"/>
    <cellStyle name="Normal 5 3 2 2 6 2 2 3" xfId="44025" xr:uid="{00000000-0005-0000-0000-0000EAAB0000}"/>
    <cellStyle name="Normal 5 3 2 2 6 2 2 3 2" xfId="44026" xr:uid="{00000000-0005-0000-0000-0000EBAB0000}"/>
    <cellStyle name="Normal 5 3 2 2 6 2 2 3 2 2" xfId="44027" xr:uid="{00000000-0005-0000-0000-0000ECAB0000}"/>
    <cellStyle name="Normal 5 3 2 2 6 2 2 3 3" xfId="44028" xr:uid="{00000000-0005-0000-0000-0000EDAB0000}"/>
    <cellStyle name="Normal 5 3 2 2 6 2 2 4" xfId="44029" xr:uid="{00000000-0005-0000-0000-0000EEAB0000}"/>
    <cellStyle name="Normal 5 3 2 2 6 2 3" xfId="44030" xr:uid="{00000000-0005-0000-0000-0000EFAB0000}"/>
    <cellStyle name="Normal 5 3 2 2 6 2 3 2" xfId="44031" xr:uid="{00000000-0005-0000-0000-0000F0AB0000}"/>
    <cellStyle name="Normal 5 3 2 2 6 2 4" xfId="44032" xr:uid="{00000000-0005-0000-0000-0000F1AB0000}"/>
    <cellStyle name="Normal 5 3 2 2 6 2 4 2" xfId="44033" xr:uid="{00000000-0005-0000-0000-0000F2AB0000}"/>
    <cellStyle name="Normal 5 3 2 2 6 2 4 2 2" xfId="44034" xr:uid="{00000000-0005-0000-0000-0000F3AB0000}"/>
    <cellStyle name="Normal 5 3 2 2 6 2 4 3" xfId="44035" xr:uid="{00000000-0005-0000-0000-0000F4AB0000}"/>
    <cellStyle name="Normal 5 3 2 2 6 2 5" xfId="44036" xr:uid="{00000000-0005-0000-0000-0000F5AB0000}"/>
    <cellStyle name="Normal 5 3 2 2 6 3" xfId="44037" xr:uid="{00000000-0005-0000-0000-0000F6AB0000}"/>
    <cellStyle name="Normal 5 3 2 2 6 3 2" xfId="44038" xr:uid="{00000000-0005-0000-0000-0000F7AB0000}"/>
    <cellStyle name="Normal 5 3 2 2 6 3 2 2" xfId="44039" xr:uid="{00000000-0005-0000-0000-0000F8AB0000}"/>
    <cellStyle name="Normal 5 3 2 2 6 3 3" xfId="44040" xr:uid="{00000000-0005-0000-0000-0000F9AB0000}"/>
    <cellStyle name="Normal 5 3 2 2 6 3 3 2" xfId="44041" xr:uid="{00000000-0005-0000-0000-0000FAAB0000}"/>
    <cellStyle name="Normal 5 3 2 2 6 3 3 2 2" xfId="44042" xr:uid="{00000000-0005-0000-0000-0000FBAB0000}"/>
    <cellStyle name="Normal 5 3 2 2 6 3 3 3" xfId="44043" xr:uid="{00000000-0005-0000-0000-0000FCAB0000}"/>
    <cellStyle name="Normal 5 3 2 2 6 3 4" xfId="44044" xr:uid="{00000000-0005-0000-0000-0000FDAB0000}"/>
    <cellStyle name="Normal 5 3 2 2 6 4" xfId="44045" xr:uid="{00000000-0005-0000-0000-0000FEAB0000}"/>
    <cellStyle name="Normal 5 3 2 2 6 4 2" xfId="44046" xr:uid="{00000000-0005-0000-0000-0000FFAB0000}"/>
    <cellStyle name="Normal 5 3 2 2 6 4 2 2" xfId="44047" xr:uid="{00000000-0005-0000-0000-000000AC0000}"/>
    <cellStyle name="Normal 5 3 2 2 6 4 3" xfId="44048" xr:uid="{00000000-0005-0000-0000-000001AC0000}"/>
    <cellStyle name="Normal 5 3 2 2 6 4 3 2" xfId="44049" xr:uid="{00000000-0005-0000-0000-000002AC0000}"/>
    <cellStyle name="Normal 5 3 2 2 6 4 3 2 2" xfId="44050" xr:uid="{00000000-0005-0000-0000-000003AC0000}"/>
    <cellStyle name="Normal 5 3 2 2 6 4 3 3" xfId="44051" xr:uid="{00000000-0005-0000-0000-000004AC0000}"/>
    <cellStyle name="Normal 5 3 2 2 6 4 4" xfId="44052" xr:uid="{00000000-0005-0000-0000-000005AC0000}"/>
    <cellStyle name="Normal 5 3 2 2 6 5" xfId="44053" xr:uid="{00000000-0005-0000-0000-000006AC0000}"/>
    <cellStyle name="Normal 5 3 2 2 6 5 2" xfId="44054" xr:uid="{00000000-0005-0000-0000-000007AC0000}"/>
    <cellStyle name="Normal 5 3 2 2 6 6" xfId="44055" xr:uid="{00000000-0005-0000-0000-000008AC0000}"/>
    <cellStyle name="Normal 5 3 2 2 6 6 2" xfId="44056" xr:uid="{00000000-0005-0000-0000-000009AC0000}"/>
    <cellStyle name="Normal 5 3 2 2 6 6 2 2" xfId="44057" xr:uid="{00000000-0005-0000-0000-00000AAC0000}"/>
    <cellStyle name="Normal 5 3 2 2 6 6 3" xfId="44058" xr:uid="{00000000-0005-0000-0000-00000BAC0000}"/>
    <cellStyle name="Normal 5 3 2 2 6 7" xfId="44059" xr:uid="{00000000-0005-0000-0000-00000CAC0000}"/>
    <cellStyle name="Normal 5 3 2 2 6 7 2" xfId="44060" xr:uid="{00000000-0005-0000-0000-00000DAC0000}"/>
    <cellStyle name="Normal 5 3 2 2 6 8" xfId="44061" xr:uid="{00000000-0005-0000-0000-00000EAC0000}"/>
    <cellStyle name="Normal 5 3 2 2 7" xfId="44062" xr:uid="{00000000-0005-0000-0000-00000FAC0000}"/>
    <cellStyle name="Normal 5 3 2 2 7 2" xfId="44063" xr:uid="{00000000-0005-0000-0000-000010AC0000}"/>
    <cellStyle name="Normal 5 3 2 2 7 2 2" xfId="44064" xr:uid="{00000000-0005-0000-0000-000011AC0000}"/>
    <cellStyle name="Normal 5 3 2 2 7 2 2 2" xfId="44065" xr:uid="{00000000-0005-0000-0000-000012AC0000}"/>
    <cellStyle name="Normal 5 3 2 2 7 2 2 2 2" xfId="44066" xr:uid="{00000000-0005-0000-0000-000013AC0000}"/>
    <cellStyle name="Normal 5 3 2 2 7 2 2 3" xfId="44067" xr:uid="{00000000-0005-0000-0000-000014AC0000}"/>
    <cellStyle name="Normal 5 3 2 2 7 2 2 3 2" xfId="44068" xr:uid="{00000000-0005-0000-0000-000015AC0000}"/>
    <cellStyle name="Normal 5 3 2 2 7 2 2 3 2 2" xfId="44069" xr:uid="{00000000-0005-0000-0000-000016AC0000}"/>
    <cellStyle name="Normal 5 3 2 2 7 2 2 3 3" xfId="44070" xr:uid="{00000000-0005-0000-0000-000017AC0000}"/>
    <cellStyle name="Normal 5 3 2 2 7 2 2 4" xfId="44071" xr:uid="{00000000-0005-0000-0000-000018AC0000}"/>
    <cellStyle name="Normal 5 3 2 2 7 2 3" xfId="44072" xr:uid="{00000000-0005-0000-0000-000019AC0000}"/>
    <cellStyle name="Normal 5 3 2 2 7 2 3 2" xfId="44073" xr:uid="{00000000-0005-0000-0000-00001AAC0000}"/>
    <cellStyle name="Normal 5 3 2 2 7 2 4" xfId="44074" xr:uid="{00000000-0005-0000-0000-00001BAC0000}"/>
    <cellStyle name="Normal 5 3 2 2 7 2 4 2" xfId="44075" xr:uid="{00000000-0005-0000-0000-00001CAC0000}"/>
    <cellStyle name="Normal 5 3 2 2 7 2 4 2 2" xfId="44076" xr:uid="{00000000-0005-0000-0000-00001DAC0000}"/>
    <cellStyle name="Normal 5 3 2 2 7 2 4 3" xfId="44077" xr:uid="{00000000-0005-0000-0000-00001EAC0000}"/>
    <cellStyle name="Normal 5 3 2 2 7 2 5" xfId="44078" xr:uid="{00000000-0005-0000-0000-00001FAC0000}"/>
    <cellStyle name="Normal 5 3 2 2 7 3" xfId="44079" xr:uid="{00000000-0005-0000-0000-000020AC0000}"/>
    <cellStyle name="Normal 5 3 2 2 7 3 2" xfId="44080" xr:uid="{00000000-0005-0000-0000-000021AC0000}"/>
    <cellStyle name="Normal 5 3 2 2 7 3 2 2" xfId="44081" xr:uid="{00000000-0005-0000-0000-000022AC0000}"/>
    <cellStyle name="Normal 5 3 2 2 7 3 3" xfId="44082" xr:uid="{00000000-0005-0000-0000-000023AC0000}"/>
    <cellStyle name="Normal 5 3 2 2 7 3 3 2" xfId="44083" xr:uid="{00000000-0005-0000-0000-000024AC0000}"/>
    <cellStyle name="Normal 5 3 2 2 7 3 3 2 2" xfId="44084" xr:uid="{00000000-0005-0000-0000-000025AC0000}"/>
    <cellStyle name="Normal 5 3 2 2 7 3 3 3" xfId="44085" xr:uid="{00000000-0005-0000-0000-000026AC0000}"/>
    <cellStyle name="Normal 5 3 2 2 7 3 4" xfId="44086" xr:uid="{00000000-0005-0000-0000-000027AC0000}"/>
    <cellStyle name="Normal 5 3 2 2 7 4" xfId="44087" xr:uid="{00000000-0005-0000-0000-000028AC0000}"/>
    <cellStyle name="Normal 5 3 2 2 7 4 2" xfId="44088" xr:uid="{00000000-0005-0000-0000-000029AC0000}"/>
    <cellStyle name="Normal 5 3 2 2 7 5" xfId="44089" xr:uid="{00000000-0005-0000-0000-00002AAC0000}"/>
    <cellStyle name="Normal 5 3 2 2 7 5 2" xfId="44090" xr:uid="{00000000-0005-0000-0000-00002BAC0000}"/>
    <cellStyle name="Normal 5 3 2 2 7 5 2 2" xfId="44091" xr:uid="{00000000-0005-0000-0000-00002CAC0000}"/>
    <cellStyle name="Normal 5 3 2 2 7 5 3" xfId="44092" xr:uid="{00000000-0005-0000-0000-00002DAC0000}"/>
    <cellStyle name="Normal 5 3 2 2 7 6" xfId="44093" xr:uid="{00000000-0005-0000-0000-00002EAC0000}"/>
    <cellStyle name="Normal 5 3 2 2 8" xfId="44094" xr:uid="{00000000-0005-0000-0000-00002FAC0000}"/>
    <cellStyle name="Normal 5 3 2 2 8 2" xfId="44095" xr:uid="{00000000-0005-0000-0000-000030AC0000}"/>
    <cellStyle name="Normal 5 3 2 2 8 2 2" xfId="44096" xr:uid="{00000000-0005-0000-0000-000031AC0000}"/>
    <cellStyle name="Normal 5 3 2 2 8 2 2 2" xfId="44097" xr:uid="{00000000-0005-0000-0000-000032AC0000}"/>
    <cellStyle name="Normal 5 3 2 2 8 2 2 2 2" xfId="44098" xr:uid="{00000000-0005-0000-0000-000033AC0000}"/>
    <cellStyle name="Normal 5 3 2 2 8 2 2 3" xfId="44099" xr:uid="{00000000-0005-0000-0000-000034AC0000}"/>
    <cellStyle name="Normal 5 3 2 2 8 2 2 3 2" xfId="44100" xr:uid="{00000000-0005-0000-0000-000035AC0000}"/>
    <cellStyle name="Normal 5 3 2 2 8 2 2 3 2 2" xfId="44101" xr:uid="{00000000-0005-0000-0000-000036AC0000}"/>
    <cellStyle name="Normal 5 3 2 2 8 2 2 3 3" xfId="44102" xr:uid="{00000000-0005-0000-0000-000037AC0000}"/>
    <cellStyle name="Normal 5 3 2 2 8 2 2 4" xfId="44103" xr:uid="{00000000-0005-0000-0000-000038AC0000}"/>
    <cellStyle name="Normal 5 3 2 2 8 2 3" xfId="44104" xr:uid="{00000000-0005-0000-0000-000039AC0000}"/>
    <cellStyle name="Normal 5 3 2 2 8 2 3 2" xfId="44105" xr:uid="{00000000-0005-0000-0000-00003AAC0000}"/>
    <cellStyle name="Normal 5 3 2 2 8 2 4" xfId="44106" xr:uid="{00000000-0005-0000-0000-00003BAC0000}"/>
    <cellStyle name="Normal 5 3 2 2 8 2 4 2" xfId="44107" xr:uid="{00000000-0005-0000-0000-00003CAC0000}"/>
    <cellStyle name="Normal 5 3 2 2 8 2 4 2 2" xfId="44108" xr:uid="{00000000-0005-0000-0000-00003DAC0000}"/>
    <cellStyle name="Normal 5 3 2 2 8 2 4 3" xfId="44109" xr:uid="{00000000-0005-0000-0000-00003EAC0000}"/>
    <cellStyle name="Normal 5 3 2 2 8 2 5" xfId="44110" xr:uid="{00000000-0005-0000-0000-00003FAC0000}"/>
    <cellStyle name="Normal 5 3 2 2 8 3" xfId="44111" xr:uid="{00000000-0005-0000-0000-000040AC0000}"/>
    <cellStyle name="Normal 5 3 2 2 8 3 2" xfId="44112" xr:uid="{00000000-0005-0000-0000-000041AC0000}"/>
    <cellStyle name="Normal 5 3 2 2 8 3 2 2" xfId="44113" xr:uid="{00000000-0005-0000-0000-000042AC0000}"/>
    <cellStyle name="Normal 5 3 2 2 8 3 3" xfId="44114" xr:uid="{00000000-0005-0000-0000-000043AC0000}"/>
    <cellStyle name="Normal 5 3 2 2 8 3 3 2" xfId="44115" xr:uid="{00000000-0005-0000-0000-000044AC0000}"/>
    <cellStyle name="Normal 5 3 2 2 8 3 3 2 2" xfId="44116" xr:uid="{00000000-0005-0000-0000-000045AC0000}"/>
    <cellStyle name="Normal 5 3 2 2 8 3 3 3" xfId="44117" xr:uid="{00000000-0005-0000-0000-000046AC0000}"/>
    <cellStyle name="Normal 5 3 2 2 8 3 4" xfId="44118" xr:uid="{00000000-0005-0000-0000-000047AC0000}"/>
    <cellStyle name="Normal 5 3 2 2 8 4" xfId="44119" xr:uid="{00000000-0005-0000-0000-000048AC0000}"/>
    <cellStyle name="Normal 5 3 2 2 8 4 2" xfId="44120" xr:uid="{00000000-0005-0000-0000-000049AC0000}"/>
    <cellStyle name="Normal 5 3 2 2 8 5" xfId="44121" xr:uid="{00000000-0005-0000-0000-00004AAC0000}"/>
    <cellStyle name="Normal 5 3 2 2 8 5 2" xfId="44122" xr:uid="{00000000-0005-0000-0000-00004BAC0000}"/>
    <cellStyle name="Normal 5 3 2 2 8 5 2 2" xfId="44123" xr:uid="{00000000-0005-0000-0000-00004CAC0000}"/>
    <cellStyle name="Normal 5 3 2 2 8 5 3" xfId="44124" xr:uid="{00000000-0005-0000-0000-00004DAC0000}"/>
    <cellStyle name="Normal 5 3 2 2 8 6" xfId="44125" xr:uid="{00000000-0005-0000-0000-00004EAC0000}"/>
    <cellStyle name="Normal 5 3 2 2 9" xfId="44126" xr:uid="{00000000-0005-0000-0000-00004FAC0000}"/>
    <cellStyle name="Normal 5 3 2 2 9 2" xfId="44127" xr:uid="{00000000-0005-0000-0000-000050AC0000}"/>
    <cellStyle name="Normal 5 3 2 2 9 2 2" xfId="44128" xr:uid="{00000000-0005-0000-0000-000051AC0000}"/>
    <cellStyle name="Normal 5 3 2 2 9 2 2 2" xfId="44129" xr:uid="{00000000-0005-0000-0000-000052AC0000}"/>
    <cellStyle name="Normal 5 3 2 2 9 2 3" xfId="44130" xr:uid="{00000000-0005-0000-0000-000053AC0000}"/>
    <cellStyle name="Normal 5 3 2 2 9 2 3 2" xfId="44131" xr:uid="{00000000-0005-0000-0000-000054AC0000}"/>
    <cellStyle name="Normal 5 3 2 2 9 2 3 2 2" xfId="44132" xr:uid="{00000000-0005-0000-0000-000055AC0000}"/>
    <cellStyle name="Normal 5 3 2 2 9 2 3 3" xfId="44133" xr:uid="{00000000-0005-0000-0000-000056AC0000}"/>
    <cellStyle name="Normal 5 3 2 2 9 2 4" xfId="44134" xr:uid="{00000000-0005-0000-0000-000057AC0000}"/>
    <cellStyle name="Normal 5 3 2 2 9 3" xfId="44135" xr:uid="{00000000-0005-0000-0000-000058AC0000}"/>
    <cellStyle name="Normal 5 3 2 2 9 3 2" xfId="44136" xr:uid="{00000000-0005-0000-0000-000059AC0000}"/>
    <cellStyle name="Normal 5 3 2 2 9 4" xfId="44137" xr:uid="{00000000-0005-0000-0000-00005AAC0000}"/>
    <cellStyle name="Normal 5 3 2 2 9 4 2" xfId="44138" xr:uid="{00000000-0005-0000-0000-00005BAC0000}"/>
    <cellStyle name="Normal 5 3 2 2 9 4 2 2" xfId="44139" xr:uid="{00000000-0005-0000-0000-00005CAC0000}"/>
    <cellStyle name="Normal 5 3 2 2 9 4 3" xfId="44140" xr:uid="{00000000-0005-0000-0000-00005DAC0000}"/>
    <cellStyle name="Normal 5 3 2 2 9 5" xfId="44141" xr:uid="{00000000-0005-0000-0000-00005EAC0000}"/>
    <cellStyle name="Normal 5 3 2 2_T-straight with PEDs adjustor" xfId="44142" xr:uid="{00000000-0005-0000-0000-00005FAC0000}"/>
    <cellStyle name="Normal 5 3 2 3" xfId="44143" xr:uid="{00000000-0005-0000-0000-000060AC0000}"/>
    <cellStyle name="Normal 5 3 2 3 10" xfId="44144" xr:uid="{00000000-0005-0000-0000-000061AC0000}"/>
    <cellStyle name="Normal 5 3 2 3 11" xfId="44145" xr:uid="{00000000-0005-0000-0000-000062AC0000}"/>
    <cellStyle name="Normal 5 3 2 3 2" xfId="44146" xr:uid="{00000000-0005-0000-0000-000063AC0000}"/>
    <cellStyle name="Normal 5 3 2 3 2 10" xfId="44147" xr:uid="{00000000-0005-0000-0000-000064AC0000}"/>
    <cellStyle name="Normal 5 3 2 3 2 2" xfId="44148" xr:uid="{00000000-0005-0000-0000-000065AC0000}"/>
    <cellStyle name="Normal 5 3 2 3 2 2 2" xfId="44149" xr:uid="{00000000-0005-0000-0000-000066AC0000}"/>
    <cellStyle name="Normal 5 3 2 3 2 2 2 2" xfId="44150" xr:uid="{00000000-0005-0000-0000-000067AC0000}"/>
    <cellStyle name="Normal 5 3 2 3 2 2 2 2 2" xfId="44151" xr:uid="{00000000-0005-0000-0000-000068AC0000}"/>
    <cellStyle name="Normal 5 3 2 3 2 2 2 2 2 2" xfId="44152" xr:uid="{00000000-0005-0000-0000-000069AC0000}"/>
    <cellStyle name="Normal 5 3 2 3 2 2 2 2 3" xfId="44153" xr:uid="{00000000-0005-0000-0000-00006AAC0000}"/>
    <cellStyle name="Normal 5 3 2 3 2 2 2 2 3 2" xfId="44154" xr:uid="{00000000-0005-0000-0000-00006BAC0000}"/>
    <cellStyle name="Normal 5 3 2 3 2 2 2 2 3 2 2" xfId="44155" xr:uid="{00000000-0005-0000-0000-00006CAC0000}"/>
    <cellStyle name="Normal 5 3 2 3 2 2 2 2 3 3" xfId="44156" xr:uid="{00000000-0005-0000-0000-00006DAC0000}"/>
    <cellStyle name="Normal 5 3 2 3 2 2 2 2 4" xfId="44157" xr:uid="{00000000-0005-0000-0000-00006EAC0000}"/>
    <cellStyle name="Normal 5 3 2 3 2 2 2 3" xfId="44158" xr:uid="{00000000-0005-0000-0000-00006FAC0000}"/>
    <cellStyle name="Normal 5 3 2 3 2 2 2 3 2" xfId="44159" xr:uid="{00000000-0005-0000-0000-000070AC0000}"/>
    <cellStyle name="Normal 5 3 2 3 2 2 2 4" xfId="44160" xr:uid="{00000000-0005-0000-0000-000071AC0000}"/>
    <cellStyle name="Normal 5 3 2 3 2 2 2 4 2" xfId="44161" xr:uid="{00000000-0005-0000-0000-000072AC0000}"/>
    <cellStyle name="Normal 5 3 2 3 2 2 2 4 2 2" xfId="44162" xr:uid="{00000000-0005-0000-0000-000073AC0000}"/>
    <cellStyle name="Normal 5 3 2 3 2 2 2 4 3" xfId="44163" xr:uid="{00000000-0005-0000-0000-000074AC0000}"/>
    <cellStyle name="Normal 5 3 2 3 2 2 2 5" xfId="44164" xr:uid="{00000000-0005-0000-0000-000075AC0000}"/>
    <cellStyle name="Normal 5 3 2 3 2 2 3" xfId="44165" xr:uid="{00000000-0005-0000-0000-000076AC0000}"/>
    <cellStyle name="Normal 5 3 2 3 2 2 3 2" xfId="44166" xr:uid="{00000000-0005-0000-0000-000077AC0000}"/>
    <cellStyle name="Normal 5 3 2 3 2 2 3 2 2" xfId="44167" xr:uid="{00000000-0005-0000-0000-000078AC0000}"/>
    <cellStyle name="Normal 5 3 2 3 2 2 3 3" xfId="44168" xr:uid="{00000000-0005-0000-0000-000079AC0000}"/>
    <cellStyle name="Normal 5 3 2 3 2 2 3 3 2" xfId="44169" xr:uid="{00000000-0005-0000-0000-00007AAC0000}"/>
    <cellStyle name="Normal 5 3 2 3 2 2 3 3 2 2" xfId="44170" xr:uid="{00000000-0005-0000-0000-00007BAC0000}"/>
    <cellStyle name="Normal 5 3 2 3 2 2 3 3 3" xfId="44171" xr:uid="{00000000-0005-0000-0000-00007CAC0000}"/>
    <cellStyle name="Normal 5 3 2 3 2 2 3 4" xfId="44172" xr:uid="{00000000-0005-0000-0000-00007DAC0000}"/>
    <cellStyle name="Normal 5 3 2 3 2 2 4" xfId="44173" xr:uid="{00000000-0005-0000-0000-00007EAC0000}"/>
    <cellStyle name="Normal 5 3 2 3 2 2 4 2" xfId="44174" xr:uid="{00000000-0005-0000-0000-00007FAC0000}"/>
    <cellStyle name="Normal 5 3 2 3 2 2 4 2 2" xfId="44175" xr:uid="{00000000-0005-0000-0000-000080AC0000}"/>
    <cellStyle name="Normal 5 3 2 3 2 2 4 3" xfId="44176" xr:uid="{00000000-0005-0000-0000-000081AC0000}"/>
    <cellStyle name="Normal 5 3 2 3 2 2 4 3 2" xfId="44177" xr:uid="{00000000-0005-0000-0000-000082AC0000}"/>
    <cellStyle name="Normal 5 3 2 3 2 2 4 3 2 2" xfId="44178" xr:uid="{00000000-0005-0000-0000-000083AC0000}"/>
    <cellStyle name="Normal 5 3 2 3 2 2 4 3 3" xfId="44179" xr:uid="{00000000-0005-0000-0000-000084AC0000}"/>
    <cellStyle name="Normal 5 3 2 3 2 2 4 4" xfId="44180" xr:uid="{00000000-0005-0000-0000-000085AC0000}"/>
    <cellStyle name="Normal 5 3 2 3 2 2 5" xfId="44181" xr:uid="{00000000-0005-0000-0000-000086AC0000}"/>
    <cellStyle name="Normal 5 3 2 3 2 2 5 2" xfId="44182" xr:uid="{00000000-0005-0000-0000-000087AC0000}"/>
    <cellStyle name="Normal 5 3 2 3 2 2 6" xfId="44183" xr:uid="{00000000-0005-0000-0000-000088AC0000}"/>
    <cellStyle name="Normal 5 3 2 3 2 2 6 2" xfId="44184" xr:uid="{00000000-0005-0000-0000-000089AC0000}"/>
    <cellStyle name="Normal 5 3 2 3 2 2 6 2 2" xfId="44185" xr:uid="{00000000-0005-0000-0000-00008AAC0000}"/>
    <cellStyle name="Normal 5 3 2 3 2 2 6 3" xfId="44186" xr:uid="{00000000-0005-0000-0000-00008BAC0000}"/>
    <cellStyle name="Normal 5 3 2 3 2 2 7" xfId="44187" xr:uid="{00000000-0005-0000-0000-00008CAC0000}"/>
    <cellStyle name="Normal 5 3 2 3 2 2 7 2" xfId="44188" xr:uid="{00000000-0005-0000-0000-00008DAC0000}"/>
    <cellStyle name="Normal 5 3 2 3 2 2 8" xfId="44189" xr:uid="{00000000-0005-0000-0000-00008EAC0000}"/>
    <cellStyle name="Normal 5 3 2 3 2 3" xfId="44190" xr:uid="{00000000-0005-0000-0000-00008FAC0000}"/>
    <cellStyle name="Normal 5 3 2 3 2 3 2" xfId="44191" xr:uid="{00000000-0005-0000-0000-000090AC0000}"/>
    <cellStyle name="Normal 5 3 2 3 2 3 2 2" xfId="44192" xr:uid="{00000000-0005-0000-0000-000091AC0000}"/>
    <cellStyle name="Normal 5 3 2 3 2 3 2 2 2" xfId="44193" xr:uid="{00000000-0005-0000-0000-000092AC0000}"/>
    <cellStyle name="Normal 5 3 2 3 2 3 2 3" xfId="44194" xr:uid="{00000000-0005-0000-0000-000093AC0000}"/>
    <cellStyle name="Normal 5 3 2 3 2 3 2 3 2" xfId="44195" xr:uid="{00000000-0005-0000-0000-000094AC0000}"/>
    <cellStyle name="Normal 5 3 2 3 2 3 2 3 2 2" xfId="44196" xr:uid="{00000000-0005-0000-0000-000095AC0000}"/>
    <cellStyle name="Normal 5 3 2 3 2 3 2 3 3" xfId="44197" xr:uid="{00000000-0005-0000-0000-000096AC0000}"/>
    <cellStyle name="Normal 5 3 2 3 2 3 2 4" xfId="44198" xr:uid="{00000000-0005-0000-0000-000097AC0000}"/>
    <cellStyle name="Normal 5 3 2 3 2 3 3" xfId="44199" xr:uid="{00000000-0005-0000-0000-000098AC0000}"/>
    <cellStyle name="Normal 5 3 2 3 2 3 3 2" xfId="44200" xr:uid="{00000000-0005-0000-0000-000099AC0000}"/>
    <cellStyle name="Normal 5 3 2 3 2 3 4" xfId="44201" xr:uid="{00000000-0005-0000-0000-00009AAC0000}"/>
    <cellStyle name="Normal 5 3 2 3 2 3 4 2" xfId="44202" xr:uid="{00000000-0005-0000-0000-00009BAC0000}"/>
    <cellStyle name="Normal 5 3 2 3 2 3 4 2 2" xfId="44203" xr:uid="{00000000-0005-0000-0000-00009CAC0000}"/>
    <cellStyle name="Normal 5 3 2 3 2 3 4 3" xfId="44204" xr:uid="{00000000-0005-0000-0000-00009DAC0000}"/>
    <cellStyle name="Normal 5 3 2 3 2 3 5" xfId="44205" xr:uid="{00000000-0005-0000-0000-00009EAC0000}"/>
    <cellStyle name="Normal 5 3 2 3 2 4" xfId="44206" xr:uid="{00000000-0005-0000-0000-00009FAC0000}"/>
    <cellStyle name="Normal 5 3 2 3 2 4 2" xfId="44207" xr:uid="{00000000-0005-0000-0000-0000A0AC0000}"/>
    <cellStyle name="Normal 5 3 2 3 2 4 2 2" xfId="44208" xr:uid="{00000000-0005-0000-0000-0000A1AC0000}"/>
    <cellStyle name="Normal 5 3 2 3 2 4 3" xfId="44209" xr:uid="{00000000-0005-0000-0000-0000A2AC0000}"/>
    <cellStyle name="Normal 5 3 2 3 2 4 3 2" xfId="44210" xr:uid="{00000000-0005-0000-0000-0000A3AC0000}"/>
    <cellStyle name="Normal 5 3 2 3 2 4 3 2 2" xfId="44211" xr:uid="{00000000-0005-0000-0000-0000A4AC0000}"/>
    <cellStyle name="Normal 5 3 2 3 2 4 3 3" xfId="44212" xr:uid="{00000000-0005-0000-0000-0000A5AC0000}"/>
    <cellStyle name="Normal 5 3 2 3 2 4 4" xfId="44213" xr:uid="{00000000-0005-0000-0000-0000A6AC0000}"/>
    <cellStyle name="Normal 5 3 2 3 2 5" xfId="44214" xr:uid="{00000000-0005-0000-0000-0000A7AC0000}"/>
    <cellStyle name="Normal 5 3 2 3 2 5 2" xfId="44215" xr:uid="{00000000-0005-0000-0000-0000A8AC0000}"/>
    <cellStyle name="Normal 5 3 2 3 2 5 2 2" xfId="44216" xr:uid="{00000000-0005-0000-0000-0000A9AC0000}"/>
    <cellStyle name="Normal 5 3 2 3 2 5 3" xfId="44217" xr:uid="{00000000-0005-0000-0000-0000AAAC0000}"/>
    <cellStyle name="Normal 5 3 2 3 2 5 3 2" xfId="44218" xr:uid="{00000000-0005-0000-0000-0000ABAC0000}"/>
    <cellStyle name="Normal 5 3 2 3 2 5 3 2 2" xfId="44219" xr:uid="{00000000-0005-0000-0000-0000ACAC0000}"/>
    <cellStyle name="Normal 5 3 2 3 2 5 3 3" xfId="44220" xr:uid="{00000000-0005-0000-0000-0000ADAC0000}"/>
    <cellStyle name="Normal 5 3 2 3 2 5 4" xfId="44221" xr:uid="{00000000-0005-0000-0000-0000AEAC0000}"/>
    <cellStyle name="Normal 5 3 2 3 2 6" xfId="44222" xr:uid="{00000000-0005-0000-0000-0000AFAC0000}"/>
    <cellStyle name="Normal 5 3 2 3 2 6 2" xfId="44223" xr:uid="{00000000-0005-0000-0000-0000B0AC0000}"/>
    <cellStyle name="Normal 5 3 2 3 2 7" xfId="44224" xr:uid="{00000000-0005-0000-0000-0000B1AC0000}"/>
    <cellStyle name="Normal 5 3 2 3 2 7 2" xfId="44225" xr:uid="{00000000-0005-0000-0000-0000B2AC0000}"/>
    <cellStyle name="Normal 5 3 2 3 2 7 2 2" xfId="44226" xr:uid="{00000000-0005-0000-0000-0000B3AC0000}"/>
    <cellStyle name="Normal 5 3 2 3 2 7 3" xfId="44227" xr:uid="{00000000-0005-0000-0000-0000B4AC0000}"/>
    <cellStyle name="Normal 5 3 2 3 2 8" xfId="44228" xr:uid="{00000000-0005-0000-0000-0000B5AC0000}"/>
    <cellStyle name="Normal 5 3 2 3 2 8 2" xfId="44229" xr:uid="{00000000-0005-0000-0000-0000B6AC0000}"/>
    <cellStyle name="Normal 5 3 2 3 2 9" xfId="44230" xr:uid="{00000000-0005-0000-0000-0000B7AC0000}"/>
    <cellStyle name="Normal 5 3 2 3 3" xfId="44231" xr:uid="{00000000-0005-0000-0000-0000B8AC0000}"/>
    <cellStyle name="Normal 5 3 2 3 3 2" xfId="44232" xr:uid="{00000000-0005-0000-0000-0000B9AC0000}"/>
    <cellStyle name="Normal 5 3 2 3 3 2 2" xfId="44233" xr:uid="{00000000-0005-0000-0000-0000BAAC0000}"/>
    <cellStyle name="Normal 5 3 2 3 3 2 2 2" xfId="44234" xr:uid="{00000000-0005-0000-0000-0000BBAC0000}"/>
    <cellStyle name="Normal 5 3 2 3 3 2 2 2 2" xfId="44235" xr:uid="{00000000-0005-0000-0000-0000BCAC0000}"/>
    <cellStyle name="Normal 5 3 2 3 3 2 2 3" xfId="44236" xr:uid="{00000000-0005-0000-0000-0000BDAC0000}"/>
    <cellStyle name="Normal 5 3 2 3 3 2 2 3 2" xfId="44237" xr:uid="{00000000-0005-0000-0000-0000BEAC0000}"/>
    <cellStyle name="Normal 5 3 2 3 3 2 2 3 2 2" xfId="44238" xr:uid="{00000000-0005-0000-0000-0000BFAC0000}"/>
    <cellStyle name="Normal 5 3 2 3 3 2 2 3 3" xfId="44239" xr:uid="{00000000-0005-0000-0000-0000C0AC0000}"/>
    <cellStyle name="Normal 5 3 2 3 3 2 2 4" xfId="44240" xr:uid="{00000000-0005-0000-0000-0000C1AC0000}"/>
    <cellStyle name="Normal 5 3 2 3 3 2 3" xfId="44241" xr:uid="{00000000-0005-0000-0000-0000C2AC0000}"/>
    <cellStyle name="Normal 5 3 2 3 3 2 3 2" xfId="44242" xr:uid="{00000000-0005-0000-0000-0000C3AC0000}"/>
    <cellStyle name="Normal 5 3 2 3 3 2 4" xfId="44243" xr:uid="{00000000-0005-0000-0000-0000C4AC0000}"/>
    <cellStyle name="Normal 5 3 2 3 3 2 4 2" xfId="44244" xr:uid="{00000000-0005-0000-0000-0000C5AC0000}"/>
    <cellStyle name="Normal 5 3 2 3 3 2 4 2 2" xfId="44245" xr:uid="{00000000-0005-0000-0000-0000C6AC0000}"/>
    <cellStyle name="Normal 5 3 2 3 3 2 4 3" xfId="44246" xr:uid="{00000000-0005-0000-0000-0000C7AC0000}"/>
    <cellStyle name="Normal 5 3 2 3 3 2 5" xfId="44247" xr:uid="{00000000-0005-0000-0000-0000C8AC0000}"/>
    <cellStyle name="Normal 5 3 2 3 3 3" xfId="44248" xr:uid="{00000000-0005-0000-0000-0000C9AC0000}"/>
    <cellStyle name="Normal 5 3 2 3 3 3 2" xfId="44249" xr:uid="{00000000-0005-0000-0000-0000CAAC0000}"/>
    <cellStyle name="Normal 5 3 2 3 3 3 2 2" xfId="44250" xr:uid="{00000000-0005-0000-0000-0000CBAC0000}"/>
    <cellStyle name="Normal 5 3 2 3 3 3 3" xfId="44251" xr:uid="{00000000-0005-0000-0000-0000CCAC0000}"/>
    <cellStyle name="Normal 5 3 2 3 3 3 3 2" xfId="44252" xr:uid="{00000000-0005-0000-0000-0000CDAC0000}"/>
    <cellStyle name="Normal 5 3 2 3 3 3 3 2 2" xfId="44253" xr:uid="{00000000-0005-0000-0000-0000CEAC0000}"/>
    <cellStyle name="Normal 5 3 2 3 3 3 3 3" xfId="44254" xr:uid="{00000000-0005-0000-0000-0000CFAC0000}"/>
    <cellStyle name="Normal 5 3 2 3 3 3 4" xfId="44255" xr:uid="{00000000-0005-0000-0000-0000D0AC0000}"/>
    <cellStyle name="Normal 5 3 2 3 3 4" xfId="44256" xr:uid="{00000000-0005-0000-0000-0000D1AC0000}"/>
    <cellStyle name="Normal 5 3 2 3 3 4 2" xfId="44257" xr:uid="{00000000-0005-0000-0000-0000D2AC0000}"/>
    <cellStyle name="Normal 5 3 2 3 3 4 2 2" xfId="44258" xr:uid="{00000000-0005-0000-0000-0000D3AC0000}"/>
    <cellStyle name="Normal 5 3 2 3 3 4 3" xfId="44259" xr:uid="{00000000-0005-0000-0000-0000D4AC0000}"/>
    <cellStyle name="Normal 5 3 2 3 3 4 3 2" xfId="44260" xr:uid="{00000000-0005-0000-0000-0000D5AC0000}"/>
    <cellStyle name="Normal 5 3 2 3 3 4 3 2 2" xfId="44261" xr:uid="{00000000-0005-0000-0000-0000D6AC0000}"/>
    <cellStyle name="Normal 5 3 2 3 3 4 3 3" xfId="44262" xr:uid="{00000000-0005-0000-0000-0000D7AC0000}"/>
    <cellStyle name="Normal 5 3 2 3 3 4 4" xfId="44263" xr:uid="{00000000-0005-0000-0000-0000D8AC0000}"/>
    <cellStyle name="Normal 5 3 2 3 3 5" xfId="44264" xr:uid="{00000000-0005-0000-0000-0000D9AC0000}"/>
    <cellStyle name="Normal 5 3 2 3 3 5 2" xfId="44265" xr:uid="{00000000-0005-0000-0000-0000DAAC0000}"/>
    <cellStyle name="Normal 5 3 2 3 3 6" xfId="44266" xr:uid="{00000000-0005-0000-0000-0000DBAC0000}"/>
    <cellStyle name="Normal 5 3 2 3 3 6 2" xfId="44267" xr:uid="{00000000-0005-0000-0000-0000DCAC0000}"/>
    <cellStyle name="Normal 5 3 2 3 3 6 2 2" xfId="44268" xr:uid="{00000000-0005-0000-0000-0000DDAC0000}"/>
    <cellStyle name="Normal 5 3 2 3 3 6 3" xfId="44269" xr:uid="{00000000-0005-0000-0000-0000DEAC0000}"/>
    <cellStyle name="Normal 5 3 2 3 3 7" xfId="44270" xr:uid="{00000000-0005-0000-0000-0000DFAC0000}"/>
    <cellStyle name="Normal 5 3 2 3 3 7 2" xfId="44271" xr:uid="{00000000-0005-0000-0000-0000E0AC0000}"/>
    <cellStyle name="Normal 5 3 2 3 3 8" xfId="44272" xr:uid="{00000000-0005-0000-0000-0000E1AC0000}"/>
    <cellStyle name="Normal 5 3 2 3 4" xfId="44273" xr:uid="{00000000-0005-0000-0000-0000E2AC0000}"/>
    <cellStyle name="Normal 5 3 2 3 4 2" xfId="44274" xr:uid="{00000000-0005-0000-0000-0000E3AC0000}"/>
    <cellStyle name="Normal 5 3 2 3 4 2 2" xfId="44275" xr:uid="{00000000-0005-0000-0000-0000E4AC0000}"/>
    <cellStyle name="Normal 5 3 2 3 4 2 2 2" xfId="44276" xr:uid="{00000000-0005-0000-0000-0000E5AC0000}"/>
    <cellStyle name="Normal 5 3 2 3 4 2 3" xfId="44277" xr:uid="{00000000-0005-0000-0000-0000E6AC0000}"/>
    <cellStyle name="Normal 5 3 2 3 4 2 3 2" xfId="44278" xr:uid="{00000000-0005-0000-0000-0000E7AC0000}"/>
    <cellStyle name="Normal 5 3 2 3 4 2 3 2 2" xfId="44279" xr:uid="{00000000-0005-0000-0000-0000E8AC0000}"/>
    <cellStyle name="Normal 5 3 2 3 4 2 3 3" xfId="44280" xr:uid="{00000000-0005-0000-0000-0000E9AC0000}"/>
    <cellStyle name="Normal 5 3 2 3 4 2 4" xfId="44281" xr:uid="{00000000-0005-0000-0000-0000EAAC0000}"/>
    <cellStyle name="Normal 5 3 2 3 4 3" xfId="44282" xr:uid="{00000000-0005-0000-0000-0000EBAC0000}"/>
    <cellStyle name="Normal 5 3 2 3 4 3 2" xfId="44283" xr:uid="{00000000-0005-0000-0000-0000ECAC0000}"/>
    <cellStyle name="Normal 5 3 2 3 4 4" xfId="44284" xr:uid="{00000000-0005-0000-0000-0000EDAC0000}"/>
    <cellStyle name="Normal 5 3 2 3 4 4 2" xfId="44285" xr:uid="{00000000-0005-0000-0000-0000EEAC0000}"/>
    <cellStyle name="Normal 5 3 2 3 4 4 2 2" xfId="44286" xr:uid="{00000000-0005-0000-0000-0000EFAC0000}"/>
    <cellStyle name="Normal 5 3 2 3 4 4 3" xfId="44287" xr:uid="{00000000-0005-0000-0000-0000F0AC0000}"/>
    <cellStyle name="Normal 5 3 2 3 4 5" xfId="44288" xr:uid="{00000000-0005-0000-0000-0000F1AC0000}"/>
    <cellStyle name="Normal 5 3 2 3 5" xfId="44289" xr:uid="{00000000-0005-0000-0000-0000F2AC0000}"/>
    <cellStyle name="Normal 5 3 2 3 5 2" xfId="44290" xr:uid="{00000000-0005-0000-0000-0000F3AC0000}"/>
    <cellStyle name="Normal 5 3 2 3 5 2 2" xfId="44291" xr:uid="{00000000-0005-0000-0000-0000F4AC0000}"/>
    <cellStyle name="Normal 5 3 2 3 5 3" xfId="44292" xr:uid="{00000000-0005-0000-0000-0000F5AC0000}"/>
    <cellStyle name="Normal 5 3 2 3 5 3 2" xfId="44293" xr:uid="{00000000-0005-0000-0000-0000F6AC0000}"/>
    <cellStyle name="Normal 5 3 2 3 5 3 2 2" xfId="44294" xr:uid="{00000000-0005-0000-0000-0000F7AC0000}"/>
    <cellStyle name="Normal 5 3 2 3 5 3 3" xfId="44295" xr:uid="{00000000-0005-0000-0000-0000F8AC0000}"/>
    <cellStyle name="Normal 5 3 2 3 5 4" xfId="44296" xr:uid="{00000000-0005-0000-0000-0000F9AC0000}"/>
    <cellStyle name="Normal 5 3 2 3 6" xfId="44297" xr:uid="{00000000-0005-0000-0000-0000FAAC0000}"/>
    <cellStyle name="Normal 5 3 2 3 6 2" xfId="44298" xr:uid="{00000000-0005-0000-0000-0000FBAC0000}"/>
    <cellStyle name="Normal 5 3 2 3 6 2 2" xfId="44299" xr:uid="{00000000-0005-0000-0000-0000FCAC0000}"/>
    <cellStyle name="Normal 5 3 2 3 6 3" xfId="44300" xr:uid="{00000000-0005-0000-0000-0000FDAC0000}"/>
    <cellStyle name="Normal 5 3 2 3 6 3 2" xfId="44301" xr:uid="{00000000-0005-0000-0000-0000FEAC0000}"/>
    <cellStyle name="Normal 5 3 2 3 6 3 2 2" xfId="44302" xr:uid="{00000000-0005-0000-0000-0000FFAC0000}"/>
    <cellStyle name="Normal 5 3 2 3 6 3 3" xfId="44303" xr:uid="{00000000-0005-0000-0000-000000AD0000}"/>
    <cellStyle name="Normal 5 3 2 3 6 4" xfId="44304" xr:uid="{00000000-0005-0000-0000-000001AD0000}"/>
    <cellStyle name="Normal 5 3 2 3 7" xfId="44305" xr:uid="{00000000-0005-0000-0000-000002AD0000}"/>
    <cellStyle name="Normal 5 3 2 3 7 2" xfId="44306" xr:uid="{00000000-0005-0000-0000-000003AD0000}"/>
    <cellStyle name="Normal 5 3 2 3 8" xfId="44307" xr:uid="{00000000-0005-0000-0000-000004AD0000}"/>
    <cellStyle name="Normal 5 3 2 3 8 2" xfId="44308" xr:uid="{00000000-0005-0000-0000-000005AD0000}"/>
    <cellStyle name="Normal 5 3 2 3 8 2 2" xfId="44309" xr:uid="{00000000-0005-0000-0000-000006AD0000}"/>
    <cellStyle name="Normal 5 3 2 3 8 3" xfId="44310" xr:uid="{00000000-0005-0000-0000-000007AD0000}"/>
    <cellStyle name="Normal 5 3 2 3 9" xfId="44311" xr:uid="{00000000-0005-0000-0000-000008AD0000}"/>
    <cellStyle name="Normal 5 3 2 3 9 2" xfId="44312" xr:uid="{00000000-0005-0000-0000-000009AD0000}"/>
    <cellStyle name="Normal 5 3 2 4" xfId="44313" xr:uid="{00000000-0005-0000-0000-00000AAD0000}"/>
    <cellStyle name="Normal 5 3 2 4 10" xfId="44314" xr:uid="{00000000-0005-0000-0000-00000BAD0000}"/>
    <cellStyle name="Normal 5 3 2 4 11" xfId="44315" xr:uid="{00000000-0005-0000-0000-00000CAD0000}"/>
    <cellStyle name="Normal 5 3 2 4 2" xfId="44316" xr:uid="{00000000-0005-0000-0000-00000DAD0000}"/>
    <cellStyle name="Normal 5 3 2 4 2 10" xfId="44317" xr:uid="{00000000-0005-0000-0000-00000EAD0000}"/>
    <cellStyle name="Normal 5 3 2 4 2 2" xfId="44318" xr:uid="{00000000-0005-0000-0000-00000FAD0000}"/>
    <cellStyle name="Normal 5 3 2 4 2 2 2" xfId="44319" xr:uid="{00000000-0005-0000-0000-000010AD0000}"/>
    <cellStyle name="Normal 5 3 2 4 2 2 2 2" xfId="44320" xr:uid="{00000000-0005-0000-0000-000011AD0000}"/>
    <cellStyle name="Normal 5 3 2 4 2 2 2 2 2" xfId="44321" xr:uid="{00000000-0005-0000-0000-000012AD0000}"/>
    <cellStyle name="Normal 5 3 2 4 2 2 2 2 2 2" xfId="44322" xr:uid="{00000000-0005-0000-0000-000013AD0000}"/>
    <cellStyle name="Normal 5 3 2 4 2 2 2 2 3" xfId="44323" xr:uid="{00000000-0005-0000-0000-000014AD0000}"/>
    <cellStyle name="Normal 5 3 2 4 2 2 2 2 3 2" xfId="44324" xr:uid="{00000000-0005-0000-0000-000015AD0000}"/>
    <cellStyle name="Normal 5 3 2 4 2 2 2 2 3 2 2" xfId="44325" xr:uid="{00000000-0005-0000-0000-000016AD0000}"/>
    <cellStyle name="Normal 5 3 2 4 2 2 2 2 3 3" xfId="44326" xr:uid="{00000000-0005-0000-0000-000017AD0000}"/>
    <cellStyle name="Normal 5 3 2 4 2 2 2 2 4" xfId="44327" xr:uid="{00000000-0005-0000-0000-000018AD0000}"/>
    <cellStyle name="Normal 5 3 2 4 2 2 2 3" xfId="44328" xr:uid="{00000000-0005-0000-0000-000019AD0000}"/>
    <cellStyle name="Normal 5 3 2 4 2 2 2 3 2" xfId="44329" xr:uid="{00000000-0005-0000-0000-00001AAD0000}"/>
    <cellStyle name="Normal 5 3 2 4 2 2 2 4" xfId="44330" xr:uid="{00000000-0005-0000-0000-00001BAD0000}"/>
    <cellStyle name="Normal 5 3 2 4 2 2 2 4 2" xfId="44331" xr:uid="{00000000-0005-0000-0000-00001CAD0000}"/>
    <cellStyle name="Normal 5 3 2 4 2 2 2 4 2 2" xfId="44332" xr:uid="{00000000-0005-0000-0000-00001DAD0000}"/>
    <cellStyle name="Normal 5 3 2 4 2 2 2 4 3" xfId="44333" xr:uid="{00000000-0005-0000-0000-00001EAD0000}"/>
    <cellStyle name="Normal 5 3 2 4 2 2 2 5" xfId="44334" xr:uid="{00000000-0005-0000-0000-00001FAD0000}"/>
    <cellStyle name="Normal 5 3 2 4 2 2 3" xfId="44335" xr:uid="{00000000-0005-0000-0000-000020AD0000}"/>
    <cellStyle name="Normal 5 3 2 4 2 2 3 2" xfId="44336" xr:uid="{00000000-0005-0000-0000-000021AD0000}"/>
    <cellStyle name="Normal 5 3 2 4 2 2 3 2 2" xfId="44337" xr:uid="{00000000-0005-0000-0000-000022AD0000}"/>
    <cellStyle name="Normal 5 3 2 4 2 2 3 3" xfId="44338" xr:uid="{00000000-0005-0000-0000-000023AD0000}"/>
    <cellStyle name="Normal 5 3 2 4 2 2 3 3 2" xfId="44339" xr:uid="{00000000-0005-0000-0000-000024AD0000}"/>
    <cellStyle name="Normal 5 3 2 4 2 2 3 3 2 2" xfId="44340" xr:uid="{00000000-0005-0000-0000-000025AD0000}"/>
    <cellStyle name="Normal 5 3 2 4 2 2 3 3 3" xfId="44341" xr:uid="{00000000-0005-0000-0000-000026AD0000}"/>
    <cellStyle name="Normal 5 3 2 4 2 2 3 4" xfId="44342" xr:uid="{00000000-0005-0000-0000-000027AD0000}"/>
    <cellStyle name="Normal 5 3 2 4 2 2 4" xfId="44343" xr:uid="{00000000-0005-0000-0000-000028AD0000}"/>
    <cellStyle name="Normal 5 3 2 4 2 2 4 2" xfId="44344" xr:uid="{00000000-0005-0000-0000-000029AD0000}"/>
    <cellStyle name="Normal 5 3 2 4 2 2 4 2 2" xfId="44345" xr:uid="{00000000-0005-0000-0000-00002AAD0000}"/>
    <cellStyle name="Normal 5 3 2 4 2 2 4 3" xfId="44346" xr:uid="{00000000-0005-0000-0000-00002BAD0000}"/>
    <cellStyle name="Normal 5 3 2 4 2 2 4 3 2" xfId="44347" xr:uid="{00000000-0005-0000-0000-00002CAD0000}"/>
    <cellStyle name="Normal 5 3 2 4 2 2 4 3 2 2" xfId="44348" xr:uid="{00000000-0005-0000-0000-00002DAD0000}"/>
    <cellStyle name="Normal 5 3 2 4 2 2 4 3 3" xfId="44349" xr:uid="{00000000-0005-0000-0000-00002EAD0000}"/>
    <cellStyle name="Normal 5 3 2 4 2 2 4 4" xfId="44350" xr:uid="{00000000-0005-0000-0000-00002FAD0000}"/>
    <cellStyle name="Normal 5 3 2 4 2 2 5" xfId="44351" xr:uid="{00000000-0005-0000-0000-000030AD0000}"/>
    <cellStyle name="Normal 5 3 2 4 2 2 5 2" xfId="44352" xr:uid="{00000000-0005-0000-0000-000031AD0000}"/>
    <cellStyle name="Normal 5 3 2 4 2 2 6" xfId="44353" xr:uid="{00000000-0005-0000-0000-000032AD0000}"/>
    <cellStyle name="Normal 5 3 2 4 2 2 6 2" xfId="44354" xr:uid="{00000000-0005-0000-0000-000033AD0000}"/>
    <cellStyle name="Normal 5 3 2 4 2 2 6 2 2" xfId="44355" xr:uid="{00000000-0005-0000-0000-000034AD0000}"/>
    <cellStyle name="Normal 5 3 2 4 2 2 6 3" xfId="44356" xr:uid="{00000000-0005-0000-0000-000035AD0000}"/>
    <cellStyle name="Normal 5 3 2 4 2 2 7" xfId="44357" xr:uid="{00000000-0005-0000-0000-000036AD0000}"/>
    <cellStyle name="Normal 5 3 2 4 2 2 7 2" xfId="44358" xr:uid="{00000000-0005-0000-0000-000037AD0000}"/>
    <cellStyle name="Normal 5 3 2 4 2 2 8" xfId="44359" xr:uid="{00000000-0005-0000-0000-000038AD0000}"/>
    <cellStyle name="Normal 5 3 2 4 2 3" xfId="44360" xr:uid="{00000000-0005-0000-0000-000039AD0000}"/>
    <cellStyle name="Normal 5 3 2 4 2 3 2" xfId="44361" xr:uid="{00000000-0005-0000-0000-00003AAD0000}"/>
    <cellStyle name="Normal 5 3 2 4 2 3 2 2" xfId="44362" xr:uid="{00000000-0005-0000-0000-00003BAD0000}"/>
    <cellStyle name="Normal 5 3 2 4 2 3 2 2 2" xfId="44363" xr:uid="{00000000-0005-0000-0000-00003CAD0000}"/>
    <cellStyle name="Normal 5 3 2 4 2 3 2 3" xfId="44364" xr:uid="{00000000-0005-0000-0000-00003DAD0000}"/>
    <cellStyle name="Normal 5 3 2 4 2 3 2 3 2" xfId="44365" xr:uid="{00000000-0005-0000-0000-00003EAD0000}"/>
    <cellStyle name="Normal 5 3 2 4 2 3 2 3 2 2" xfId="44366" xr:uid="{00000000-0005-0000-0000-00003FAD0000}"/>
    <cellStyle name="Normal 5 3 2 4 2 3 2 3 3" xfId="44367" xr:uid="{00000000-0005-0000-0000-000040AD0000}"/>
    <cellStyle name="Normal 5 3 2 4 2 3 2 4" xfId="44368" xr:uid="{00000000-0005-0000-0000-000041AD0000}"/>
    <cellStyle name="Normal 5 3 2 4 2 3 3" xfId="44369" xr:uid="{00000000-0005-0000-0000-000042AD0000}"/>
    <cellStyle name="Normal 5 3 2 4 2 3 3 2" xfId="44370" xr:uid="{00000000-0005-0000-0000-000043AD0000}"/>
    <cellStyle name="Normal 5 3 2 4 2 3 4" xfId="44371" xr:uid="{00000000-0005-0000-0000-000044AD0000}"/>
    <cellStyle name="Normal 5 3 2 4 2 3 4 2" xfId="44372" xr:uid="{00000000-0005-0000-0000-000045AD0000}"/>
    <cellStyle name="Normal 5 3 2 4 2 3 4 2 2" xfId="44373" xr:uid="{00000000-0005-0000-0000-000046AD0000}"/>
    <cellStyle name="Normal 5 3 2 4 2 3 4 3" xfId="44374" xr:uid="{00000000-0005-0000-0000-000047AD0000}"/>
    <cellStyle name="Normal 5 3 2 4 2 3 5" xfId="44375" xr:uid="{00000000-0005-0000-0000-000048AD0000}"/>
    <cellStyle name="Normal 5 3 2 4 2 4" xfId="44376" xr:uid="{00000000-0005-0000-0000-000049AD0000}"/>
    <cellStyle name="Normal 5 3 2 4 2 4 2" xfId="44377" xr:uid="{00000000-0005-0000-0000-00004AAD0000}"/>
    <cellStyle name="Normal 5 3 2 4 2 4 2 2" xfId="44378" xr:uid="{00000000-0005-0000-0000-00004BAD0000}"/>
    <cellStyle name="Normal 5 3 2 4 2 4 3" xfId="44379" xr:uid="{00000000-0005-0000-0000-00004CAD0000}"/>
    <cellStyle name="Normal 5 3 2 4 2 4 3 2" xfId="44380" xr:uid="{00000000-0005-0000-0000-00004DAD0000}"/>
    <cellStyle name="Normal 5 3 2 4 2 4 3 2 2" xfId="44381" xr:uid="{00000000-0005-0000-0000-00004EAD0000}"/>
    <cellStyle name="Normal 5 3 2 4 2 4 3 3" xfId="44382" xr:uid="{00000000-0005-0000-0000-00004FAD0000}"/>
    <cellStyle name="Normal 5 3 2 4 2 4 4" xfId="44383" xr:uid="{00000000-0005-0000-0000-000050AD0000}"/>
    <cellStyle name="Normal 5 3 2 4 2 5" xfId="44384" xr:uid="{00000000-0005-0000-0000-000051AD0000}"/>
    <cellStyle name="Normal 5 3 2 4 2 5 2" xfId="44385" xr:uid="{00000000-0005-0000-0000-000052AD0000}"/>
    <cellStyle name="Normal 5 3 2 4 2 5 2 2" xfId="44386" xr:uid="{00000000-0005-0000-0000-000053AD0000}"/>
    <cellStyle name="Normal 5 3 2 4 2 5 3" xfId="44387" xr:uid="{00000000-0005-0000-0000-000054AD0000}"/>
    <cellStyle name="Normal 5 3 2 4 2 5 3 2" xfId="44388" xr:uid="{00000000-0005-0000-0000-000055AD0000}"/>
    <cellStyle name="Normal 5 3 2 4 2 5 3 2 2" xfId="44389" xr:uid="{00000000-0005-0000-0000-000056AD0000}"/>
    <cellStyle name="Normal 5 3 2 4 2 5 3 3" xfId="44390" xr:uid="{00000000-0005-0000-0000-000057AD0000}"/>
    <cellStyle name="Normal 5 3 2 4 2 5 4" xfId="44391" xr:uid="{00000000-0005-0000-0000-000058AD0000}"/>
    <cellStyle name="Normal 5 3 2 4 2 6" xfId="44392" xr:uid="{00000000-0005-0000-0000-000059AD0000}"/>
    <cellStyle name="Normal 5 3 2 4 2 6 2" xfId="44393" xr:uid="{00000000-0005-0000-0000-00005AAD0000}"/>
    <cellStyle name="Normal 5 3 2 4 2 7" xfId="44394" xr:uid="{00000000-0005-0000-0000-00005BAD0000}"/>
    <cellStyle name="Normal 5 3 2 4 2 7 2" xfId="44395" xr:uid="{00000000-0005-0000-0000-00005CAD0000}"/>
    <cellStyle name="Normal 5 3 2 4 2 7 2 2" xfId="44396" xr:uid="{00000000-0005-0000-0000-00005DAD0000}"/>
    <cellStyle name="Normal 5 3 2 4 2 7 3" xfId="44397" xr:uid="{00000000-0005-0000-0000-00005EAD0000}"/>
    <cellStyle name="Normal 5 3 2 4 2 8" xfId="44398" xr:uid="{00000000-0005-0000-0000-00005FAD0000}"/>
    <cellStyle name="Normal 5 3 2 4 2 8 2" xfId="44399" xr:uid="{00000000-0005-0000-0000-000060AD0000}"/>
    <cellStyle name="Normal 5 3 2 4 2 9" xfId="44400" xr:uid="{00000000-0005-0000-0000-000061AD0000}"/>
    <cellStyle name="Normal 5 3 2 4 3" xfId="44401" xr:uid="{00000000-0005-0000-0000-000062AD0000}"/>
    <cellStyle name="Normal 5 3 2 4 3 2" xfId="44402" xr:uid="{00000000-0005-0000-0000-000063AD0000}"/>
    <cellStyle name="Normal 5 3 2 4 3 2 2" xfId="44403" xr:uid="{00000000-0005-0000-0000-000064AD0000}"/>
    <cellStyle name="Normal 5 3 2 4 3 2 2 2" xfId="44404" xr:uid="{00000000-0005-0000-0000-000065AD0000}"/>
    <cellStyle name="Normal 5 3 2 4 3 2 2 2 2" xfId="44405" xr:uid="{00000000-0005-0000-0000-000066AD0000}"/>
    <cellStyle name="Normal 5 3 2 4 3 2 2 3" xfId="44406" xr:uid="{00000000-0005-0000-0000-000067AD0000}"/>
    <cellStyle name="Normal 5 3 2 4 3 2 2 3 2" xfId="44407" xr:uid="{00000000-0005-0000-0000-000068AD0000}"/>
    <cellStyle name="Normal 5 3 2 4 3 2 2 3 2 2" xfId="44408" xr:uid="{00000000-0005-0000-0000-000069AD0000}"/>
    <cellStyle name="Normal 5 3 2 4 3 2 2 3 3" xfId="44409" xr:uid="{00000000-0005-0000-0000-00006AAD0000}"/>
    <cellStyle name="Normal 5 3 2 4 3 2 2 4" xfId="44410" xr:uid="{00000000-0005-0000-0000-00006BAD0000}"/>
    <cellStyle name="Normal 5 3 2 4 3 2 3" xfId="44411" xr:uid="{00000000-0005-0000-0000-00006CAD0000}"/>
    <cellStyle name="Normal 5 3 2 4 3 2 3 2" xfId="44412" xr:uid="{00000000-0005-0000-0000-00006DAD0000}"/>
    <cellStyle name="Normal 5 3 2 4 3 2 4" xfId="44413" xr:uid="{00000000-0005-0000-0000-00006EAD0000}"/>
    <cellStyle name="Normal 5 3 2 4 3 2 4 2" xfId="44414" xr:uid="{00000000-0005-0000-0000-00006FAD0000}"/>
    <cellStyle name="Normal 5 3 2 4 3 2 4 2 2" xfId="44415" xr:uid="{00000000-0005-0000-0000-000070AD0000}"/>
    <cellStyle name="Normal 5 3 2 4 3 2 4 3" xfId="44416" xr:uid="{00000000-0005-0000-0000-000071AD0000}"/>
    <cellStyle name="Normal 5 3 2 4 3 2 5" xfId="44417" xr:uid="{00000000-0005-0000-0000-000072AD0000}"/>
    <cellStyle name="Normal 5 3 2 4 3 3" xfId="44418" xr:uid="{00000000-0005-0000-0000-000073AD0000}"/>
    <cellStyle name="Normal 5 3 2 4 3 3 2" xfId="44419" xr:uid="{00000000-0005-0000-0000-000074AD0000}"/>
    <cellStyle name="Normal 5 3 2 4 3 3 2 2" xfId="44420" xr:uid="{00000000-0005-0000-0000-000075AD0000}"/>
    <cellStyle name="Normal 5 3 2 4 3 3 3" xfId="44421" xr:uid="{00000000-0005-0000-0000-000076AD0000}"/>
    <cellStyle name="Normal 5 3 2 4 3 3 3 2" xfId="44422" xr:uid="{00000000-0005-0000-0000-000077AD0000}"/>
    <cellStyle name="Normal 5 3 2 4 3 3 3 2 2" xfId="44423" xr:uid="{00000000-0005-0000-0000-000078AD0000}"/>
    <cellStyle name="Normal 5 3 2 4 3 3 3 3" xfId="44424" xr:uid="{00000000-0005-0000-0000-000079AD0000}"/>
    <cellStyle name="Normal 5 3 2 4 3 3 4" xfId="44425" xr:uid="{00000000-0005-0000-0000-00007AAD0000}"/>
    <cellStyle name="Normal 5 3 2 4 3 4" xfId="44426" xr:uid="{00000000-0005-0000-0000-00007BAD0000}"/>
    <cellStyle name="Normal 5 3 2 4 3 4 2" xfId="44427" xr:uid="{00000000-0005-0000-0000-00007CAD0000}"/>
    <cellStyle name="Normal 5 3 2 4 3 4 2 2" xfId="44428" xr:uid="{00000000-0005-0000-0000-00007DAD0000}"/>
    <cellStyle name="Normal 5 3 2 4 3 4 3" xfId="44429" xr:uid="{00000000-0005-0000-0000-00007EAD0000}"/>
    <cellStyle name="Normal 5 3 2 4 3 4 3 2" xfId="44430" xr:uid="{00000000-0005-0000-0000-00007FAD0000}"/>
    <cellStyle name="Normal 5 3 2 4 3 4 3 2 2" xfId="44431" xr:uid="{00000000-0005-0000-0000-000080AD0000}"/>
    <cellStyle name="Normal 5 3 2 4 3 4 3 3" xfId="44432" xr:uid="{00000000-0005-0000-0000-000081AD0000}"/>
    <cellStyle name="Normal 5 3 2 4 3 4 4" xfId="44433" xr:uid="{00000000-0005-0000-0000-000082AD0000}"/>
    <cellStyle name="Normal 5 3 2 4 3 5" xfId="44434" xr:uid="{00000000-0005-0000-0000-000083AD0000}"/>
    <cellStyle name="Normal 5 3 2 4 3 5 2" xfId="44435" xr:uid="{00000000-0005-0000-0000-000084AD0000}"/>
    <cellStyle name="Normal 5 3 2 4 3 6" xfId="44436" xr:uid="{00000000-0005-0000-0000-000085AD0000}"/>
    <cellStyle name="Normal 5 3 2 4 3 6 2" xfId="44437" xr:uid="{00000000-0005-0000-0000-000086AD0000}"/>
    <cellStyle name="Normal 5 3 2 4 3 6 2 2" xfId="44438" xr:uid="{00000000-0005-0000-0000-000087AD0000}"/>
    <cellStyle name="Normal 5 3 2 4 3 6 3" xfId="44439" xr:uid="{00000000-0005-0000-0000-000088AD0000}"/>
    <cellStyle name="Normal 5 3 2 4 3 7" xfId="44440" xr:uid="{00000000-0005-0000-0000-000089AD0000}"/>
    <cellStyle name="Normal 5 3 2 4 3 7 2" xfId="44441" xr:uid="{00000000-0005-0000-0000-00008AAD0000}"/>
    <cellStyle name="Normal 5 3 2 4 3 8" xfId="44442" xr:uid="{00000000-0005-0000-0000-00008BAD0000}"/>
    <cellStyle name="Normal 5 3 2 4 4" xfId="44443" xr:uid="{00000000-0005-0000-0000-00008CAD0000}"/>
    <cellStyle name="Normal 5 3 2 4 4 2" xfId="44444" xr:uid="{00000000-0005-0000-0000-00008DAD0000}"/>
    <cellStyle name="Normal 5 3 2 4 4 2 2" xfId="44445" xr:uid="{00000000-0005-0000-0000-00008EAD0000}"/>
    <cellStyle name="Normal 5 3 2 4 4 2 2 2" xfId="44446" xr:uid="{00000000-0005-0000-0000-00008FAD0000}"/>
    <cellStyle name="Normal 5 3 2 4 4 2 3" xfId="44447" xr:uid="{00000000-0005-0000-0000-000090AD0000}"/>
    <cellStyle name="Normal 5 3 2 4 4 2 3 2" xfId="44448" xr:uid="{00000000-0005-0000-0000-000091AD0000}"/>
    <cellStyle name="Normal 5 3 2 4 4 2 3 2 2" xfId="44449" xr:uid="{00000000-0005-0000-0000-000092AD0000}"/>
    <cellStyle name="Normal 5 3 2 4 4 2 3 3" xfId="44450" xr:uid="{00000000-0005-0000-0000-000093AD0000}"/>
    <cellStyle name="Normal 5 3 2 4 4 2 4" xfId="44451" xr:uid="{00000000-0005-0000-0000-000094AD0000}"/>
    <cellStyle name="Normal 5 3 2 4 4 3" xfId="44452" xr:uid="{00000000-0005-0000-0000-000095AD0000}"/>
    <cellStyle name="Normal 5 3 2 4 4 3 2" xfId="44453" xr:uid="{00000000-0005-0000-0000-000096AD0000}"/>
    <cellStyle name="Normal 5 3 2 4 4 4" xfId="44454" xr:uid="{00000000-0005-0000-0000-000097AD0000}"/>
    <cellStyle name="Normal 5 3 2 4 4 4 2" xfId="44455" xr:uid="{00000000-0005-0000-0000-000098AD0000}"/>
    <cellStyle name="Normal 5 3 2 4 4 4 2 2" xfId="44456" xr:uid="{00000000-0005-0000-0000-000099AD0000}"/>
    <cellStyle name="Normal 5 3 2 4 4 4 3" xfId="44457" xr:uid="{00000000-0005-0000-0000-00009AAD0000}"/>
    <cellStyle name="Normal 5 3 2 4 4 5" xfId="44458" xr:uid="{00000000-0005-0000-0000-00009BAD0000}"/>
    <cellStyle name="Normal 5 3 2 4 5" xfId="44459" xr:uid="{00000000-0005-0000-0000-00009CAD0000}"/>
    <cellStyle name="Normal 5 3 2 4 5 2" xfId="44460" xr:uid="{00000000-0005-0000-0000-00009DAD0000}"/>
    <cellStyle name="Normal 5 3 2 4 5 2 2" xfId="44461" xr:uid="{00000000-0005-0000-0000-00009EAD0000}"/>
    <cellStyle name="Normal 5 3 2 4 5 3" xfId="44462" xr:uid="{00000000-0005-0000-0000-00009FAD0000}"/>
    <cellStyle name="Normal 5 3 2 4 5 3 2" xfId="44463" xr:uid="{00000000-0005-0000-0000-0000A0AD0000}"/>
    <cellStyle name="Normal 5 3 2 4 5 3 2 2" xfId="44464" xr:uid="{00000000-0005-0000-0000-0000A1AD0000}"/>
    <cellStyle name="Normal 5 3 2 4 5 3 3" xfId="44465" xr:uid="{00000000-0005-0000-0000-0000A2AD0000}"/>
    <cellStyle name="Normal 5 3 2 4 5 4" xfId="44466" xr:uid="{00000000-0005-0000-0000-0000A3AD0000}"/>
    <cellStyle name="Normal 5 3 2 4 6" xfId="44467" xr:uid="{00000000-0005-0000-0000-0000A4AD0000}"/>
    <cellStyle name="Normal 5 3 2 4 6 2" xfId="44468" xr:uid="{00000000-0005-0000-0000-0000A5AD0000}"/>
    <cellStyle name="Normal 5 3 2 4 6 2 2" xfId="44469" xr:uid="{00000000-0005-0000-0000-0000A6AD0000}"/>
    <cellStyle name="Normal 5 3 2 4 6 3" xfId="44470" xr:uid="{00000000-0005-0000-0000-0000A7AD0000}"/>
    <cellStyle name="Normal 5 3 2 4 6 3 2" xfId="44471" xr:uid="{00000000-0005-0000-0000-0000A8AD0000}"/>
    <cellStyle name="Normal 5 3 2 4 6 3 2 2" xfId="44472" xr:uid="{00000000-0005-0000-0000-0000A9AD0000}"/>
    <cellStyle name="Normal 5 3 2 4 6 3 3" xfId="44473" xr:uid="{00000000-0005-0000-0000-0000AAAD0000}"/>
    <cellStyle name="Normal 5 3 2 4 6 4" xfId="44474" xr:uid="{00000000-0005-0000-0000-0000ABAD0000}"/>
    <cellStyle name="Normal 5 3 2 4 7" xfId="44475" xr:uid="{00000000-0005-0000-0000-0000ACAD0000}"/>
    <cellStyle name="Normal 5 3 2 4 7 2" xfId="44476" xr:uid="{00000000-0005-0000-0000-0000ADAD0000}"/>
    <cellStyle name="Normal 5 3 2 4 8" xfId="44477" xr:uid="{00000000-0005-0000-0000-0000AEAD0000}"/>
    <cellStyle name="Normal 5 3 2 4 8 2" xfId="44478" xr:uid="{00000000-0005-0000-0000-0000AFAD0000}"/>
    <cellStyle name="Normal 5 3 2 4 8 2 2" xfId="44479" xr:uid="{00000000-0005-0000-0000-0000B0AD0000}"/>
    <cellStyle name="Normal 5 3 2 4 8 3" xfId="44480" xr:uid="{00000000-0005-0000-0000-0000B1AD0000}"/>
    <cellStyle name="Normal 5 3 2 4 9" xfId="44481" xr:uid="{00000000-0005-0000-0000-0000B2AD0000}"/>
    <cellStyle name="Normal 5 3 2 4 9 2" xfId="44482" xr:uid="{00000000-0005-0000-0000-0000B3AD0000}"/>
    <cellStyle name="Normal 5 3 2 5" xfId="44483" xr:uid="{00000000-0005-0000-0000-0000B4AD0000}"/>
    <cellStyle name="Normal 5 3 2 5 10" xfId="44484" xr:uid="{00000000-0005-0000-0000-0000B5AD0000}"/>
    <cellStyle name="Normal 5 3 2 5 11" xfId="44485" xr:uid="{00000000-0005-0000-0000-0000B6AD0000}"/>
    <cellStyle name="Normal 5 3 2 5 2" xfId="44486" xr:uid="{00000000-0005-0000-0000-0000B7AD0000}"/>
    <cellStyle name="Normal 5 3 2 5 2 2" xfId="44487" xr:uid="{00000000-0005-0000-0000-0000B8AD0000}"/>
    <cellStyle name="Normal 5 3 2 5 2 2 2" xfId="44488" xr:uid="{00000000-0005-0000-0000-0000B9AD0000}"/>
    <cellStyle name="Normal 5 3 2 5 2 2 2 2" xfId="44489" xr:uid="{00000000-0005-0000-0000-0000BAAD0000}"/>
    <cellStyle name="Normal 5 3 2 5 2 2 2 2 2" xfId="44490" xr:uid="{00000000-0005-0000-0000-0000BBAD0000}"/>
    <cellStyle name="Normal 5 3 2 5 2 2 2 2 2 2" xfId="44491" xr:uid="{00000000-0005-0000-0000-0000BCAD0000}"/>
    <cellStyle name="Normal 5 3 2 5 2 2 2 2 3" xfId="44492" xr:uid="{00000000-0005-0000-0000-0000BDAD0000}"/>
    <cellStyle name="Normal 5 3 2 5 2 2 2 2 3 2" xfId="44493" xr:uid="{00000000-0005-0000-0000-0000BEAD0000}"/>
    <cellStyle name="Normal 5 3 2 5 2 2 2 2 3 2 2" xfId="44494" xr:uid="{00000000-0005-0000-0000-0000BFAD0000}"/>
    <cellStyle name="Normal 5 3 2 5 2 2 2 2 3 3" xfId="44495" xr:uid="{00000000-0005-0000-0000-0000C0AD0000}"/>
    <cellStyle name="Normal 5 3 2 5 2 2 2 2 4" xfId="44496" xr:uid="{00000000-0005-0000-0000-0000C1AD0000}"/>
    <cellStyle name="Normal 5 3 2 5 2 2 2 3" xfId="44497" xr:uid="{00000000-0005-0000-0000-0000C2AD0000}"/>
    <cellStyle name="Normal 5 3 2 5 2 2 2 3 2" xfId="44498" xr:uid="{00000000-0005-0000-0000-0000C3AD0000}"/>
    <cellStyle name="Normal 5 3 2 5 2 2 2 4" xfId="44499" xr:uid="{00000000-0005-0000-0000-0000C4AD0000}"/>
    <cellStyle name="Normal 5 3 2 5 2 2 2 4 2" xfId="44500" xr:uid="{00000000-0005-0000-0000-0000C5AD0000}"/>
    <cellStyle name="Normal 5 3 2 5 2 2 2 4 2 2" xfId="44501" xr:uid="{00000000-0005-0000-0000-0000C6AD0000}"/>
    <cellStyle name="Normal 5 3 2 5 2 2 2 4 3" xfId="44502" xr:uid="{00000000-0005-0000-0000-0000C7AD0000}"/>
    <cellStyle name="Normal 5 3 2 5 2 2 2 5" xfId="44503" xr:uid="{00000000-0005-0000-0000-0000C8AD0000}"/>
    <cellStyle name="Normal 5 3 2 5 2 2 3" xfId="44504" xr:uid="{00000000-0005-0000-0000-0000C9AD0000}"/>
    <cellStyle name="Normal 5 3 2 5 2 2 3 2" xfId="44505" xr:uid="{00000000-0005-0000-0000-0000CAAD0000}"/>
    <cellStyle name="Normal 5 3 2 5 2 2 3 2 2" xfId="44506" xr:uid="{00000000-0005-0000-0000-0000CBAD0000}"/>
    <cellStyle name="Normal 5 3 2 5 2 2 3 3" xfId="44507" xr:uid="{00000000-0005-0000-0000-0000CCAD0000}"/>
    <cellStyle name="Normal 5 3 2 5 2 2 3 3 2" xfId="44508" xr:uid="{00000000-0005-0000-0000-0000CDAD0000}"/>
    <cellStyle name="Normal 5 3 2 5 2 2 3 3 2 2" xfId="44509" xr:uid="{00000000-0005-0000-0000-0000CEAD0000}"/>
    <cellStyle name="Normal 5 3 2 5 2 2 3 3 3" xfId="44510" xr:uid="{00000000-0005-0000-0000-0000CFAD0000}"/>
    <cellStyle name="Normal 5 3 2 5 2 2 3 4" xfId="44511" xr:uid="{00000000-0005-0000-0000-0000D0AD0000}"/>
    <cellStyle name="Normal 5 3 2 5 2 2 4" xfId="44512" xr:uid="{00000000-0005-0000-0000-0000D1AD0000}"/>
    <cellStyle name="Normal 5 3 2 5 2 2 4 2" xfId="44513" xr:uid="{00000000-0005-0000-0000-0000D2AD0000}"/>
    <cellStyle name="Normal 5 3 2 5 2 2 4 2 2" xfId="44514" xr:uid="{00000000-0005-0000-0000-0000D3AD0000}"/>
    <cellStyle name="Normal 5 3 2 5 2 2 4 3" xfId="44515" xr:uid="{00000000-0005-0000-0000-0000D4AD0000}"/>
    <cellStyle name="Normal 5 3 2 5 2 2 4 3 2" xfId="44516" xr:uid="{00000000-0005-0000-0000-0000D5AD0000}"/>
    <cellStyle name="Normal 5 3 2 5 2 2 4 3 2 2" xfId="44517" xr:uid="{00000000-0005-0000-0000-0000D6AD0000}"/>
    <cellStyle name="Normal 5 3 2 5 2 2 4 3 3" xfId="44518" xr:uid="{00000000-0005-0000-0000-0000D7AD0000}"/>
    <cellStyle name="Normal 5 3 2 5 2 2 4 4" xfId="44519" xr:uid="{00000000-0005-0000-0000-0000D8AD0000}"/>
    <cellStyle name="Normal 5 3 2 5 2 2 5" xfId="44520" xr:uid="{00000000-0005-0000-0000-0000D9AD0000}"/>
    <cellStyle name="Normal 5 3 2 5 2 2 5 2" xfId="44521" xr:uid="{00000000-0005-0000-0000-0000DAAD0000}"/>
    <cellStyle name="Normal 5 3 2 5 2 2 6" xfId="44522" xr:uid="{00000000-0005-0000-0000-0000DBAD0000}"/>
    <cellStyle name="Normal 5 3 2 5 2 2 6 2" xfId="44523" xr:uid="{00000000-0005-0000-0000-0000DCAD0000}"/>
    <cellStyle name="Normal 5 3 2 5 2 2 6 2 2" xfId="44524" xr:uid="{00000000-0005-0000-0000-0000DDAD0000}"/>
    <cellStyle name="Normal 5 3 2 5 2 2 6 3" xfId="44525" xr:uid="{00000000-0005-0000-0000-0000DEAD0000}"/>
    <cellStyle name="Normal 5 3 2 5 2 2 7" xfId="44526" xr:uid="{00000000-0005-0000-0000-0000DFAD0000}"/>
    <cellStyle name="Normal 5 3 2 5 2 2 7 2" xfId="44527" xr:uid="{00000000-0005-0000-0000-0000E0AD0000}"/>
    <cellStyle name="Normal 5 3 2 5 2 2 8" xfId="44528" xr:uid="{00000000-0005-0000-0000-0000E1AD0000}"/>
    <cellStyle name="Normal 5 3 2 5 2 3" xfId="44529" xr:uid="{00000000-0005-0000-0000-0000E2AD0000}"/>
    <cellStyle name="Normal 5 3 2 5 2 3 2" xfId="44530" xr:uid="{00000000-0005-0000-0000-0000E3AD0000}"/>
    <cellStyle name="Normal 5 3 2 5 2 3 2 2" xfId="44531" xr:uid="{00000000-0005-0000-0000-0000E4AD0000}"/>
    <cellStyle name="Normal 5 3 2 5 2 3 2 2 2" xfId="44532" xr:uid="{00000000-0005-0000-0000-0000E5AD0000}"/>
    <cellStyle name="Normal 5 3 2 5 2 3 2 3" xfId="44533" xr:uid="{00000000-0005-0000-0000-0000E6AD0000}"/>
    <cellStyle name="Normal 5 3 2 5 2 3 2 3 2" xfId="44534" xr:uid="{00000000-0005-0000-0000-0000E7AD0000}"/>
    <cellStyle name="Normal 5 3 2 5 2 3 2 3 2 2" xfId="44535" xr:uid="{00000000-0005-0000-0000-0000E8AD0000}"/>
    <cellStyle name="Normal 5 3 2 5 2 3 2 3 3" xfId="44536" xr:uid="{00000000-0005-0000-0000-0000E9AD0000}"/>
    <cellStyle name="Normal 5 3 2 5 2 3 2 4" xfId="44537" xr:uid="{00000000-0005-0000-0000-0000EAAD0000}"/>
    <cellStyle name="Normal 5 3 2 5 2 3 3" xfId="44538" xr:uid="{00000000-0005-0000-0000-0000EBAD0000}"/>
    <cellStyle name="Normal 5 3 2 5 2 3 3 2" xfId="44539" xr:uid="{00000000-0005-0000-0000-0000ECAD0000}"/>
    <cellStyle name="Normal 5 3 2 5 2 3 4" xfId="44540" xr:uid="{00000000-0005-0000-0000-0000EDAD0000}"/>
    <cellStyle name="Normal 5 3 2 5 2 3 4 2" xfId="44541" xr:uid="{00000000-0005-0000-0000-0000EEAD0000}"/>
    <cellStyle name="Normal 5 3 2 5 2 3 4 2 2" xfId="44542" xr:uid="{00000000-0005-0000-0000-0000EFAD0000}"/>
    <cellStyle name="Normal 5 3 2 5 2 3 4 3" xfId="44543" xr:uid="{00000000-0005-0000-0000-0000F0AD0000}"/>
    <cellStyle name="Normal 5 3 2 5 2 3 5" xfId="44544" xr:uid="{00000000-0005-0000-0000-0000F1AD0000}"/>
    <cellStyle name="Normal 5 3 2 5 2 4" xfId="44545" xr:uid="{00000000-0005-0000-0000-0000F2AD0000}"/>
    <cellStyle name="Normal 5 3 2 5 2 4 2" xfId="44546" xr:uid="{00000000-0005-0000-0000-0000F3AD0000}"/>
    <cellStyle name="Normal 5 3 2 5 2 4 2 2" xfId="44547" xr:uid="{00000000-0005-0000-0000-0000F4AD0000}"/>
    <cellStyle name="Normal 5 3 2 5 2 4 3" xfId="44548" xr:uid="{00000000-0005-0000-0000-0000F5AD0000}"/>
    <cellStyle name="Normal 5 3 2 5 2 4 3 2" xfId="44549" xr:uid="{00000000-0005-0000-0000-0000F6AD0000}"/>
    <cellStyle name="Normal 5 3 2 5 2 4 3 2 2" xfId="44550" xr:uid="{00000000-0005-0000-0000-0000F7AD0000}"/>
    <cellStyle name="Normal 5 3 2 5 2 4 3 3" xfId="44551" xr:uid="{00000000-0005-0000-0000-0000F8AD0000}"/>
    <cellStyle name="Normal 5 3 2 5 2 4 4" xfId="44552" xr:uid="{00000000-0005-0000-0000-0000F9AD0000}"/>
    <cellStyle name="Normal 5 3 2 5 2 5" xfId="44553" xr:uid="{00000000-0005-0000-0000-0000FAAD0000}"/>
    <cellStyle name="Normal 5 3 2 5 2 5 2" xfId="44554" xr:uid="{00000000-0005-0000-0000-0000FBAD0000}"/>
    <cellStyle name="Normal 5 3 2 5 2 5 2 2" xfId="44555" xr:uid="{00000000-0005-0000-0000-0000FCAD0000}"/>
    <cellStyle name="Normal 5 3 2 5 2 5 3" xfId="44556" xr:uid="{00000000-0005-0000-0000-0000FDAD0000}"/>
    <cellStyle name="Normal 5 3 2 5 2 5 3 2" xfId="44557" xr:uid="{00000000-0005-0000-0000-0000FEAD0000}"/>
    <cellStyle name="Normal 5 3 2 5 2 5 3 2 2" xfId="44558" xr:uid="{00000000-0005-0000-0000-0000FFAD0000}"/>
    <cellStyle name="Normal 5 3 2 5 2 5 3 3" xfId="44559" xr:uid="{00000000-0005-0000-0000-000000AE0000}"/>
    <cellStyle name="Normal 5 3 2 5 2 5 4" xfId="44560" xr:uid="{00000000-0005-0000-0000-000001AE0000}"/>
    <cellStyle name="Normal 5 3 2 5 2 6" xfId="44561" xr:uid="{00000000-0005-0000-0000-000002AE0000}"/>
    <cellStyle name="Normal 5 3 2 5 2 6 2" xfId="44562" xr:uid="{00000000-0005-0000-0000-000003AE0000}"/>
    <cellStyle name="Normal 5 3 2 5 2 7" xfId="44563" xr:uid="{00000000-0005-0000-0000-000004AE0000}"/>
    <cellStyle name="Normal 5 3 2 5 2 7 2" xfId="44564" xr:uid="{00000000-0005-0000-0000-000005AE0000}"/>
    <cellStyle name="Normal 5 3 2 5 2 7 2 2" xfId="44565" xr:uid="{00000000-0005-0000-0000-000006AE0000}"/>
    <cellStyle name="Normal 5 3 2 5 2 7 3" xfId="44566" xr:uid="{00000000-0005-0000-0000-000007AE0000}"/>
    <cellStyle name="Normal 5 3 2 5 2 8" xfId="44567" xr:uid="{00000000-0005-0000-0000-000008AE0000}"/>
    <cellStyle name="Normal 5 3 2 5 2 8 2" xfId="44568" xr:uid="{00000000-0005-0000-0000-000009AE0000}"/>
    <cellStyle name="Normal 5 3 2 5 2 9" xfId="44569" xr:uid="{00000000-0005-0000-0000-00000AAE0000}"/>
    <cellStyle name="Normal 5 3 2 5 3" xfId="44570" xr:uid="{00000000-0005-0000-0000-00000BAE0000}"/>
    <cellStyle name="Normal 5 3 2 5 3 2" xfId="44571" xr:uid="{00000000-0005-0000-0000-00000CAE0000}"/>
    <cellStyle name="Normal 5 3 2 5 3 2 2" xfId="44572" xr:uid="{00000000-0005-0000-0000-00000DAE0000}"/>
    <cellStyle name="Normal 5 3 2 5 3 2 2 2" xfId="44573" xr:uid="{00000000-0005-0000-0000-00000EAE0000}"/>
    <cellStyle name="Normal 5 3 2 5 3 2 2 2 2" xfId="44574" xr:uid="{00000000-0005-0000-0000-00000FAE0000}"/>
    <cellStyle name="Normal 5 3 2 5 3 2 2 3" xfId="44575" xr:uid="{00000000-0005-0000-0000-000010AE0000}"/>
    <cellStyle name="Normal 5 3 2 5 3 2 2 3 2" xfId="44576" xr:uid="{00000000-0005-0000-0000-000011AE0000}"/>
    <cellStyle name="Normal 5 3 2 5 3 2 2 3 2 2" xfId="44577" xr:uid="{00000000-0005-0000-0000-000012AE0000}"/>
    <cellStyle name="Normal 5 3 2 5 3 2 2 3 3" xfId="44578" xr:uid="{00000000-0005-0000-0000-000013AE0000}"/>
    <cellStyle name="Normal 5 3 2 5 3 2 2 4" xfId="44579" xr:uid="{00000000-0005-0000-0000-000014AE0000}"/>
    <cellStyle name="Normal 5 3 2 5 3 2 3" xfId="44580" xr:uid="{00000000-0005-0000-0000-000015AE0000}"/>
    <cellStyle name="Normal 5 3 2 5 3 2 3 2" xfId="44581" xr:uid="{00000000-0005-0000-0000-000016AE0000}"/>
    <cellStyle name="Normal 5 3 2 5 3 2 4" xfId="44582" xr:uid="{00000000-0005-0000-0000-000017AE0000}"/>
    <cellStyle name="Normal 5 3 2 5 3 2 4 2" xfId="44583" xr:uid="{00000000-0005-0000-0000-000018AE0000}"/>
    <cellStyle name="Normal 5 3 2 5 3 2 4 2 2" xfId="44584" xr:uid="{00000000-0005-0000-0000-000019AE0000}"/>
    <cellStyle name="Normal 5 3 2 5 3 2 4 3" xfId="44585" xr:uid="{00000000-0005-0000-0000-00001AAE0000}"/>
    <cellStyle name="Normal 5 3 2 5 3 2 5" xfId="44586" xr:uid="{00000000-0005-0000-0000-00001BAE0000}"/>
    <cellStyle name="Normal 5 3 2 5 3 3" xfId="44587" xr:uid="{00000000-0005-0000-0000-00001CAE0000}"/>
    <cellStyle name="Normal 5 3 2 5 3 3 2" xfId="44588" xr:uid="{00000000-0005-0000-0000-00001DAE0000}"/>
    <cellStyle name="Normal 5 3 2 5 3 3 2 2" xfId="44589" xr:uid="{00000000-0005-0000-0000-00001EAE0000}"/>
    <cellStyle name="Normal 5 3 2 5 3 3 3" xfId="44590" xr:uid="{00000000-0005-0000-0000-00001FAE0000}"/>
    <cellStyle name="Normal 5 3 2 5 3 3 3 2" xfId="44591" xr:uid="{00000000-0005-0000-0000-000020AE0000}"/>
    <cellStyle name="Normal 5 3 2 5 3 3 3 2 2" xfId="44592" xr:uid="{00000000-0005-0000-0000-000021AE0000}"/>
    <cellStyle name="Normal 5 3 2 5 3 3 3 3" xfId="44593" xr:uid="{00000000-0005-0000-0000-000022AE0000}"/>
    <cellStyle name="Normal 5 3 2 5 3 3 4" xfId="44594" xr:uid="{00000000-0005-0000-0000-000023AE0000}"/>
    <cellStyle name="Normal 5 3 2 5 3 4" xfId="44595" xr:uid="{00000000-0005-0000-0000-000024AE0000}"/>
    <cellStyle name="Normal 5 3 2 5 3 4 2" xfId="44596" xr:uid="{00000000-0005-0000-0000-000025AE0000}"/>
    <cellStyle name="Normal 5 3 2 5 3 4 2 2" xfId="44597" xr:uid="{00000000-0005-0000-0000-000026AE0000}"/>
    <cellStyle name="Normal 5 3 2 5 3 4 3" xfId="44598" xr:uid="{00000000-0005-0000-0000-000027AE0000}"/>
    <cellStyle name="Normal 5 3 2 5 3 4 3 2" xfId="44599" xr:uid="{00000000-0005-0000-0000-000028AE0000}"/>
    <cellStyle name="Normal 5 3 2 5 3 4 3 2 2" xfId="44600" xr:uid="{00000000-0005-0000-0000-000029AE0000}"/>
    <cellStyle name="Normal 5 3 2 5 3 4 3 3" xfId="44601" xr:uid="{00000000-0005-0000-0000-00002AAE0000}"/>
    <cellStyle name="Normal 5 3 2 5 3 4 4" xfId="44602" xr:uid="{00000000-0005-0000-0000-00002BAE0000}"/>
    <cellStyle name="Normal 5 3 2 5 3 5" xfId="44603" xr:uid="{00000000-0005-0000-0000-00002CAE0000}"/>
    <cellStyle name="Normal 5 3 2 5 3 5 2" xfId="44604" xr:uid="{00000000-0005-0000-0000-00002DAE0000}"/>
    <cellStyle name="Normal 5 3 2 5 3 6" xfId="44605" xr:uid="{00000000-0005-0000-0000-00002EAE0000}"/>
    <cellStyle name="Normal 5 3 2 5 3 6 2" xfId="44606" xr:uid="{00000000-0005-0000-0000-00002FAE0000}"/>
    <cellStyle name="Normal 5 3 2 5 3 6 2 2" xfId="44607" xr:uid="{00000000-0005-0000-0000-000030AE0000}"/>
    <cellStyle name="Normal 5 3 2 5 3 6 3" xfId="44608" xr:uid="{00000000-0005-0000-0000-000031AE0000}"/>
    <cellStyle name="Normal 5 3 2 5 3 7" xfId="44609" xr:uid="{00000000-0005-0000-0000-000032AE0000}"/>
    <cellStyle name="Normal 5 3 2 5 3 7 2" xfId="44610" xr:uid="{00000000-0005-0000-0000-000033AE0000}"/>
    <cellStyle name="Normal 5 3 2 5 3 8" xfId="44611" xr:uid="{00000000-0005-0000-0000-000034AE0000}"/>
    <cellStyle name="Normal 5 3 2 5 4" xfId="44612" xr:uid="{00000000-0005-0000-0000-000035AE0000}"/>
    <cellStyle name="Normal 5 3 2 5 4 2" xfId="44613" xr:uid="{00000000-0005-0000-0000-000036AE0000}"/>
    <cellStyle name="Normal 5 3 2 5 4 2 2" xfId="44614" xr:uid="{00000000-0005-0000-0000-000037AE0000}"/>
    <cellStyle name="Normal 5 3 2 5 4 2 2 2" xfId="44615" xr:uid="{00000000-0005-0000-0000-000038AE0000}"/>
    <cellStyle name="Normal 5 3 2 5 4 2 3" xfId="44616" xr:uid="{00000000-0005-0000-0000-000039AE0000}"/>
    <cellStyle name="Normal 5 3 2 5 4 2 3 2" xfId="44617" xr:uid="{00000000-0005-0000-0000-00003AAE0000}"/>
    <cellStyle name="Normal 5 3 2 5 4 2 3 2 2" xfId="44618" xr:uid="{00000000-0005-0000-0000-00003BAE0000}"/>
    <cellStyle name="Normal 5 3 2 5 4 2 3 3" xfId="44619" xr:uid="{00000000-0005-0000-0000-00003CAE0000}"/>
    <cellStyle name="Normal 5 3 2 5 4 2 4" xfId="44620" xr:uid="{00000000-0005-0000-0000-00003DAE0000}"/>
    <cellStyle name="Normal 5 3 2 5 4 3" xfId="44621" xr:uid="{00000000-0005-0000-0000-00003EAE0000}"/>
    <cellStyle name="Normal 5 3 2 5 4 3 2" xfId="44622" xr:uid="{00000000-0005-0000-0000-00003FAE0000}"/>
    <cellStyle name="Normal 5 3 2 5 4 4" xfId="44623" xr:uid="{00000000-0005-0000-0000-000040AE0000}"/>
    <cellStyle name="Normal 5 3 2 5 4 4 2" xfId="44624" xr:uid="{00000000-0005-0000-0000-000041AE0000}"/>
    <cellStyle name="Normal 5 3 2 5 4 4 2 2" xfId="44625" xr:uid="{00000000-0005-0000-0000-000042AE0000}"/>
    <cellStyle name="Normal 5 3 2 5 4 4 3" xfId="44626" xr:uid="{00000000-0005-0000-0000-000043AE0000}"/>
    <cellStyle name="Normal 5 3 2 5 4 5" xfId="44627" xr:uid="{00000000-0005-0000-0000-000044AE0000}"/>
    <cellStyle name="Normal 5 3 2 5 5" xfId="44628" xr:uid="{00000000-0005-0000-0000-000045AE0000}"/>
    <cellStyle name="Normal 5 3 2 5 5 2" xfId="44629" xr:uid="{00000000-0005-0000-0000-000046AE0000}"/>
    <cellStyle name="Normal 5 3 2 5 5 2 2" xfId="44630" xr:uid="{00000000-0005-0000-0000-000047AE0000}"/>
    <cellStyle name="Normal 5 3 2 5 5 3" xfId="44631" xr:uid="{00000000-0005-0000-0000-000048AE0000}"/>
    <cellStyle name="Normal 5 3 2 5 5 3 2" xfId="44632" xr:uid="{00000000-0005-0000-0000-000049AE0000}"/>
    <cellStyle name="Normal 5 3 2 5 5 3 2 2" xfId="44633" xr:uid="{00000000-0005-0000-0000-00004AAE0000}"/>
    <cellStyle name="Normal 5 3 2 5 5 3 3" xfId="44634" xr:uid="{00000000-0005-0000-0000-00004BAE0000}"/>
    <cellStyle name="Normal 5 3 2 5 5 4" xfId="44635" xr:uid="{00000000-0005-0000-0000-00004CAE0000}"/>
    <cellStyle name="Normal 5 3 2 5 6" xfId="44636" xr:uid="{00000000-0005-0000-0000-00004DAE0000}"/>
    <cellStyle name="Normal 5 3 2 5 6 2" xfId="44637" xr:uid="{00000000-0005-0000-0000-00004EAE0000}"/>
    <cellStyle name="Normal 5 3 2 5 6 2 2" xfId="44638" xr:uid="{00000000-0005-0000-0000-00004FAE0000}"/>
    <cellStyle name="Normal 5 3 2 5 6 3" xfId="44639" xr:uid="{00000000-0005-0000-0000-000050AE0000}"/>
    <cellStyle name="Normal 5 3 2 5 6 3 2" xfId="44640" xr:uid="{00000000-0005-0000-0000-000051AE0000}"/>
    <cellStyle name="Normal 5 3 2 5 6 3 2 2" xfId="44641" xr:uid="{00000000-0005-0000-0000-000052AE0000}"/>
    <cellStyle name="Normal 5 3 2 5 6 3 3" xfId="44642" xr:uid="{00000000-0005-0000-0000-000053AE0000}"/>
    <cellStyle name="Normal 5 3 2 5 6 4" xfId="44643" xr:uid="{00000000-0005-0000-0000-000054AE0000}"/>
    <cellStyle name="Normal 5 3 2 5 7" xfId="44644" xr:uid="{00000000-0005-0000-0000-000055AE0000}"/>
    <cellStyle name="Normal 5 3 2 5 7 2" xfId="44645" xr:uid="{00000000-0005-0000-0000-000056AE0000}"/>
    <cellStyle name="Normal 5 3 2 5 8" xfId="44646" xr:uid="{00000000-0005-0000-0000-000057AE0000}"/>
    <cellStyle name="Normal 5 3 2 5 8 2" xfId="44647" xr:uid="{00000000-0005-0000-0000-000058AE0000}"/>
    <cellStyle name="Normal 5 3 2 5 8 2 2" xfId="44648" xr:uid="{00000000-0005-0000-0000-000059AE0000}"/>
    <cellStyle name="Normal 5 3 2 5 8 3" xfId="44649" xr:uid="{00000000-0005-0000-0000-00005AAE0000}"/>
    <cellStyle name="Normal 5 3 2 5 9" xfId="44650" xr:uid="{00000000-0005-0000-0000-00005BAE0000}"/>
    <cellStyle name="Normal 5 3 2 5 9 2" xfId="44651" xr:uid="{00000000-0005-0000-0000-00005CAE0000}"/>
    <cellStyle name="Normal 5 3 2 6" xfId="44652" xr:uid="{00000000-0005-0000-0000-00005DAE0000}"/>
    <cellStyle name="Normal 5 3 2 6 2" xfId="44653" xr:uid="{00000000-0005-0000-0000-00005EAE0000}"/>
    <cellStyle name="Normal 5 3 2 6 2 2" xfId="44654" xr:uid="{00000000-0005-0000-0000-00005FAE0000}"/>
    <cellStyle name="Normal 5 3 2 6 2 2 2" xfId="44655" xr:uid="{00000000-0005-0000-0000-000060AE0000}"/>
    <cellStyle name="Normal 5 3 2 6 2 2 2 2" xfId="44656" xr:uid="{00000000-0005-0000-0000-000061AE0000}"/>
    <cellStyle name="Normal 5 3 2 6 2 2 2 2 2" xfId="44657" xr:uid="{00000000-0005-0000-0000-000062AE0000}"/>
    <cellStyle name="Normal 5 3 2 6 2 2 2 3" xfId="44658" xr:uid="{00000000-0005-0000-0000-000063AE0000}"/>
    <cellStyle name="Normal 5 3 2 6 2 2 2 3 2" xfId="44659" xr:uid="{00000000-0005-0000-0000-000064AE0000}"/>
    <cellStyle name="Normal 5 3 2 6 2 2 2 3 2 2" xfId="44660" xr:uid="{00000000-0005-0000-0000-000065AE0000}"/>
    <cellStyle name="Normal 5 3 2 6 2 2 2 3 3" xfId="44661" xr:uid="{00000000-0005-0000-0000-000066AE0000}"/>
    <cellStyle name="Normal 5 3 2 6 2 2 2 4" xfId="44662" xr:uid="{00000000-0005-0000-0000-000067AE0000}"/>
    <cellStyle name="Normal 5 3 2 6 2 2 3" xfId="44663" xr:uid="{00000000-0005-0000-0000-000068AE0000}"/>
    <cellStyle name="Normal 5 3 2 6 2 2 3 2" xfId="44664" xr:uid="{00000000-0005-0000-0000-000069AE0000}"/>
    <cellStyle name="Normal 5 3 2 6 2 2 4" xfId="44665" xr:uid="{00000000-0005-0000-0000-00006AAE0000}"/>
    <cellStyle name="Normal 5 3 2 6 2 2 4 2" xfId="44666" xr:uid="{00000000-0005-0000-0000-00006BAE0000}"/>
    <cellStyle name="Normal 5 3 2 6 2 2 4 2 2" xfId="44667" xr:uid="{00000000-0005-0000-0000-00006CAE0000}"/>
    <cellStyle name="Normal 5 3 2 6 2 2 4 3" xfId="44668" xr:uid="{00000000-0005-0000-0000-00006DAE0000}"/>
    <cellStyle name="Normal 5 3 2 6 2 2 5" xfId="44669" xr:uid="{00000000-0005-0000-0000-00006EAE0000}"/>
    <cellStyle name="Normal 5 3 2 6 2 3" xfId="44670" xr:uid="{00000000-0005-0000-0000-00006FAE0000}"/>
    <cellStyle name="Normal 5 3 2 6 2 3 2" xfId="44671" xr:uid="{00000000-0005-0000-0000-000070AE0000}"/>
    <cellStyle name="Normal 5 3 2 6 2 3 2 2" xfId="44672" xr:uid="{00000000-0005-0000-0000-000071AE0000}"/>
    <cellStyle name="Normal 5 3 2 6 2 3 3" xfId="44673" xr:uid="{00000000-0005-0000-0000-000072AE0000}"/>
    <cellStyle name="Normal 5 3 2 6 2 3 3 2" xfId="44674" xr:uid="{00000000-0005-0000-0000-000073AE0000}"/>
    <cellStyle name="Normal 5 3 2 6 2 3 3 2 2" xfId="44675" xr:uid="{00000000-0005-0000-0000-000074AE0000}"/>
    <cellStyle name="Normal 5 3 2 6 2 3 3 3" xfId="44676" xr:uid="{00000000-0005-0000-0000-000075AE0000}"/>
    <cellStyle name="Normal 5 3 2 6 2 3 4" xfId="44677" xr:uid="{00000000-0005-0000-0000-000076AE0000}"/>
    <cellStyle name="Normal 5 3 2 6 2 4" xfId="44678" xr:uid="{00000000-0005-0000-0000-000077AE0000}"/>
    <cellStyle name="Normal 5 3 2 6 2 4 2" xfId="44679" xr:uid="{00000000-0005-0000-0000-000078AE0000}"/>
    <cellStyle name="Normal 5 3 2 6 2 4 2 2" xfId="44680" xr:uid="{00000000-0005-0000-0000-000079AE0000}"/>
    <cellStyle name="Normal 5 3 2 6 2 4 3" xfId="44681" xr:uid="{00000000-0005-0000-0000-00007AAE0000}"/>
    <cellStyle name="Normal 5 3 2 6 2 4 3 2" xfId="44682" xr:uid="{00000000-0005-0000-0000-00007BAE0000}"/>
    <cellStyle name="Normal 5 3 2 6 2 4 3 2 2" xfId="44683" xr:uid="{00000000-0005-0000-0000-00007CAE0000}"/>
    <cellStyle name="Normal 5 3 2 6 2 4 3 3" xfId="44684" xr:uid="{00000000-0005-0000-0000-00007DAE0000}"/>
    <cellStyle name="Normal 5 3 2 6 2 4 4" xfId="44685" xr:uid="{00000000-0005-0000-0000-00007EAE0000}"/>
    <cellStyle name="Normal 5 3 2 6 2 5" xfId="44686" xr:uid="{00000000-0005-0000-0000-00007FAE0000}"/>
    <cellStyle name="Normal 5 3 2 6 2 5 2" xfId="44687" xr:uid="{00000000-0005-0000-0000-000080AE0000}"/>
    <cellStyle name="Normal 5 3 2 6 2 6" xfId="44688" xr:uid="{00000000-0005-0000-0000-000081AE0000}"/>
    <cellStyle name="Normal 5 3 2 6 2 6 2" xfId="44689" xr:uid="{00000000-0005-0000-0000-000082AE0000}"/>
    <cellStyle name="Normal 5 3 2 6 2 6 2 2" xfId="44690" xr:uid="{00000000-0005-0000-0000-000083AE0000}"/>
    <cellStyle name="Normal 5 3 2 6 2 6 3" xfId="44691" xr:uid="{00000000-0005-0000-0000-000084AE0000}"/>
    <cellStyle name="Normal 5 3 2 6 2 7" xfId="44692" xr:uid="{00000000-0005-0000-0000-000085AE0000}"/>
    <cellStyle name="Normal 5 3 2 6 2 7 2" xfId="44693" xr:uid="{00000000-0005-0000-0000-000086AE0000}"/>
    <cellStyle name="Normal 5 3 2 6 2 8" xfId="44694" xr:uid="{00000000-0005-0000-0000-000087AE0000}"/>
    <cellStyle name="Normal 5 3 2 6 3" xfId="44695" xr:uid="{00000000-0005-0000-0000-000088AE0000}"/>
    <cellStyle name="Normal 5 3 2 6 3 2" xfId="44696" xr:uid="{00000000-0005-0000-0000-000089AE0000}"/>
    <cellStyle name="Normal 5 3 2 6 3 2 2" xfId="44697" xr:uid="{00000000-0005-0000-0000-00008AAE0000}"/>
    <cellStyle name="Normal 5 3 2 6 3 2 2 2" xfId="44698" xr:uid="{00000000-0005-0000-0000-00008BAE0000}"/>
    <cellStyle name="Normal 5 3 2 6 3 2 3" xfId="44699" xr:uid="{00000000-0005-0000-0000-00008CAE0000}"/>
    <cellStyle name="Normal 5 3 2 6 3 2 3 2" xfId="44700" xr:uid="{00000000-0005-0000-0000-00008DAE0000}"/>
    <cellStyle name="Normal 5 3 2 6 3 2 3 2 2" xfId="44701" xr:uid="{00000000-0005-0000-0000-00008EAE0000}"/>
    <cellStyle name="Normal 5 3 2 6 3 2 3 3" xfId="44702" xr:uid="{00000000-0005-0000-0000-00008FAE0000}"/>
    <cellStyle name="Normal 5 3 2 6 3 2 4" xfId="44703" xr:uid="{00000000-0005-0000-0000-000090AE0000}"/>
    <cellStyle name="Normal 5 3 2 6 3 3" xfId="44704" xr:uid="{00000000-0005-0000-0000-000091AE0000}"/>
    <cellStyle name="Normal 5 3 2 6 3 3 2" xfId="44705" xr:uid="{00000000-0005-0000-0000-000092AE0000}"/>
    <cellStyle name="Normal 5 3 2 6 3 4" xfId="44706" xr:uid="{00000000-0005-0000-0000-000093AE0000}"/>
    <cellStyle name="Normal 5 3 2 6 3 4 2" xfId="44707" xr:uid="{00000000-0005-0000-0000-000094AE0000}"/>
    <cellStyle name="Normal 5 3 2 6 3 4 2 2" xfId="44708" xr:uid="{00000000-0005-0000-0000-000095AE0000}"/>
    <cellStyle name="Normal 5 3 2 6 3 4 3" xfId="44709" xr:uid="{00000000-0005-0000-0000-000096AE0000}"/>
    <cellStyle name="Normal 5 3 2 6 3 5" xfId="44710" xr:uid="{00000000-0005-0000-0000-000097AE0000}"/>
    <cellStyle name="Normal 5 3 2 6 4" xfId="44711" xr:uid="{00000000-0005-0000-0000-000098AE0000}"/>
    <cellStyle name="Normal 5 3 2 6 4 2" xfId="44712" xr:uid="{00000000-0005-0000-0000-000099AE0000}"/>
    <cellStyle name="Normal 5 3 2 6 4 2 2" xfId="44713" xr:uid="{00000000-0005-0000-0000-00009AAE0000}"/>
    <cellStyle name="Normal 5 3 2 6 4 3" xfId="44714" xr:uid="{00000000-0005-0000-0000-00009BAE0000}"/>
    <cellStyle name="Normal 5 3 2 6 4 3 2" xfId="44715" xr:uid="{00000000-0005-0000-0000-00009CAE0000}"/>
    <cellStyle name="Normal 5 3 2 6 4 3 2 2" xfId="44716" xr:uid="{00000000-0005-0000-0000-00009DAE0000}"/>
    <cellStyle name="Normal 5 3 2 6 4 3 3" xfId="44717" xr:uid="{00000000-0005-0000-0000-00009EAE0000}"/>
    <cellStyle name="Normal 5 3 2 6 4 4" xfId="44718" xr:uid="{00000000-0005-0000-0000-00009FAE0000}"/>
    <cellStyle name="Normal 5 3 2 6 5" xfId="44719" xr:uid="{00000000-0005-0000-0000-0000A0AE0000}"/>
    <cellStyle name="Normal 5 3 2 6 5 2" xfId="44720" xr:uid="{00000000-0005-0000-0000-0000A1AE0000}"/>
    <cellStyle name="Normal 5 3 2 6 5 2 2" xfId="44721" xr:uid="{00000000-0005-0000-0000-0000A2AE0000}"/>
    <cellStyle name="Normal 5 3 2 6 5 3" xfId="44722" xr:uid="{00000000-0005-0000-0000-0000A3AE0000}"/>
    <cellStyle name="Normal 5 3 2 6 5 3 2" xfId="44723" xr:uid="{00000000-0005-0000-0000-0000A4AE0000}"/>
    <cellStyle name="Normal 5 3 2 6 5 3 2 2" xfId="44724" xr:uid="{00000000-0005-0000-0000-0000A5AE0000}"/>
    <cellStyle name="Normal 5 3 2 6 5 3 3" xfId="44725" xr:uid="{00000000-0005-0000-0000-0000A6AE0000}"/>
    <cellStyle name="Normal 5 3 2 6 5 4" xfId="44726" xr:uid="{00000000-0005-0000-0000-0000A7AE0000}"/>
    <cellStyle name="Normal 5 3 2 6 6" xfId="44727" xr:uid="{00000000-0005-0000-0000-0000A8AE0000}"/>
    <cellStyle name="Normal 5 3 2 6 6 2" xfId="44728" xr:uid="{00000000-0005-0000-0000-0000A9AE0000}"/>
    <cellStyle name="Normal 5 3 2 6 7" xfId="44729" xr:uid="{00000000-0005-0000-0000-0000AAAE0000}"/>
    <cellStyle name="Normal 5 3 2 6 7 2" xfId="44730" xr:uid="{00000000-0005-0000-0000-0000ABAE0000}"/>
    <cellStyle name="Normal 5 3 2 6 7 2 2" xfId="44731" xr:uid="{00000000-0005-0000-0000-0000ACAE0000}"/>
    <cellStyle name="Normal 5 3 2 6 7 3" xfId="44732" xr:uid="{00000000-0005-0000-0000-0000ADAE0000}"/>
    <cellStyle name="Normal 5 3 2 6 8" xfId="44733" xr:uid="{00000000-0005-0000-0000-0000AEAE0000}"/>
    <cellStyle name="Normal 5 3 2 6 8 2" xfId="44734" xr:uid="{00000000-0005-0000-0000-0000AFAE0000}"/>
    <cellStyle name="Normal 5 3 2 6 9" xfId="44735" xr:uid="{00000000-0005-0000-0000-0000B0AE0000}"/>
    <cellStyle name="Normal 5 3 2 7" xfId="44736" xr:uid="{00000000-0005-0000-0000-0000B1AE0000}"/>
    <cellStyle name="Normal 5 3 2 7 2" xfId="44737" xr:uid="{00000000-0005-0000-0000-0000B2AE0000}"/>
    <cellStyle name="Normal 5 3 2 7 2 2" xfId="44738" xr:uid="{00000000-0005-0000-0000-0000B3AE0000}"/>
    <cellStyle name="Normal 5 3 2 7 2 2 2" xfId="44739" xr:uid="{00000000-0005-0000-0000-0000B4AE0000}"/>
    <cellStyle name="Normal 5 3 2 7 2 2 2 2" xfId="44740" xr:uid="{00000000-0005-0000-0000-0000B5AE0000}"/>
    <cellStyle name="Normal 5 3 2 7 2 2 3" xfId="44741" xr:uid="{00000000-0005-0000-0000-0000B6AE0000}"/>
    <cellStyle name="Normal 5 3 2 7 2 2 3 2" xfId="44742" xr:uid="{00000000-0005-0000-0000-0000B7AE0000}"/>
    <cellStyle name="Normal 5 3 2 7 2 2 3 2 2" xfId="44743" xr:uid="{00000000-0005-0000-0000-0000B8AE0000}"/>
    <cellStyle name="Normal 5 3 2 7 2 2 3 3" xfId="44744" xr:uid="{00000000-0005-0000-0000-0000B9AE0000}"/>
    <cellStyle name="Normal 5 3 2 7 2 2 4" xfId="44745" xr:uid="{00000000-0005-0000-0000-0000BAAE0000}"/>
    <cellStyle name="Normal 5 3 2 7 2 3" xfId="44746" xr:uid="{00000000-0005-0000-0000-0000BBAE0000}"/>
    <cellStyle name="Normal 5 3 2 7 2 3 2" xfId="44747" xr:uid="{00000000-0005-0000-0000-0000BCAE0000}"/>
    <cellStyle name="Normal 5 3 2 7 2 4" xfId="44748" xr:uid="{00000000-0005-0000-0000-0000BDAE0000}"/>
    <cellStyle name="Normal 5 3 2 7 2 4 2" xfId="44749" xr:uid="{00000000-0005-0000-0000-0000BEAE0000}"/>
    <cellStyle name="Normal 5 3 2 7 2 4 2 2" xfId="44750" xr:uid="{00000000-0005-0000-0000-0000BFAE0000}"/>
    <cellStyle name="Normal 5 3 2 7 2 4 3" xfId="44751" xr:uid="{00000000-0005-0000-0000-0000C0AE0000}"/>
    <cellStyle name="Normal 5 3 2 7 2 5" xfId="44752" xr:uid="{00000000-0005-0000-0000-0000C1AE0000}"/>
    <cellStyle name="Normal 5 3 2 7 3" xfId="44753" xr:uid="{00000000-0005-0000-0000-0000C2AE0000}"/>
    <cellStyle name="Normal 5 3 2 7 3 2" xfId="44754" xr:uid="{00000000-0005-0000-0000-0000C3AE0000}"/>
    <cellStyle name="Normal 5 3 2 7 3 2 2" xfId="44755" xr:uid="{00000000-0005-0000-0000-0000C4AE0000}"/>
    <cellStyle name="Normal 5 3 2 7 3 3" xfId="44756" xr:uid="{00000000-0005-0000-0000-0000C5AE0000}"/>
    <cellStyle name="Normal 5 3 2 7 3 3 2" xfId="44757" xr:uid="{00000000-0005-0000-0000-0000C6AE0000}"/>
    <cellStyle name="Normal 5 3 2 7 3 3 2 2" xfId="44758" xr:uid="{00000000-0005-0000-0000-0000C7AE0000}"/>
    <cellStyle name="Normal 5 3 2 7 3 3 3" xfId="44759" xr:uid="{00000000-0005-0000-0000-0000C8AE0000}"/>
    <cellStyle name="Normal 5 3 2 7 3 4" xfId="44760" xr:uid="{00000000-0005-0000-0000-0000C9AE0000}"/>
    <cellStyle name="Normal 5 3 2 7 4" xfId="44761" xr:uid="{00000000-0005-0000-0000-0000CAAE0000}"/>
    <cellStyle name="Normal 5 3 2 7 4 2" xfId="44762" xr:uid="{00000000-0005-0000-0000-0000CBAE0000}"/>
    <cellStyle name="Normal 5 3 2 7 4 2 2" xfId="44763" xr:uid="{00000000-0005-0000-0000-0000CCAE0000}"/>
    <cellStyle name="Normal 5 3 2 7 4 3" xfId="44764" xr:uid="{00000000-0005-0000-0000-0000CDAE0000}"/>
    <cellStyle name="Normal 5 3 2 7 4 3 2" xfId="44765" xr:uid="{00000000-0005-0000-0000-0000CEAE0000}"/>
    <cellStyle name="Normal 5 3 2 7 4 3 2 2" xfId="44766" xr:uid="{00000000-0005-0000-0000-0000CFAE0000}"/>
    <cellStyle name="Normal 5 3 2 7 4 3 3" xfId="44767" xr:uid="{00000000-0005-0000-0000-0000D0AE0000}"/>
    <cellStyle name="Normal 5 3 2 7 4 4" xfId="44768" xr:uid="{00000000-0005-0000-0000-0000D1AE0000}"/>
    <cellStyle name="Normal 5 3 2 7 5" xfId="44769" xr:uid="{00000000-0005-0000-0000-0000D2AE0000}"/>
    <cellStyle name="Normal 5 3 2 7 5 2" xfId="44770" xr:uid="{00000000-0005-0000-0000-0000D3AE0000}"/>
    <cellStyle name="Normal 5 3 2 7 6" xfId="44771" xr:uid="{00000000-0005-0000-0000-0000D4AE0000}"/>
    <cellStyle name="Normal 5 3 2 7 6 2" xfId="44772" xr:uid="{00000000-0005-0000-0000-0000D5AE0000}"/>
    <cellStyle name="Normal 5 3 2 7 6 2 2" xfId="44773" xr:uid="{00000000-0005-0000-0000-0000D6AE0000}"/>
    <cellStyle name="Normal 5 3 2 7 6 3" xfId="44774" xr:uid="{00000000-0005-0000-0000-0000D7AE0000}"/>
    <cellStyle name="Normal 5 3 2 7 7" xfId="44775" xr:uid="{00000000-0005-0000-0000-0000D8AE0000}"/>
    <cellStyle name="Normal 5 3 2 7 7 2" xfId="44776" xr:uid="{00000000-0005-0000-0000-0000D9AE0000}"/>
    <cellStyle name="Normal 5 3 2 7 8" xfId="44777" xr:uid="{00000000-0005-0000-0000-0000DAAE0000}"/>
    <cellStyle name="Normal 5 3 2 8" xfId="44778" xr:uid="{00000000-0005-0000-0000-0000DBAE0000}"/>
    <cellStyle name="Normal 5 3 2 8 2" xfId="44779" xr:uid="{00000000-0005-0000-0000-0000DCAE0000}"/>
    <cellStyle name="Normal 5 3 2 8 2 2" xfId="44780" xr:uid="{00000000-0005-0000-0000-0000DDAE0000}"/>
    <cellStyle name="Normal 5 3 2 8 2 2 2" xfId="44781" xr:uid="{00000000-0005-0000-0000-0000DEAE0000}"/>
    <cellStyle name="Normal 5 3 2 8 2 2 2 2" xfId="44782" xr:uid="{00000000-0005-0000-0000-0000DFAE0000}"/>
    <cellStyle name="Normal 5 3 2 8 2 2 3" xfId="44783" xr:uid="{00000000-0005-0000-0000-0000E0AE0000}"/>
    <cellStyle name="Normal 5 3 2 8 2 2 3 2" xfId="44784" xr:uid="{00000000-0005-0000-0000-0000E1AE0000}"/>
    <cellStyle name="Normal 5 3 2 8 2 2 3 2 2" xfId="44785" xr:uid="{00000000-0005-0000-0000-0000E2AE0000}"/>
    <cellStyle name="Normal 5 3 2 8 2 2 3 3" xfId="44786" xr:uid="{00000000-0005-0000-0000-0000E3AE0000}"/>
    <cellStyle name="Normal 5 3 2 8 2 2 4" xfId="44787" xr:uid="{00000000-0005-0000-0000-0000E4AE0000}"/>
    <cellStyle name="Normal 5 3 2 8 2 3" xfId="44788" xr:uid="{00000000-0005-0000-0000-0000E5AE0000}"/>
    <cellStyle name="Normal 5 3 2 8 2 3 2" xfId="44789" xr:uid="{00000000-0005-0000-0000-0000E6AE0000}"/>
    <cellStyle name="Normal 5 3 2 8 2 4" xfId="44790" xr:uid="{00000000-0005-0000-0000-0000E7AE0000}"/>
    <cellStyle name="Normal 5 3 2 8 2 4 2" xfId="44791" xr:uid="{00000000-0005-0000-0000-0000E8AE0000}"/>
    <cellStyle name="Normal 5 3 2 8 2 4 2 2" xfId="44792" xr:uid="{00000000-0005-0000-0000-0000E9AE0000}"/>
    <cellStyle name="Normal 5 3 2 8 2 4 3" xfId="44793" xr:uid="{00000000-0005-0000-0000-0000EAAE0000}"/>
    <cellStyle name="Normal 5 3 2 8 2 5" xfId="44794" xr:uid="{00000000-0005-0000-0000-0000EBAE0000}"/>
    <cellStyle name="Normal 5 3 2 8 3" xfId="44795" xr:uid="{00000000-0005-0000-0000-0000ECAE0000}"/>
    <cellStyle name="Normal 5 3 2 8 3 2" xfId="44796" xr:uid="{00000000-0005-0000-0000-0000EDAE0000}"/>
    <cellStyle name="Normal 5 3 2 8 3 2 2" xfId="44797" xr:uid="{00000000-0005-0000-0000-0000EEAE0000}"/>
    <cellStyle name="Normal 5 3 2 8 3 3" xfId="44798" xr:uid="{00000000-0005-0000-0000-0000EFAE0000}"/>
    <cellStyle name="Normal 5 3 2 8 3 3 2" xfId="44799" xr:uid="{00000000-0005-0000-0000-0000F0AE0000}"/>
    <cellStyle name="Normal 5 3 2 8 3 3 2 2" xfId="44800" xr:uid="{00000000-0005-0000-0000-0000F1AE0000}"/>
    <cellStyle name="Normal 5 3 2 8 3 3 3" xfId="44801" xr:uid="{00000000-0005-0000-0000-0000F2AE0000}"/>
    <cellStyle name="Normal 5 3 2 8 3 4" xfId="44802" xr:uid="{00000000-0005-0000-0000-0000F3AE0000}"/>
    <cellStyle name="Normal 5 3 2 8 4" xfId="44803" xr:uid="{00000000-0005-0000-0000-0000F4AE0000}"/>
    <cellStyle name="Normal 5 3 2 8 4 2" xfId="44804" xr:uid="{00000000-0005-0000-0000-0000F5AE0000}"/>
    <cellStyle name="Normal 5 3 2 8 4 2 2" xfId="44805" xr:uid="{00000000-0005-0000-0000-0000F6AE0000}"/>
    <cellStyle name="Normal 5 3 2 8 4 3" xfId="44806" xr:uid="{00000000-0005-0000-0000-0000F7AE0000}"/>
    <cellStyle name="Normal 5 3 2 8 4 3 2" xfId="44807" xr:uid="{00000000-0005-0000-0000-0000F8AE0000}"/>
    <cellStyle name="Normal 5 3 2 8 4 3 2 2" xfId="44808" xr:uid="{00000000-0005-0000-0000-0000F9AE0000}"/>
    <cellStyle name="Normal 5 3 2 8 4 3 3" xfId="44809" xr:uid="{00000000-0005-0000-0000-0000FAAE0000}"/>
    <cellStyle name="Normal 5 3 2 8 4 4" xfId="44810" xr:uid="{00000000-0005-0000-0000-0000FBAE0000}"/>
    <cellStyle name="Normal 5 3 2 8 5" xfId="44811" xr:uid="{00000000-0005-0000-0000-0000FCAE0000}"/>
    <cellStyle name="Normal 5 3 2 8 5 2" xfId="44812" xr:uid="{00000000-0005-0000-0000-0000FDAE0000}"/>
    <cellStyle name="Normal 5 3 2 8 6" xfId="44813" xr:uid="{00000000-0005-0000-0000-0000FEAE0000}"/>
    <cellStyle name="Normal 5 3 2 8 6 2" xfId="44814" xr:uid="{00000000-0005-0000-0000-0000FFAE0000}"/>
    <cellStyle name="Normal 5 3 2 8 6 2 2" xfId="44815" xr:uid="{00000000-0005-0000-0000-000000AF0000}"/>
    <cellStyle name="Normal 5 3 2 8 6 3" xfId="44816" xr:uid="{00000000-0005-0000-0000-000001AF0000}"/>
    <cellStyle name="Normal 5 3 2 8 7" xfId="44817" xr:uid="{00000000-0005-0000-0000-000002AF0000}"/>
    <cellStyle name="Normal 5 3 2 8 7 2" xfId="44818" xr:uid="{00000000-0005-0000-0000-000003AF0000}"/>
    <cellStyle name="Normal 5 3 2 8 8" xfId="44819" xr:uid="{00000000-0005-0000-0000-000004AF0000}"/>
    <cellStyle name="Normal 5 3 2 9" xfId="44820" xr:uid="{00000000-0005-0000-0000-000005AF0000}"/>
    <cellStyle name="Normal 5 3 2 9 2" xfId="44821" xr:uid="{00000000-0005-0000-0000-000006AF0000}"/>
    <cellStyle name="Normal 5 3 2 9 2 2" xfId="44822" xr:uid="{00000000-0005-0000-0000-000007AF0000}"/>
    <cellStyle name="Normal 5 3 2 9 2 2 2" xfId="44823" xr:uid="{00000000-0005-0000-0000-000008AF0000}"/>
    <cellStyle name="Normal 5 3 2 9 2 2 2 2" xfId="44824" xr:uid="{00000000-0005-0000-0000-000009AF0000}"/>
    <cellStyle name="Normal 5 3 2 9 2 2 3" xfId="44825" xr:uid="{00000000-0005-0000-0000-00000AAF0000}"/>
    <cellStyle name="Normal 5 3 2 9 2 2 3 2" xfId="44826" xr:uid="{00000000-0005-0000-0000-00000BAF0000}"/>
    <cellStyle name="Normal 5 3 2 9 2 2 3 2 2" xfId="44827" xr:uid="{00000000-0005-0000-0000-00000CAF0000}"/>
    <cellStyle name="Normal 5 3 2 9 2 2 3 3" xfId="44828" xr:uid="{00000000-0005-0000-0000-00000DAF0000}"/>
    <cellStyle name="Normal 5 3 2 9 2 2 4" xfId="44829" xr:uid="{00000000-0005-0000-0000-00000EAF0000}"/>
    <cellStyle name="Normal 5 3 2 9 2 3" xfId="44830" xr:uid="{00000000-0005-0000-0000-00000FAF0000}"/>
    <cellStyle name="Normal 5 3 2 9 2 3 2" xfId="44831" xr:uid="{00000000-0005-0000-0000-000010AF0000}"/>
    <cellStyle name="Normal 5 3 2 9 2 4" xfId="44832" xr:uid="{00000000-0005-0000-0000-000011AF0000}"/>
    <cellStyle name="Normal 5 3 2 9 2 4 2" xfId="44833" xr:uid="{00000000-0005-0000-0000-000012AF0000}"/>
    <cellStyle name="Normal 5 3 2 9 2 4 2 2" xfId="44834" xr:uid="{00000000-0005-0000-0000-000013AF0000}"/>
    <cellStyle name="Normal 5 3 2 9 2 4 3" xfId="44835" xr:uid="{00000000-0005-0000-0000-000014AF0000}"/>
    <cellStyle name="Normal 5 3 2 9 2 5" xfId="44836" xr:uid="{00000000-0005-0000-0000-000015AF0000}"/>
    <cellStyle name="Normal 5 3 2 9 3" xfId="44837" xr:uid="{00000000-0005-0000-0000-000016AF0000}"/>
    <cellStyle name="Normal 5 3 2 9 3 2" xfId="44838" xr:uid="{00000000-0005-0000-0000-000017AF0000}"/>
    <cellStyle name="Normal 5 3 2 9 3 2 2" xfId="44839" xr:uid="{00000000-0005-0000-0000-000018AF0000}"/>
    <cellStyle name="Normal 5 3 2 9 3 3" xfId="44840" xr:uid="{00000000-0005-0000-0000-000019AF0000}"/>
    <cellStyle name="Normal 5 3 2 9 3 3 2" xfId="44841" xr:uid="{00000000-0005-0000-0000-00001AAF0000}"/>
    <cellStyle name="Normal 5 3 2 9 3 3 2 2" xfId="44842" xr:uid="{00000000-0005-0000-0000-00001BAF0000}"/>
    <cellStyle name="Normal 5 3 2 9 3 3 3" xfId="44843" xr:uid="{00000000-0005-0000-0000-00001CAF0000}"/>
    <cellStyle name="Normal 5 3 2 9 3 4" xfId="44844" xr:uid="{00000000-0005-0000-0000-00001DAF0000}"/>
    <cellStyle name="Normal 5 3 2 9 4" xfId="44845" xr:uid="{00000000-0005-0000-0000-00001EAF0000}"/>
    <cellStyle name="Normal 5 3 2 9 4 2" xfId="44846" xr:uid="{00000000-0005-0000-0000-00001FAF0000}"/>
    <cellStyle name="Normal 5 3 2 9 5" xfId="44847" xr:uid="{00000000-0005-0000-0000-000020AF0000}"/>
    <cellStyle name="Normal 5 3 2 9 5 2" xfId="44848" xr:uid="{00000000-0005-0000-0000-000021AF0000}"/>
    <cellStyle name="Normal 5 3 2 9 5 2 2" xfId="44849" xr:uid="{00000000-0005-0000-0000-000022AF0000}"/>
    <cellStyle name="Normal 5 3 2 9 5 3" xfId="44850" xr:uid="{00000000-0005-0000-0000-000023AF0000}"/>
    <cellStyle name="Normal 5 3 2 9 6" xfId="44851" xr:uid="{00000000-0005-0000-0000-000024AF0000}"/>
    <cellStyle name="Normal 5 3 2_T-straight with PEDs adjustor" xfId="44852" xr:uid="{00000000-0005-0000-0000-000025AF0000}"/>
    <cellStyle name="Normal 5 3 20" xfId="44853" xr:uid="{00000000-0005-0000-0000-000026AF0000}"/>
    <cellStyle name="Normal 5 3 3" xfId="44854" xr:uid="{00000000-0005-0000-0000-000027AF0000}"/>
    <cellStyle name="Normal 5 3 3 10" xfId="44855" xr:uid="{00000000-0005-0000-0000-000028AF0000}"/>
    <cellStyle name="Normal 5 3 3 10 2" xfId="44856" xr:uid="{00000000-0005-0000-0000-000029AF0000}"/>
    <cellStyle name="Normal 5 3 3 10 2 2" xfId="44857" xr:uid="{00000000-0005-0000-0000-00002AAF0000}"/>
    <cellStyle name="Normal 5 3 3 10 3" xfId="44858" xr:uid="{00000000-0005-0000-0000-00002BAF0000}"/>
    <cellStyle name="Normal 5 3 3 10 3 2" xfId="44859" xr:uid="{00000000-0005-0000-0000-00002CAF0000}"/>
    <cellStyle name="Normal 5 3 3 10 3 2 2" xfId="44860" xr:uid="{00000000-0005-0000-0000-00002DAF0000}"/>
    <cellStyle name="Normal 5 3 3 10 3 3" xfId="44861" xr:uid="{00000000-0005-0000-0000-00002EAF0000}"/>
    <cellStyle name="Normal 5 3 3 10 4" xfId="44862" xr:uid="{00000000-0005-0000-0000-00002FAF0000}"/>
    <cellStyle name="Normal 5 3 3 11" xfId="44863" xr:uid="{00000000-0005-0000-0000-000030AF0000}"/>
    <cellStyle name="Normal 5 3 3 11 2" xfId="44864" xr:uid="{00000000-0005-0000-0000-000031AF0000}"/>
    <cellStyle name="Normal 5 3 3 11 2 2" xfId="44865" xr:uid="{00000000-0005-0000-0000-000032AF0000}"/>
    <cellStyle name="Normal 5 3 3 11 3" xfId="44866" xr:uid="{00000000-0005-0000-0000-000033AF0000}"/>
    <cellStyle name="Normal 5 3 3 11 3 2" xfId="44867" xr:uid="{00000000-0005-0000-0000-000034AF0000}"/>
    <cellStyle name="Normal 5 3 3 11 3 2 2" xfId="44868" xr:uid="{00000000-0005-0000-0000-000035AF0000}"/>
    <cellStyle name="Normal 5 3 3 11 3 3" xfId="44869" xr:uid="{00000000-0005-0000-0000-000036AF0000}"/>
    <cellStyle name="Normal 5 3 3 11 4" xfId="44870" xr:uid="{00000000-0005-0000-0000-000037AF0000}"/>
    <cellStyle name="Normal 5 3 3 12" xfId="44871" xr:uid="{00000000-0005-0000-0000-000038AF0000}"/>
    <cellStyle name="Normal 5 3 3 12 2" xfId="44872" xr:uid="{00000000-0005-0000-0000-000039AF0000}"/>
    <cellStyle name="Normal 5 3 3 12 2 2" xfId="44873" xr:uid="{00000000-0005-0000-0000-00003AAF0000}"/>
    <cellStyle name="Normal 5 3 3 12 3" xfId="44874" xr:uid="{00000000-0005-0000-0000-00003BAF0000}"/>
    <cellStyle name="Normal 5 3 3 12 3 2" xfId="44875" xr:uid="{00000000-0005-0000-0000-00003CAF0000}"/>
    <cellStyle name="Normal 5 3 3 12 3 2 2" xfId="44876" xr:uid="{00000000-0005-0000-0000-00003DAF0000}"/>
    <cellStyle name="Normal 5 3 3 12 3 3" xfId="44877" xr:uid="{00000000-0005-0000-0000-00003EAF0000}"/>
    <cellStyle name="Normal 5 3 3 12 4" xfId="44878" xr:uid="{00000000-0005-0000-0000-00003FAF0000}"/>
    <cellStyle name="Normal 5 3 3 13" xfId="44879" xr:uid="{00000000-0005-0000-0000-000040AF0000}"/>
    <cellStyle name="Normal 5 3 3 13 2" xfId="44880" xr:uid="{00000000-0005-0000-0000-000041AF0000}"/>
    <cellStyle name="Normal 5 3 3 13 2 2" xfId="44881" xr:uid="{00000000-0005-0000-0000-000042AF0000}"/>
    <cellStyle name="Normal 5 3 3 13 3" xfId="44882" xr:uid="{00000000-0005-0000-0000-000043AF0000}"/>
    <cellStyle name="Normal 5 3 3 14" xfId="44883" xr:uid="{00000000-0005-0000-0000-000044AF0000}"/>
    <cellStyle name="Normal 5 3 3 14 2" xfId="44884" xr:uid="{00000000-0005-0000-0000-000045AF0000}"/>
    <cellStyle name="Normal 5 3 3 15" xfId="44885" xr:uid="{00000000-0005-0000-0000-000046AF0000}"/>
    <cellStyle name="Normal 5 3 3 15 2" xfId="44886" xr:uid="{00000000-0005-0000-0000-000047AF0000}"/>
    <cellStyle name="Normal 5 3 3 16" xfId="44887" xr:uid="{00000000-0005-0000-0000-000048AF0000}"/>
    <cellStyle name="Normal 5 3 3 17" xfId="44888" xr:uid="{00000000-0005-0000-0000-000049AF0000}"/>
    <cellStyle name="Normal 5 3 3 2" xfId="44889" xr:uid="{00000000-0005-0000-0000-00004AAF0000}"/>
    <cellStyle name="Normal 5 3 3 2 10" xfId="44890" xr:uid="{00000000-0005-0000-0000-00004BAF0000}"/>
    <cellStyle name="Normal 5 3 3 2 11" xfId="44891" xr:uid="{00000000-0005-0000-0000-00004CAF0000}"/>
    <cellStyle name="Normal 5 3 3 2 2" xfId="44892" xr:uid="{00000000-0005-0000-0000-00004DAF0000}"/>
    <cellStyle name="Normal 5 3 3 2 2 10" xfId="44893" xr:uid="{00000000-0005-0000-0000-00004EAF0000}"/>
    <cellStyle name="Normal 5 3 3 2 2 2" xfId="44894" xr:uid="{00000000-0005-0000-0000-00004FAF0000}"/>
    <cellStyle name="Normal 5 3 3 2 2 2 2" xfId="44895" xr:uid="{00000000-0005-0000-0000-000050AF0000}"/>
    <cellStyle name="Normal 5 3 3 2 2 2 2 2" xfId="44896" xr:uid="{00000000-0005-0000-0000-000051AF0000}"/>
    <cellStyle name="Normal 5 3 3 2 2 2 2 2 2" xfId="44897" xr:uid="{00000000-0005-0000-0000-000052AF0000}"/>
    <cellStyle name="Normal 5 3 3 2 2 2 2 2 2 2" xfId="44898" xr:uid="{00000000-0005-0000-0000-000053AF0000}"/>
    <cellStyle name="Normal 5 3 3 2 2 2 2 2 3" xfId="44899" xr:uid="{00000000-0005-0000-0000-000054AF0000}"/>
    <cellStyle name="Normal 5 3 3 2 2 2 2 2 3 2" xfId="44900" xr:uid="{00000000-0005-0000-0000-000055AF0000}"/>
    <cellStyle name="Normal 5 3 3 2 2 2 2 2 3 2 2" xfId="44901" xr:uid="{00000000-0005-0000-0000-000056AF0000}"/>
    <cellStyle name="Normal 5 3 3 2 2 2 2 2 3 3" xfId="44902" xr:uid="{00000000-0005-0000-0000-000057AF0000}"/>
    <cellStyle name="Normal 5 3 3 2 2 2 2 2 4" xfId="44903" xr:uid="{00000000-0005-0000-0000-000058AF0000}"/>
    <cellStyle name="Normal 5 3 3 2 2 2 2 3" xfId="44904" xr:uid="{00000000-0005-0000-0000-000059AF0000}"/>
    <cellStyle name="Normal 5 3 3 2 2 2 2 3 2" xfId="44905" xr:uid="{00000000-0005-0000-0000-00005AAF0000}"/>
    <cellStyle name="Normal 5 3 3 2 2 2 2 4" xfId="44906" xr:uid="{00000000-0005-0000-0000-00005BAF0000}"/>
    <cellStyle name="Normal 5 3 3 2 2 2 2 4 2" xfId="44907" xr:uid="{00000000-0005-0000-0000-00005CAF0000}"/>
    <cellStyle name="Normal 5 3 3 2 2 2 2 4 2 2" xfId="44908" xr:uid="{00000000-0005-0000-0000-00005DAF0000}"/>
    <cellStyle name="Normal 5 3 3 2 2 2 2 4 3" xfId="44909" xr:uid="{00000000-0005-0000-0000-00005EAF0000}"/>
    <cellStyle name="Normal 5 3 3 2 2 2 2 5" xfId="44910" xr:uid="{00000000-0005-0000-0000-00005FAF0000}"/>
    <cellStyle name="Normal 5 3 3 2 2 2 3" xfId="44911" xr:uid="{00000000-0005-0000-0000-000060AF0000}"/>
    <cellStyle name="Normal 5 3 3 2 2 2 3 2" xfId="44912" xr:uid="{00000000-0005-0000-0000-000061AF0000}"/>
    <cellStyle name="Normal 5 3 3 2 2 2 3 2 2" xfId="44913" xr:uid="{00000000-0005-0000-0000-000062AF0000}"/>
    <cellStyle name="Normal 5 3 3 2 2 2 3 3" xfId="44914" xr:uid="{00000000-0005-0000-0000-000063AF0000}"/>
    <cellStyle name="Normal 5 3 3 2 2 2 3 3 2" xfId="44915" xr:uid="{00000000-0005-0000-0000-000064AF0000}"/>
    <cellStyle name="Normal 5 3 3 2 2 2 3 3 2 2" xfId="44916" xr:uid="{00000000-0005-0000-0000-000065AF0000}"/>
    <cellStyle name="Normal 5 3 3 2 2 2 3 3 3" xfId="44917" xr:uid="{00000000-0005-0000-0000-000066AF0000}"/>
    <cellStyle name="Normal 5 3 3 2 2 2 3 4" xfId="44918" xr:uid="{00000000-0005-0000-0000-000067AF0000}"/>
    <cellStyle name="Normal 5 3 3 2 2 2 4" xfId="44919" xr:uid="{00000000-0005-0000-0000-000068AF0000}"/>
    <cellStyle name="Normal 5 3 3 2 2 2 4 2" xfId="44920" xr:uid="{00000000-0005-0000-0000-000069AF0000}"/>
    <cellStyle name="Normal 5 3 3 2 2 2 4 2 2" xfId="44921" xr:uid="{00000000-0005-0000-0000-00006AAF0000}"/>
    <cellStyle name="Normal 5 3 3 2 2 2 4 3" xfId="44922" xr:uid="{00000000-0005-0000-0000-00006BAF0000}"/>
    <cellStyle name="Normal 5 3 3 2 2 2 4 3 2" xfId="44923" xr:uid="{00000000-0005-0000-0000-00006CAF0000}"/>
    <cellStyle name="Normal 5 3 3 2 2 2 4 3 2 2" xfId="44924" xr:uid="{00000000-0005-0000-0000-00006DAF0000}"/>
    <cellStyle name="Normal 5 3 3 2 2 2 4 3 3" xfId="44925" xr:uid="{00000000-0005-0000-0000-00006EAF0000}"/>
    <cellStyle name="Normal 5 3 3 2 2 2 4 4" xfId="44926" xr:uid="{00000000-0005-0000-0000-00006FAF0000}"/>
    <cellStyle name="Normal 5 3 3 2 2 2 5" xfId="44927" xr:uid="{00000000-0005-0000-0000-000070AF0000}"/>
    <cellStyle name="Normal 5 3 3 2 2 2 5 2" xfId="44928" xr:uid="{00000000-0005-0000-0000-000071AF0000}"/>
    <cellStyle name="Normal 5 3 3 2 2 2 6" xfId="44929" xr:uid="{00000000-0005-0000-0000-000072AF0000}"/>
    <cellStyle name="Normal 5 3 3 2 2 2 6 2" xfId="44930" xr:uid="{00000000-0005-0000-0000-000073AF0000}"/>
    <cellStyle name="Normal 5 3 3 2 2 2 6 2 2" xfId="44931" xr:uid="{00000000-0005-0000-0000-000074AF0000}"/>
    <cellStyle name="Normal 5 3 3 2 2 2 6 3" xfId="44932" xr:uid="{00000000-0005-0000-0000-000075AF0000}"/>
    <cellStyle name="Normal 5 3 3 2 2 2 7" xfId="44933" xr:uid="{00000000-0005-0000-0000-000076AF0000}"/>
    <cellStyle name="Normal 5 3 3 2 2 2 7 2" xfId="44934" xr:uid="{00000000-0005-0000-0000-000077AF0000}"/>
    <cellStyle name="Normal 5 3 3 2 2 2 8" xfId="44935" xr:uid="{00000000-0005-0000-0000-000078AF0000}"/>
    <cellStyle name="Normal 5 3 3 2 2 3" xfId="44936" xr:uid="{00000000-0005-0000-0000-000079AF0000}"/>
    <cellStyle name="Normal 5 3 3 2 2 3 2" xfId="44937" xr:uid="{00000000-0005-0000-0000-00007AAF0000}"/>
    <cellStyle name="Normal 5 3 3 2 2 3 2 2" xfId="44938" xr:uid="{00000000-0005-0000-0000-00007BAF0000}"/>
    <cellStyle name="Normal 5 3 3 2 2 3 2 2 2" xfId="44939" xr:uid="{00000000-0005-0000-0000-00007CAF0000}"/>
    <cellStyle name="Normal 5 3 3 2 2 3 2 3" xfId="44940" xr:uid="{00000000-0005-0000-0000-00007DAF0000}"/>
    <cellStyle name="Normal 5 3 3 2 2 3 2 3 2" xfId="44941" xr:uid="{00000000-0005-0000-0000-00007EAF0000}"/>
    <cellStyle name="Normal 5 3 3 2 2 3 2 3 2 2" xfId="44942" xr:uid="{00000000-0005-0000-0000-00007FAF0000}"/>
    <cellStyle name="Normal 5 3 3 2 2 3 2 3 3" xfId="44943" xr:uid="{00000000-0005-0000-0000-000080AF0000}"/>
    <cellStyle name="Normal 5 3 3 2 2 3 2 4" xfId="44944" xr:uid="{00000000-0005-0000-0000-000081AF0000}"/>
    <cellStyle name="Normal 5 3 3 2 2 3 3" xfId="44945" xr:uid="{00000000-0005-0000-0000-000082AF0000}"/>
    <cellStyle name="Normal 5 3 3 2 2 3 3 2" xfId="44946" xr:uid="{00000000-0005-0000-0000-000083AF0000}"/>
    <cellStyle name="Normal 5 3 3 2 2 3 4" xfId="44947" xr:uid="{00000000-0005-0000-0000-000084AF0000}"/>
    <cellStyle name="Normal 5 3 3 2 2 3 4 2" xfId="44948" xr:uid="{00000000-0005-0000-0000-000085AF0000}"/>
    <cellStyle name="Normal 5 3 3 2 2 3 4 2 2" xfId="44949" xr:uid="{00000000-0005-0000-0000-000086AF0000}"/>
    <cellStyle name="Normal 5 3 3 2 2 3 4 3" xfId="44950" xr:uid="{00000000-0005-0000-0000-000087AF0000}"/>
    <cellStyle name="Normal 5 3 3 2 2 3 5" xfId="44951" xr:uid="{00000000-0005-0000-0000-000088AF0000}"/>
    <cellStyle name="Normal 5 3 3 2 2 4" xfId="44952" xr:uid="{00000000-0005-0000-0000-000089AF0000}"/>
    <cellStyle name="Normal 5 3 3 2 2 4 2" xfId="44953" xr:uid="{00000000-0005-0000-0000-00008AAF0000}"/>
    <cellStyle name="Normal 5 3 3 2 2 4 2 2" xfId="44954" xr:uid="{00000000-0005-0000-0000-00008BAF0000}"/>
    <cellStyle name="Normal 5 3 3 2 2 4 3" xfId="44955" xr:uid="{00000000-0005-0000-0000-00008CAF0000}"/>
    <cellStyle name="Normal 5 3 3 2 2 4 3 2" xfId="44956" xr:uid="{00000000-0005-0000-0000-00008DAF0000}"/>
    <cellStyle name="Normal 5 3 3 2 2 4 3 2 2" xfId="44957" xr:uid="{00000000-0005-0000-0000-00008EAF0000}"/>
    <cellStyle name="Normal 5 3 3 2 2 4 3 3" xfId="44958" xr:uid="{00000000-0005-0000-0000-00008FAF0000}"/>
    <cellStyle name="Normal 5 3 3 2 2 4 4" xfId="44959" xr:uid="{00000000-0005-0000-0000-000090AF0000}"/>
    <cellStyle name="Normal 5 3 3 2 2 5" xfId="44960" xr:uid="{00000000-0005-0000-0000-000091AF0000}"/>
    <cellStyle name="Normal 5 3 3 2 2 5 2" xfId="44961" xr:uid="{00000000-0005-0000-0000-000092AF0000}"/>
    <cellStyle name="Normal 5 3 3 2 2 5 2 2" xfId="44962" xr:uid="{00000000-0005-0000-0000-000093AF0000}"/>
    <cellStyle name="Normal 5 3 3 2 2 5 3" xfId="44963" xr:uid="{00000000-0005-0000-0000-000094AF0000}"/>
    <cellStyle name="Normal 5 3 3 2 2 5 3 2" xfId="44964" xr:uid="{00000000-0005-0000-0000-000095AF0000}"/>
    <cellStyle name="Normal 5 3 3 2 2 5 3 2 2" xfId="44965" xr:uid="{00000000-0005-0000-0000-000096AF0000}"/>
    <cellStyle name="Normal 5 3 3 2 2 5 3 3" xfId="44966" xr:uid="{00000000-0005-0000-0000-000097AF0000}"/>
    <cellStyle name="Normal 5 3 3 2 2 5 4" xfId="44967" xr:uid="{00000000-0005-0000-0000-000098AF0000}"/>
    <cellStyle name="Normal 5 3 3 2 2 6" xfId="44968" xr:uid="{00000000-0005-0000-0000-000099AF0000}"/>
    <cellStyle name="Normal 5 3 3 2 2 6 2" xfId="44969" xr:uid="{00000000-0005-0000-0000-00009AAF0000}"/>
    <cellStyle name="Normal 5 3 3 2 2 7" xfId="44970" xr:uid="{00000000-0005-0000-0000-00009BAF0000}"/>
    <cellStyle name="Normal 5 3 3 2 2 7 2" xfId="44971" xr:uid="{00000000-0005-0000-0000-00009CAF0000}"/>
    <cellStyle name="Normal 5 3 3 2 2 7 2 2" xfId="44972" xr:uid="{00000000-0005-0000-0000-00009DAF0000}"/>
    <cellStyle name="Normal 5 3 3 2 2 7 3" xfId="44973" xr:uid="{00000000-0005-0000-0000-00009EAF0000}"/>
    <cellStyle name="Normal 5 3 3 2 2 8" xfId="44974" xr:uid="{00000000-0005-0000-0000-00009FAF0000}"/>
    <cellStyle name="Normal 5 3 3 2 2 8 2" xfId="44975" xr:uid="{00000000-0005-0000-0000-0000A0AF0000}"/>
    <cellStyle name="Normal 5 3 3 2 2 9" xfId="44976" xr:uid="{00000000-0005-0000-0000-0000A1AF0000}"/>
    <cellStyle name="Normal 5 3 3 2 3" xfId="44977" xr:uid="{00000000-0005-0000-0000-0000A2AF0000}"/>
    <cellStyle name="Normal 5 3 3 2 3 2" xfId="44978" xr:uid="{00000000-0005-0000-0000-0000A3AF0000}"/>
    <cellStyle name="Normal 5 3 3 2 3 2 2" xfId="44979" xr:uid="{00000000-0005-0000-0000-0000A4AF0000}"/>
    <cellStyle name="Normal 5 3 3 2 3 2 2 2" xfId="44980" xr:uid="{00000000-0005-0000-0000-0000A5AF0000}"/>
    <cellStyle name="Normal 5 3 3 2 3 2 2 2 2" xfId="44981" xr:uid="{00000000-0005-0000-0000-0000A6AF0000}"/>
    <cellStyle name="Normal 5 3 3 2 3 2 2 3" xfId="44982" xr:uid="{00000000-0005-0000-0000-0000A7AF0000}"/>
    <cellStyle name="Normal 5 3 3 2 3 2 2 3 2" xfId="44983" xr:uid="{00000000-0005-0000-0000-0000A8AF0000}"/>
    <cellStyle name="Normal 5 3 3 2 3 2 2 3 2 2" xfId="44984" xr:uid="{00000000-0005-0000-0000-0000A9AF0000}"/>
    <cellStyle name="Normal 5 3 3 2 3 2 2 3 3" xfId="44985" xr:uid="{00000000-0005-0000-0000-0000AAAF0000}"/>
    <cellStyle name="Normal 5 3 3 2 3 2 2 4" xfId="44986" xr:uid="{00000000-0005-0000-0000-0000ABAF0000}"/>
    <cellStyle name="Normal 5 3 3 2 3 2 3" xfId="44987" xr:uid="{00000000-0005-0000-0000-0000ACAF0000}"/>
    <cellStyle name="Normal 5 3 3 2 3 2 3 2" xfId="44988" xr:uid="{00000000-0005-0000-0000-0000ADAF0000}"/>
    <cellStyle name="Normal 5 3 3 2 3 2 4" xfId="44989" xr:uid="{00000000-0005-0000-0000-0000AEAF0000}"/>
    <cellStyle name="Normal 5 3 3 2 3 2 4 2" xfId="44990" xr:uid="{00000000-0005-0000-0000-0000AFAF0000}"/>
    <cellStyle name="Normal 5 3 3 2 3 2 4 2 2" xfId="44991" xr:uid="{00000000-0005-0000-0000-0000B0AF0000}"/>
    <cellStyle name="Normal 5 3 3 2 3 2 4 3" xfId="44992" xr:uid="{00000000-0005-0000-0000-0000B1AF0000}"/>
    <cellStyle name="Normal 5 3 3 2 3 2 5" xfId="44993" xr:uid="{00000000-0005-0000-0000-0000B2AF0000}"/>
    <cellStyle name="Normal 5 3 3 2 3 3" xfId="44994" xr:uid="{00000000-0005-0000-0000-0000B3AF0000}"/>
    <cellStyle name="Normal 5 3 3 2 3 3 2" xfId="44995" xr:uid="{00000000-0005-0000-0000-0000B4AF0000}"/>
    <cellStyle name="Normal 5 3 3 2 3 3 2 2" xfId="44996" xr:uid="{00000000-0005-0000-0000-0000B5AF0000}"/>
    <cellStyle name="Normal 5 3 3 2 3 3 3" xfId="44997" xr:uid="{00000000-0005-0000-0000-0000B6AF0000}"/>
    <cellStyle name="Normal 5 3 3 2 3 3 3 2" xfId="44998" xr:uid="{00000000-0005-0000-0000-0000B7AF0000}"/>
    <cellStyle name="Normal 5 3 3 2 3 3 3 2 2" xfId="44999" xr:uid="{00000000-0005-0000-0000-0000B8AF0000}"/>
    <cellStyle name="Normal 5 3 3 2 3 3 3 3" xfId="45000" xr:uid="{00000000-0005-0000-0000-0000B9AF0000}"/>
    <cellStyle name="Normal 5 3 3 2 3 3 4" xfId="45001" xr:uid="{00000000-0005-0000-0000-0000BAAF0000}"/>
    <cellStyle name="Normal 5 3 3 2 3 4" xfId="45002" xr:uid="{00000000-0005-0000-0000-0000BBAF0000}"/>
    <cellStyle name="Normal 5 3 3 2 3 4 2" xfId="45003" xr:uid="{00000000-0005-0000-0000-0000BCAF0000}"/>
    <cellStyle name="Normal 5 3 3 2 3 4 2 2" xfId="45004" xr:uid="{00000000-0005-0000-0000-0000BDAF0000}"/>
    <cellStyle name="Normal 5 3 3 2 3 4 3" xfId="45005" xr:uid="{00000000-0005-0000-0000-0000BEAF0000}"/>
    <cellStyle name="Normal 5 3 3 2 3 4 3 2" xfId="45006" xr:uid="{00000000-0005-0000-0000-0000BFAF0000}"/>
    <cellStyle name="Normal 5 3 3 2 3 4 3 2 2" xfId="45007" xr:uid="{00000000-0005-0000-0000-0000C0AF0000}"/>
    <cellStyle name="Normal 5 3 3 2 3 4 3 3" xfId="45008" xr:uid="{00000000-0005-0000-0000-0000C1AF0000}"/>
    <cellStyle name="Normal 5 3 3 2 3 4 4" xfId="45009" xr:uid="{00000000-0005-0000-0000-0000C2AF0000}"/>
    <cellStyle name="Normal 5 3 3 2 3 5" xfId="45010" xr:uid="{00000000-0005-0000-0000-0000C3AF0000}"/>
    <cellStyle name="Normal 5 3 3 2 3 5 2" xfId="45011" xr:uid="{00000000-0005-0000-0000-0000C4AF0000}"/>
    <cellStyle name="Normal 5 3 3 2 3 6" xfId="45012" xr:uid="{00000000-0005-0000-0000-0000C5AF0000}"/>
    <cellStyle name="Normal 5 3 3 2 3 6 2" xfId="45013" xr:uid="{00000000-0005-0000-0000-0000C6AF0000}"/>
    <cellStyle name="Normal 5 3 3 2 3 6 2 2" xfId="45014" xr:uid="{00000000-0005-0000-0000-0000C7AF0000}"/>
    <cellStyle name="Normal 5 3 3 2 3 6 3" xfId="45015" xr:uid="{00000000-0005-0000-0000-0000C8AF0000}"/>
    <cellStyle name="Normal 5 3 3 2 3 7" xfId="45016" xr:uid="{00000000-0005-0000-0000-0000C9AF0000}"/>
    <cellStyle name="Normal 5 3 3 2 3 7 2" xfId="45017" xr:uid="{00000000-0005-0000-0000-0000CAAF0000}"/>
    <cellStyle name="Normal 5 3 3 2 3 8" xfId="45018" xr:uid="{00000000-0005-0000-0000-0000CBAF0000}"/>
    <cellStyle name="Normal 5 3 3 2 4" xfId="45019" xr:uid="{00000000-0005-0000-0000-0000CCAF0000}"/>
    <cellStyle name="Normal 5 3 3 2 4 2" xfId="45020" xr:uid="{00000000-0005-0000-0000-0000CDAF0000}"/>
    <cellStyle name="Normal 5 3 3 2 4 2 2" xfId="45021" xr:uid="{00000000-0005-0000-0000-0000CEAF0000}"/>
    <cellStyle name="Normal 5 3 3 2 4 2 2 2" xfId="45022" xr:uid="{00000000-0005-0000-0000-0000CFAF0000}"/>
    <cellStyle name="Normal 5 3 3 2 4 2 3" xfId="45023" xr:uid="{00000000-0005-0000-0000-0000D0AF0000}"/>
    <cellStyle name="Normal 5 3 3 2 4 2 3 2" xfId="45024" xr:uid="{00000000-0005-0000-0000-0000D1AF0000}"/>
    <cellStyle name="Normal 5 3 3 2 4 2 3 2 2" xfId="45025" xr:uid="{00000000-0005-0000-0000-0000D2AF0000}"/>
    <cellStyle name="Normal 5 3 3 2 4 2 3 3" xfId="45026" xr:uid="{00000000-0005-0000-0000-0000D3AF0000}"/>
    <cellStyle name="Normal 5 3 3 2 4 2 4" xfId="45027" xr:uid="{00000000-0005-0000-0000-0000D4AF0000}"/>
    <cellStyle name="Normal 5 3 3 2 4 3" xfId="45028" xr:uid="{00000000-0005-0000-0000-0000D5AF0000}"/>
    <cellStyle name="Normal 5 3 3 2 4 3 2" xfId="45029" xr:uid="{00000000-0005-0000-0000-0000D6AF0000}"/>
    <cellStyle name="Normal 5 3 3 2 4 4" xfId="45030" xr:uid="{00000000-0005-0000-0000-0000D7AF0000}"/>
    <cellStyle name="Normal 5 3 3 2 4 4 2" xfId="45031" xr:uid="{00000000-0005-0000-0000-0000D8AF0000}"/>
    <cellStyle name="Normal 5 3 3 2 4 4 2 2" xfId="45032" xr:uid="{00000000-0005-0000-0000-0000D9AF0000}"/>
    <cellStyle name="Normal 5 3 3 2 4 4 3" xfId="45033" xr:uid="{00000000-0005-0000-0000-0000DAAF0000}"/>
    <cellStyle name="Normal 5 3 3 2 4 5" xfId="45034" xr:uid="{00000000-0005-0000-0000-0000DBAF0000}"/>
    <cellStyle name="Normal 5 3 3 2 5" xfId="45035" xr:uid="{00000000-0005-0000-0000-0000DCAF0000}"/>
    <cellStyle name="Normal 5 3 3 2 5 2" xfId="45036" xr:uid="{00000000-0005-0000-0000-0000DDAF0000}"/>
    <cellStyle name="Normal 5 3 3 2 5 2 2" xfId="45037" xr:uid="{00000000-0005-0000-0000-0000DEAF0000}"/>
    <cellStyle name="Normal 5 3 3 2 5 3" xfId="45038" xr:uid="{00000000-0005-0000-0000-0000DFAF0000}"/>
    <cellStyle name="Normal 5 3 3 2 5 3 2" xfId="45039" xr:uid="{00000000-0005-0000-0000-0000E0AF0000}"/>
    <cellStyle name="Normal 5 3 3 2 5 3 2 2" xfId="45040" xr:uid="{00000000-0005-0000-0000-0000E1AF0000}"/>
    <cellStyle name="Normal 5 3 3 2 5 3 3" xfId="45041" xr:uid="{00000000-0005-0000-0000-0000E2AF0000}"/>
    <cellStyle name="Normal 5 3 3 2 5 4" xfId="45042" xr:uid="{00000000-0005-0000-0000-0000E3AF0000}"/>
    <cellStyle name="Normal 5 3 3 2 6" xfId="45043" xr:uid="{00000000-0005-0000-0000-0000E4AF0000}"/>
    <cellStyle name="Normal 5 3 3 2 6 2" xfId="45044" xr:uid="{00000000-0005-0000-0000-0000E5AF0000}"/>
    <cellStyle name="Normal 5 3 3 2 6 2 2" xfId="45045" xr:uid="{00000000-0005-0000-0000-0000E6AF0000}"/>
    <cellStyle name="Normal 5 3 3 2 6 3" xfId="45046" xr:uid="{00000000-0005-0000-0000-0000E7AF0000}"/>
    <cellStyle name="Normal 5 3 3 2 6 3 2" xfId="45047" xr:uid="{00000000-0005-0000-0000-0000E8AF0000}"/>
    <cellStyle name="Normal 5 3 3 2 6 3 2 2" xfId="45048" xr:uid="{00000000-0005-0000-0000-0000E9AF0000}"/>
    <cellStyle name="Normal 5 3 3 2 6 3 3" xfId="45049" xr:uid="{00000000-0005-0000-0000-0000EAAF0000}"/>
    <cellStyle name="Normal 5 3 3 2 6 4" xfId="45050" xr:uid="{00000000-0005-0000-0000-0000EBAF0000}"/>
    <cellStyle name="Normal 5 3 3 2 7" xfId="45051" xr:uid="{00000000-0005-0000-0000-0000ECAF0000}"/>
    <cellStyle name="Normal 5 3 3 2 7 2" xfId="45052" xr:uid="{00000000-0005-0000-0000-0000EDAF0000}"/>
    <cellStyle name="Normal 5 3 3 2 8" xfId="45053" xr:uid="{00000000-0005-0000-0000-0000EEAF0000}"/>
    <cellStyle name="Normal 5 3 3 2 8 2" xfId="45054" xr:uid="{00000000-0005-0000-0000-0000EFAF0000}"/>
    <cellStyle name="Normal 5 3 3 2 8 2 2" xfId="45055" xr:uid="{00000000-0005-0000-0000-0000F0AF0000}"/>
    <cellStyle name="Normal 5 3 3 2 8 3" xfId="45056" xr:uid="{00000000-0005-0000-0000-0000F1AF0000}"/>
    <cellStyle name="Normal 5 3 3 2 9" xfId="45057" xr:uid="{00000000-0005-0000-0000-0000F2AF0000}"/>
    <cellStyle name="Normal 5 3 3 2 9 2" xfId="45058" xr:uid="{00000000-0005-0000-0000-0000F3AF0000}"/>
    <cellStyle name="Normal 5 3 3 3" xfId="45059" xr:uid="{00000000-0005-0000-0000-0000F4AF0000}"/>
    <cellStyle name="Normal 5 3 3 3 10" xfId="45060" xr:uid="{00000000-0005-0000-0000-0000F5AF0000}"/>
    <cellStyle name="Normal 5 3 3 3 11" xfId="45061" xr:uid="{00000000-0005-0000-0000-0000F6AF0000}"/>
    <cellStyle name="Normal 5 3 3 3 2" xfId="45062" xr:uid="{00000000-0005-0000-0000-0000F7AF0000}"/>
    <cellStyle name="Normal 5 3 3 3 2 10" xfId="45063" xr:uid="{00000000-0005-0000-0000-0000F8AF0000}"/>
    <cellStyle name="Normal 5 3 3 3 2 2" xfId="45064" xr:uid="{00000000-0005-0000-0000-0000F9AF0000}"/>
    <cellStyle name="Normal 5 3 3 3 2 2 2" xfId="45065" xr:uid="{00000000-0005-0000-0000-0000FAAF0000}"/>
    <cellStyle name="Normal 5 3 3 3 2 2 2 2" xfId="45066" xr:uid="{00000000-0005-0000-0000-0000FBAF0000}"/>
    <cellStyle name="Normal 5 3 3 3 2 2 2 2 2" xfId="45067" xr:uid="{00000000-0005-0000-0000-0000FCAF0000}"/>
    <cellStyle name="Normal 5 3 3 3 2 2 2 2 2 2" xfId="45068" xr:uid="{00000000-0005-0000-0000-0000FDAF0000}"/>
    <cellStyle name="Normal 5 3 3 3 2 2 2 2 3" xfId="45069" xr:uid="{00000000-0005-0000-0000-0000FEAF0000}"/>
    <cellStyle name="Normal 5 3 3 3 2 2 2 2 3 2" xfId="45070" xr:uid="{00000000-0005-0000-0000-0000FFAF0000}"/>
    <cellStyle name="Normal 5 3 3 3 2 2 2 2 3 2 2" xfId="45071" xr:uid="{00000000-0005-0000-0000-000000B00000}"/>
    <cellStyle name="Normal 5 3 3 3 2 2 2 2 3 3" xfId="45072" xr:uid="{00000000-0005-0000-0000-000001B00000}"/>
    <cellStyle name="Normal 5 3 3 3 2 2 2 2 4" xfId="45073" xr:uid="{00000000-0005-0000-0000-000002B00000}"/>
    <cellStyle name="Normal 5 3 3 3 2 2 2 3" xfId="45074" xr:uid="{00000000-0005-0000-0000-000003B00000}"/>
    <cellStyle name="Normal 5 3 3 3 2 2 2 3 2" xfId="45075" xr:uid="{00000000-0005-0000-0000-000004B00000}"/>
    <cellStyle name="Normal 5 3 3 3 2 2 2 4" xfId="45076" xr:uid="{00000000-0005-0000-0000-000005B00000}"/>
    <cellStyle name="Normal 5 3 3 3 2 2 2 4 2" xfId="45077" xr:uid="{00000000-0005-0000-0000-000006B00000}"/>
    <cellStyle name="Normal 5 3 3 3 2 2 2 4 2 2" xfId="45078" xr:uid="{00000000-0005-0000-0000-000007B00000}"/>
    <cellStyle name="Normal 5 3 3 3 2 2 2 4 3" xfId="45079" xr:uid="{00000000-0005-0000-0000-000008B00000}"/>
    <cellStyle name="Normal 5 3 3 3 2 2 2 5" xfId="45080" xr:uid="{00000000-0005-0000-0000-000009B00000}"/>
    <cellStyle name="Normal 5 3 3 3 2 2 3" xfId="45081" xr:uid="{00000000-0005-0000-0000-00000AB00000}"/>
    <cellStyle name="Normal 5 3 3 3 2 2 3 2" xfId="45082" xr:uid="{00000000-0005-0000-0000-00000BB00000}"/>
    <cellStyle name="Normal 5 3 3 3 2 2 3 2 2" xfId="45083" xr:uid="{00000000-0005-0000-0000-00000CB00000}"/>
    <cellStyle name="Normal 5 3 3 3 2 2 3 3" xfId="45084" xr:uid="{00000000-0005-0000-0000-00000DB00000}"/>
    <cellStyle name="Normal 5 3 3 3 2 2 3 3 2" xfId="45085" xr:uid="{00000000-0005-0000-0000-00000EB00000}"/>
    <cellStyle name="Normal 5 3 3 3 2 2 3 3 2 2" xfId="45086" xr:uid="{00000000-0005-0000-0000-00000FB00000}"/>
    <cellStyle name="Normal 5 3 3 3 2 2 3 3 3" xfId="45087" xr:uid="{00000000-0005-0000-0000-000010B00000}"/>
    <cellStyle name="Normal 5 3 3 3 2 2 3 4" xfId="45088" xr:uid="{00000000-0005-0000-0000-000011B00000}"/>
    <cellStyle name="Normal 5 3 3 3 2 2 4" xfId="45089" xr:uid="{00000000-0005-0000-0000-000012B00000}"/>
    <cellStyle name="Normal 5 3 3 3 2 2 4 2" xfId="45090" xr:uid="{00000000-0005-0000-0000-000013B00000}"/>
    <cellStyle name="Normal 5 3 3 3 2 2 4 2 2" xfId="45091" xr:uid="{00000000-0005-0000-0000-000014B00000}"/>
    <cellStyle name="Normal 5 3 3 3 2 2 4 3" xfId="45092" xr:uid="{00000000-0005-0000-0000-000015B00000}"/>
    <cellStyle name="Normal 5 3 3 3 2 2 4 3 2" xfId="45093" xr:uid="{00000000-0005-0000-0000-000016B00000}"/>
    <cellStyle name="Normal 5 3 3 3 2 2 4 3 2 2" xfId="45094" xr:uid="{00000000-0005-0000-0000-000017B00000}"/>
    <cellStyle name="Normal 5 3 3 3 2 2 4 3 3" xfId="45095" xr:uid="{00000000-0005-0000-0000-000018B00000}"/>
    <cellStyle name="Normal 5 3 3 3 2 2 4 4" xfId="45096" xr:uid="{00000000-0005-0000-0000-000019B00000}"/>
    <cellStyle name="Normal 5 3 3 3 2 2 5" xfId="45097" xr:uid="{00000000-0005-0000-0000-00001AB00000}"/>
    <cellStyle name="Normal 5 3 3 3 2 2 5 2" xfId="45098" xr:uid="{00000000-0005-0000-0000-00001BB00000}"/>
    <cellStyle name="Normal 5 3 3 3 2 2 6" xfId="45099" xr:uid="{00000000-0005-0000-0000-00001CB00000}"/>
    <cellStyle name="Normal 5 3 3 3 2 2 6 2" xfId="45100" xr:uid="{00000000-0005-0000-0000-00001DB00000}"/>
    <cellStyle name="Normal 5 3 3 3 2 2 6 2 2" xfId="45101" xr:uid="{00000000-0005-0000-0000-00001EB00000}"/>
    <cellStyle name="Normal 5 3 3 3 2 2 6 3" xfId="45102" xr:uid="{00000000-0005-0000-0000-00001FB00000}"/>
    <cellStyle name="Normal 5 3 3 3 2 2 7" xfId="45103" xr:uid="{00000000-0005-0000-0000-000020B00000}"/>
    <cellStyle name="Normal 5 3 3 3 2 2 7 2" xfId="45104" xr:uid="{00000000-0005-0000-0000-000021B00000}"/>
    <cellStyle name="Normal 5 3 3 3 2 2 8" xfId="45105" xr:uid="{00000000-0005-0000-0000-000022B00000}"/>
    <cellStyle name="Normal 5 3 3 3 2 3" xfId="45106" xr:uid="{00000000-0005-0000-0000-000023B00000}"/>
    <cellStyle name="Normal 5 3 3 3 2 3 2" xfId="45107" xr:uid="{00000000-0005-0000-0000-000024B00000}"/>
    <cellStyle name="Normal 5 3 3 3 2 3 2 2" xfId="45108" xr:uid="{00000000-0005-0000-0000-000025B00000}"/>
    <cellStyle name="Normal 5 3 3 3 2 3 2 2 2" xfId="45109" xr:uid="{00000000-0005-0000-0000-000026B00000}"/>
    <cellStyle name="Normal 5 3 3 3 2 3 2 3" xfId="45110" xr:uid="{00000000-0005-0000-0000-000027B00000}"/>
    <cellStyle name="Normal 5 3 3 3 2 3 2 3 2" xfId="45111" xr:uid="{00000000-0005-0000-0000-000028B00000}"/>
    <cellStyle name="Normal 5 3 3 3 2 3 2 3 2 2" xfId="45112" xr:uid="{00000000-0005-0000-0000-000029B00000}"/>
    <cellStyle name="Normal 5 3 3 3 2 3 2 3 3" xfId="45113" xr:uid="{00000000-0005-0000-0000-00002AB00000}"/>
    <cellStyle name="Normal 5 3 3 3 2 3 2 4" xfId="45114" xr:uid="{00000000-0005-0000-0000-00002BB00000}"/>
    <cellStyle name="Normal 5 3 3 3 2 3 3" xfId="45115" xr:uid="{00000000-0005-0000-0000-00002CB00000}"/>
    <cellStyle name="Normal 5 3 3 3 2 3 3 2" xfId="45116" xr:uid="{00000000-0005-0000-0000-00002DB00000}"/>
    <cellStyle name="Normal 5 3 3 3 2 3 4" xfId="45117" xr:uid="{00000000-0005-0000-0000-00002EB00000}"/>
    <cellStyle name="Normal 5 3 3 3 2 3 4 2" xfId="45118" xr:uid="{00000000-0005-0000-0000-00002FB00000}"/>
    <cellStyle name="Normal 5 3 3 3 2 3 4 2 2" xfId="45119" xr:uid="{00000000-0005-0000-0000-000030B00000}"/>
    <cellStyle name="Normal 5 3 3 3 2 3 4 3" xfId="45120" xr:uid="{00000000-0005-0000-0000-000031B00000}"/>
    <cellStyle name="Normal 5 3 3 3 2 3 5" xfId="45121" xr:uid="{00000000-0005-0000-0000-000032B00000}"/>
    <cellStyle name="Normal 5 3 3 3 2 4" xfId="45122" xr:uid="{00000000-0005-0000-0000-000033B00000}"/>
    <cellStyle name="Normal 5 3 3 3 2 4 2" xfId="45123" xr:uid="{00000000-0005-0000-0000-000034B00000}"/>
    <cellStyle name="Normal 5 3 3 3 2 4 2 2" xfId="45124" xr:uid="{00000000-0005-0000-0000-000035B00000}"/>
    <cellStyle name="Normal 5 3 3 3 2 4 3" xfId="45125" xr:uid="{00000000-0005-0000-0000-000036B00000}"/>
    <cellStyle name="Normal 5 3 3 3 2 4 3 2" xfId="45126" xr:uid="{00000000-0005-0000-0000-000037B00000}"/>
    <cellStyle name="Normal 5 3 3 3 2 4 3 2 2" xfId="45127" xr:uid="{00000000-0005-0000-0000-000038B00000}"/>
    <cellStyle name="Normal 5 3 3 3 2 4 3 3" xfId="45128" xr:uid="{00000000-0005-0000-0000-000039B00000}"/>
    <cellStyle name="Normal 5 3 3 3 2 4 4" xfId="45129" xr:uid="{00000000-0005-0000-0000-00003AB00000}"/>
    <cellStyle name="Normal 5 3 3 3 2 5" xfId="45130" xr:uid="{00000000-0005-0000-0000-00003BB00000}"/>
    <cellStyle name="Normal 5 3 3 3 2 5 2" xfId="45131" xr:uid="{00000000-0005-0000-0000-00003CB00000}"/>
    <cellStyle name="Normal 5 3 3 3 2 5 2 2" xfId="45132" xr:uid="{00000000-0005-0000-0000-00003DB00000}"/>
    <cellStyle name="Normal 5 3 3 3 2 5 3" xfId="45133" xr:uid="{00000000-0005-0000-0000-00003EB00000}"/>
    <cellStyle name="Normal 5 3 3 3 2 5 3 2" xfId="45134" xr:uid="{00000000-0005-0000-0000-00003FB00000}"/>
    <cellStyle name="Normal 5 3 3 3 2 5 3 2 2" xfId="45135" xr:uid="{00000000-0005-0000-0000-000040B00000}"/>
    <cellStyle name="Normal 5 3 3 3 2 5 3 3" xfId="45136" xr:uid="{00000000-0005-0000-0000-000041B00000}"/>
    <cellStyle name="Normal 5 3 3 3 2 5 4" xfId="45137" xr:uid="{00000000-0005-0000-0000-000042B00000}"/>
    <cellStyle name="Normal 5 3 3 3 2 6" xfId="45138" xr:uid="{00000000-0005-0000-0000-000043B00000}"/>
    <cellStyle name="Normal 5 3 3 3 2 6 2" xfId="45139" xr:uid="{00000000-0005-0000-0000-000044B00000}"/>
    <cellStyle name="Normal 5 3 3 3 2 7" xfId="45140" xr:uid="{00000000-0005-0000-0000-000045B00000}"/>
    <cellStyle name="Normal 5 3 3 3 2 7 2" xfId="45141" xr:uid="{00000000-0005-0000-0000-000046B00000}"/>
    <cellStyle name="Normal 5 3 3 3 2 7 2 2" xfId="45142" xr:uid="{00000000-0005-0000-0000-000047B00000}"/>
    <cellStyle name="Normal 5 3 3 3 2 7 3" xfId="45143" xr:uid="{00000000-0005-0000-0000-000048B00000}"/>
    <cellStyle name="Normal 5 3 3 3 2 8" xfId="45144" xr:uid="{00000000-0005-0000-0000-000049B00000}"/>
    <cellStyle name="Normal 5 3 3 3 2 8 2" xfId="45145" xr:uid="{00000000-0005-0000-0000-00004AB00000}"/>
    <cellStyle name="Normal 5 3 3 3 2 9" xfId="45146" xr:uid="{00000000-0005-0000-0000-00004BB00000}"/>
    <cellStyle name="Normal 5 3 3 3 3" xfId="45147" xr:uid="{00000000-0005-0000-0000-00004CB00000}"/>
    <cellStyle name="Normal 5 3 3 3 3 2" xfId="45148" xr:uid="{00000000-0005-0000-0000-00004DB00000}"/>
    <cellStyle name="Normal 5 3 3 3 3 2 2" xfId="45149" xr:uid="{00000000-0005-0000-0000-00004EB00000}"/>
    <cellStyle name="Normal 5 3 3 3 3 2 2 2" xfId="45150" xr:uid="{00000000-0005-0000-0000-00004FB00000}"/>
    <cellStyle name="Normal 5 3 3 3 3 2 2 2 2" xfId="45151" xr:uid="{00000000-0005-0000-0000-000050B00000}"/>
    <cellStyle name="Normal 5 3 3 3 3 2 2 3" xfId="45152" xr:uid="{00000000-0005-0000-0000-000051B00000}"/>
    <cellStyle name="Normal 5 3 3 3 3 2 2 3 2" xfId="45153" xr:uid="{00000000-0005-0000-0000-000052B00000}"/>
    <cellStyle name="Normal 5 3 3 3 3 2 2 3 2 2" xfId="45154" xr:uid="{00000000-0005-0000-0000-000053B00000}"/>
    <cellStyle name="Normal 5 3 3 3 3 2 2 3 3" xfId="45155" xr:uid="{00000000-0005-0000-0000-000054B00000}"/>
    <cellStyle name="Normal 5 3 3 3 3 2 2 4" xfId="45156" xr:uid="{00000000-0005-0000-0000-000055B00000}"/>
    <cellStyle name="Normal 5 3 3 3 3 2 3" xfId="45157" xr:uid="{00000000-0005-0000-0000-000056B00000}"/>
    <cellStyle name="Normal 5 3 3 3 3 2 3 2" xfId="45158" xr:uid="{00000000-0005-0000-0000-000057B00000}"/>
    <cellStyle name="Normal 5 3 3 3 3 2 4" xfId="45159" xr:uid="{00000000-0005-0000-0000-000058B00000}"/>
    <cellStyle name="Normal 5 3 3 3 3 2 4 2" xfId="45160" xr:uid="{00000000-0005-0000-0000-000059B00000}"/>
    <cellStyle name="Normal 5 3 3 3 3 2 4 2 2" xfId="45161" xr:uid="{00000000-0005-0000-0000-00005AB00000}"/>
    <cellStyle name="Normal 5 3 3 3 3 2 4 3" xfId="45162" xr:uid="{00000000-0005-0000-0000-00005BB00000}"/>
    <cellStyle name="Normal 5 3 3 3 3 2 5" xfId="45163" xr:uid="{00000000-0005-0000-0000-00005CB00000}"/>
    <cellStyle name="Normal 5 3 3 3 3 3" xfId="45164" xr:uid="{00000000-0005-0000-0000-00005DB00000}"/>
    <cellStyle name="Normal 5 3 3 3 3 3 2" xfId="45165" xr:uid="{00000000-0005-0000-0000-00005EB00000}"/>
    <cellStyle name="Normal 5 3 3 3 3 3 2 2" xfId="45166" xr:uid="{00000000-0005-0000-0000-00005FB00000}"/>
    <cellStyle name="Normal 5 3 3 3 3 3 3" xfId="45167" xr:uid="{00000000-0005-0000-0000-000060B00000}"/>
    <cellStyle name="Normal 5 3 3 3 3 3 3 2" xfId="45168" xr:uid="{00000000-0005-0000-0000-000061B00000}"/>
    <cellStyle name="Normal 5 3 3 3 3 3 3 2 2" xfId="45169" xr:uid="{00000000-0005-0000-0000-000062B00000}"/>
    <cellStyle name="Normal 5 3 3 3 3 3 3 3" xfId="45170" xr:uid="{00000000-0005-0000-0000-000063B00000}"/>
    <cellStyle name="Normal 5 3 3 3 3 3 4" xfId="45171" xr:uid="{00000000-0005-0000-0000-000064B00000}"/>
    <cellStyle name="Normal 5 3 3 3 3 4" xfId="45172" xr:uid="{00000000-0005-0000-0000-000065B00000}"/>
    <cellStyle name="Normal 5 3 3 3 3 4 2" xfId="45173" xr:uid="{00000000-0005-0000-0000-000066B00000}"/>
    <cellStyle name="Normal 5 3 3 3 3 4 2 2" xfId="45174" xr:uid="{00000000-0005-0000-0000-000067B00000}"/>
    <cellStyle name="Normal 5 3 3 3 3 4 3" xfId="45175" xr:uid="{00000000-0005-0000-0000-000068B00000}"/>
    <cellStyle name="Normal 5 3 3 3 3 4 3 2" xfId="45176" xr:uid="{00000000-0005-0000-0000-000069B00000}"/>
    <cellStyle name="Normal 5 3 3 3 3 4 3 2 2" xfId="45177" xr:uid="{00000000-0005-0000-0000-00006AB00000}"/>
    <cellStyle name="Normal 5 3 3 3 3 4 3 3" xfId="45178" xr:uid="{00000000-0005-0000-0000-00006BB00000}"/>
    <cellStyle name="Normal 5 3 3 3 3 4 4" xfId="45179" xr:uid="{00000000-0005-0000-0000-00006CB00000}"/>
    <cellStyle name="Normal 5 3 3 3 3 5" xfId="45180" xr:uid="{00000000-0005-0000-0000-00006DB00000}"/>
    <cellStyle name="Normal 5 3 3 3 3 5 2" xfId="45181" xr:uid="{00000000-0005-0000-0000-00006EB00000}"/>
    <cellStyle name="Normal 5 3 3 3 3 6" xfId="45182" xr:uid="{00000000-0005-0000-0000-00006FB00000}"/>
    <cellStyle name="Normal 5 3 3 3 3 6 2" xfId="45183" xr:uid="{00000000-0005-0000-0000-000070B00000}"/>
    <cellStyle name="Normal 5 3 3 3 3 6 2 2" xfId="45184" xr:uid="{00000000-0005-0000-0000-000071B00000}"/>
    <cellStyle name="Normal 5 3 3 3 3 6 3" xfId="45185" xr:uid="{00000000-0005-0000-0000-000072B00000}"/>
    <cellStyle name="Normal 5 3 3 3 3 7" xfId="45186" xr:uid="{00000000-0005-0000-0000-000073B00000}"/>
    <cellStyle name="Normal 5 3 3 3 3 7 2" xfId="45187" xr:uid="{00000000-0005-0000-0000-000074B00000}"/>
    <cellStyle name="Normal 5 3 3 3 3 8" xfId="45188" xr:uid="{00000000-0005-0000-0000-000075B00000}"/>
    <cellStyle name="Normal 5 3 3 3 4" xfId="45189" xr:uid="{00000000-0005-0000-0000-000076B00000}"/>
    <cellStyle name="Normal 5 3 3 3 4 2" xfId="45190" xr:uid="{00000000-0005-0000-0000-000077B00000}"/>
    <cellStyle name="Normal 5 3 3 3 4 2 2" xfId="45191" xr:uid="{00000000-0005-0000-0000-000078B00000}"/>
    <cellStyle name="Normal 5 3 3 3 4 2 2 2" xfId="45192" xr:uid="{00000000-0005-0000-0000-000079B00000}"/>
    <cellStyle name="Normal 5 3 3 3 4 2 3" xfId="45193" xr:uid="{00000000-0005-0000-0000-00007AB00000}"/>
    <cellStyle name="Normal 5 3 3 3 4 2 3 2" xfId="45194" xr:uid="{00000000-0005-0000-0000-00007BB00000}"/>
    <cellStyle name="Normal 5 3 3 3 4 2 3 2 2" xfId="45195" xr:uid="{00000000-0005-0000-0000-00007CB00000}"/>
    <cellStyle name="Normal 5 3 3 3 4 2 3 3" xfId="45196" xr:uid="{00000000-0005-0000-0000-00007DB00000}"/>
    <cellStyle name="Normal 5 3 3 3 4 2 4" xfId="45197" xr:uid="{00000000-0005-0000-0000-00007EB00000}"/>
    <cellStyle name="Normal 5 3 3 3 4 3" xfId="45198" xr:uid="{00000000-0005-0000-0000-00007FB00000}"/>
    <cellStyle name="Normal 5 3 3 3 4 3 2" xfId="45199" xr:uid="{00000000-0005-0000-0000-000080B00000}"/>
    <cellStyle name="Normal 5 3 3 3 4 4" xfId="45200" xr:uid="{00000000-0005-0000-0000-000081B00000}"/>
    <cellStyle name="Normal 5 3 3 3 4 4 2" xfId="45201" xr:uid="{00000000-0005-0000-0000-000082B00000}"/>
    <cellStyle name="Normal 5 3 3 3 4 4 2 2" xfId="45202" xr:uid="{00000000-0005-0000-0000-000083B00000}"/>
    <cellStyle name="Normal 5 3 3 3 4 4 3" xfId="45203" xr:uid="{00000000-0005-0000-0000-000084B00000}"/>
    <cellStyle name="Normal 5 3 3 3 4 5" xfId="45204" xr:uid="{00000000-0005-0000-0000-000085B00000}"/>
    <cellStyle name="Normal 5 3 3 3 5" xfId="45205" xr:uid="{00000000-0005-0000-0000-000086B00000}"/>
    <cellStyle name="Normal 5 3 3 3 5 2" xfId="45206" xr:uid="{00000000-0005-0000-0000-000087B00000}"/>
    <cellStyle name="Normal 5 3 3 3 5 2 2" xfId="45207" xr:uid="{00000000-0005-0000-0000-000088B00000}"/>
    <cellStyle name="Normal 5 3 3 3 5 3" xfId="45208" xr:uid="{00000000-0005-0000-0000-000089B00000}"/>
    <cellStyle name="Normal 5 3 3 3 5 3 2" xfId="45209" xr:uid="{00000000-0005-0000-0000-00008AB00000}"/>
    <cellStyle name="Normal 5 3 3 3 5 3 2 2" xfId="45210" xr:uid="{00000000-0005-0000-0000-00008BB00000}"/>
    <cellStyle name="Normal 5 3 3 3 5 3 3" xfId="45211" xr:uid="{00000000-0005-0000-0000-00008CB00000}"/>
    <cellStyle name="Normal 5 3 3 3 5 4" xfId="45212" xr:uid="{00000000-0005-0000-0000-00008DB00000}"/>
    <cellStyle name="Normal 5 3 3 3 6" xfId="45213" xr:uid="{00000000-0005-0000-0000-00008EB00000}"/>
    <cellStyle name="Normal 5 3 3 3 6 2" xfId="45214" xr:uid="{00000000-0005-0000-0000-00008FB00000}"/>
    <cellStyle name="Normal 5 3 3 3 6 2 2" xfId="45215" xr:uid="{00000000-0005-0000-0000-000090B00000}"/>
    <cellStyle name="Normal 5 3 3 3 6 3" xfId="45216" xr:uid="{00000000-0005-0000-0000-000091B00000}"/>
    <cellStyle name="Normal 5 3 3 3 6 3 2" xfId="45217" xr:uid="{00000000-0005-0000-0000-000092B00000}"/>
    <cellStyle name="Normal 5 3 3 3 6 3 2 2" xfId="45218" xr:uid="{00000000-0005-0000-0000-000093B00000}"/>
    <cellStyle name="Normal 5 3 3 3 6 3 3" xfId="45219" xr:uid="{00000000-0005-0000-0000-000094B00000}"/>
    <cellStyle name="Normal 5 3 3 3 6 4" xfId="45220" xr:uid="{00000000-0005-0000-0000-000095B00000}"/>
    <cellStyle name="Normal 5 3 3 3 7" xfId="45221" xr:uid="{00000000-0005-0000-0000-000096B00000}"/>
    <cellStyle name="Normal 5 3 3 3 7 2" xfId="45222" xr:uid="{00000000-0005-0000-0000-000097B00000}"/>
    <cellStyle name="Normal 5 3 3 3 8" xfId="45223" xr:uid="{00000000-0005-0000-0000-000098B00000}"/>
    <cellStyle name="Normal 5 3 3 3 8 2" xfId="45224" xr:uid="{00000000-0005-0000-0000-000099B00000}"/>
    <cellStyle name="Normal 5 3 3 3 8 2 2" xfId="45225" xr:uid="{00000000-0005-0000-0000-00009AB00000}"/>
    <cellStyle name="Normal 5 3 3 3 8 3" xfId="45226" xr:uid="{00000000-0005-0000-0000-00009BB00000}"/>
    <cellStyle name="Normal 5 3 3 3 9" xfId="45227" xr:uid="{00000000-0005-0000-0000-00009CB00000}"/>
    <cellStyle name="Normal 5 3 3 3 9 2" xfId="45228" xr:uid="{00000000-0005-0000-0000-00009DB00000}"/>
    <cellStyle name="Normal 5 3 3 4" xfId="45229" xr:uid="{00000000-0005-0000-0000-00009EB00000}"/>
    <cellStyle name="Normal 5 3 3 4 10" xfId="45230" xr:uid="{00000000-0005-0000-0000-00009FB00000}"/>
    <cellStyle name="Normal 5 3 3 4 11" xfId="45231" xr:uid="{00000000-0005-0000-0000-0000A0B00000}"/>
    <cellStyle name="Normal 5 3 3 4 2" xfId="45232" xr:uid="{00000000-0005-0000-0000-0000A1B00000}"/>
    <cellStyle name="Normal 5 3 3 4 2 2" xfId="45233" xr:uid="{00000000-0005-0000-0000-0000A2B00000}"/>
    <cellStyle name="Normal 5 3 3 4 2 2 2" xfId="45234" xr:uid="{00000000-0005-0000-0000-0000A3B00000}"/>
    <cellStyle name="Normal 5 3 3 4 2 2 2 2" xfId="45235" xr:uid="{00000000-0005-0000-0000-0000A4B00000}"/>
    <cellStyle name="Normal 5 3 3 4 2 2 2 2 2" xfId="45236" xr:uid="{00000000-0005-0000-0000-0000A5B00000}"/>
    <cellStyle name="Normal 5 3 3 4 2 2 2 2 2 2" xfId="45237" xr:uid="{00000000-0005-0000-0000-0000A6B00000}"/>
    <cellStyle name="Normal 5 3 3 4 2 2 2 2 3" xfId="45238" xr:uid="{00000000-0005-0000-0000-0000A7B00000}"/>
    <cellStyle name="Normal 5 3 3 4 2 2 2 2 3 2" xfId="45239" xr:uid="{00000000-0005-0000-0000-0000A8B00000}"/>
    <cellStyle name="Normal 5 3 3 4 2 2 2 2 3 2 2" xfId="45240" xr:uid="{00000000-0005-0000-0000-0000A9B00000}"/>
    <cellStyle name="Normal 5 3 3 4 2 2 2 2 3 3" xfId="45241" xr:uid="{00000000-0005-0000-0000-0000AAB00000}"/>
    <cellStyle name="Normal 5 3 3 4 2 2 2 2 4" xfId="45242" xr:uid="{00000000-0005-0000-0000-0000ABB00000}"/>
    <cellStyle name="Normal 5 3 3 4 2 2 2 3" xfId="45243" xr:uid="{00000000-0005-0000-0000-0000ACB00000}"/>
    <cellStyle name="Normal 5 3 3 4 2 2 2 3 2" xfId="45244" xr:uid="{00000000-0005-0000-0000-0000ADB00000}"/>
    <cellStyle name="Normal 5 3 3 4 2 2 2 4" xfId="45245" xr:uid="{00000000-0005-0000-0000-0000AEB00000}"/>
    <cellStyle name="Normal 5 3 3 4 2 2 2 4 2" xfId="45246" xr:uid="{00000000-0005-0000-0000-0000AFB00000}"/>
    <cellStyle name="Normal 5 3 3 4 2 2 2 4 2 2" xfId="45247" xr:uid="{00000000-0005-0000-0000-0000B0B00000}"/>
    <cellStyle name="Normal 5 3 3 4 2 2 2 4 3" xfId="45248" xr:uid="{00000000-0005-0000-0000-0000B1B00000}"/>
    <cellStyle name="Normal 5 3 3 4 2 2 2 5" xfId="45249" xr:uid="{00000000-0005-0000-0000-0000B2B00000}"/>
    <cellStyle name="Normal 5 3 3 4 2 2 3" xfId="45250" xr:uid="{00000000-0005-0000-0000-0000B3B00000}"/>
    <cellStyle name="Normal 5 3 3 4 2 2 3 2" xfId="45251" xr:uid="{00000000-0005-0000-0000-0000B4B00000}"/>
    <cellStyle name="Normal 5 3 3 4 2 2 3 2 2" xfId="45252" xr:uid="{00000000-0005-0000-0000-0000B5B00000}"/>
    <cellStyle name="Normal 5 3 3 4 2 2 3 3" xfId="45253" xr:uid="{00000000-0005-0000-0000-0000B6B00000}"/>
    <cellStyle name="Normal 5 3 3 4 2 2 3 3 2" xfId="45254" xr:uid="{00000000-0005-0000-0000-0000B7B00000}"/>
    <cellStyle name="Normal 5 3 3 4 2 2 3 3 2 2" xfId="45255" xr:uid="{00000000-0005-0000-0000-0000B8B00000}"/>
    <cellStyle name="Normal 5 3 3 4 2 2 3 3 3" xfId="45256" xr:uid="{00000000-0005-0000-0000-0000B9B00000}"/>
    <cellStyle name="Normal 5 3 3 4 2 2 3 4" xfId="45257" xr:uid="{00000000-0005-0000-0000-0000BAB00000}"/>
    <cellStyle name="Normal 5 3 3 4 2 2 4" xfId="45258" xr:uid="{00000000-0005-0000-0000-0000BBB00000}"/>
    <cellStyle name="Normal 5 3 3 4 2 2 4 2" xfId="45259" xr:uid="{00000000-0005-0000-0000-0000BCB00000}"/>
    <cellStyle name="Normal 5 3 3 4 2 2 4 2 2" xfId="45260" xr:uid="{00000000-0005-0000-0000-0000BDB00000}"/>
    <cellStyle name="Normal 5 3 3 4 2 2 4 3" xfId="45261" xr:uid="{00000000-0005-0000-0000-0000BEB00000}"/>
    <cellStyle name="Normal 5 3 3 4 2 2 4 3 2" xfId="45262" xr:uid="{00000000-0005-0000-0000-0000BFB00000}"/>
    <cellStyle name="Normal 5 3 3 4 2 2 4 3 2 2" xfId="45263" xr:uid="{00000000-0005-0000-0000-0000C0B00000}"/>
    <cellStyle name="Normal 5 3 3 4 2 2 4 3 3" xfId="45264" xr:uid="{00000000-0005-0000-0000-0000C1B00000}"/>
    <cellStyle name="Normal 5 3 3 4 2 2 4 4" xfId="45265" xr:uid="{00000000-0005-0000-0000-0000C2B00000}"/>
    <cellStyle name="Normal 5 3 3 4 2 2 5" xfId="45266" xr:uid="{00000000-0005-0000-0000-0000C3B00000}"/>
    <cellStyle name="Normal 5 3 3 4 2 2 5 2" xfId="45267" xr:uid="{00000000-0005-0000-0000-0000C4B00000}"/>
    <cellStyle name="Normal 5 3 3 4 2 2 6" xfId="45268" xr:uid="{00000000-0005-0000-0000-0000C5B00000}"/>
    <cellStyle name="Normal 5 3 3 4 2 2 6 2" xfId="45269" xr:uid="{00000000-0005-0000-0000-0000C6B00000}"/>
    <cellStyle name="Normal 5 3 3 4 2 2 6 2 2" xfId="45270" xr:uid="{00000000-0005-0000-0000-0000C7B00000}"/>
    <cellStyle name="Normal 5 3 3 4 2 2 6 3" xfId="45271" xr:uid="{00000000-0005-0000-0000-0000C8B00000}"/>
    <cellStyle name="Normal 5 3 3 4 2 2 7" xfId="45272" xr:uid="{00000000-0005-0000-0000-0000C9B00000}"/>
    <cellStyle name="Normal 5 3 3 4 2 2 7 2" xfId="45273" xr:uid="{00000000-0005-0000-0000-0000CAB00000}"/>
    <cellStyle name="Normal 5 3 3 4 2 2 8" xfId="45274" xr:uid="{00000000-0005-0000-0000-0000CBB00000}"/>
    <cellStyle name="Normal 5 3 3 4 2 3" xfId="45275" xr:uid="{00000000-0005-0000-0000-0000CCB00000}"/>
    <cellStyle name="Normal 5 3 3 4 2 3 2" xfId="45276" xr:uid="{00000000-0005-0000-0000-0000CDB00000}"/>
    <cellStyle name="Normal 5 3 3 4 2 3 2 2" xfId="45277" xr:uid="{00000000-0005-0000-0000-0000CEB00000}"/>
    <cellStyle name="Normal 5 3 3 4 2 3 2 2 2" xfId="45278" xr:uid="{00000000-0005-0000-0000-0000CFB00000}"/>
    <cellStyle name="Normal 5 3 3 4 2 3 2 3" xfId="45279" xr:uid="{00000000-0005-0000-0000-0000D0B00000}"/>
    <cellStyle name="Normal 5 3 3 4 2 3 2 3 2" xfId="45280" xr:uid="{00000000-0005-0000-0000-0000D1B00000}"/>
    <cellStyle name="Normal 5 3 3 4 2 3 2 3 2 2" xfId="45281" xr:uid="{00000000-0005-0000-0000-0000D2B00000}"/>
    <cellStyle name="Normal 5 3 3 4 2 3 2 3 3" xfId="45282" xr:uid="{00000000-0005-0000-0000-0000D3B00000}"/>
    <cellStyle name="Normal 5 3 3 4 2 3 2 4" xfId="45283" xr:uid="{00000000-0005-0000-0000-0000D4B00000}"/>
    <cellStyle name="Normal 5 3 3 4 2 3 3" xfId="45284" xr:uid="{00000000-0005-0000-0000-0000D5B00000}"/>
    <cellStyle name="Normal 5 3 3 4 2 3 3 2" xfId="45285" xr:uid="{00000000-0005-0000-0000-0000D6B00000}"/>
    <cellStyle name="Normal 5 3 3 4 2 3 4" xfId="45286" xr:uid="{00000000-0005-0000-0000-0000D7B00000}"/>
    <cellStyle name="Normal 5 3 3 4 2 3 4 2" xfId="45287" xr:uid="{00000000-0005-0000-0000-0000D8B00000}"/>
    <cellStyle name="Normal 5 3 3 4 2 3 4 2 2" xfId="45288" xr:uid="{00000000-0005-0000-0000-0000D9B00000}"/>
    <cellStyle name="Normal 5 3 3 4 2 3 4 3" xfId="45289" xr:uid="{00000000-0005-0000-0000-0000DAB00000}"/>
    <cellStyle name="Normal 5 3 3 4 2 3 5" xfId="45290" xr:uid="{00000000-0005-0000-0000-0000DBB00000}"/>
    <cellStyle name="Normal 5 3 3 4 2 4" xfId="45291" xr:uid="{00000000-0005-0000-0000-0000DCB00000}"/>
    <cellStyle name="Normal 5 3 3 4 2 4 2" xfId="45292" xr:uid="{00000000-0005-0000-0000-0000DDB00000}"/>
    <cellStyle name="Normal 5 3 3 4 2 4 2 2" xfId="45293" xr:uid="{00000000-0005-0000-0000-0000DEB00000}"/>
    <cellStyle name="Normal 5 3 3 4 2 4 3" xfId="45294" xr:uid="{00000000-0005-0000-0000-0000DFB00000}"/>
    <cellStyle name="Normal 5 3 3 4 2 4 3 2" xfId="45295" xr:uid="{00000000-0005-0000-0000-0000E0B00000}"/>
    <cellStyle name="Normal 5 3 3 4 2 4 3 2 2" xfId="45296" xr:uid="{00000000-0005-0000-0000-0000E1B00000}"/>
    <cellStyle name="Normal 5 3 3 4 2 4 3 3" xfId="45297" xr:uid="{00000000-0005-0000-0000-0000E2B00000}"/>
    <cellStyle name="Normal 5 3 3 4 2 4 4" xfId="45298" xr:uid="{00000000-0005-0000-0000-0000E3B00000}"/>
    <cellStyle name="Normal 5 3 3 4 2 5" xfId="45299" xr:uid="{00000000-0005-0000-0000-0000E4B00000}"/>
    <cellStyle name="Normal 5 3 3 4 2 5 2" xfId="45300" xr:uid="{00000000-0005-0000-0000-0000E5B00000}"/>
    <cellStyle name="Normal 5 3 3 4 2 5 2 2" xfId="45301" xr:uid="{00000000-0005-0000-0000-0000E6B00000}"/>
    <cellStyle name="Normal 5 3 3 4 2 5 3" xfId="45302" xr:uid="{00000000-0005-0000-0000-0000E7B00000}"/>
    <cellStyle name="Normal 5 3 3 4 2 5 3 2" xfId="45303" xr:uid="{00000000-0005-0000-0000-0000E8B00000}"/>
    <cellStyle name="Normal 5 3 3 4 2 5 3 2 2" xfId="45304" xr:uid="{00000000-0005-0000-0000-0000E9B00000}"/>
    <cellStyle name="Normal 5 3 3 4 2 5 3 3" xfId="45305" xr:uid="{00000000-0005-0000-0000-0000EAB00000}"/>
    <cellStyle name="Normal 5 3 3 4 2 5 4" xfId="45306" xr:uid="{00000000-0005-0000-0000-0000EBB00000}"/>
    <cellStyle name="Normal 5 3 3 4 2 6" xfId="45307" xr:uid="{00000000-0005-0000-0000-0000ECB00000}"/>
    <cellStyle name="Normal 5 3 3 4 2 6 2" xfId="45308" xr:uid="{00000000-0005-0000-0000-0000EDB00000}"/>
    <cellStyle name="Normal 5 3 3 4 2 7" xfId="45309" xr:uid="{00000000-0005-0000-0000-0000EEB00000}"/>
    <cellStyle name="Normal 5 3 3 4 2 7 2" xfId="45310" xr:uid="{00000000-0005-0000-0000-0000EFB00000}"/>
    <cellStyle name="Normal 5 3 3 4 2 7 2 2" xfId="45311" xr:uid="{00000000-0005-0000-0000-0000F0B00000}"/>
    <cellStyle name="Normal 5 3 3 4 2 7 3" xfId="45312" xr:uid="{00000000-0005-0000-0000-0000F1B00000}"/>
    <cellStyle name="Normal 5 3 3 4 2 8" xfId="45313" xr:uid="{00000000-0005-0000-0000-0000F2B00000}"/>
    <cellStyle name="Normal 5 3 3 4 2 8 2" xfId="45314" xr:uid="{00000000-0005-0000-0000-0000F3B00000}"/>
    <cellStyle name="Normal 5 3 3 4 2 9" xfId="45315" xr:uid="{00000000-0005-0000-0000-0000F4B00000}"/>
    <cellStyle name="Normal 5 3 3 4 3" xfId="45316" xr:uid="{00000000-0005-0000-0000-0000F5B00000}"/>
    <cellStyle name="Normal 5 3 3 4 3 2" xfId="45317" xr:uid="{00000000-0005-0000-0000-0000F6B00000}"/>
    <cellStyle name="Normal 5 3 3 4 3 2 2" xfId="45318" xr:uid="{00000000-0005-0000-0000-0000F7B00000}"/>
    <cellStyle name="Normal 5 3 3 4 3 2 2 2" xfId="45319" xr:uid="{00000000-0005-0000-0000-0000F8B00000}"/>
    <cellStyle name="Normal 5 3 3 4 3 2 2 2 2" xfId="45320" xr:uid="{00000000-0005-0000-0000-0000F9B00000}"/>
    <cellStyle name="Normal 5 3 3 4 3 2 2 3" xfId="45321" xr:uid="{00000000-0005-0000-0000-0000FAB00000}"/>
    <cellStyle name="Normal 5 3 3 4 3 2 2 3 2" xfId="45322" xr:uid="{00000000-0005-0000-0000-0000FBB00000}"/>
    <cellStyle name="Normal 5 3 3 4 3 2 2 3 2 2" xfId="45323" xr:uid="{00000000-0005-0000-0000-0000FCB00000}"/>
    <cellStyle name="Normal 5 3 3 4 3 2 2 3 3" xfId="45324" xr:uid="{00000000-0005-0000-0000-0000FDB00000}"/>
    <cellStyle name="Normal 5 3 3 4 3 2 2 4" xfId="45325" xr:uid="{00000000-0005-0000-0000-0000FEB00000}"/>
    <cellStyle name="Normal 5 3 3 4 3 2 3" xfId="45326" xr:uid="{00000000-0005-0000-0000-0000FFB00000}"/>
    <cellStyle name="Normal 5 3 3 4 3 2 3 2" xfId="45327" xr:uid="{00000000-0005-0000-0000-000000B10000}"/>
    <cellStyle name="Normal 5 3 3 4 3 2 4" xfId="45328" xr:uid="{00000000-0005-0000-0000-000001B10000}"/>
    <cellStyle name="Normal 5 3 3 4 3 2 4 2" xfId="45329" xr:uid="{00000000-0005-0000-0000-000002B10000}"/>
    <cellStyle name="Normal 5 3 3 4 3 2 4 2 2" xfId="45330" xr:uid="{00000000-0005-0000-0000-000003B10000}"/>
    <cellStyle name="Normal 5 3 3 4 3 2 4 3" xfId="45331" xr:uid="{00000000-0005-0000-0000-000004B10000}"/>
    <cellStyle name="Normal 5 3 3 4 3 2 5" xfId="45332" xr:uid="{00000000-0005-0000-0000-000005B10000}"/>
    <cellStyle name="Normal 5 3 3 4 3 3" xfId="45333" xr:uid="{00000000-0005-0000-0000-000006B10000}"/>
    <cellStyle name="Normal 5 3 3 4 3 3 2" xfId="45334" xr:uid="{00000000-0005-0000-0000-000007B10000}"/>
    <cellStyle name="Normal 5 3 3 4 3 3 2 2" xfId="45335" xr:uid="{00000000-0005-0000-0000-000008B10000}"/>
    <cellStyle name="Normal 5 3 3 4 3 3 3" xfId="45336" xr:uid="{00000000-0005-0000-0000-000009B10000}"/>
    <cellStyle name="Normal 5 3 3 4 3 3 3 2" xfId="45337" xr:uid="{00000000-0005-0000-0000-00000AB10000}"/>
    <cellStyle name="Normal 5 3 3 4 3 3 3 2 2" xfId="45338" xr:uid="{00000000-0005-0000-0000-00000BB10000}"/>
    <cellStyle name="Normal 5 3 3 4 3 3 3 3" xfId="45339" xr:uid="{00000000-0005-0000-0000-00000CB10000}"/>
    <cellStyle name="Normal 5 3 3 4 3 3 4" xfId="45340" xr:uid="{00000000-0005-0000-0000-00000DB10000}"/>
    <cellStyle name="Normal 5 3 3 4 3 4" xfId="45341" xr:uid="{00000000-0005-0000-0000-00000EB10000}"/>
    <cellStyle name="Normal 5 3 3 4 3 4 2" xfId="45342" xr:uid="{00000000-0005-0000-0000-00000FB10000}"/>
    <cellStyle name="Normal 5 3 3 4 3 4 2 2" xfId="45343" xr:uid="{00000000-0005-0000-0000-000010B10000}"/>
    <cellStyle name="Normal 5 3 3 4 3 4 3" xfId="45344" xr:uid="{00000000-0005-0000-0000-000011B10000}"/>
    <cellStyle name="Normal 5 3 3 4 3 4 3 2" xfId="45345" xr:uid="{00000000-0005-0000-0000-000012B10000}"/>
    <cellStyle name="Normal 5 3 3 4 3 4 3 2 2" xfId="45346" xr:uid="{00000000-0005-0000-0000-000013B10000}"/>
    <cellStyle name="Normal 5 3 3 4 3 4 3 3" xfId="45347" xr:uid="{00000000-0005-0000-0000-000014B10000}"/>
    <cellStyle name="Normal 5 3 3 4 3 4 4" xfId="45348" xr:uid="{00000000-0005-0000-0000-000015B10000}"/>
    <cellStyle name="Normal 5 3 3 4 3 5" xfId="45349" xr:uid="{00000000-0005-0000-0000-000016B10000}"/>
    <cellStyle name="Normal 5 3 3 4 3 5 2" xfId="45350" xr:uid="{00000000-0005-0000-0000-000017B10000}"/>
    <cellStyle name="Normal 5 3 3 4 3 6" xfId="45351" xr:uid="{00000000-0005-0000-0000-000018B10000}"/>
    <cellStyle name="Normal 5 3 3 4 3 6 2" xfId="45352" xr:uid="{00000000-0005-0000-0000-000019B10000}"/>
    <cellStyle name="Normal 5 3 3 4 3 6 2 2" xfId="45353" xr:uid="{00000000-0005-0000-0000-00001AB10000}"/>
    <cellStyle name="Normal 5 3 3 4 3 6 3" xfId="45354" xr:uid="{00000000-0005-0000-0000-00001BB10000}"/>
    <cellStyle name="Normal 5 3 3 4 3 7" xfId="45355" xr:uid="{00000000-0005-0000-0000-00001CB10000}"/>
    <cellStyle name="Normal 5 3 3 4 3 7 2" xfId="45356" xr:uid="{00000000-0005-0000-0000-00001DB10000}"/>
    <cellStyle name="Normal 5 3 3 4 3 8" xfId="45357" xr:uid="{00000000-0005-0000-0000-00001EB10000}"/>
    <cellStyle name="Normal 5 3 3 4 4" xfId="45358" xr:uid="{00000000-0005-0000-0000-00001FB10000}"/>
    <cellStyle name="Normal 5 3 3 4 4 2" xfId="45359" xr:uid="{00000000-0005-0000-0000-000020B10000}"/>
    <cellStyle name="Normal 5 3 3 4 4 2 2" xfId="45360" xr:uid="{00000000-0005-0000-0000-000021B10000}"/>
    <cellStyle name="Normal 5 3 3 4 4 2 2 2" xfId="45361" xr:uid="{00000000-0005-0000-0000-000022B10000}"/>
    <cellStyle name="Normal 5 3 3 4 4 2 3" xfId="45362" xr:uid="{00000000-0005-0000-0000-000023B10000}"/>
    <cellStyle name="Normal 5 3 3 4 4 2 3 2" xfId="45363" xr:uid="{00000000-0005-0000-0000-000024B10000}"/>
    <cellStyle name="Normal 5 3 3 4 4 2 3 2 2" xfId="45364" xr:uid="{00000000-0005-0000-0000-000025B10000}"/>
    <cellStyle name="Normal 5 3 3 4 4 2 3 3" xfId="45365" xr:uid="{00000000-0005-0000-0000-000026B10000}"/>
    <cellStyle name="Normal 5 3 3 4 4 2 4" xfId="45366" xr:uid="{00000000-0005-0000-0000-000027B10000}"/>
    <cellStyle name="Normal 5 3 3 4 4 3" xfId="45367" xr:uid="{00000000-0005-0000-0000-000028B10000}"/>
    <cellStyle name="Normal 5 3 3 4 4 3 2" xfId="45368" xr:uid="{00000000-0005-0000-0000-000029B10000}"/>
    <cellStyle name="Normal 5 3 3 4 4 4" xfId="45369" xr:uid="{00000000-0005-0000-0000-00002AB10000}"/>
    <cellStyle name="Normal 5 3 3 4 4 4 2" xfId="45370" xr:uid="{00000000-0005-0000-0000-00002BB10000}"/>
    <cellStyle name="Normal 5 3 3 4 4 4 2 2" xfId="45371" xr:uid="{00000000-0005-0000-0000-00002CB10000}"/>
    <cellStyle name="Normal 5 3 3 4 4 4 3" xfId="45372" xr:uid="{00000000-0005-0000-0000-00002DB10000}"/>
    <cellStyle name="Normal 5 3 3 4 4 5" xfId="45373" xr:uid="{00000000-0005-0000-0000-00002EB10000}"/>
    <cellStyle name="Normal 5 3 3 4 5" xfId="45374" xr:uid="{00000000-0005-0000-0000-00002FB10000}"/>
    <cellStyle name="Normal 5 3 3 4 5 2" xfId="45375" xr:uid="{00000000-0005-0000-0000-000030B10000}"/>
    <cellStyle name="Normal 5 3 3 4 5 2 2" xfId="45376" xr:uid="{00000000-0005-0000-0000-000031B10000}"/>
    <cellStyle name="Normal 5 3 3 4 5 3" xfId="45377" xr:uid="{00000000-0005-0000-0000-000032B10000}"/>
    <cellStyle name="Normal 5 3 3 4 5 3 2" xfId="45378" xr:uid="{00000000-0005-0000-0000-000033B10000}"/>
    <cellStyle name="Normal 5 3 3 4 5 3 2 2" xfId="45379" xr:uid="{00000000-0005-0000-0000-000034B10000}"/>
    <cellStyle name="Normal 5 3 3 4 5 3 3" xfId="45380" xr:uid="{00000000-0005-0000-0000-000035B10000}"/>
    <cellStyle name="Normal 5 3 3 4 5 4" xfId="45381" xr:uid="{00000000-0005-0000-0000-000036B10000}"/>
    <cellStyle name="Normal 5 3 3 4 6" xfId="45382" xr:uid="{00000000-0005-0000-0000-000037B10000}"/>
    <cellStyle name="Normal 5 3 3 4 6 2" xfId="45383" xr:uid="{00000000-0005-0000-0000-000038B10000}"/>
    <cellStyle name="Normal 5 3 3 4 6 2 2" xfId="45384" xr:uid="{00000000-0005-0000-0000-000039B10000}"/>
    <cellStyle name="Normal 5 3 3 4 6 3" xfId="45385" xr:uid="{00000000-0005-0000-0000-00003AB10000}"/>
    <cellStyle name="Normal 5 3 3 4 6 3 2" xfId="45386" xr:uid="{00000000-0005-0000-0000-00003BB10000}"/>
    <cellStyle name="Normal 5 3 3 4 6 3 2 2" xfId="45387" xr:uid="{00000000-0005-0000-0000-00003CB10000}"/>
    <cellStyle name="Normal 5 3 3 4 6 3 3" xfId="45388" xr:uid="{00000000-0005-0000-0000-00003DB10000}"/>
    <cellStyle name="Normal 5 3 3 4 6 4" xfId="45389" xr:uid="{00000000-0005-0000-0000-00003EB10000}"/>
    <cellStyle name="Normal 5 3 3 4 7" xfId="45390" xr:uid="{00000000-0005-0000-0000-00003FB10000}"/>
    <cellStyle name="Normal 5 3 3 4 7 2" xfId="45391" xr:uid="{00000000-0005-0000-0000-000040B10000}"/>
    <cellStyle name="Normal 5 3 3 4 8" xfId="45392" xr:uid="{00000000-0005-0000-0000-000041B10000}"/>
    <cellStyle name="Normal 5 3 3 4 8 2" xfId="45393" xr:uid="{00000000-0005-0000-0000-000042B10000}"/>
    <cellStyle name="Normal 5 3 3 4 8 2 2" xfId="45394" xr:uid="{00000000-0005-0000-0000-000043B10000}"/>
    <cellStyle name="Normal 5 3 3 4 8 3" xfId="45395" xr:uid="{00000000-0005-0000-0000-000044B10000}"/>
    <cellStyle name="Normal 5 3 3 4 9" xfId="45396" xr:uid="{00000000-0005-0000-0000-000045B10000}"/>
    <cellStyle name="Normal 5 3 3 4 9 2" xfId="45397" xr:uid="{00000000-0005-0000-0000-000046B10000}"/>
    <cellStyle name="Normal 5 3 3 5" xfId="45398" xr:uid="{00000000-0005-0000-0000-000047B10000}"/>
    <cellStyle name="Normal 5 3 3 5 2" xfId="45399" xr:uid="{00000000-0005-0000-0000-000048B10000}"/>
    <cellStyle name="Normal 5 3 3 5 2 2" xfId="45400" xr:uid="{00000000-0005-0000-0000-000049B10000}"/>
    <cellStyle name="Normal 5 3 3 5 2 2 2" xfId="45401" xr:uid="{00000000-0005-0000-0000-00004AB10000}"/>
    <cellStyle name="Normal 5 3 3 5 2 2 2 2" xfId="45402" xr:uid="{00000000-0005-0000-0000-00004BB10000}"/>
    <cellStyle name="Normal 5 3 3 5 2 2 2 2 2" xfId="45403" xr:uid="{00000000-0005-0000-0000-00004CB10000}"/>
    <cellStyle name="Normal 5 3 3 5 2 2 2 3" xfId="45404" xr:uid="{00000000-0005-0000-0000-00004DB10000}"/>
    <cellStyle name="Normal 5 3 3 5 2 2 2 3 2" xfId="45405" xr:uid="{00000000-0005-0000-0000-00004EB10000}"/>
    <cellStyle name="Normal 5 3 3 5 2 2 2 3 2 2" xfId="45406" xr:uid="{00000000-0005-0000-0000-00004FB10000}"/>
    <cellStyle name="Normal 5 3 3 5 2 2 2 3 3" xfId="45407" xr:uid="{00000000-0005-0000-0000-000050B10000}"/>
    <cellStyle name="Normal 5 3 3 5 2 2 2 4" xfId="45408" xr:uid="{00000000-0005-0000-0000-000051B10000}"/>
    <cellStyle name="Normal 5 3 3 5 2 2 3" xfId="45409" xr:uid="{00000000-0005-0000-0000-000052B10000}"/>
    <cellStyle name="Normal 5 3 3 5 2 2 3 2" xfId="45410" xr:uid="{00000000-0005-0000-0000-000053B10000}"/>
    <cellStyle name="Normal 5 3 3 5 2 2 4" xfId="45411" xr:uid="{00000000-0005-0000-0000-000054B10000}"/>
    <cellStyle name="Normal 5 3 3 5 2 2 4 2" xfId="45412" xr:uid="{00000000-0005-0000-0000-000055B10000}"/>
    <cellStyle name="Normal 5 3 3 5 2 2 4 2 2" xfId="45413" xr:uid="{00000000-0005-0000-0000-000056B10000}"/>
    <cellStyle name="Normal 5 3 3 5 2 2 4 3" xfId="45414" xr:uid="{00000000-0005-0000-0000-000057B10000}"/>
    <cellStyle name="Normal 5 3 3 5 2 2 5" xfId="45415" xr:uid="{00000000-0005-0000-0000-000058B10000}"/>
    <cellStyle name="Normal 5 3 3 5 2 3" xfId="45416" xr:uid="{00000000-0005-0000-0000-000059B10000}"/>
    <cellStyle name="Normal 5 3 3 5 2 3 2" xfId="45417" xr:uid="{00000000-0005-0000-0000-00005AB10000}"/>
    <cellStyle name="Normal 5 3 3 5 2 3 2 2" xfId="45418" xr:uid="{00000000-0005-0000-0000-00005BB10000}"/>
    <cellStyle name="Normal 5 3 3 5 2 3 3" xfId="45419" xr:uid="{00000000-0005-0000-0000-00005CB10000}"/>
    <cellStyle name="Normal 5 3 3 5 2 3 3 2" xfId="45420" xr:uid="{00000000-0005-0000-0000-00005DB10000}"/>
    <cellStyle name="Normal 5 3 3 5 2 3 3 2 2" xfId="45421" xr:uid="{00000000-0005-0000-0000-00005EB10000}"/>
    <cellStyle name="Normal 5 3 3 5 2 3 3 3" xfId="45422" xr:uid="{00000000-0005-0000-0000-00005FB10000}"/>
    <cellStyle name="Normal 5 3 3 5 2 3 4" xfId="45423" xr:uid="{00000000-0005-0000-0000-000060B10000}"/>
    <cellStyle name="Normal 5 3 3 5 2 4" xfId="45424" xr:uid="{00000000-0005-0000-0000-000061B10000}"/>
    <cellStyle name="Normal 5 3 3 5 2 4 2" xfId="45425" xr:uid="{00000000-0005-0000-0000-000062B10000}"/>
    <cellStyle name="Normal 5 3 3 5 2 4 2 2" xfId="45426" xr:uid="{00000000-0005-0000-0000-000063B10000}"/>
    <cellStyle name="Normal 5 3 3 5 2 4 3" xfId="45427" xr:uid="{00000000-0005-0000-0000-000064B10000}"/>
    <cellStyle name="Normal 5 3 3 5 2 4 3 2" xfId="45428" xr:uid="{00000000-0005-0000-0000-000065B10000}"/>
    <cellStyle name="Normal 5 3 3 5 2 4 3 2 2" xfId="45429" xr:uid="{00000000-0005-0000-0000-000066B10000}"/>
    <cellStyle name="Normal 5 3 3 5 2 4 3 3" xfId="45430" xr:uid="{00000000-0005-0000-0000-000067B10000}"/>
    <cellStyle name="Normal 5 3 3 5 2 4 4" xfId="45431" xr:uid="{00000000-0005-0000-0000-000068B10000}"/>
    <cellStyle name="Normal 5 3 3 5 2 5" xfId="45432" xr:uid="{00000000-0005-0000-0000-000069B10000}"/>
    <cellStyle name="Normal 5 3 3 5 2 5 2" xfId="45433" xr:uid="{00000000-0005-0000-0000-00006AB10000}"/>
    <cellStyle name="Normal 5 3 3 5 2 6" xfId="45434" xr:uid="{00000000-0005-0000-0000-00006BB10000}"/>
    <cellStyle name="Normal 5 3 3 5 2 6 2" xfId="45435" xr:uid="{00000000-0005-0000-0000-00006CB10000}"/>
    <cellStyle name="Normal 5 3 3 5 2 6 2 2" xfId="45436" xr:uid="{00000000-0005-0000-0000-00006DB10000}"/>
    <cellStyle name="Normal 5 3 3 5 2 6 3" xfId="45437" xr:uid="{00000000-0005-0000-0000-00006EB10000}"/>
    <cellStyle name="Normal 5 3 3 5 2 7" xfId="45438" xr:uid="{00000000-0005-0000-0000-00006FB10000}"/>
    <cellStyle name="Normal 5 3 3 5 2 7 2" xfId="45439" xr:uid="{00000000-0005-0000-0000-000070B10000}"/>
    <cellStyle name="Normal 5 3 3 5 2 8" xfId="45440" xr:uid="{00000000-0005-0000-0000-000071B10000}"/>
    <cellStyle name="Normal 5 3 3 5 3" xfId="45441" xr:uid="{00000000-0005-0000-0000-000072B10000}"/>
    <cellStyle name="Normal 5 3 3 5 3 2" xfId="45442" xr:uid="{00000000-0005-0000-0000-000073B10000}"/>
    <cellStyle name="Normal 5 3 3 5 3 2 2" xfId="45443" xr:uid="{00000000-0005-0000-0000-000074B10000}"/>
    <cellStyle name="Normal 5 3 3 5 3 2 2 2" xfId="45444" xr:uid="{00000000-0005-0000-0000-000075B10000}"/>
    <cellStyle name="Normal 5 3 3 5 3 2 3" xfId="45445" xr:uid="{00000000-0005-0000-0000-000076B10000}"/>
    <cellStyle name="Normal 5 3 3 5 3 2 3 2" xfId="45446" xr:uid="{00000000-0005-0000-0000-000077B10000}"/>
    <cellStyle name="Normal 5 3 3 5 3 2 3 2 2" xfId="45447" xr:uid="{00000000-0005-0000-0000-000078B10000}"/>
    <cellStyle name="Normal 5 3 3 5 3 2 3 3" xfId="45448" xr:uid="{00000000-0005-0000-0000-000079B10000}"/>
    <cellStyle name="Normal 5 3 3 5 3 2 4" xfId="45449" xr:uid="{00000000-0005-0000-0000-00007AB10000}"/>
    <cellStyle name="Normal 5 3 3 5 3 3" xfId="45450" xr:uid="{00000000-0005-0000-0000-00007BB10000}"/>
    <cellStyle name="Normal 5 3 3 5 3 3 2" xfId="45451" xr:uid="{00000000-0005-0000-0000-00007CB10000}"/>
    <cellStyle name="Normal 5 3 3 5 3 4" xfId="45452" xr:uid="{00000000-0005-0000-0000-00007DB10000}"/>
    <cellStyle name="Normal 5 3 3 5 3 4 2" xfId="45453" xr:uid="{00000000-0005-0000-0000-00007EB10000}"/>
    <cellStyle name="Normal 5 3 3 5 3 4 2 2" xfId="45454" xr:uid="{00000000-0005-0000-0000-00007FB10000}"/>
    <cellStyle name="Normal 5 3 3 5 3 4 3" xfId="45455" xr:uid="{00000000-0005-0000-0000-000080B10000}"/>
    <cellStyle name="Normal 5 3 3 5 3 5" xfId="45456" xr:uid="{00000000-0005-0000-0000-000081B10000}"/>
    <cellStyle name="Normal 5 3 3 5 4" xfId="45457" xr:uid="{00000000-0005-0000-0000-000082B10000}"/>
    <cellStyle name="Normal 5 3 3 5 4 2" xfId="45458" xr:uid="{00000000-0005-0000-0000-000083B10000}"/>
    <cellStyle name="Normal 5 3 3 5 4 2 2" xfId="45459" xr:uid="{00000000-0005-0000-0000-000084B10000}"/>
    <cellStyle name="Normal 5 3 3 5 4 3" xfId="45460" xr:uid="{00000000-0005-0000-0000-000085B10000}"/>
    <cellStyle name="Normal 5 3 3 5 4 3 2" xfId="45461" xr:uid="{00000000-0005-0000-0000-000086B10000}"/>
    <cellStyle name="Normal 5 3 3 5 4 3 2 2" xfId="45462" xr:uid="{00000000-0005-0000-0000-000087B10000}"/>
    <cellStyle name="Normal 5 3 3 5 4 3 3" xfId="45463" xr:uid="{00000000-0005-0000-0000-000088B10000}"/>
    <cellStyle name="Normal 5 3 3 5 4 4" xfId="45464" xr:uid="{00000000-0005-0000-0000-000089B10000}"/>
    <cellStyle name="Normal 5 3 3 5 5" xfId="45465" xr:uid="{00000000-0005-0000-0000-00008AB10000}"/>
    <cellStyle name="Normal 5 3 3 5 5 2" xfId="45466" xr:uid="{00000000-0005-0000-0000-00008BB10000}"/>
    <cellStyle name="Normal 5 3 3 5 5 2 2" xfId="45467" xr:uid="{00000000-0005-0000-0000-00008CB10000}"/>
    <cellStyle name="Normal 5 3 3 5 5 3" xfId="45468" xr:uid="{00000000-0005-0000-0000-00008DB10000}"/>
    <cellStyle name="Normal 5 3 3 5 5 3 2" xfId="45469" xr:uid="{00000000-0005-0000-0000-00008EB10000}"/>
    <cellStyle name="Normal 5 3 3 5 5 3 2 2" xfId="45470" xr:uid="{00000000-0005-0000-0000-00008FB10000}"/>
    <cellStyle name="Normal 5 3 3 5 5 3 3" xfId="45471" xr:uid="{00000000-0005-0000-0000-000090B10000}"/>
    <cellStyle name="Normal 5 3 3 5 5 4" xfId="45472" xr:uid="{00000000-0005-0000-0000-000091B10000}"/>
    <cellStyle name="Normal 5 3 3 5 6" xfId="45473" xr:uid="{00000000-0005-0000-0000-000092B10000}"/>
    <cellStyle name="Normal 5 3 3 5 6 2" xfId="45474" xr:uid="{00000000-0005-0000-0000-000093B10000}"/>
    <cellStyle name="Normal 5 3 3 5 7" xfId="45475" xr:uid="{00000000-0005-0000-0000-000094B10000}"/>
    <cellStyle name="Normal 5 3 3 5 7 2" xfId="45476" xr:uid="{00000000-0005-0000-0000-000095B10000}"/>
    <cellStyle name="Normal 5 3 3 5 7 2 2" xfId="45477" xr:uid="{00000000-0005-0000-0000-000096B10000}"/>
    <cellStyle name="Normal 5 3 3 5 7 3" xfId="45478" xr:uid="{00000000-0005-0000-0000-000097B10000}"/>
    <cellStyle name="Normal 5 3 3 5 8" xfId="45479" xr:uid="{00000000-0005-0000-0000-000098B10000}"/>
    <cellStyle name="Normal 5 3 3 5 8 2" xfId="45480" xr:uid="{00000000-0005-0000-0000-000099B10000}"/>
    <cellStyle name="Normal 5 3 3 5 9" xfId="45481" xr:uid="{00000000-0005-0000-0000-00009AB10000}"/>
    <cellStyle name="Normal 5 3 3 6" xfId="45482" xr:uid="{00000000-0005-0000-0000-00009BB10000}"/>
    <cellStyle name="Normal 5 3 3 6 2" xfId="45483" xr:uid="{00000000-0005-0000-0000-00009CB10000}"/>
    <cellStyle name="Normal 5 3 3 6 2 2" xfId="45484" xr:uid="{00000000-0005-0000-0000-00009DB10000}"/>
    <cellStyle name="Normal 5 3 3 6 2 2 2" xfId="45485" xr:uid="{00000000-0005-0000-0000-00009EB10000}"/>
    <cellStyle name="Normal 5 3 3 6 2 2 2 2" xfId="45486" xr:uid="{00000000-0005-0000-0000-00009FB10000}"/>
    <cellStyle name="Normal 5 3 3 6 2 2 3" xfId="45487" xr:uid="{00000000-0005-0000-0000-0000A0B10000}"/>
    <cellStyle name="Normal 5 3 3 6 2 2 3 2" xfId="45488" xr:uid="{00000000-0005-0000-0000-0000A1B10000}"/>
    <cellStyle name="Normal 5 3 3 6 2 2 3 2 2" xfId="45489" xr:uid="{00000000-0005-0000-0000-0000A2B10000}"/>
    <cellStyle name="Normal 5 3 3 6 2 2 3 3" xfId="45490" xr:uid="{00000000-0005-0000-0000-0000A3B10000}"/>
    <cellStyle name="Normal 5 3 3 6 2 2 4" xfId="45491" xr:uid="{00000000-0005-0000-0000-0000A4B10000}"/>
    <cellStyle name="Normal 5 3 3 6 2 3" xfId="45492" xr:uid="{00000000-0005-0000-0000-0000A5B10000}"/>
    <cellStyle name="Normal 5 3 3 6 2 3 2" xfId="45493" xr:uid="{00000000-0005-0000-0000-0000A6B10000}"/>
    <cellStyle name="Normal 5 3 3 6 2 4" xfId="45494" xr:uid="{00000000-0005-0000-0000-0000A7B10000}"/>
    <cellStyle name="Normal 5 3 3 6 2 4 2" xfId="45495" xr:uid="{00000000-0005-0000-0000-0000A8B10000}"/>
    <cellStyle name="Normal 5 3 3 6 2 4 2 2" xfId="45496" xr:uid="{00000000-0005-0000-0000-0000A9B10000}"/>
    <cellStyle name="Normal 5 3 3 6 2 4 3" xfId="45497" xr:uid="{00000000-0005-0000-0000-0000AAB10000}"/>
    <cellStyle name="Normal 5 3 3 6 2 5" xfId="45498" xr:uid="{00000000-0005-0000-0000-0000ABB10000}"/>
    <cellStyle name="Normal 5 3 3 6 3" xfId="45499" xr:uid="{00000000-0005-0000-0000-0000ACB10000}"/>
    <cellStyle name="Normal 5 3 3 6 3 2" xfId="45500" xr:uid="{00000000-0005-0000-0000-0000ADB10000}"/>
    <cellStyle name="Normal 5 3 3 6 3 2 2" xfId="45501" xr:uid="{00000000-0005-0000-0000-0000AEB10000}"/>
    <cellStyle name="Normal 5 3 3 6 3 3" xfId="45502" xr:uid="{00000000-0005-0000-0000-0000AFB10000}"/>
    <cellStyle name="Normal 5 3 3 6 3 3 2" xfId="45503" xr:uid="{00000000-0005-0000-0000-0000B0B10000}"/>
    <cellStyle name="Normal 5 3 3 6 3 3 2 2" xfId="45504" xr:uid="{00000000-0005-0000-0000-0000B1B10000}"/>
    <cellStyle name="Normal 5 3 3 6 3 3 3" xfId="45505" xr:uid="{00000000-0005-0000-0000-0000B2B10000}"/>
    <cellStyle name="Normal 5 3 3 6 3 4" xfId="45506" xr:uid="{00000000-0005-0000-0000-0000B3B10000}"/>
    <cellStyle name="Normal 5 3 3 6 4" xfId="45507" xr:uid="{00000000-0005-0000-0000-0000B4B10000}"/>
    <cellStyle name="Normal 5 3 3 6 4 2" xfId="45508" xr:uid="{00000000-0005-0000-0000-0000B5B10000}"/>
    <cellStyle name="Normal 5 3 3 6 4 2 2" xfId="45509" xr:uid="{00000000-0005-0000-0000-0000B6B10000}"/>
    <cellStyle name="Normal 5 3 3 6 4 3" xfId="45510" xr:uid="{00000000-0005-0000-0000-0000B7B10000}"/>
    <cellStyle name="Normal 5 3 3 6 4 3 2" xfId="45511" xr:uid="{00000000-0005-0000-0000-0000B8B10000}"/>
    <cellStyle name="Normal 5 3 3 6 4 3 2 2" xfId="45512" xr:uid="{00000000-0005-0000-0000-0000B9B10000}"/>
    <cellStyle name="Normal 5 3 3 6 4 3 3" xfId="45513" xr:uid="{00000000-0005-0000-0000-0000BAB10000}"/>
    <cellStyle name="Normal 5 3 3 6 4 4" xfId="45514" xr:uid="{00000000-0005-0000-0000-0000BBB10000}"/>
    <cellStyle name="Normal 5 3 3 6 5" xfId="45515" xr:uid="{00000000-0005-0000-0000-0000BCB10000}"/>
    <cellStyle name="Normal 5 3 3 6 5 2" xfId="45516" xr:uid="{00000000-0005-0000-0000-0000BDB10000}"/>
    <cellStyle name="Normal 5 3 3 6 6" xfId="45517" xr:uid="{00000000-0005-0000-0000-0000BEB10000}"/>
    <cellStyle name="Normal 5 3 3 6 6 2" xfId="45518" xr:uid="{00000000-0005-0000-0000-0000BFB10000}"/>
    <cellStyle name="Normal 5 3 3 6 6 2 2" xfId="45519" xr:uid="{00000000-0005-0000-0000-0000C0B10000}"/>
    <cellStyle name="Normal 5 3 3 6 6 3" xfId="45520" xr:uid="{00000000-0005-0000-0000-0000C1B10000}"/>
    <cellStyle name="Normal 5 3 3 6 7" xfId="45521" xr:uid="{00000000-0005-0000-0000-0000C2B10000}"/>
    <cellStyle name="Normal 5 3 3 6 7 2" xfId="45522" xr:uid="{00000000-0005-0000-0000-0000C3B10000}"/>
    <cellStyle name="Normal 5 3 3 6 8" xfId="45523" xr:uid="{00000000-0005-0000-0000-0000C4B10000}"/>
    <cellStyle name="Normal 5 3 3 7" xfId="45524" xr:uid="{00000000-0005-0000-0000-0000C5B10000}"/>
    <cellStyle name="Normal 5 3 3 7 2" xfId="45525" xr:uid="{00000000-0005-0000-0000-0000C6B10000}"/>
    <cellStyle name="Normal 5 3 3 7 2 2" xfId="45526" xr:uid="{00000000-0005-0000-0000-0000C7B10000}"/>
    <cellStyle name="Normal 5 3 3 7 2 2 2" xfId="45527" xr:uid="{00000000-0005-0000-0000-0000C8B10000}"/>
    <cellStyle name="Normal 5 3 3 7 2 2 2 2" xfId="45528" xr:uid="{00000000-0005-0000-0000-0000C9B10000}"/>
    <cellStyle name="Normal 5 3 3 7 2 2 3" xfId="45529" xr:uid="{00000000-0005-0000-0000-0000CAB10000}"/>
    <cellStyle name="Normal 5 3 3 7 2 2 3 2" xfId="45530" xr:uid="{00000000-0005-0000-0000-0000CBB10000}"/>
    <cellStyle name="Normal 5 3 3 7 2 2 3 2 2" xfId="45531" xr:uid="{00000000-0005-0000-0000-0000CCB10000}"/>
    <cellStyle name="Normal 5 3 3 7 2 2 3 3" xfId="45532" xr:uid="{00000000-0005-0000-0000-0000CDB10000}"/>
    <cellStyle name="Normal 5 3 3 7 2 2 4" xfId="45533" xr:uid="{00000000-0005-0000-0000-0000CEB10000}"/>
    <cellStyle name="Normal 5 3 3 7 2 3" xfId="45534" xr:uid="{00000000-0005-0000-0000-0000CFB10000}"/>
    <cellStyle name="Normal 5 3 3 7 2 3 2" xfId="45535" xr:uid="{00000000-0005-0000-0000-0000D0B10000}"/>
    <cellStyle name="Normal 5 3 3 7 2 4" xfId="45536" xr:uid="{00000000-0005-0000-0000-0000D1B10000}"/>
    <cellStyle name="Normal 5 3 3 7 2 4 2" xfId="45537" xr:uid="{00000000-0005-0000-0000-0000D2B10000}"/>
    <cellStyle name="Normal 5 3 3 7 2 4 2 2" xfId="45538" xr:uid="{00000000-0005-0000-0000-0000D3B10000}"/>
    <cellStyle name="Normal 5 3 3 7 2 4 3" xfId="45539" xr:uid="{00000000-0005-0000-0000-0000D4B10000}"/>
    <cellStyle name="Normal 5 3 3 7 2 5" xfId="45540" xr:uid="{00000000-0005-0000-0000-0000D5B10000}"/>
    <cellStyle name="Normal 5 3 3 7 3" xfId="45541" xr:uid="{00000000-0005-0000-0000-0000D6B10000}"/>
    <cellStyle name="Normal 5 3 3 7 3 2" xfId="45542" xr:uid="{00000000-0005-0000-0000-0000D7B10000}"/>
    <cellStyle name="Normal 5 3 3 7 3 2 2" xfId="45543" xr:uid="{00000000-0005-0000-0000-0000D8B10000}"/>
    <cellStyle name="Normal 5 3 3 7 3 3" xfId="45544" xr:uid="{00000000-0005-0000-0000-0000D9B10000}"/>
    <cellStyle name="Normal 5 3 3 7 3 3 2" xfId="45545" xr:uid="{00000000-0005-0000-0000-0000DAB10000}"/>
    <cellStyle name="Normal 5 3 3 7 3 3 2 2" xfId="45546" xr:uid="{00000000-0005-0000-0000-0000DBB10000}"/>
    <cellStyle name="Normal 5 3 3 7 3 3 3" xfId="45547" xr:uid="{00000000-0005-0000-0000-0000DCB10000}"/>
    <cellStyle name="Normal 5 3 3 7 3 4" xfId="45548" xr:uid="{00000000-0005-0000-0000-0000DDB10000}"/>
    <cellStyle name="Normal 5 3 3 7 4" xfId="45549" xr:uid="{00000000-0005-0000-0000-0000DEB10000}"/>
    <cellStyle name="Normal 5 3 3 7 4 2" xfId="45550" xr:uid="{00000000-0005-0000-0000-0000DFB10000}"/>
    <cellStyle name="Normal 5 3 3 7 5" xfId="45551" xr:uid="{00000000-0005-0000-0000-0000E0B10000}"/>
    <cellStyle name="Normal 5 3 3 7 5 2" xfId="45552" xr:uid="{00000000-0005-0000-0000-0000E1B10000}"/>
    <cellStyle name="Normal 5 3 3 7 5 2 2" xfId="45553" xr:uid="{00000000-0005-0000-0000-0000E2B10000}"/>
    <cellStyle name="Normal 5 3 3 7 5 3" xfId="45554" xr:uid="{00000000-0005-0000-0000-0000E3B10000}"/>
    <cellStyle name="Normal 5 3 3 7 6" xfId="45555" xr:uid="{00000000-0005-0000-0000-0000E4B10000}"/>
    <cellStyle name="Normal 5 3 3 8" xfId="45556" xr:uid="{00000000-0005-0000-0000-0000E5B10000}"/>
    <cellStyle name="Normal 5 3 3 8 2" xfId="45557" xr:uid="{00000000-0005-0000-0000-0000E6B10000}"/>
    <cellStyle name="Normal 5 3 3 8 2 2" xfId="45558" xr:uid="{00000000-0005-0000-0000-0000E7B10000}"/>
    <cellStyle name="Normal 5 3 3 8 2 2 2" xfId="45559" xr:uid="{00000000-0005-0000-0000-0000E8B10000}"/>
    <cellStyle name="Normal 5 3 3 8 2 2 2 2" xfId="45560" xr:uid="{00000000-0005-0000-0000-0000E9B10000}"/>
    <cellStyle name="Normal 5 3 3 8 2 2 3" xfId="45561" xr:uid="{00000000-0005-0000-0000-0000EAB10000}"/>
    <cellStyle name="Normal 5 3 3 8 2 2 3 2" xfId="45562" xr:uid="{00000000-0005-0000-0000-0000EBB10000}"/>
    <cellStyle name="Normal 5 3 3 8 2 2 3 2 2" xfId="45563" xr:uid="{00000000-0005-0000-0000-0000ECB10000}"/>
    <cellStyle name="Normal 5 3 3 8 2 2 3 3" xfId="45564" xr:uid="{00000000-0005-0000-0000-0000EDB10000}"/>
    <cellStyle name="Normal 5 3 3 8 2 2 4" xfId="45565" xr:uid="{00000000-0005-0000-0000-0000EEB10000}"/>
    <cellStyle name="Normal 5 3 3 8 2 3" xfId="45566" xr:uid="{00000000-0005-0000-0000-0000EFB10000}"/>
    <cellStyle name="Normal 5 3 3 8 2 3 2" xfId="45567" xr:uid="{00000000-0005-0000-0000-0000F0B10000}"/>
    <cellStyle name="Normal 5 3 3 8 2 4" xfId="45568" xr:uid="{00000000-0005-0000-0000-0000F1B10000}"/>
    <cellStyle name="Normal 5 3 3 8 2 4 2" xfId="45569" xr:uid="{00000000-0005-0000-0000-0000F2B10000}"/>
    <cellStyle name="Normal 5 3 3 8 2 4 2 2" xfId="45570" xr:uid="{00000000-0005-0000-0000-0000F3B10000}"/>
    <cellStyle name="Normal 5 3 3 8 2 4 3" xfId="45571" xr:uid="{00000000-0005-0000-0000-0000F4B10000}"/>
    <cellStyle name="Normal 5 3 3 8 2 5" xfId="45572" xr:uid="{00000000-0005-0000-0000-0000F5B10000}"/>
    <cellStyle name="Normal 5 3 3 8 3" xfId="45573" xr:uid="{00000000-0005-0000-0000-0000F6B10000}"/>
    <cellStyle name="Normal 5 3 3 8 3 2" xfId="45574" xr:uid="{00000000-0005-0000-0000-0000F7B10000}"/>
    <cellStyle name="Normal 5 3 3 8 3 2 2" xfId="45575" xr:uid="{00000000-0005-0000-0000-0000F8B10000}"/>
    <cellStyle name="Normal 5 3 3 8 3 3" xfId="45576" xr:uid="{00000000-0005-0000-0000-0000F9B10000}"/>
    <cellStyle name="Normal 5 3 3 8 3 3 2" xfId="45577" xr:uid="{00000000-0005-0000-0000-0000FAB10000}"/>
    <cellStyle name="Normal 5 3 3 8 3 3 2 2" xfId="45578" xr:uid="{00000000-0005-0000-0000-0000FBB10000}"/>
    <cellStyle name="Normal 5 3 3 8 3 3 3" xfId="45579" xr:uid="{00000000-0005-0000-0000-0000FCB10000}"/>
    <cellStyle name="Normal 5 3 3 8 3 4" xfId="45580" xr:uid="{00000000-0005-0000-0000-0000FDB10000}"/>
    <cellStyle name="Normal 5 3 3 8 4" xfId="45581" xr:uid="{00000000-0005-0000-0000-0000FEB10000}"/>
    <cellStyle name="Normal 5 3 3 8 4 2" xfId="45582" xr:uid="{00000000-0005-0000-0000-0000FFB10000}"/>
    <cellStyle name="Normal 5 3 3 8 5" xfId="45583" xr:uid="{00000000-0005-0000-0000-000000B20000}"/>
    <cellStyle name="Normal 5 3 3 8 5 2" xfId="45584" xr:uid="{00000000-0005-0000-0000-000001B20000}"/>
    <cellStyle name="Normal 5 3 3 8 5 2 2" xfId="45585" xr:uid="{00000000-0005-0000-0000-000002B20000}"/>
    <cellStyle name="Normal 5 3 3 8 5 3" xfId="45586" xr:uid="{00000000-0005-0000-0000-000003B20000}"/>
    <cellStyle name="Normal 5 3 3 8 6" xfId="45587" xr:uid="{00000000-0005-0000-0000-000004B20000}"/>
    <cellStyle name="Normal 5 3 3 9" xfId="45588" xr:uid="{00000000-0005-0000-0000-000005B20000}"/>
    <cellStyle name="Normal 5 3 3 9 2" xfId="45589" xr:uid="{00000000-0005-0000-0000-000006B20000}"/>
    <cellStyle name="Normal 5 3 3 9 2 2" xfId="45590" xr:uid="{00000000-0005-0000-0000-000007B20000}"/>
    <cellStyle name="Normal 5 3 3 9 2 2 2" xfId="45591" xr:uid="{00000000-0005-0000-0000-000008B20000}"/>
    <cellStyle name="Normal 5 3 3 9 2 3" xfId="45592" xr:uid="{00000000-0005-0000-0000-000009B20000}"/>
    <cellStyle name="Normal 5 3 3 9 2 3 2" xfId="45593" xr:uid="{00000000-0005-0000-0000-00000AB20000}"/>
    <cellStyle name="Normal 5 3 3 9 2 3 2 2" xfId="45594" xr:uid="{00000000-0005-0000-0000-00000BB20000}"/>
    <cellStyle name="Normal 5 3 3 9 2 3 3" xfId="45595" xr:uid="{00000000-0005-0000-0000-00000CB20000}"/>
    <cellStyle name="Normal 5 3 3 9 2 4" xfId="45596" xr:uid="{00000000-0005-0000-0000-00000DB20000}"/>
    <cellStyle name="Normal 5 3 3 9 3" xfId="45597" xr:uid="{00000000-0005-0000-0000-00000EB20000}"/>
    <cellStyle name="Normal 5 3 3 9 3 2" xfId="45598" xr:uid="{00000000-0005-0000-0000-00000FB20000}"/>
    <cellStyle name="Normal 5 3 3 9 4" xfId="45599" xr:uid="{00000000-0005-0000-0000-000010B20000}"/>
    <cellStyle name="Normal 5 3 3 9 4 2" xfId="45600" xr:uid="{00000000-0005-0000-0000-000011B20000}"/>
    <cellStyle name="Normal 5 3 3 9 4 2 2" xfId="45601" xr:uid="{00000000-0005-0000-0000-000012B20000}"/>
    <cellStyle name="Normal 5 3 3 9 4 3" xfId="45602" xr:uid="{00000000-0005-0000-0000-000013B20000}"/>
    <cellStyle name="Normal 5 3 3 9 5" xfId="45603" xr:uid="{00000000-0005-0000-0000-000014B20000}"/>
    <cellStyle name="Normal 5 3 3_T-straight with PEDs adjustor" xfId="45604" xr:uid="{00000000-0005-0000-0000-000015B20000}"/>
    <cellStyle name="Normal 5 3 4" xfId="45605" xr:uid="{00000000-0005-0000-0000-000016B20000}"/>
    <cellStyle name="Normal 5 3 4 10" xfId="45606" xr:uid="{00000000-0005-0000-0000-000017B20000}"/>
    <cellStyle name="Normal 5 3 4 11" xfId="45607" xr:uid="{00000000-0005-0000-0000-000018B20000}"/>
    <cellStyle name="Normal 5 3 4 2" xfId="45608" xr:uid="{00000000-0005-0000-0000-000019B20000}"/>
    <cellStyle name="Normal 5 3 4 2 10" xfId="45609" xr:uid="{00000000-0005-0000-0000-00001AB20000}"/>
    <cellStyle name="Normal 5 3 4 2 2" xfId="45610" xr:uid="{00000000-0005-0000-0000-00001BB20000}"/>
    <cellStyle name="Normal 5 3 4 2 2 2" xfId="45611" xr:uid="{00000000-0005-0000-0000-00001CB20000}"/>
    <cellStyle name="Normal 5 3 4 2 2 2 2" xfId="45612" xr:uid="{00000000-0005-0000-0000-00001DB20000}"/>
    <cellStyle name="Normal 5 3 4 2 2 2 2 2" xfId="45613" xr:uid="{00000000-0005-0000-0000-00001EB20000}"/>
    <cellStyle name="Normal 5 3 4 2 2 2 2 2 2" xfId="45614" xr:uid="{00000000-0005-0000-0000-00001FB20000}"/>
    <cellStyle name="Normal 5 3 4 2 2 2 2 3" xfId="45615" xr:uid="{00000000-0005-0000-0000-000020B20000}"/>
    <cellStyle name="Normal 5 3 4 2 2 2 2 3 2" xfId="45616" xr:uid="{00000000-0005-0000-0000-000021B20000}"/>
    <cellStyle name="Normal 5 3 4 2 2 2 2 3 2 2" xfId="45617" xr:uid="{00000000-0005-0000-0000-000022B20000}"/>
    <cellStyle name="Normal 5 3 4 2 2 2 2 3 3" xfId="45618" xr:uid="{00000000-0005-0000-0000-000023B20000}"/>
    <cellStyle name="Normal 5 3 4 2 2 2 2 4" xfId="45619" xr:uid="{00000000-0005-0000-0000-000024B20000}"/>
    <cellStyle name="Normal 5 3 4 2 2 2 3" xfId="45620" xr:uid="{00000000-0005-0000-0000-000025B20000}"/>
    <cellStyle name="Normal 5 3 4 2 2 2 3 2" xfId="45621" xr:uid="{00000000-0005-0000-0000-000026B20000}"/>
    <cellStyle name="Normal 5 3 4 2 2 2 4" xfId="45622" xr:uid="{00000000-0005-0000-0000-000027B20000}"/>
    <cellStyle name="Normal 5 3 4 2 2 2 4 2" xfId="45623" xr:uid="{00000000-0005-0000-0000-000028B20000}"/>
    <cellStyle name="Normal 5 3 4 2 2 2 4 2 2" xfId="45624" xr:uid="{00000000-0005-0000-0000-000029B20000}"/>
    <cellStyle name="Normal 5 3 4 2 2 2 4 3" xfId="45625" xr:uid="{00000000-0005-0000-0000-00002AB20000}"/>
    <cellStyle name="Normal 5 3 4 2 2 2 5" xfId="45626" xr:uid="{00000000-0005-0000-0000-00002BB20000}"/>
    <cellStyle name="Normal 5 3 4 2 2 3" xfId="45627" xr:uid="{00000000-0005-0000-0000-00002CB20000}"/>
    <cellStyle name="Normal 5 3 4 2 2 3 2" xfId="45628" xr:uid="{00000000-0005-0000-0000-00002DB20000}"/>
    <cellStyle name="Normal 5 3 4 2 2 3 2 2" xfId="45629" xr:uid="{00000000-0005-0000-0000-00002EB20000}"/>
    <cellStyle name="Normal 5 3 4 2 2 3 3" xfId="45630" xr:uid="{00000000-0005-0000-0000-00002FB20000}"/>
    <cellStyle name="Normal 5 3 4 2 2 3 3 2" xfId="45631" xr:uid="{00000000-0005-0000-0000-000030B20000}"/>
    <cellStyle name="Normal 5 3 4 2 2 3 3 2 2" xfId="45632" xr:uid="{00000000-0005-0000-0000-000031B20000}"/>
    <cellStyle name="Normal 5 3 4 2 2 3 3 3" xfId="45633" xr:uid="{00000000-0005-0000-0000-000032B20000}"/>
    <cellStyle name="Normal 5 3 4 2 2 3 4" xfId="45634" xr:uid="{00000000-0005-0000-0000-000033B20000}"/>
    <cellStyle name="Normal 5 3 4 2 2 4" xfId="45635" xr:uid="{00000000-0005-0000-0000-000034B20000}"/>
    <cellStyle name="Normal 5 3 4 2 2 4 2" xfId="45636" xr:uid="{00000000-0005-0000-0000-000035B20000}"/>
    <cellStyle name="Normal 5 3 4 2 2 4 2 2" xfId="45637" xr:uid="{00000000-0005-0000-0000-000036B20000}"/>
    <cellStyle name="Normal 5 3 4 2 2 4 3" xfId="45638" xr:uid="{00000000-0005-0000-0000-000037B20000}"/>
    <cellStyle name="Normal 5 3 4 2 2 4 3 2" xfId="45639" xr:uid="{00000000-0005-0000-0000-000038B20000}"/>
    <cellStyle name="Normal 5 3 4 2 2 4 3 2 2" xfId="45640" xr:uid="{00000000-0005-0000-0000-000039B20000}"/>
    <cellStyle name="Normal 5 3 4 2 2 4 3 3" xfId="45641" xr:uid="{00000000-0005-0000-0000-00003AB20000}"/>
    <cellStyle name="Normal 5 3 4 2 2 4 4" xfId="45642" xr:uid="{00000000-0005-0000-0000-00003BB20000}"/>
    <cellStyle name="Normal 5 3 4 2 2 5" xfId="45643" xr:uid="{00000000-0005-0000-0000-00003CB20000}"/>
    <cellStyle name="Normal 5 3 4 2 2 5 2" xfId="45644" xr:uid="{00000000-0005-0000-0000-00003DB20000}"/>
    <cellStyle name="Normal 5 3 4 2 2 6" xfId="45645" xr:uid="{00000000-0005-0000-0000-00003EB20000}"/>
    <cellStyle name="Normal 5 3 4 2 2 6 2" xfId="45646" xr:uid="{00000000-0005-0000-0000-00003FB20000}"/>
    <cellStyle name="Normal 5 3 4 2 2 6 2 2" xfId="45647" xr:uid="{00000000-0005-0000-0000-000040B20000}"/>
    <cellStyle name="Normal 5 3 4 2 2 6 3" xfId="45648" xr:uid="{00000000-0005-0000-0000-000041B20000}"/>
    <cellStyle name="Normal 5 3 4 2 2 7" xfId="45649" xr:uid="{00000000-0005-0000-0000-000042B20000}"/>
    <cellStyle name="Normal 5 3 4 2 2 7 2" xfId="45650" xr:uid="{00000000-0005-0000-0000-000043B20000}"/>
    <cellStyle name="Normal 5 3 4 2 2 8" xfId="45651" xr:uid="{00000000-0005-0000-0000-000044B20000}"/>
    <cellStyle name="Normal 5 3 4 2 3" xfId="45652" xr:uid="{00000000-0005-0000-0000-000045B20000}"/>
    <cellStyle name="Normal 5 3 4 2 3 2" xfId="45653" xr:uid="{00000000-0005-0000-0000-000046B20000}"/>
    <cellStyle name="Normal 5 3 4 2 3 2 2" xfId="45654" xr:uid="{00000000-0005-0000-0000-000047B20000}"/>
    <cellStyle name="Normal 5 3 4 2 3 2 2 2" xfId="45655" xr:uid="{00000000-0005-0000-0000-000048B20000}"/>
    <cellStyle name="Normal 5 3 4 2 3 2 3" xfId="45656" xr:uid="{00000000-0005-0000-0000-000049B20000}"/>
    <cellStyle name="Normal 5 3 4 2 3 2 3 2" xfId="45657" xr:uid="{00000000-0005-0000-0000-00004AB20000}"/>
    <cellStyle name="Normal 5 3 4 2 3 2 3 2 2" xfId="45658" xr:uid="{00000000-0005-0000-0000-00004BB20000}"/>
    <cellStyle name="Normal 5 3 4 2 3 2 3 3" xfId="45659" xr:uid="{00000000-0005-0000-0000-00004CB20000}"/>
    <cellStyle name="Normal 5 3 4 2 3 2 4" xfId="45660" xr:uid="{00000000-0005-0000-0000-00004DB20000}"/>
    <cellStyle name="Normal 5 3 4 2 3 3" xfId="45661" xr:uid="{00000000-0005-0000-0000-00004EB20000}"/>
    <cellStyle name="Normal 5 3 4 2 3 3 2" xfId="45662" xr:uid="{00000000-0005-0000-0000-00004FB20000}"/>
    <cellStyle name="Normal 5 3 4 2 3 4" xfId="45663" xr:uid="{00000000-0005-0000-0000-000050B20000}"/>
    <cellStyle name="Normal 5 3 4 2 3 4 2" xfId="45664" xr:uid="{00000000-0005-0000-0000-000051B20000}"/>
    <cellStyle name="Normal 5 3 4 2 3 4 2 2" xfId="45665" xr:uid="{00000000-0005-0000-0000-000052B20000}"/>
    <cellStyle name="Normal 5 3 4 2 3 4 3" xfId="45666" xr:uid="{00000000-0005-0000-0000-000053B20000}"/>
    <cellStyle name="Normal 5 3 4 2 3 5" xfId="45667" xr:uid="{00000000-0005-0000-0000-000054B20000}"/>
    <cellStyle name="Normal 5 3 4 2 4" xfId="45668" xr:uid="{00000000-0005-0000-0000-000055B20000}"/>
    <cellStyle name="Normal 5 3 4 2 4 2" xfId="45669" xr:uid="{00000000-0005-0000-0000-000056B20000}"/>
    <cellStyle name="Normal 5 3 4 2 4 2 2" xfId="45670" xr:uid="{00000000-0005-0000-0000-000057B20000}"/>
    <cellStyle name="Normal 5 3 4 2 4 3" xfId="45671" xr:uid="{00000000-0005-0000-0000-000058B20000}"/>
    <cellStyle name="Normal 5 3 4 2 4 3 2" xfId="45672" xr:uid="{00000000-0005-0000-0000-000059B20000}"/>
    <cellStyle name="Normal 5 3 4 2 4 3 2 2" xfId="45673" xr:uid="{00000000-0005-0000-0000-00005AB20000}"/>
    <cellStyle name="Normal 5 3 4 2 4 3 3" xfId="45674" xr:uid="{00000000-0005-0000-0000-00005BB20000}"/>
    <cellStyle name="Normal 5 3 4 2 4 4" xfId="45675" xr:uid="{00000000-0005-0000-0000-00005CB20000}"/>
    <cellStyle name="Normal 5 3 4 2 5" xfId="45676" xr:uid="{00000000-0005-0000-0000-00005DB20000}"/>
    <cellStyle name="Normal 5 3 4 2 5 2" xfId="45677" xr:uid="{00000000-0005-0000-0000-00005EB20000}"/>
    <cellStyle name="Normal 5 3 4 2 5 2 2" xfId="45678" xr:uid="{00000000-0005-0000-0000-00005FB20000}"/>
    <cellStyle name="Normal 5 3 4 2 5 3" xfId="45679" xr:uid="{00000000-0005-0000-0000-000060B20000}"/>
    <cellStyle name="Normal 5 3 4 2 5 3 2" xfId="45680" xr:uid="{00000000-0005-0000-0000-000061B20000}"/>
    <cellStyle name="Normal 5 3 4 2 5 3 2 2" xfId="45681" xr:uid="{00000000-0005-0000-0000-000062B20000}"/>
    <cellStyle name="Normal 5 3 4 2 5 3 3" xfId="45682" xr:uid="{00000000-0005-0000-0000-000063B20000}"/>
    <cellStyle name="Normal 5 3 4 2 5 4" xfId="45683" xr:uid="{00000000-0005-0000-0000-000064B20000}"/>
    <cellStyle name="Normal 5 3 4 2 6" xfId="45684" xr:uid="{00000000-0005-0000-0000-000065B20000}"/>
    <cellStyle name="Normal 5 3 4 2 6 2" xfId="45685" xr:uid="{00000000-0005-0000-0000-000066B20000}"/>
    <cellStyle name="Normal 5 3 4 2 7" xfId="45686" xr:uid="{00000000-0005-0000-0000-000067B20000}"/>
    <cellStyle name="Normal 5 3 4 2 7 2" xfId="45687" xr:uid="{00000000-0005-0000-0000-000068B20000}"/>
    <cellStyle name="Normal 5 3 4 2 7 2 2" xfId="45688" xr:uid="{00000000-0005-0000-0000-000069B20000}"/>
    <cellStyle name="Normal 5 3 4 2 7 3" xfId="45689" xr:uid="{00000000-0005-0000-0000-00006AB20000}"/>
    <cellStyle name="Normal 5 3 4 2 8" xfId="45690" xr:uid="{00000000-0005-0000-0000-00006BB20000}"/>
    <cellStyle name="Normal 5 3 4 2 8 2" xfId="45691" xr:uid="{00000000-0005-0000-0000-00006CB20000}"/>
    <cellStyle name="Normal 5 3 4 2 9" xfId="45692" xr:uid="{00000000-0005-0000-0000-00006DB20000}"/>
    <cellStyle name="Normal 5 3 4 3" xfId="45693" xr:uid="{00000000-0005-0000-0000-00006EB20000}"/>
    <cellStyle name="Normal 5 3 4 3 2" xfId="45694" xr:uid="{00000000-0005-0000-0000-00006FB20000}"/>
    <cellStyle name="Normal 5 3 4 3 2 2" xfId="45695" xr:uid="{00000000-0005-0000-0000-000070B20000}"/>
    <cellStyle name="Normal 5 3 4 3 2 2 2" xfId="45696" xr:uid="{00000000-0005-0000-0000-000071B20000}"/>
    <cellStyle name="Normal 5 3 4 3 2 2 2 2" xfId="45697" xr:uid="{00000000-0005-0000-0000-000072B20000}"/>
    <cellStyle name="Normal 5 3 4 3 2 2 3" xfId="45698" xr:uid="{00000000-0005-0000-0000-000073B20000}"/>
    <cellStyle name="Normal 5 3 4 3 2 2 3 2" xfId="45699" xr:uid="{00000000-0005-0000-0000-000074B20000}"/>
    <cellStyle name="Normal 5 3 4 3 2 2 3 2 2" xfId="45700" xr:uid="{00000000-0005-0000-0000-000075B20000}"/>
    <cellStyle name="Normal 5 3 4 3 2 2 3 3" xfId="45701" xr:uid="{00000000-0005-0000-0000-000076B20000}"/>
    <cellStyle name="Normal 5 3 4 3 2 2 4" xfId="45702" xr:uid="{00000000-0005-0000-0000-000077B20000}"/>
    <cellStyle name="Normal 5 3 4 3 2 3" xfId="45703" xr:uid="{00000000-0005-0000-0000-000078B20000}"/>
    <cellStyle name="Normal 5 3 4 3 2 3 2" xfId="45704" xr:uid="{00000000-0005-0000-0000-000079B20000}"/>
    <cellStyle name="Normal 5 3 4 3 2 4" xfId="45705" xr:uid="{00000000-0005-0000-0000-00007AB20000}"/>
    <cellStyle name="Normal 5 3 4 3 2 4 2" xfId="45706" xr:uid="{00000000-0005-0000-0000-00007BB20000}"/>
    <cellStyle name="Normal 5 3 4 3 2 4 2 2" xfId="45707" xr:uid="{00000000-0005-0000-0000-00007CB20000}"/>
    <cellStyle name="Normal 5 3 4 3 2 4 3" xfId="45708" xr:uid="{00000000-0005-0000-0000-00007DB20000}"/>
    <cellStyle name="Normal 5 3 4 3 2 5" xfId="45709" xr:uid="{00000000-0005-0000-0000-00007EB20000}"/>
    <cellStyle name="Normal 5 3 4 3 3" xfId="45710" xr:uid="{00000000-0005-0000-0000-00007FB20000}"/>
    <cellStyle name="Normal 5 3 4 3 3 2" xfId="45711" xr:uid="{00000000-0005-0000-0000-000080B20000}"/>
    <cellStyle name="Normal 5 3 4 3 3 2 2" xfId="45712" xr:uid="{00000000-0005-0000-0000-000081B20000}"/>
    <cellStyle name="Normal 5 3 4 3 3 3" xfId="45713" xr:uid="{00000000-0005-0000-0000-000082B20000}"/>
    <cellStyle name="Normal 5 3 4 3 3 3 2" xfId="45714" xr:uid="{00000000-0005-0000-0000-000083B20000}"/>
    <cellStyle name="Normal 5 3 4 3 3 3 2 2" xfId="45715" xr:uid="{00000000-0005-0000-0000-000084B20000}"/>
    <cellStyle name="Normal 5 3 4 3 3 3 3" xfId="45716" xr:uid="{00000000-0005-0000-0000-000085B20000}"/>
    <cellStyle name="Normal 5 3 4 3 3 4" xfId="45717" xr:uid="{00000000-0005-0000-0000-000086B20000}"/>
    <cellStyle name="Normal 5 3 4 3 4" xfId="45718" xr:uid="{00000000-0005-0000-0000-000087B20000}"/>
    <cellStyle name="Normal 5 3 4 3 4 2" xfId="45719" xr:uid="{00000000-0005-0000-0000-000088B20000}"/>
    <cellStyle name="Normal 5 3 4 3 4 2 2" xfId="45720" xr:uid="{00000000-0005-0000-0000-000089B20000}"/>
    <cellStyle name="Normal 5 3 4 3 4 3" xfId="45721" xr:uid="{00000000-0005-0000-0000-00008AB20000}"/>
    <cellStyle name="Normal 5 3 4 3 4 3 2" xfId="45722" xr:uid="{00000000-0005-0000-0000-00008BB20000}"/>
    <cellStyle name="Normal 5 3 4 3 4 3 2 2" xfId="45723" xr:uid="{00000000-0005-0000-0000-00008CB20000}"/>
    <cellStyle name="Normal 5 3 4 3 4 3 3" xfId="45724" xr:uid="{00000000-0005-0000-0000-00008DB20000}"/>
    <cellStyle name="Normal 5 3 4 3 4 4" xfId="45725" xr:uid="{00000000-0005-0000-0000-00008EB20000}"/>
    <cellStyle name="Normal 5 3 4 3 5" xfId="45726" xr:uid="{00000000-0005-0000-0000-00008FB20000}"/>
    <cellStyle name="Normal 5 3 4 3 5 2" xfId="45727" xr:uid="{00000000-0005-0000-0000-000090B20000}"/>
    <cellStyle name="Normal 5 3 4 3 6" xfId="45728" xr:uid="{00000000-0005-0000-0000-000091B20000}"/>
    <cellStyle name="Normal 5 3 4 3 6 2" xfId="45729" xr:uid="{00000000-0005-0000-0000-000092B20000}"/>
    <cellStyle name="Normal 5 3 4 3 6 2 2" xfId="45730" xr:uid="{00000000-0005-0000-0000-000093B20000}"/>
    <cellStyle name="Normal 5 3 4 3 6 3" xfId="45731" xr:uid="{00000000-0005-0000-0000-000094B20000}"/>
    <cellStyle name="Normal 5 3 4 3 7" xfId="45732" xr:uid="{00000000-0005-0000-0000-000095B20000}"/>
    <cellStyle name="Normal 5 3 4 3 7 2" xfId="45733" xr:uid="{00000000-0005-0000-0000-000096B20000}"/>
    <cellStyle name="Normal 5 3 4 3 8" xfId="45734" xr:uid="{00000000-0005-0000-0000-000097B20000}"/>
    <cellStyle name="Normal 5 3 4 4" xfId="45735" xr:uid="{00000000-0005-0000-0000-000098B20000}"/>
    <cellStyle name="Normal 5 3 4 4 2" xfId="45736" xr:uid="{00000000-0005-0000-0000-000099B20000}"/>
    <cellStyle name="Normal 5 3 4 4 2 2" xfId="45737" xr:uid="{00000000-0005-0000-0000-00009AB20000}"/>
    <cellStyle name="Normal 5 3 4 4 2 2 2" xfId="45738" xr:uid="{00000000-0005-0000-0000-00009BB20000}"/>
    <cellStyle name="Normal 5 3 4 4 2 3" xfId="45739" xr:uid="{00000000-0005-0000-0000-00009CB20000}"/>
    <cellStyle name="Normal 5 3 4 4 2 3 2" xfId="45740" xr:uid="{00000000-0005-0000-0000-00009DB20000}"/>
    <cellStyle name="Normal 5 3 4 4 2 3 2 2" xfId="45741" xr:uid="{00000000-0005-0000-0000-00009EB20000}"/>
    <cellStyle name="Normal 5 3 4 4 2 3 3" xfId="45742" xr:uid="{00000000-0005-0000-0000-00009FB20000}"/>
    <cellStyle name="Normal 5 3 4 4 2 4" xfId="45743" xr:uid="{00000000-0005-0000-0000-0000A0B20000}"/>
    <cellStyle name="Normal 5 3 4 4 3" xfId="45744" xr:uid="{00000000-0005-0000-0000-0000A1B20000}"/>
    <cellStyle name="Normal 5 3 4 4 3 2" xfId="45745" xr:uid="{00000000-0005-0000-0000-0000A2B20000}"/>
    <cellStyle name="Normal 5 3 4 4 4" xfId="45746" xr:uid="{00000000-0005-0000-0000-0000A3B20000}"/>
    <cellStyle name="Normal 5 3 4 4 4 2" xfId="45747" xr:uid="{00000000-0005-0000-0000-0000A4B20000}"/>
    <cellStyle name="Normal 5 3 4 4 4 2 2" xfId="45748" xr:uid="{00000000-0005-0000-0000-0000A5B20000}"/>
    <cellStyle name="Normal 5 3 4 4 4 3" xfId="45749" xr:uid="{00000000-0005-0000-0000-0000A6B20000}"/>
    <cellStyle name="Normal 5 3 4 4 5" xfId="45750" xr:uid="{00000000-0005-0000-0000-0000A7B20000}"/>
    <cellStyle name="Normal 5 3 4 5" xfId="45751" xr:uid="{00000000-0005-0000-0000-0000A8B20000}"/>
    <cellStyle name="Normal 5 3 4 5 2" xfId="45752" xr:uid="{00000000-0005-0000-0000-0000A9B20000}"/>
    <cellStyle name="Normal 5 3 4 5 2 2" xfId="45753" xr:uid="{00000000-0005-0000-0000-0000AAB20000}"/>
    <cellStyle name="Normal 5 3 4 5 3" xfId="45754" xr:uid="{00000000-0005-0000-0000-0000ABB20000}"/>
    <cellStyle name="Normal 5 3 4 5 3 2" xfId="45755" xr:uid="{00000000-0005-0000-0000-0000ACB20000}"/>
    <cellStyle name="Normal 5 3 4 5 3 2 2" xfId="45756" xr:uid="{00000000-0005-0000-0000-0000ADB20000}"/>
    <cellStyle name="Normal 5 3 4 5 3 3" xfId="45757" xr:uid="{00000000-0005-0000-0000-0000AEB20000}"/>
    <cellStyle name="Normal 5 3 4 5 4" xfId="45758" xr:uid="{00000000-0005-0000-0000-0000AFB20000}"/>
    <cellStyle name="Normal 5 3 4 6" xfId="45759" xr:uid="{00000000-0005-0000-0000-0000B0B20000}"/>
    <cellStyle name="Normal 5 3 4 6 2" xfId="45760" xr:uid="{00000000-0005-0000-0000-0000B1B20000}"/>
    <cellStyle name="Normal 5 3 4 6 2 2" xfId="45761" xr:uid="{00000000-0005-0000-0000-0000B2B20000}"/>
    <cellStyle name="Normal 5 3 4 6 3" xfId="45762" xr:uid="{00000000-0005-0000-0000-0000B3B20000}"/>
    <cellStyle name="Normal 5 3 4 6 3 2" xfId="45763" xr:uid="{00000000-0005-0000-0000-0000B4B20000}"/>
    <cellStyle name="Normal 5 3 4 6 3 2 2" xfId="45764" xr:uid="{00000000-0005-0000-0000-0000B5B20000}"/>
    <cellStyle name="Normal 5 3 4 6 3 3" xfId="45765" xr:uid="{00000000-0005-0000-0000-0000B6B20000}"/>
    <cellStyle name="Normal 5 3 4 6 4" xfId="45766" xr:uid="{00000000-0005-0000-0000-0000B7B20000}"/>
    <cellStyle name="Normal 5 3 4 7" xfId="45767" xr:uid="{00000000-0005-0000-0000-0000B8B20000}"/>
    <cellStyle name="Normal 5 3 4 7 2" xfId="45768" xr:uid="{00000000-0005-0000-0000-0000B9B20000}"/>
    <cellStyle name="Normal 5 3 4 8" xfId="45769" xr:uid="{00000000-0005-0000-0000-0000BAB20000}"/>
    <cellStyle name="Normal 5 3 4 8 2" xfId="45770" xr:uid="{00000000-0005-0000-0000-0000BBB20000}"/>
    <cellStyle name="Normal 5 3 4 8 2 2" xfId="45771" xr:uid="{00000000-0005-0000-0000-0000BCB20000}"/>
    <cellStyle name="Normal 5 3 4 8 3" xfId="45772" xr:uid="{00000000-0005-0000-0000-0000BDB20000}"/>
    <cellStyle name="Normal 5 3 4 9" xfId="45773" xr:uid="{00000000-0005-0000-0000-0000BEB20000}"/>
    <cellStyle name="Normal 5 3 4 9 2" xfId="45774" xr:uid="{00000000-0005-0000-0000-0000BFB20000}"/>
    <cellStyle name="Normal 5 3 5" xfId="45775" xr:uid="{00000000-0005-0000-0000-0000C0B20000}"/>
    <cellStyle name="Normal 5 3 5 10" xfId="45776" xr:uid="{00000000-0005-0000-0000-0000C1B20000}"/>
    <cellStyle name="Normal 5 3 5 11" xfId="45777" xr:uid="{00000000-0005-0000-0000-0000C2B20000}"/>
    <cellStyle name="Normal 5 3 5 2" xfId="45778" xr:uid="{00000000-0005-0000-0000-0000C3B20000}"/>
    <cellStyle name="Normal 5 3 5 2 10" xfId="45779" xr:uid="{00000000-0005-0000-0000-0000C4B20000}"/>
    <cellStyle name="Normal 5 3 5 2 2" xfId="45780" xr:uid="{00000000-0005-0000-0000-0000C5B20000}"/>
    <cellStyle name="Normal 5 3 5 2 2 2" xfId="45781" xr:uid="{00000000-0005-0000-0000-0000C6B20000}"/>
    <cellStyle name="Normal 5 3 5 2 2 2 2" xfId="45782" xr:uid="{00000000-0005-0000-0000-0000C7B20000}"/>
    <cellStyle name="Normal 5 3 5 2 2 2 2 2" xfId="45783" xr:uid="{00000000-0005-0000-0000-0000C8B20000}"/>
    <cellStyle name="Normal 5 3 5 2 2 2 2 2 2" xfId="45784" xr:uid="{00000000-0005-0000-0000-0000C9B20000}"/>
    <cellStyle name="Normal 5 3 5 2 2 2 2 3" xfId="45785" xr:uid="{00000000-0005-0000-0000-0000CAB20000}"/>
    <cellStyle name="Normal 5 3 5 2 2 2 2 3 2" xfId="45786" xr:uid="{00000000-0005-0000-0000-0000CBB20000}"/>
    <cellStyle name="Normal 5 3 5 2 2 2 2 3 2 2" xfId="45787" xr:uid="{00000000-0005-0000-0000-0000CCB20000}"/>
    <cellStyle name="Normal 5 3 5 2 2 2 2 3 3" xfId="45788" xr:uid="{00000000-0005-0000-0000-0000CDB20000}"/>
    <cellStyle name="Normal 5 3 5 2 2 2 2 4" xfId="45789" xr:uid="{00000000-0005-0000-0000-0000CEB20000}"/>
    <cellStyle name="Normal 5 3 5 2 2 2 3" xfId="45790" xr:uid="{00000000-0005-0000-0000-0000CFB20000}"/>
    <cellStyle name="Normal 5 3 5 2 2 2 3 2" xfId="45791" xr:uid="{00000000-0005-0000-0000-0000D0B20000}"/>
    <cellStyle name="Normal 5 3 5 2 2 2 4" xfId="45792" xr:uid="{00000000-0005-0000-0000-0000D1B20000}"/>
    <cellStyle name="Normal 5 3 5 2 2 2 4 2" xfId="45793" xr:uid="{00000000-0005-0000-0000-0000D2B20000}"/>
    <cellStyle name="Normal 5 3 5 2 2 2 4 2 2" xfId="45794" xr:uid="{00000000-0005-0000-0000-0000D3B20000}"/>
    <cellStyle name="Normal 5 3 5 2 2 2 4 3" xfId="45795" xr:uid="{00000000-0005-0000-0000-0000D4B20000}"/>
    <cellStyle name="Normal 5 3 5 2 2 2 5" xfId="45796" xr:uid="{00000000-0005-0000-0000-0000D5B20000}"/>
    <cellStyle name="Normal 5 3 5 2 2 3" xfId="45797" xr:uid="{00000000-0005-0000-0000-0000D6B20000}"/>
    <cellStyle name="Normal 5 3 5 2 2 3 2" xfId="45798" xr:uid="{00000000-0005-0000-0000-0000D7B20000}"/>
    <cellStyle name="Normal 5 3 5 2 2 3 2 2" xfId="45799" xr:uid="{00000000-0005-0000-0000-0000D8B20000}"/>
    <cellStyle name="Normal 5 3 5 2 2 3 3" xfId="45800" xr:uid="{00000000-0005-0000-0000-0000D9B20000}"/>
    <cellStyle name="Normal 5 3 5 2 2 3 3 2" xfId="45801" xr:uid="{00000000-0005-0000-0000-0000DAB20000}"/>
    <cellStyle name="Normal 5 3 5 2 2 3 3 2 2" xfId="45802" xr:uid="{00000000-0005-0000-0000-0000DBB20000}"/>
    <cellStyle name="Normal 5 3 5 2 2 3 3 3" xfId="45803" xr:uid="{00000000-0005-0000-0000-0000DCB20000}"/>
    <cellStyle name="Normal 5 3 5 2 2 3 4" xfId="45804" xr:uid="{00000000-0005-0000-0000-0000DDB20000}"/>
    <cellStyle name="Normal 5 3 5 2 2 4" xfId="45805" xr:uid="{00000000-0005-0000-0000-0000DEB20000}"/>
    <cellStyle name="Normal 5 3 5 2 2 4 2" xfId="45806" xr:uid="{00000000-0005-0000-0000-0000DFB20000}"/>
    <cellStyle name="Normal 5 3 5 2 2 4 2 2" xfId="45807" xr:uid="{00000000-0005-0000-0000-0000E0B20000}"/>
    <cellStyle name="Normal 5 3 5 2 2 4 3" xfId="45808" xr:uid="{00000000-0005-0000-0000-0000E1B20000}"/>
    <cellStyle name="Normal 5 3 5 2 2 4 3 2" xfId="45809" xr:uid="{00000000-0005-0000-0000-0000E2B20000}"/>
    <cellStyle name="Normal 5 3 5 2 2 4 3 2 2" xfId="45810" xr:uid="{00000000-0005-0000-0000-0000E3B20000}"/>
    <cellStyle name="Normal 5 3 5 2 2 4 3 3" xfId="45811" xr:uid="{00000000-0005-0000-0000-0000E4B20000}"/>
    <cellStyle name="Normal 5 3 5 2 2 4 4" xfId="45812" xr:uid="{00000000-0005-0000-0000-0000E5B20000}"/>
    <cellStyle name="Normal 5 3 5 2 2 5" xfId="45813" xr:uid="{00000000-0005-0000-0000-0000E6B20000}"/>
    <cellStyle name="Normal 5 3 5 2 2 5 2" xfId="45814" xr:uid="{00000000-0005-0000-0000-0000E7B20000}"/>
    <cellStyle name="Normal 5 3 5 2 2 6" xfId="45815" xr:uid="{00000000-0005-0000-0000-0000E8B20000}"/>
    <cellStyle name="Normal 5 3 5 2 2 6 2" xfId="45816" xr:uid="{00000000-0005-0000-0000-0000E9B20000}"/>
    <cellStyle name="Normal 5 3 5 2 2 6 2 2" xfId="45817" xr:uid="{00000000-0005-0000-0000-0000EAB20000}"/>
    <cellStyle name="Normal 5 3 5 2 2 6 3" xfId="45818" xr:uid="{00000000-0005-0000-0000-0000EBB20000}"/>
    <cellStyle name="Normal 5 3 5 2 2 7" xfId="45819" xr:uid="{00000000-0005-0000-0000-0000ECB20000}"/>
    <cellStyle name="Normal 5 3 5 2 2 7 2" xfId="45820" xr:uid="{00000000-0005-0000-0000-0000EDB20000}"/>
    <cellStyle name="Normal 5 3 5 2 2 8" xfId="45821" xr:uid="{00000000-0005-0000-0000-0000EEB20000}"/>
    <cellStyle name="Normal 5 3 5 2 3" xfId="45822" xr:uid="{00000000-0005-0000-0000-0000EFB20000}"/>
    <cellStyle name="Normal 5 3 5 2 3 2" xfId="45823" xr:uid="{00000000-0005-0000-0000-0000F0B20000}"/>
    <cellStyle name="Normal 5 3 5 2 3 2 2" xfId="45824" xr:uid="{00000000-0005-0000-0000-0000F1B20000}"/>
    <cellStyle name="Normal 5 3 5 2 3 2 2 2" xfId="45825" xr:uid="{00000000-0005-0000-0000-0000F2B20000}"/>
    <cellStyle name="Normal 5 3 5 2 3 2 3" xfId="45826" xr:uid="{00000000-0005-0000-0000-0000F3B20000}"/>
    <cellStyle name="Normal 5 3 5 2 3 2 3 2" xfId="45827" xr:uid="{00000000-0005-0000-0000-0000F4B20000}"/>
    <cellStyle name="Normal 5 3 5 2 3 2 3 2 2" xfId="45828" xr:uid="{00000000-0005-0000-0000-0000F5B20000}"/>
    <cellStyle name="Normal 5 3 5 2 3 2 3 3" xfId="45829" xr:uid="{00000000-0005-0000-0000-0000F6B20000}"/>
    <cellStyle name="Normal 5 3 5 2 3 2 4" xfId="45830" xr:uid="{00000000-0005-0000-0000-0000F7B20000}"/>
    <cellStyle name="Normal 5 3 5 2 3 3" xfId="45831" xr:uid="{00000000-0005-0000-0000-0000F8B20000}"/>
    <cellStyle name="Normal 5 3 5 2 3 3 2" xfId="45832" xr:uid="{00000000-0005-0000-0000-0000F9B20000}"/>
    <cellStyle name="Normal 5 3 5 2 3 4" xfId="45833" xr:uid="{00000000-0005-0000-0000-0000FAB20000}"/>
    <cellStyle name="Normal 5 3 5 2 3 4 2" xfId="45834" xr:uid="{00000000-0005-0000-0000-0000FBB20000}"/>
    <cellStyle name="Normal 5 3 5 2 3 4 2 2" xfId="45835" xr:uid="{00000000-0005-0000-0000-0000FCB20000}"/>
    <cellStyle name="Normal 5 3 5 2 3 4 3" xfId="45836" xr:uid="{00000000-0005-0000-0000-0000FDB20000}"/>
    <cellStyle name="Normal 5 3 5 2 3 5" xfId="45837" xr:uid="{00000000-0005-0000-0000-0000FEB20000}"/>
    <cellStyle name="Normal 5 3 5 2 4" xfId="45838" xr:uid="{00000000-0005-0000-0000-0000FFB20000}"/>
    <cellStyle name="Normal 5 3 5 2 4 2" xfId="45839" xr:uid="{00000000-0005-0000-0000-000000B30000}"/>
    <cellStyle name="Normal 5 3 5 2 4 2 2" xfId="45840" xr:uid="{00000000-0005-0000-0000-000001B30000}"/>
    <cellStyle name="Normal 5 3 5 2 4 3" xfId="45841" xr:uid="{00000000-0005-0000-0000-000002B30000}"/>
    <cellStyle name="Normal 5 3 5 2 4 3 2" xfId="45842" xr:uid="{00000000-0005-0000-0000-000003B30000}"/>
    <cellStyle name="Normal 5 3 5 2 4 3 2 2" xfId="45843" xr:uid="{00000000-0005-0000-0000-000004B30000}"/>
    <cellStyle name="Normal 5 3 5 2 4 3 3" xfId="45844" xr:uid="{00000000-0005-0000-0000-000005B30000}"/>
    <cellStyle name="Normal 5 3 5 2 4 4" xfId="45845" xr:uid="{00000000-0005-0000-0000-000006B30000}"/>
    <cellStyle name="Normal 5 3 5 2 5" xfId="45846" xr:uid="{00000000-0005-0000-0000-000007B30000}"/>
    <cellStyle name="Normal 5 3 5 2 5 2" xfId="45847" xr:uid="{00000000-0005-0000-0000-000008B30000}"/>
    <cellStyle name="Normal 5 3 5 2 5 2 2" xfId="45848" xr:uid="{00000000-0005-0000-0000-000009B30000}"/>
    <cellStyle name="Normal 5 3 5 2 5 3" xfId="45849" xr:uid="{00000000-0005-0000-0000-00000AB30000}"/>
    <cellStyle name="Normal 5 3 5 2 5 3 2" xfId="45850" xr:uid="{00000000-0005-0000-0000-00000BB30000}"/>
    <cellStyle name="Normal 5 3 5 2 5 3 2 2" xfId="45851" xr:uid="{00000000-0005-0000-0000-00000CB30000}"/>
    <cellStyle name="Normal 5 3 5 2 5 3 3" xfId="45852" xr:uid="{00000000-0005-0000-0000-00000DB30000}"/>
    <cellStyle name="Normal 5 3 5 2 5 4" xfId="45853" xr:uid="{00000000-0005-0000-0000-00000EB30000}"/>
    <cellStyle name="Normal 5 3 5 2 6" xfId="45854" xr:uid="{00000000-0005-0000-0000-00000FB30000}"/>
    <cellStyle name="Normal 5 3 5 2 6 2" xfId="45855" xr:uid="{00000000-0005-0000-0000-000010B30000}"/>
    <cellStyle name="Normal 5 3 5 2 7" xfId="45856" xr:uid="{00000000-0005-0000-0000-000011B30000}"/>
    <cellStyle name="Normal 5 3 5 2 7 2" xfId="45857" xr:uid="{00000000-0005-0000-0000-000012B30000}"/>
    <cellStyle name="Normal 5 3 5 2 7 2 2" xfId="45858" xr:uid="{00000000-0005-0000-0000-000013B30000}"/>
    <cellStyle name="Normal 5 3 5 2 7 3" xfId="45859" xr:uid="{00000000-0005-0000-0000-000014B30000}"/>
    <cellStyle name="Normal 5 3 5 2 8" xfId="45860" xr:uid="{00000000-0005-0000-0000-000015B30000}"/>
    <cellStyle name="Normal 5 3 5 2 8 2" xfId="45861" xr:uid="{00000000-0005-0000-0000-000016B30000}"/>
    <cellStyle name="Normal 5 3 5 2 9" xfId="45862" xr:uid="{00000000-0005-0000-0000-000017B30000}"/>
    <cellStyle name="Normal 5 3 5 3" xfId="45863" xr:uid="{00000000-0005-0000-0000-000018B30000}"/>
    <cellStyle name="Normal 5 3 5 3 2" xfId="45864" xr:uid="{00000000-0005-0000-0000-000019B30000}"/>
    <cellStyle name="Normal 5 3 5 3 2 2" xfId="45865" xr:uid="{00000000-0005-0000-0000-00001AB30000}"/>
    <cellStyle name="Normal 5 3 5 3 2 2 2" xfId="45866" xr:uid="{00000000-0005-0000-0000-00001BB30000}"/>
    <cellStyle name="Normal 5 3 5 3 2 2 2 2" xfId="45867" xr:uid="{00000000-0005-0000-0000-00001CB30000}"/>
    <cellStyle name="Normal 5 3 5 3 2 2 3" xfId="45868" xr:uid="{00000000-0005-0000-0000-00001DB30000}"/>
    <cellStyle name="Normal 5 3 5 3 2 2 3 2" xfId="45869" xr:uid="{00000000-0005-0000-0000-00001EB30000}"/>
    <cellStyle name="Normal 5 3 5 3 2 2 3 2 2" xfId="45870" xr:uid="{00000000-0005-0000-0000-00001FB30000}"/>
    <cellStyle name="Normal 5 3 5 3 2 2 3 3" xfId="45871" xr:uid="{00000000-0005-0000-0000-000020B30000}"/>
    <cellStyle name="Normal 5 3 5 3 2 2 4" xfId="45872" xr:uid="{00000000-0005-0000-0000-000021B30000}"/>
    <cellStyle name="Normal 5 3 5 3 2 3" xfId="45873" xr:uid="{00000000-0005-0000-0000-000022B30000}"/>
    <cellStyle name="Normal 5 3 5 3 2 3 2" xfId="45874" xr:uid="{00000000-0005-0000-0000-000023B30000}"/>
    <cellStyle name="Normal 5 3 5 3 2 4" xfId="45875" xr:uid="{00000000-0005-0000-0000-000024B30000}"/>
    <cellStyle name="Normal 5 3 5 3 2 4 2" xfId="45876" xr:uid="{00000000-0005-0000-0000-000025B30000}"/>
    <cellStyle name="Normal 5 3 5 3 2 4 2 2" xfId="45877" xr:uid="{00000000-0005-0000-0000-000026B30000}"/>
    <cellStyle name="Normal 5 3 5 3 2 4 3" xfId="45878" xr:uid="{00000000-0005-0000-0000-000027B30000}"/>
    <cellStyle name="Normal 5 3 5 3 2 5" xfId="45879" xr:uid="{00000000-0005-0000-0000-000028B30000}"/>
    <cellStyle name="Normal 5 3 5 3 3" xfId="45880" xr:uid="{00000000-0005-0000-0000-000029B30000}"/>
    <cellStyle name="Normal 5 3 5 3 3 2" xfId="45881" xr:uid="{00000000-0005-0000-0000-00002AB30000}"/>
    <cellStyle name="Normal 5 3 5 3 3 2 2" xfId="45882" xr:uid="{00000000-0005-0000-0000-00002BB30000}"/>
    <cellStyle name="Normal 5 3 5 3 3 3" xfId="45883" xr:uid="{00000000-0005-0000-0000-00002CB30000}"/>
    <cellStyle name="Normal 5 3 5 3 3 3 2" xfId="45884" xr:uid="{00000000-0005-0000-0000-00002DB30000}"/>
    <cellStyle name="Normal 5 3 5 3 3 3 2 2" xfId="45885" xr:uid="{00000000-0005-0000-0000-00002EB30000}"/>
    <cellStyle name="Normal 5 3 5 3 3 3 3" xfId="45886" xr:uid="{00000000-0005-0000-0000-00002FB30000}"/>
    <cellStyle name="Normal 5 3 5 3 3 4" xfId="45887" xr:uid="{00000000-0005-0000-0000-000030B30000}"/>
    <cellStyle name="Normal 5 3 5 3 4" xfId="45888" xr:uid="{00000000-0005-0000-0000-000031B30000}"/>
    <cellStyle name="Normal 5 3 5 3 4 2" xfId="45889" xr:uid="{00000000-0005-0000-0000-000032B30000}"/>
    <cellStyle name="Normal 5 3 5 3 4 2 2" xfId="45890" xr:uid="{00000000-0005-0000-0000-000033B30000}"/>
    <cellStyle name="Normal 5 3 5 3 4 3" xfId="45891" xr:uid="{00000000-0005-0000-0000-000034B30000}"/>
    <cellStyle name="Normal 5 3 5 3 4 3 2" xfId="45892" xr:uid="{00000000-0005-0000-0000-000035B30000}"/>
    <cellStyle name="Normal 5 3 5 3 4 3 2 2" xfId="45893" xr:uid="{00000000-0005-0000-0000-000036B30000}"/>
    <cellStyle name="Normal 5 3 5 3 4 3 3" xfId="45894" xr:uid="{00000000-0005-0000-0000-000037B30000}"/>
    <cellStyle name="Normal 5 3 5 3 4 4" xfId="45895" xr:uid="{00000000-0005-0000-0000-000038B30000}"/>
    <cellStyle name="Normal 5 3 5 3 5" xfId="45896" xr:uid="{00000000-0005-0000-0000-000039B30000}"/>
    <cellStyle name="Normal 5 3 5 3 5 2" xfId="45897" xr:uid="{00000000-0005-0000-0000-00003AB30000}"/>
    <cellStyle name="Normal 5 3 5 3 6" xfId="45898" xr:uid="{00000000-0005-0000-0000-00003BB30000}"/>
    <cellStyle name="Normal 5 3 5 3 6 2" xfId="45899" xr:uid="{00000000-0005-0000-0000-00003CB30000}"/>
    <cellStyle name="Normal 5 3 5 3 6 2 2" xfId="45900" xr:uid="{00000000-0005-0000-0000-00003DB30000}"/>
    <cellStyle name="Normal 5 3 5 3 6 3" xfId="45901" xr:uid="{00000000-0005-0000-0000-00003EB30000}"/>
    <cellStyle name="Normal 5 3 5 3 7" xfId="45902" xr:uid="{00000000-0005-0000-0000-00003FB30000}"/>
    <cellStyle name="Normal 5 3 5 3 7 2" xfId="45903" xr:uid="{00000000-0005-0000-0000-000040B30000}"/>
    <cellStyle name="Normal 5 3 5 3 8" xfId="45904" xr:uid="{00000000-0005-0000-0000-000041B30000}"/>
    <cellStyle name="Normal 5 3 5 4" xfId="45905" xr:uid="{00000000-0005-0000-0000-000042B30000}"/>
    <cellStyle name="Normal 5 3 5 4 2" xfId="45906" xr:uid="{00000000-0005-0000-0000-000043B30000}"/>
    <cellStyle name="Normal 5 3 5 4 2 2" xfId="45907" xr:uid="{00000000-0005-0000-0000-000044B30000}"/>
    <cellStyle name="Normal 5 3 5 4 2 2 2" xfId="45908" xr:uid="{00000000-0005-0000-0000-000045B30000}"/>
    <cellStyle name="Normal 5 3 5 4 2 3" xfId="45909" xr:uid="{00000000-0005-0000-0000-000046B30000}"/>
    <cellStyle name="Normal 5 3 5 4 2 3 2" xfId="45910" xr:uid="{00000000-0005-0000-0000-000047B30000}"/>
    <cellStyle name="Normal 5 3 5 4 2 3 2 2" xfId="45911" xr:uid="{00000000-0005-0000-0000-000048B30000}"/>
    <cellStyle name="Normal 5 3 5 4 2 3 3" xfId="45912" xr:uid="{00000000-0005-0000-0000-000049B30000}"/>
    <cellStyle name="Normal 5 3 5 4 2 4" xfId="45913" xr:uid="{00000000-0005-0000-0000-00004AB30000}"/>
    <cellStyle name="Normal 5 3 5 4 3" xfId="45914" xr:uid="{00000000-0005-0000-0000-00004BB30000}"/>
    <cellStyle name="Normal 5 3 5 4 3 2" xfId="45915" xr:uid="{00000000-0005-0000-0000-00004CB30000}"/>
    <cellStyle name="Normal 5 3 5 4 4" xfId="45916" xr:uid="{00000000-0005-0000-0000-00004DB30000}"/>
    <cellStyle name="Normal 5 3 5 4 4 2" xfId="45917" xr:uid="{00000000-0005-0000-0000-00004EB30000}"/>
    <cellStyle name="Normal 5 3 5 4 4 2 2" xfId="45918" xr:uid="{00000000-0005-0000-0000-00004FB30000}"/>
    <cellStyle name="Normal 5 3 5 4 4 3" xfId="45919" xr:uid="{00000000-0005-0000-0000-000050B30000}"/>
    <cellStyle name="Normal 5 3 5 4 5" xfId="45920" xr:uid="{00000000-0005-0000-0000-000051B30000}"/>
    <cellStyle name="Normal 5 3 5 5" xfId="45921" xr:uid="{00000000-0005-0000-0000-000052B30000}"/>
    <cellStyle name="Normal 5 3 5 5 2" xfId="45922" xr:uid="{00000000-0005-0000-0000-000053B30000}"/>
    <cellStyle name="Normal 5 3 5 5 2 2" xfId="45923" xr:uid="{00000000-0005-0000-0000-000054B30000}"/>
    <cellStyle name="Normal 5 3 5 5 3" xfId="45924" xr:uid="{00000000-0005-0000-0000-000055B30000}"/>
    <cellStyle name="Normal 5 3 5 5 3 2" xfId="45925" xr:uid="{00000000-0005-0000-0000-000056B30000}"/>
    <cellStyle name="Normal 5 3 5 5 3 2 2" xfId="45926" xr:uid="{00000000-0005-0000-0000-000057B30000}"/>
    <cellStyle name="Normal 5 3 5 5 3 3" xfId="45927" xr:uid="{00000000-0005-0000-0000-000058B30000}"/>
    <cellStyle name="Normal 5 3 5 5 4" xfId="45928" xr:uid="{00000000-0005-0000-0000-000059B30000}"/>
    <cellStyle name="Normal 5 3 5 6" xfId="45929" xr:uid="{00000000-0005-0000-0000-00005AB30000}"/>
    <cellStyle name="Normal 5 3 5 6 2" xfId="45930" xr:uid="{00000000-0005-0000-0000-00005BB30000}"/>
    <cellStyle name="Normal 5 3 5 6 2 2" xfId="45931" xr:uid="{00000000-0005-0000-0000-00005CB30000}"/>
    <cellStyle name="Normal 5 3 5 6 3" xfId="45932" xr:uid="{00000000-0005-0000-0000-00005DB30000}"/>
    <cellStyle name="Normal 5 3 5 6 3 2" xfId="45933" xr:uid="{00000000-0005-0000-0000-00005EB30000}"/>
    <cellStyle name="Normal 5 3 5 6 3 2 2" xfId="45934" xr:uid="{00000000-0005-0000-0000-00005FB30000}"/>
    <cellStyle name="Normal 5 3 5 6 3 3" xfId="45935" xr:uid="{00000000-0005-0000-0000-000060B30000}"/>
    <cellStyle name="Normal 5 3 5 6 4" xfId="45936" xr:uid="{00000000-0005-0000-0000-000061B30000}"/>
    <cellStyle name="Normal 5 3 5 7" xfId="45937" xr:uid="{00000000-0005-0000-0000-000062B30000}"/>
    <cellStyle name="Normal 5 3 5 7 2" xfId="45938" xr:uid="{00000000-0005-0000-0000-000063B30000}"/>
    <cellStyle name="Normal 5 3 5 8" xfId="45939" xr:uid="{00000000-0005-0000-0000-000064B30000}"/>
    <cellStyle name="Normal 5 3 5 8 2" xfId="45940" xr:uid="{00000000-0005-0000-0000-000065B30000}"/>
    <cellStyle name="Normal 5 3 5 8 2 2" xfId="45941" xr:uid="{00000000-0005-0000-0000-000066B30000}"/>
    <cellStyle name="Normal 5 3 5 8 3" xfId="45942" xr:uid="{00000000-0005-0000-0000-000067B30000}"/>
    <cellStyle name="Normal 5 3 5 9" xfId="45943" xr:uid="{00000000-0005-0000-0000-000068B30000}"/>
    <cellStyle name="Normal 5 3 5 9 2" xfId="45944" xr:uid="{00000000-0005-0000-0000-000069B30000}"/>
    <cellStyle name="Normal 5 3 6" xfId="45945" xr:uid="{00000000-0005-0000-0000-00006AB30000}"/>
    <cellStyle name="Normal 5 3 6 10" xfId="45946" xr:uid="{00000000-0005-0000-0000-00006BB30000}"/>
    <cellStyle name="Normal 5 3 6 11" xfId="45947" xr:uid="{00000000-0005-0000-0000-00006CB30000}"/>
    <cellStyle name="Normal 5 3 6 2" xfId="45948" xr:uid="{00000000-0005-0000-0000-00006DB30000}"/>
    <cellStyle name="Normal 5 3 6 2 2" xfId="45949" xr:uid="{00000000-0005-0000-0000-00006EB30000}"/>
    <cellStyle name="Normal 5 3 6 2 2 2" xfId="45950" xr:uid="{00000000-0005-0000-0000-00006FB30000}"/>
    <cellStyle name="Normal 5 3 6 2 2 2 2" xfId="45951" xr:uid="{00000000-0005-0000-0000-000070B30000}"/>
    <cellStyle name="Normal 5 3 6 2 2 2 2 2" xfId="45952" xr:uid="{00000000-0005-0000-0000-000071B30000}"/>
    <cellStyle name="Normal 5 3 6 2 2 2 2 2 2" xfId="45953" xr:uid="{00000000-0005-0000-0000-000072B30000}"/>
    <cellStyle name="Normal 5 3 6 2 2 2 2 3" xfId="45954" xr:uid="{00000000-0005-0000-0000-000073B30000}"/>
    <cellStyle name="Normal 5 3 6 2 2 2 2 3 2" xfId="45955" xr:uid="{00000000-0005-0000-0000-000074B30000}"/>
    <cellStyle name="Normal 5 3 6 2 2 2 2 3 2 2" xfId="45956" xr:uid="{00000000-0005-0000-0000-000075B30000}"/>
    <cellStyle name="Normal 5 3 6 2 2 2 2 3 3" xfId="45957" xr:uid="{00000000-0005-0000-0000-000076B30000}"/>
    <cellStyle name="Normal 5 3 6 2 2 2 2 4" xfId="45958" xr:uid="{00000000-0005-0000-0000-000077B30000}"/>
    <cellStyle name="Normal 5 3 6 2 2 2 3" xfId="45959" xr:uid="{00000000-0005-0000-0000-000078B30000}"/>
    <cellStyle name="Normal 5 3 6 2 2 2 3 2" xfId="45960" xr:uid="{00000000-0005-0000-0000-000079B30000}"/>
    <cellStyle name="Normal 5 3 6 2 2 2 4" xfId="45961" xr:uid="{00000000-0005-0000-0000-00007AB30000}"/>
    <cellStyle name="Normal 5 3 6 2 2 2 4 2" xfId="45962" xr:uid="{00000000-0005-0000-0000-00007BB30000}"/>
    <cellStyle name="Normal 5 3 6 2 2 2 4 2 2" xfId="45963" xr:uid="{00000000-0005-0000-0000-00007CB30000}"/>
    <cellStyle name="Normal 5 3 6 2 2 2 4 3" xfId="45964" xr:uid="{00000000-0005-0000-0000-00007DB30000}"/>
    <cellStyle name="Normal 5 3 6 2 2 2 5" xfId="45965" xr:uid="{00000000-0005-0000-0000-00007EB30000}"/>
    <cellStyle name="Normal 5 3 6 2 2 3" xfId="45966" xr:uid="{00000000-0005-0000-0000-00007FB30000}"/>
    <cellStyle name="Normal 5 3 6 2 2 3 2" xfId="45967" xr:uid="{00000000-0005-0000-0000-000080B30000}"/>
    <cellStyle name="Normal 5 3 6 2 2 3 2 2" xfId="45968" xr:uid="{00000000-0005-0000-0000-000081B30000}"/>
    <cellStyle name="Normal 5 3 6 2 2 3 3" xfId="45969" xr:uid="{00000000-0005-0000-0000-000082B30000}"/>
    <cellStyle name="Normal 5 3 6 2 2 3 3 2" xfId="45970" xr:uid="{00000000-0005-0000-0000-000083B30000}"/>
    <cellStyle name="Normal 5 3 6 2 2 3 3 2 2" xfId="45971" xr:uid="{00000000-0005-0000-0000-000084B30000}"/>
    <cellStyle name="Normal 5 3 6 2 2 3 3 3" xfId="45972" xr:uid="{00000000-0005-0000-0000-000085B30000}"/>
    <cellStyle name="Normal 5 3 6 2 2 3 4" xfId="45973" xr:uid="{00000000-0005-0000-0000-000086B30000}"/>
    <cellStyle name="Normal 5 3 6 2 2 4" xfId="45974" xr:uid="{00000000-0005-0000-0000-000087B30000}"/>
    <cellStyle name="Normal 5 3 6 2 2 4 2" xfId="45975" xr:uid="{00000000-0005-0000-0000-000088B30000}"/>
    <cellStyle name="Normal 5 3 6 2 2 4 2 2" xfId="45976" xr:uid="{00000000-0005-0000-0000-000089B30000}"/>
    <cellStyle name="Normal 5 3 6 2 2 4 3" xfId="45977" xr:uid="{00000000-0005-0000-0000-00008AB30000}"/>
    <cellStyle name="Normal 5 3 6 2 2 4 3 2" xfId="45978" xr:uid="{00000000-0005-0000-0000-00008BB30000}"/>
    <cellStyle name="Normal 5 3 6 2 2 4 3 2 2" xfId="45979" xr:uid="{00000000-0005-0000-0000-00008CB30000}"/>
    <cellStyle name="Normal 5 3 6 2 2 4 3 3" xfId="45980" xr:uid="{00000000-0005-0000-0000-00008DB30000}"/>
    <cellStyle name="Normal 5 3 6 2 2 4 4" xfId="45981" xr:uid="{00000000-0005-0000-0000-00008EB30000}"/>
    <cellStyle name="Normal 5 3 6 2 2 5" xfId="45982" xr:uid="{00000000-0005-0000-0000-00008FB30000}"/>
    <cellStyle name="Normal 5 3 6 2 2 5 2" xfId="45983" xr:uid="{00000000-0005-0000-0000-000090B30000}"/>
    <cellStyle name="Normal 5 3 6 2 2 6" xfId="45984" xr:uid="{00000000-0005-0000-0000-000091B30000}"/>
    <cellStyle name="Normal 5 3 6 2 2 6 2" xfId="45985" xr:uid="{00000000-0005-0000-0000-000092B30000}"/>
    <cellStyle name="Normal 5 3 6 2 2 6 2 2" xfId="45986" xr:uid="{00000000-0005-0000-0000-000093B30000}"/>
    <cellStyle name="Normal 5 3 6 2 2 6 3" xfId="45987" xr:uid="{00000000-0005-0000-0000-000094B30000}"/>
    <cellStyle name="Normal 5 3 6 2 2 7" xfId="45988" xr:uid="{00000000-0005-0000-0000-000095B30000}"/>
    <cellStyle name="Normal 5 3 6 2 2 7 2" xfId="45989" xr:uid="{00000000-0005-0000-0000-000096B30000}"/>
    <cellStyle name="Normal 5 3 6 2 2 8" xfId="45990" xr:uid="{00000000-0005-0000-0000-000097B30000}"/>
    <cellStyle name="Normal 5 3 6 2 3" xfId="45991" xr:uid="{00000000-0005-0000-0000-000098B30000}"/>
    <cellStyle name="Normal 5 3 6 2 3 2" xfId="45992" xr:uid="{00000000-0005-0000-0000-000099B30000}"/>
    <cellStyle name="Normal 5 3 6 2 3 2 2" xfId="45993" xr:uid="{00000000-0005-0000-0000-00009AB30000}"/>
    <cellStyle name="Normal 5 3 6 2 3 2 2 2" xfId="45994" xr:uid="{00000000-0005-0000-0000-00009BB30000}"/>
    <cellStyle name="Normal 5 3 6 2 3 2 3" xfId="45995" xr:uid="{00000000-0005-0000-0000-00009CB30000}"/>
    <cellStyle name="Normal 5 3 6 2 3 2 3 2" xfId="45996" xr:uid="{00000000-0005-0000-0000-00009DB30000}"/>
    <cellStyle name="Normal 5 3 6 2 3 2 3 2 2" xfId="45997" xr:uid="{00000000-0005-0000-0000-00009EB30000}"/>
    <cellStyle name="Normal 5 3 6 2 3 2 3 3" xfId="45998" xr:uid="{00000000-0005-0000-0000-00009FB30000}"/>
    <cellStyle name="Normal 5 3 6 2 3 2 4" xfId="45999" xr:uid="{00000000-0005-0000-0000-0000A0B30000}"/>
    <cellStyle name="Normal 5 3 6 2 3 3" xfId="46000" xr:uid="{00000000-0005-0000-0000-0000A1B30000}"/>
    <cellStyle name="Normal 5 3 6 2 3 3 2" xfId="46001" xr:uid="{00000000-0005-0000-0000-0000A2B30000}"/>
    <cellStyle name="Normal 5 3 6 2 3 4" xfId="46002" xr:uid="{00000000-0005-0000-0000-0000A3B30000}"/>
    <cellStyle name="Normal 5 3 6 2 3 4 2" xfId="46003" xr:uid="{00000000-0005-0000-0000-0000A4B30000}"/>
    <cellStyle name="Normal 5 3 6 2 3 4 2 2" xfId="46004" xr:uid="{00000000-0005-0000-0000-0000A5B30000}"/>
    <cellStyle name="Normal 5 3 6 2 3 4 3" xfId="46005" xr:uid="{00000000-0005-0000-0000-0000A6B30000}"/>
    <cellStyle name="Normal 5 3 6 2 3 5" xfId="46006" xr:uid="{00000000-0005-0000-0000-0000A7B30000}"/>
    <cellStyle name="Normal 5 3 6 2 4" xfId="46007" xr:uid="{00000000-0005-0000-0000-0000A8B30000}"/>
    <cellStyle name="Normal 5 3 6 2 4 2" xfId="46008" xr:uid="{00000000-0005-0000-0000-0000A9B30000}"/>
    <cellStyle name="Normal 5 3 6 2 4 2 2" xfId="46009" xr:uid="{00000000-0005-0000-0000-0000AAB30000}"/>
    <cellStyle name="Normal 5 3 6 2 4 3" xfId="46010" xr:uid="{00000000-0005-0000-0000-0000ABB30000}"/>
    <cellStyle name="Normal 5 3 6 2 4 3 2" xfId="46011" xr:uid="{00000000-0005-0000-0000-0000ACB30000}"/>
    <cellStyle name="Normal 5 3 6 2 4 3 2 2" xfId="46012" xr:uid="{00000000-0005-0000-0000-0000ADB30000}"/>
    <cellStyle name="Normal 5 3 6 2 4 3 3" xfId="46013" xr:uid="{00000000-0005-0000-0000-0000AEB30000}"/>
    <cellStyle name="Normal 5 3 6 2 4 4" xfId="46014" xr:uid="{00000000-0005-0000-0000-0000AFB30000}"/>
    <cellStyle name="Normal 5 3 6 2 5" xfId="46015" xr:uid="{00000000-0005-0000-0000-0000B0B30000}"/>
    <cellStyle name="Normal 5 3 6 2 5 2" xfId="46016" xr:uid="{00000000-0005-0000-0000-0000B1B30000}"/>
    <cellStyle name="Normal 5 3 6 2 5 2 2" xfId="46017" xr:uid="{00000000-0005-0000-0000-0000B2B30000}"/>
    <cellStyle name="Normal 5 3 6 2 5 3" xfId="46018" xr:uid="{00000000-0005-0000-0000-0000B3B30000}"/>
    <cellStyle name="Normal 5 3 6 2 5 3 2" xfId="46019" xr:uid="{00000000-0005-0000-0000-0000B4B30000}"/>
    <cellStyle name="Normal 5 3 6 2 5 3 2 2" xfId="46020" xr:uid="{00000000-0005-0000-0000-0000B5B30000}"/>
    <cellStyle name="Normal 5 3 6 2 5 3 3" xfId="46021" xr:uid="{00000000-0005-0000-0000-0000B6B30000}"/>
    <cellStyle name="Normal 5 3 6 2 5 4" xfId="46022" xr:uid="{00000000-0005-0000-0000-0000B7B30000}"/>
    <cellStyle name="Normal 5 3 6 2 6" xfId="46023" xr:uid="{00000000-0005-0000-0000-0000B8B30000}"/>
    <cellStyle name="Normal 5 3 6 2 6 2" xfId="46024" xr:uid="{00000000-0005-0000-0000-0000B9B30000}"/>
    <cellStyle name="Normal 5 3 6 2 7" xfId="46025" xr:uid="{00000000-0005-0000-0000-0000BAB30000}"/>
    <cellStyle name="Normal 5 3 6 2 7 2" xfId="46026" xr:uid="{00000000-0005-0000-0000-0000BBB30000}"/>
    <cellStyle name="Normal 5 3 6 2 7 2 2" xfId="46027" xr:uid="{00000000-0005-0000-0000-0000BCB30000}"/>
    <cellStyle name="Normal 5 3 6 2 7 3" xfId="46028" xr:uid="{00000000-0005-0000-0000-0000BDB30000}"/>
    <cellStyle name="Normal 5 3 6 2 8" xfId="46029" xr:uid="{00000000-0005-0000-0000-0000BEB30000}"/>
    <cellStyle name="Normal 5 3 6 2 8 2" xfId="46030" xr:uid="{00000000-0005-0000-0000-0000BFB30000}"/>
    <cellStyle name="Normal 5 3 6 2 9" xfId="46031" xr:uid="{00000000-0005-0000-0000-0000C0B30000}"/>
    <cellStyle name="Normal 5 3 6 3" xfId="46032" xr:uid="{00000000-0005-0000-0000-0000C1B30000}"/>
    <cellStyle name="Normal 5 3 6 3 2" xfId="46033" xr:uid="{00000000-0005-0000-0000-0000C2B30000}"/>
    <cellStyle name="Normal 5 3 6 3 2 2" xfId="46034" xr:uid="{00000000-0005-0000-0000-0000C3B30000}"/>
    <cellStyle name="Normal 5 3 6 3 2 2 2" xfId="46035" xr:uid="{00000000-0005-0000-0000-0000C4B30000}"/>
    <cellStyle name="Normal 5 3 6 3 2 2 2 2" xfId="46036" xr:uid="{00000000-0005-0000-0000-0000C5B30000}"/>
    <cellStyle name="Normal 5 3 6 3 2 2 3" xfId="46037" xr:uid="{00000000-0005-0000-0000-0000C6B30000}"/>
    <cellStyle name="Normal 5 3 6 3 2 2 3 2" xfId="46038" xr:uid="{00000000-0005-0000-0000-0000C7B30000}"/>
    <cellStyle name="Normal 5 3 6 3 2 2 3 2 2" xfId="46039" xr:uid="{00000000-0005-0000-0000-0000C8B30000}"/>
    <cellStyle name="Normal 5 3 6 3 2 2 3 3" xfId="46040" xr:uid="{00000000-0005-0000-0000-0000C9B30000}"/>
    <cellStyle name="Normal 5 3 6 3 2 2 4" xfId="46041" xr:uid="{00000000-0005-0000-0000-0000CAB30000}"/>
    <cellStyle name="Normal 5 3 6 3 2 3" xfId="46042" xr:uid="{00000000-0005-0000-0000-0000CBB30000}"/>
    <cellStyle name="Normal 5 3 6 3 2 3 2" xfId="46043" xr:uid="{00000000-0005-0000-0000-0000CCB30000}"/>
    <cellStyle name="Normal 5 3 6 3 2 4" xfId="46044" xr:uid="{00000000-0005-0000-0000-0000CDB30000}"/>
    <cellStyle name="Normal 5 3 6 3 2 4 2" xfId="46045" xr:uid="{00000000-0005-0000-0000-0000CEB30000}"/>
    <cellStyle name="Normal 5 3 6 3 2 4 2 2" xfId="46046" xr:uid="{00000000-0005-0000-0000-0000CFB30000}"/>
    <cellStyle name="Normal 5 3 6 3 2 4 3" xfId="46047" xr:uid="{00000000-0005-0000-0000-0000D0B30000}"/>
    <cellStyle name="Normal 5 3 6 3 2 5" xfId="46048" xr:uid="{00000000-0005-0000-0000-0000D1B30000}"/>
    <cellStyle name="Normal 5 3 6 3 3" xfId="46049" xr:uid="{00000000-0005-0000-0000-0000D2B30000}"/>
    <cellStyle name="Normal 5 3 6 3 3 2" xfId="46050" xr:uid="{00000000-0005-0000-0000-0000D3B30000}"/>
    <cellStyle name="Normal 5 3 6 3 3 2 2" xfId="46051" xr:uid="{00000000-0005-0000-0000-0000D4B30000}"/>
    <cellStyle name="Normal 5 3 6 3 3 3" xfId="46052" xr:uid="{00000000-0005-0000-0000-0000D5B30000}"/>
    <cellStyle name="Normal 5 3 6 3 3 3 2" xfId="46053" xr:uid="{00000000-0005-0000-0000-0000D6B30000}"/>
    <cellStyle name="Normal 5 3 6 3 3 3 2 2" xfId="46054" xr:uid="{00000000-0005-0000-0000-0000D7B30000}"/>
    <cellStyle name="Normal 5 3 6 3 3 3 3" xfId="46055" xr:uid="{00000000-0005-0000-0000-0000D8B30000}"/>
    <cellStyle name="Normal 5 3 6 3 3 4" xfId="46056" xr:uid="{00000000-0005-0000-0000-0000D9B30000}"/>
    <cellStyle name="Normal 5 3 6 3 4" xfId="46057" xr:uid="{00000000-0005-0000-0000-0000DAB30000}"/>
    <cellStyle name="Normal 5 3 6 3 4 2" xfId="46058" xr:uid="{00000000-0005-0000-0000-0000DBB30000}"/>
    <cellStyle name="Normal 5 3 6 3 4 2 2" xfId="46059" xr:uid="{00000000-0005-0000-0000-0000DCB30000}"/>
    <cellStyle name="Normal 5 3 6 3 4 3" xfId="46060" xr:uid="{00000000-0005-0000-0000-0000DDB30000}"/>
    <cellStyle name="Normal 5 3 6 3 4 3 2" xfId="46061" xr:uid="{00000000-0005-0000-0000-0000DEB30000}"/>
    <cellStyle name="Normal 5 3 6 3 4 3 2 2" xfId="46062" xr:uid="{00000000-0005-0000-0000-0000DFB30000}"/>
    <cellStyle name="Normal 5 3 6 3 4 3 3" xfId="46063" xr:uid="{00000000-0005-0000-0000-0000E0B30000}"/>
    <cellStyle name="Normal 5 3 6 3 4 4" xfId="46064" xr:uid="{00000000-0005-0000-0000-0000E1B30000}"/>
    <cellStyle name="Normal 5 3 6 3 5" xfId="46065" xr:uid="{00000000-0005-0000-0000-0000E2B30000}"/>
    <cellStyle name="Normal 5 3 6 3 5 2" xfId="46066" xr:uid="{00000000-0005-0000-0000-0000E3B30000}"/>
    <cellStyle name="Normal 5 3 6 3 6" xfId="46067" xr:uid="{00000000-0005-0000-0000-0000E4B30000}"/>
    <cellStyle name="Normal 5 3 6 3 6 2" xfId="46068" xr:uid="{00000000-0005-0000-0000-0000E5B30000}"/>
    <cellStyle name="Normal 5 3 6 3 6 2 2" xfId="46069" xr:uid="{00000000-0005-0000-0000-0000E6B30000}"/>
    <cellStyle name="Normal 5 3 6 3 6 3" xfId="46070" xr:uid="{00000000-0005-0000-0000-0000E7B30000}"/>
    <cellStyle name="Normal 5 3 6 3 7" xfId="46071" xr:uid="{00000000-0005-0000-0000-0000E8B30000}"/>
    <cellStyle name="Normal 5 3 6 3 7 2" xfId="46072" xr:uid="{00000000-0005-0000-0000-0000E9B30000}"/>
    <cellStyle name="Normal 5 3 6 3 8" xfId="46073" xr:uid="{00000000-0005-0000-0000-0000EAB30000}"/>
    <cellStyle name="Normal 5 3 6 4" xfId="46074" xr:uid="{00000000-0005-0000-0000-0000EBB30000}"/>
    <cellStyle name="Normal 5 3 6 4 2" xfId="46075" xr:uid="{00000000-0005-0000-0000-0000ECB30000}"/>
    <cellStyle name="Normal 5 3 6 4 2 2" xfId="46076" xr:uid="{00000000-0005-0000-0000-0000EDB30000}"/>
    <cellStyle name="Normal 5 3 6 4 2 2 2" xfId="46077" xr:uid="{00000000-0005-0000-0000-0000EEB30000}"/>
    <cellStyle name="Normal 5 3 6 4 2 3" xfId="46078" xr:uid="{00000000-0005-0000-0000-0000EFB30000}"/>
    <cellStyle name="Normal 5 3 6 4 2 3 2" xfId="46079" xr:uid="{00000000-0005-0000-0000-0000F0B30000}"/>
    <cellStyle name="Normal 5 3 6 4 2 3 2 2" xfId="46080" xr:uid="{00000000-0005-0000-0000-0000F1B30000}"/>
    <cellStyle name="Normal 5 3 6 4 2 3 3" xfId="46081" xr:uid="{00000000-0005-0000-0000-0000F2B30000}"/>
    <cellStyle name="Normal 5 3 6 4 2 4" xfId="46082" xr:uid="{00000000-0005-0000-0000-0000F3B30000}"/>
    <cellStyle name="Normal 5 3 6 4 3" xfId="46083" xr:uid="{00000000-0005-0000-0000-0000F4B30000}"/>
    <cellStyle name="Normal 5 3 6 4 3 2" xfId="46084" xr:uid="{00000000-0005-0000-0000-0000F5B30000}"/>
    <cellStyle name="Normal 5 3 6 4 4" xfId="46085" xr:uid="{00000000-0005-0000-0000-0000F6B30000}"/>
    <cellStyle name="Normal 5 3 6 4 4 2" xfId="46086" xr:uid="{00000000-0005-0000-0000-0000F7B30000}"/>
    <cellStyle name="Normal 5 3 6 4 4 2 2" xfId="46087" xr:uid="{00000000-0005-0000-0000-0000F8B30000}"/>
    <cellStyle name="Normal 5 3 6 4 4 3" xfId="46088" xr:uid="{00000000-0005-0000-0000-0000F9B30000}"/>
    <cellStyle name="Normal 5 3 6 4 5" xfId="46089" xr:uid="{00000000-0005-0000-0000-0000FAB30000}"/>
    <cellStyle name="Normal 5 3 6 5" xfId="46090" xr:uid="{00000000-0005-0000-0000-0000FBB30000}"/>
    <cellStyle name="Normal 5 3 6 5 2" xfId="46091" xr:uid="{00000000-0005-0000-0000-0000FCB30000}"/>
    <cellStyle name="Normal 5 3 6 5 2 2" xfId="46092" xr:uid="{00000000-0005-0000-0000-0000FDB30000}"/>
    <cellStyle name="Normal 5 3 6 5 3" xfId="46093" xr:uid="{00000000-0005-0000-0000-0000FEB30000}"/>
    <cellStyle name="Normal 5 3 6 5 3 2" xfId="46094" xr:uid="{00000000-0005-0000-0000-0000FFB30000}"/>
    <cellStyle name="Normal 5 3 6 5 3 2 2" xfId="46095" xr:uid="{00000000-0005-0000-0000-000000B40000}"/>
    <cellStyle name="Normal 5 3 6 5 3 3" xfId="46096" xr:uid="{00000000-0005-0000-0000-000001B40000}"/>
    <cellStyle name="Normal 5 3 6 5 4" xfId="46097" xr:uid="{00000000-0005-0000-0000-000002B40000}"/>
    <cellStyle name="Normal 5 3 6 6" xfId="46098" xr:uid="{00000000-0005-0000-0000-000003B40000}"/>
    <cellStyle name="Normal 5 3 6 6 2" xfId="46099" xr:uid="{00000000-0005-0000-0000-000004B40000}"/>
    <cellStyle name="Normal 5 3 6 6 2 2" xfId="46100" xr:uid="{00000000-0005-0000-0000-000005B40000}"/>
    <cellStyle name="Normal 5 3 6 6 3" xfId="46101" xr:uid="{00000000-0005-0000-0000-000006B40000}"/>
    <cellStyle name="Normal 5 3 6 6 3 2" xfId="46102" xr:uid="{00000000-0005-0000-0000-000007B40000}"/>
    <cellStyle name="Normal 5 3 6 6 3 2 2" xfId="46103" xr:uid="{00000000-0005-0000-0000-000008B40000}"/>
    <cellStyle name="Normal 5 3 6 6 3 3" xfId="46104" xr:uid="{00000000-0005-0000-0000-000009B40000}"/>
    <cellStyle name="Normal 5 3 6 6 4" xfId="46105" xr:uid="{00000000-0005-0000-0000-00000AB40000}"/>
    <cellStyle name="Normal 5 3 6 7" xfId="46106" xr:uid="{00000000-0005-0000-0000-00000BB40000}"/>
    <cellStyle name="Normal 5 3 6 7 2" xfId="46107" xr:uid="{00000000-0005-0000-0000-00000CB40000}"/>
    <cellStyle name="Normal 5 3 6 8" xfId="46108" xr:uid="{00000000-0005-0000-0000-00000DB40000}"/>
    <cellStyle name="Normal 5 3 6 8 2" xfId="46109" xr:uid="{00000000-0005-0000-0000-00000EB40000}"/>
    <cellStyle name="Normal 5 3 6 8 2 2" xfId="46110" xr:uid="{00000000-0005-0000-0000-00000FB40000}"/>
    <cellStyle name="Normal 5 3 6 8 3" xfId="46111" xr:uid="{00000000-0005-0000-0000-000010B40000}"/>
    <cellStyle name="Normal 5 3 6 9" xfId="46112" xr:uid="{00000000-0005-0000-0000-000011B40000}"/>
    <cellStyle name="Normal 5 3 6 9 2" xfId="46113" xr:uid="{00000000-0005-0000-0000-000012B40000}"/>
    <cellStyle name="Normal 5 3 7" xfId="46114" xr:uid="{00000000-0005-0000-0000-000013B40000}"/>
    <cellStyle name="Normal 5 3 7 2" xfId="46115" xr:uid="{00000000-0005-0000-0000-000014B40000}"/>
    <cellStyle name="Normal 5 3 7 2 2" xfId="46116" xr:uid="{00000000-0005-0000-0000-000015B40000}"/>
    <cellStyle name="Normal 5 3 7 2 2 2" xfId="46117" xr:uid="{00000000-0005-0000-0000-000016B40000}"/>
    <cellStyle name="Normal 5 3 7 2 2 2 2" xfId="46118" xr:uid="{00000000-0005-0000-0000-000017B40000}"/>
    <cellStyle name="Normal 5 3 7 2 2 2 2 2" xfId="46119" xr:uid="{00000000-0005-0000-0000-000018B40000}"/>
    <cellStyle name="Normal 5 3 7 2 2 2 3" xfId="46120" xr:uid="{00000000-0005-0000-0000-000019B40000}"/>
    <cellStyle name="Normal 5 3 7 2 2 2 3 2" xfId="46121" xr:uid="{00000000-0005-0000-0000-00001AB40000}"/>
    <cellStyle name="Normal 5 3 7 2 2 2 3 2 2" xfId="46122" xr:uid="{00000000-0005-0000-0000-00001BB40000}"/>
    <cellStyle name="Normal 5 3 7 2 2 2 3 3" xfId="46123" xr:uid="{00000000-0005-0000-0000-00001CB40000}"/>
    <cellStyle name="Normal 5 3 7 2 2 2 4" xfId="46124" xr:uid="{00000000-0005-0000-0000-00001DB40000}"/>
    <cellStyle name="Normal 5 3 7 2 2 3" xfId="46125" xr:uid="{00000000-0005-0000-0000-00001EB40000}"/>
    <cellStyle name="Normal 5 3 7 2 2 3 2" xfId="46126" xr:uid="{00000000-0005-0000-0000-00001FB40000}"/>
    <cellStyle name="Normal 5 3 7 2 2 4" xfId="46127" xr:uid="{00000000-0005-0000-0000-000020B40000}"/>
    <cellStyle name="Normal 5 3 7 2 2 4 2" xfId="46128" xr:uid="{00000000-0005-0000-0000-000021B40000}"/>
    <cellStyle name="Normal 5 3 7 2 2 4 2 2" xfId="46129" xr:uid="{00000000-0005-0000-0000-000022B40000}"/>
    <cellStyle name="Normal 5 3 7 2 2 4 3" xfId="46130" xr:uid="{00000000-0005-0000-0000-000023B40000}"/>
    <cellStyle name="Normal 5 3 7 2 2 5" xfId="46131" xr:uid="{00000000-0005-0000-0000-000024B40000}"/>
    <cellStyle name="Normal 5 3 7 2 3" xfId="46132" xr:uid="{00000000-0005-0000-0000-000025B40000}"/>
    <cellStyle name="Normal 5 3 7 2 3 2" xfId="46133" xr:uid="{00000000-0005-0000-0000-000026B40000}"/>
    <cellStyle name="Normal 5 3 7 2 3 2 2" xfId="46134" xr:uid="{00000000-0005-0000-0000-000027B40000}"/>
    <cellStyle name="Normal 5 3 7 2 3 3" xfId="46135" xr:uid="{00000000-0005-0000-0000-000028B40000}"/>
    <cellStyle name="Normal 5 3 7 2 3 3 2" xfId="46136" xr:uid="{00000000-0005-0000-0000-000029B40000}"/>
    <cellStyle name="Normal 5 3 7 2 3 3 2 2" xfId="46137" xr:uid="{00000000-0005-0000-0000-00002AB40000}"/>
    <cellStyle name="Normal 5 3 7 2 3 3 3" xfId="46138" xr:uid="{00000000-0005-0000-0000-00002BB40000}"/>
    <cellStyle name="Normal 5 3 7 2 3 4" xfId="46139" xr:uid="{00000000-0005-0000-0000-00002CB40000}"/>
    <cellStyle name="Normal 5 3 7 2 4" xfId="46140" xr:uid="{00000000-0005-0000-0000-00002DB40000}"/>
    <cellStyle name="Normal 5 3 7 2 4 2" xfId="46141" xr:uid="{00000000-0005-0000-0000-00002EB40000}"/>
    <cellStyle name="Normal 5 3 7 2 4 2 2" xfId="46142" xr:uid="{00000000-0005-0000-0000-00002FB40000}"/>
    <cellStyle name="Normal 5 3 7 2 4 3" xfId="46143" xr:uid="{00000000-0005-0000-0000-000030B40000}"/>
    <cellStyle name="Normal 5 3 7 2 4 3 2" xfId="46144" xr:uid="{00000000-0005-0000-0000-000031B40000}"/>
    <cellStyle name="Normal 5 3 7 2 4 3 2 2" xfId="46145" xr:uid="{00000000-0005-0000-0000-000032B40000}"/>
    <cellStyle name="Normal 5 3 7 2 4 3 3" xfId="46146" xr:uid="{00000000-0005-0000-0000-000033B40000}"/>
    <cellStyle name="Normal 5 3 7 2 4 4" xfId="46147" xr:uid="{00000000-0005-0000-0000-000034B40000}"/>
    <cellStyle name="Normal 5 3 7 2 5" xfId="46148" xr:uid="{00000000-0005-0000-0000-000035B40000}"/>
    <cellStyle name="Normal 5 3 7 2 5 2" xfId="46149" xr:uid="{00000000-0005-0000-0000-000036B40000}"/>
    <cellStyle name="Normal 5 3 7 2 6" xfId="46150" xr:uid="{00000000-0005-0000-0000-000037B40000}"/>
    <cellStyle name="Normal 5 3 7 2 6 2" xfId="46151" xr:uid="{00000000-0005-0000-0000-000038B40000}"/>
    <cellStyle name="Normal 5 3 7 2 6 2 2" xfId="46152" xr:uid="{00000000-0005-0000-0000-000039B40000}"/>
    <cellStyle name="Normal 5 3 7 2 6 3" xfId="46153" xr:uid="{00000000-0005-0000-0000-00003AB40000}"/>
    <cellStyle name="Normal 5 3 7 2 7" xfId="46154" xr:uid="{00000000-0005-0000-0000-00003BB40000}"/>
    <cellStyle name="Normal 5 3 7 2 7 2" xfId="46155" xr:uid="{00000000-0005-0000-0000-00003CB40000}"/>
    <cellStyle name="Normal 5 3 7 2 8" xfId="46156" xr:uid="{00000000-0005-0000-0000-00003DB40000}"/>
    <cellStyle name="Normal 5 3 7 3" xfId="46157" xr:uid="{00000000-0005-0000-0000-00003EB40000}"/>
    <cellStyle name="Normal 5 3 7 3 2" xfId="46158" xr:uid="{00000000-0005-0000-0000-00003FB40000}"/>
    <cellStyle name="Normal 5 3 7 3 2 2" xfId="46159" xr:uid="{00000000-0005-0000-0000-000040B40000}"/>
    <cellStyle name="Normal 5 3 7 3 2 2 2" xfId="46160" xr:uid="{00000000-0005-0000-0000-000041B40000}"/>
    <cellStyle name="Normal 5 3 7 3 2 3" xfId="46161" xr:uid="{00000000-0005-0000-0000-000042B40000}"/>
    <cellStyle name="Normal 5 3 7 3 2 3 2" xfId="46162" xr:uid="{00000000-0005-0000-0000-000043B40000}"/>
    <cellStyle name="Normal 5 3 7 3 2 3 2 2" xfId="46163" xr:uid="{00000000-0005-0000-0000-000044B40000}"/>
    <cellStyle name="Normal 5 3 7 3 2 3 3" xfId="46164" xr:uid="{00000000-0005-0000-0000-000045B40000}"/>
    <cellStyle name="Normal 5 3 7 3 2 4" xfId="46165" xr:uid="{00000000-0005-0000-0000-000046B40000}"/>
    <cellStyle name="Normal 5 3 7 3 3" xfId="46166" xr:uid="{00000000-0005-0000-0000-000047B40000}"/>
    <cellStyle name="Normal 5 3 7 3 3 2" xfId="46167" xr:uid="{00000000-0005-0000-0000-000048B40000}"/>
    <cellStyle name="Normal 5 3 7 3 4" xfId="46168" xr:uid="{00000000-0005-0000-0000-000049B40000}"/>
    <cellStyle name="Normal 5 3 7 3 4 2" xfId="46169" xr:uid="{00000000-0005-0000-0000-00004AB40000}"/>
    <cellStyle name="Normal 5 3 7 3 4 2 2" xfId="46170" xr:uid="{00000000-0005-0000-0000-00004BB40000}"/>
    <cellStyle name="Normal 5 3 7 3 4 3" xfId="46171" xr:uid="{00000000-0005-0000-0000-00004CB40000}"/>
    <cellStyle name="Normal 5 3 7 3 5" xfId="46172" xr:uid="{00000000-0005-0000-0000-00004DB40000}"/>
    <cellStyle name="Normal 5 3 7 4" xfId="46173" xr:uid="{00000000-0005-0000-0000-00004EB40000}"/>
    <cellStyle name="Normal 5 3 7 4 2" xfId="46174" xr:uid="{00000000-0005-0000-0000-00004FB40000}"/>
    <cellStyle name="Normal 5 3 7 4 2 2" xfId="46175" xr:uid="{00000000-0005-0000-0000-000050B40000}"/>
    <cellStyle name="Normal 5 3 7 4 3" xfId="46176" xr:uid="{00000000-0005-0000-0000-000051B40000}"/>
    <cellStyle name="Normal 5 3 7 4 3 2" xfId="46177" xr:uid="{00000000-0005-0000-0000-000052B40000}"/>
    <cellStyle name="Normal 5 3 7 4 3 2 2" xfId="46178" xr:uid="{00000000-0005-0000-0000-000053B40000}"/>
    <cellStyle name="Normal 5 3 7 4 3 3" xfId="46179" xr:uid="{00000000-0005-0000-0000-000054B40000}"/>
    <cellStyle name="Normal 5 3 7 4 4" xfId="46180" xr:uid="{00000000-0005-0000-0000-000055B40000}"/>
    <cellStyle name="Normal 5 3 7 5" xfId="46181" xr:uid="{00000000-0005-0000-0000-000056B40000}"/>
    <cellStyle name="Normal 5 3 7 5 2" xfId="46182" xr:uid="{00000000-0005-0000-0000-000057B40000}"/>
    <cellStyle name="Normal 5 3 7 5 2 2" xfId="46183" xr:uid="{00000000-0005-0000-0000-000058B40000}"/>
    <cellStyle name="Normal 5 3 7 5 3" xfId="46184" xr:uid="{00000000-0005-0000-0000-000059B40000}"/>
    <cellStyle name="Normal 5 3 7 5 3 2" xfId="46185" xr:uid="{00000000-0005-0000-0000-00005AB40000}"/>
    <cellStyle name="Normal 5 3 7 5 3 2 2" xfId="46186" xr:uid="{00000000-0005-0000-0000-00005BB40000}"/>
    <cellStyle name="Normal 5 3 7 5 3 3" xfId="46187" xr:uid="{00000000-0005-0000-0000-00005CB40000}"/>
    <cellStyle name="Normal 5 3 7 5 4" xfId="46188" xr:uid="{00000000-0005-0000-0000-00005DB40000}"/>
    <cellStyle name="Normal 5 3 7 6" xfId="46189" xr:uid="{00000000-0005-0000-0000-00005EB40000}"/>
    <cellStyle name="Normal 5 3 7 6 2" xfId="46190" xr:uid="{00000000-0005-0000-0000-00005FB40000}"/>
    <cellStyle name="Normal 5 3 7 7" xfId="46191" xr:uid="{00000000-0005-0000-0000-000060B40000}"/>
    <cellStyle name="Normal 5 3 7 7 2" xfId="46192" xr:uid="{00000000-0005-0000-0000-000061B40000}"/>
    <cellStyle name="Normal 5 3 7 7 2 2" xfId="46193" xr:uid="{00000000-0005-0000-0000-000062B40000}"/>
    <cellStyle name="Normal 5 3 7 7 3" xfId="46194" xr:uid="{00000000-0005-0000-0000-000063B40000}"/>
    <cellStyle name="Normal 5 3 7 8" xfId="46195" xr:uid="{00000000-0005-0000-0000-000064B40000}"/>
    <cellStyle name="Normal 5 3 7 8 2" xfId="46196" xr:uid="{00000000-0005-0000-0000-000065B40000}"/>
    <cellStyle name="Normal 5 3 7 9" xfId="46197" xr:uid="{00000000-0005-0000-0000-000066B40000}"/>
    <cellStyle name="Normal 5 3 8" xfId="46198" xr:uid="{00000000-0005-0000-0000-000067B40000}"/>
    <cellStyle name="Normal 5 3 8 2" xfId="46199" xr:uid="{00000000-0005-0000-0000-000068B40000}"/>
    <cellStyle name="Normal 5 3 8 2 2" xfId="46200" xr:uid="{00000000-0005-0000-0000-000069B40000}"/>
    <cellStyle name="Normal 5 3 8 2 2 2" xfId="46201" xr:uid="{00000000-0005-0000-0000-00006AB40000}"/>
    <cellStyle name="Normal 5 3 8 2 2 2 2" xfId="46202" xr:uid="{00000000-0005-0000-0000-00006BB40000}"/>
    <cellStyle name="Normal 5 3 8 2 2 3" xfId="46203" xr:uid="{00000000-0005-0000-0000-00006CB40000}"/>
    <cellStyle name="Normal 5 3 8 2 2 3 2" xfId="46204" xr:uid="{00000000-0005-0000-0000-00006DB40000}"/>
    <cellStyle name="Normal 5 3 8 2 2 3 2 2" xfId="46205" xr:uid="{00000000-0005-0000-0000-00006EB40000}"/>
    <cellStyle name="Normal 5 3 8 2 2 3 3" xfId="46206" xr:uid="{00000000-0005-0000-0000-00006FB40000}"/>
    <cellStyle name="Normal 5 3 8 2 2 4" xfId="46207" xr:uid="{00000000-0005-0000-0000-000070B40000}"/>
    <cellStyle name="Normal 5 3 8 2 3" xfId="46208" xr:uid="{00000000-0005-0000-0000-000071B40000}"/>
    <cellStyle name="Normal 5 3 8 2 3 2" xfId="46209" xr:uid="{00000000-0005-0000-0000-000072B40000}"/>
    <cellStyle name="Normal 5 3 8 2 4" xfId="46210" xr:uid="{00000000-0005-0000-0000-000073B40000}"/>
    <cellStyle name="Normal 5 3 8 2 4 2" xfId="46211" xr:uid="{00000000-0005-0000-0000-000074B40000}"/>
    <cellStyle name="Normal 5 3 8 2 4 2 2" xfId="46212" xr:uid="{00000000-0005-0000-0000-000075B40000}"/>
    <cellStyle name="Normal 5 3 8 2 4 3" xfId="46213" xr:uid="{00000000-0005-0000-0000-000076B40000}"/>
    <cellStyle name="Normal 5 3 8 2 5" xfId="46214" xr:uid="{00000000-0005-0000-0000-000077B40000}"/>
    <cellStyle name="Normal 5 3 8 3" xfId="46215" xr:uid="{00000000-0005-0000-0000-000078B40000}"/>
    <cellStyle name="Normal 5 3 8 3 2" xfId="46216" xr:uid="{00000000-0005-0000-0000-000079B40000}"/>
    <cellStyle name="Normal 5 3 8 3 2 2" xfId="46217" xr:uid="{00000000-0005-0000-0000-00007AB40000}"/>
    <cellStyle name="Normal 5 3 8 3 3" xfId="46218" xr:uid="{00000000-0005-0000-0000-00007BB40000}"/>
    <cellStyle name="Normal 5 3 8 3 3 2" xfId="46219" xr:uid="{00000000-0005-0000-0000-00007CB40000}"/>
    <cellStyle name="Normal 5 3 8 3 3 2 2" xfId="46220" xr:uid="{00000000-0005-0000-0000-00007DB40000}"/>
    <cellStyle name="Normal 5 3 8 3 3 3" xfId="46221" xr:uid="{00000000-0005-0000-0000-00007EB40000}"/>
    <cellStyle name="Normal 5 3 8 3 4" xfId="46222" xr:uid="{00000000-0005-0000-0000-00007FB40000}"/>
    <cellStyle name="Normal 5 3 8 4" xfId="46223" xr:uid="{00000000-0005-0000-0000-000080B40000}"/>
    <cellStyle name="Normal 5 3 8 4 2" xfId="46224" xr:uid="{00000000-0005-0000-0000-000081B40000}"/>
    <cellStyle name="Normal 5 3 8 4 2 2" xfId="46225" xr:uid="{00000000-0005-0000-0000-000082B40000}"/>
    <cellStyle name="Normal 5 3 8 4 3" xfId="46226" xr:uid="{00000000-0005-0000-0000-000083B40000}"/>
    <cellStyle name="Normal 5 3 8 4 3 2" xfId="46227" xr:uid="{00000000-0005-0000-0000-000084B40000}"/>
    <cellStyle name="Normal 5 3 8 4 3 2 2" xfId="46228" xr:uid="{00000000-0005-0000-0000-000085B40000}"/>
    <cellStyle name="Normal 5 3 8 4 3 3" xfId="46229" xr:uid="{00000000-0005-0000-0000-000086B40000}"/>
    <cellStyle name="Normal 5 3 8 4 4" xfId="46230" xr:uid="{00000000-0005-0000-0000-000087B40000}"/>
    <cellStyle name="Normal 5 3 8 5" xfId="46231" xr:uid="{00000000-0005-0000-0000-000088B40000}"/>
    <cellStyle name="Normal 5 3 8 5 2" xfId="46232" xr:uid="{00000000-0005-0000-0000-000089B40000}"/>
    <cellStyle name="Normal 5 3 8 6" xfId="46233" xr:uid="{00000000-0005-0000-0000-00008AB40000}"/>
    <cellStyle name="Normal 5 3 8 6 2" xfId="46234" xr:uid="{00000000-0005-0000-0000-00008BB40000}"/>
    <cellStyle name="Normal 5 3 8 6 2 2" xfId="46235" xr:uid="{00000000-0005-0000-0000-00008CB40000}"/>
    <cellStyle name="Normal 5 3 8 6 3" xfId="46236" xr:uid="{00000000-0005-0000-0000-00008DB40000}"/>
    <cellStyle name="Normal 5 3 8 7" xfId="46237" xr:uid="{00000000-0005-0000-0000-00008EB40000}"/>
    <cellStyle name="Normal 5 3 8 7 2" xfId="46238" xr:uid="{00000000-0005-0000-0000-00008FB40000}"/>
    <cellStyle name="Normal 5 3 8 8" xfId="46239" xr:uid="{00000000-0005-0000-0000-000090B40000}"/>
    <cellStyle name="Normal 5 3 9" xfId="46240" xr:uid="{00000000-0005-0000-0000-000091B40000}"/>
    <cellStyle name="Normal 5 3 9 2" xfId="46241" xr:uid="{00000000-0005-0000-0000-000092B40000}"/>
    <cellStyle name="Normal 5 3 9 2 2" xfId="46242" xr:uid="{00000000-0005-0000-0000-000093B40000}"/>
    <cellStyle name="Normal 5 3 9 2 2 2" xfId="46243" xr:uid="{00000000-0005-0000-0000-000094B40000}"/>
    <cellStyle name="Normal 5 3 9 2 2 2 2" xfId="46244" xr:uid="{00000000-0005-0000-0000-000095B40000}"/>
    <cellStyle name="Normal 5 3 9 2 2 3" xfId="46245" xr:uid="{00000000-0005-0000-0000-000096B40000}"/>
    <cellStyle name="Normal 5 3 9 2 2 3 2" xfId="46246" xr:uid="{00000000-0005-0000-0000-000097B40000}"/>
    <cellStyle name="Normal 5 3 9 2 2 3 2 2" xfId="46247" xr:uid="{00000000-0005-0000-0000-000098B40000}"/>
    <cellStyle name="Normal 5 3 9 2 2 3 3" xfId="46248" xr:uid="{00000000-0005-0000-0000-000099B40000}"/>
    <cellStyle name="Normal 5 3 9 2 2 4" xfId="46249" xr:uid="{00000000-0005-0000-0000-00009AB40000}"/>
    <cellStyle name="Normal 5 3 9 2 3" xfId="46250" xr:uid="{00000000-0005-0000-0000-00009BB40000}"/>
    <cellStyle name="Normal 5 3 9 2 3 2" xfId="46251" xr:uid="{00000000-0005-0000-0000-00009CB40000}"/>
    <cellStyle name="Normal 5 3 9 2 4" xfId="46252" xr:uid="{00000000-0005-0000-0000-00009DB40000}"/>
    <cellStyle name="Normal 5 3 9 2 4 2" xfId="46253" xr:uid="{00000000-0005-0000-0000-00009EB40000}"/>
    <cellStyle name="Normal 5 3 9 2 4 2 2" xfId="46254" xr:uid="{00000000-0005-0000-0000-00009FB40000}"/>
    <cellStyle name="Normal 5 3 9 2 4 3" xfId="46255" xr:uid="{00000000-0005-0000-0000-0000A0B40000}"/>
    <cellStyle name="Normal 5 3 9 2 5" xfId="46256" xr:uid="{00000000-0005-0000-0000-0000A1B40000}"/>
    <cellStyle name="Normal 5 3 9 3" xfId="46257" xr:uid="{00000000-0005-0000-0000-0000A2B40000}"/>
    <cellStyle name="Normal 5 3 9 3 2" xfId="46258" xr:uid="{00000000-0005-0000-0000-0000A3B40000}"/>
    <cellStyle name="Normal 5 3 9 3 2 2" xfId="46259" xr:uid="{00000000-0005-0000-0000-0000A4B40000}"/>
    <cellStyle name="Normal 5 3 9 3 3" xfId="46260" xr:uid="{00000000-0005-0000-0000-0000A5B40000}"/>
    <cellStyle name="Normal 5 3 9 3 3 2" xfId="46261" xr:uid="{00000000-0005-0000-0000-0000A6B40000}"/>
    <cellStyle name="Normal 5 3 9 3 3 2 2" xfId="46262" xr:uid="{00000000-0005-0000-0000-0000A7B40000}"/>
    <cellStyle name="Normal 5 3 9 3 3 3" xfId="46263" xr:uid="{00000000-0005-0000-0000-0000A8B40000}"/>
    <cellStyle name="Normal 5 3 9 3 4" xfId="46264" xr:uid="{00000000-0005-0000-0000-0000A9B40000}"/>
    <cellStyle name="Normal 5 3 9 4" xfId="46265" xr:uid="{00000000-0005-0000-0000-0000AAB40000}"/>
    <cellStyle name="Normal 5 3 9 4 2" xfId="46266" xr:uid="{00000000-0005-0000-0000-0000ABB40000}"/>
    <cellStyle name="Normal 5 3 9 4 2 2" xfId="46267" xr:uid="{00000000-0005-0000-0000-0000ACB40000}"/>
    <cellStyle name="Normal 5 3 9 4 3" xfId="46268" xr:uid="{00000000-0005-0000-0000-0000ADB40000}"/>
    <cellStyle name="Normal 5 3 9 4 3 2" xfId="46269" xr:uid="{00000000-0005-0000-0000-0000AEB40000}"/>
    <cellStyle name="Normal 5 3 9 4 3 2 2" xfId="46270" xr:uid="{00000000-0005-0000-0000-0000AFB40000}"/>
    <cellStyle name="Normal 5 3 9 4 3 3" xfId="46271" xr:uid="{00000000-0005-0000-0000-0000B0B40000}"/>
    <cellStyle name="Normal 5 3 9 4 4" xfId="46272" xr:uid="{00000000-0005-0000-0000-0000B1B40000}"/>
    <cellStyle name="Normal 5 3 9 5" xfId="46273" xr:uid="{00000000-0005-0000-0000-0000B2B40000}"/>
    <cellStyle name="Normal 5 3 9 5 2" xfId="46274" xr:uid="{00000000-0005-0000-0000-0000B3B40000}"/>
    <cellStyle name="Normal 5 3 9 6" xfId="46275" xr:uid="{00000000-0005-0000-0000-0000B4B40000}"/>
    <cellStyle name="Normal 5 3 9 6 2" xfId="46276" xr:uid="{00000000-0005-0000-0000-0000B5B40000}"/>
    <cellStyle name="Normal 5 3 9 6 2 2" xfId="46277" xr:uid="{00000000-0005-0000-0000-0000B6B40000}"/>
    <cellStyle name="Normal 5 3 9 6 3" xfId="46278" xr:uid="{00000000-0005-0000-0000-0000B7B40000}"/>
    <cellStyle name="Normal 5 3 9 7" xfId="46279" xr:uid="{00000000-0005-0000-0000-0000B8B40000}"/>
    <cellStyle name="Normal 5 3 9 7 2" xfId="46280" xr:uid="{00000000-0005-0000-0000-0000B9B40000}"/>
    <cellStyle name="Normal 5 3 9 8" xfId="46281" xr:uid="{00000000-0005-0000-0000-0000BAB40000}"/>
    <cellStyle name="Normal 5 3_Sheet1" xfId="46282" xr:uid="{00000000-0005-0000-0000-0000BBB40000}"/>
    <cellStyle name="Normal 5 4" xfId="46283" xr:uid="{00000000-0005-0000-0000-0000BCB40000}"/>
    <cellStyle name="Normal 5 4 10" xfId="46284" xr:uid="{00000000-0005-0000-0000-0000BDB40000}"/>
    <cellStyle name="Normal 5 4 10 2" xfId="46285" xr:uid="{00000000-0005-0000-0000-0000BEB40000}"/>
    <cellStyle name="Normal 5 4 10 2 2" xfId="46286" xr:uid="{00000000-0005-0000-0000-0000BFB40000}"/>
    <cellStyle name="Normal 5 4 10 2 2 2" xfId="46287" xr:uid="{00000000-0005-0000-0000-0000C0B40000}"/>
    <cellStyle name="Normal 5 4 10 2 2 2 2" xfId="46288" xr:uid="{00000000-0005-0000-0000-0000C1B40000}"/>
    <cellStyle name="Normal 5 4 10 2 2 3" xfId="46289" xr:uid="{00000000-0005-0000-0000-0000C2B40000}"/>
    <cellStyle name="Normal 5 4 10 2 2 3 2" xfId="46290" xr:uid="{00000000-0005-0000-0000-0000C3B40000}"/>
    <cellStyle name="Normal 5 4 10 2 2 3 2 2" xfId="46291" xr:uid="{00000000-0005-0000-0000-0000C4B40000}"/>
    <cellStyle name="Normal 5 4 10 2 2 3 3" xfId="46292" xr:uid="{00000000-0005-0000-0000-0000C5B40000}"/>
    <cellStyle name="Normal 5 4 10 2 2 4" xfId="46293" xr:uid="{00000000-0005-0000-0000-0000C6B40000}"/>
    <cellStyle name="Normal 5 4 10 2 3" xfId="46294" xr:uid="{00000000-0005-0000-0000-0000C7B40000}"/>
    <cellStyle name="Normal 5 4 10 2 3 2" xfId="46295" xr:uid="{00000000-0005-0000-0000-0000C8B40000}"/>
    <cellStyle name="Normal 5 4 10 2 4" xfId="46296" xr:uid="{00000000-0005-0000-0000-0000C9B40000}"/>
    <cellStyle name="Normal 5 4 10 2 4 2" xfId="46297" xr:uid="{00000000-0005-0000-0000-0000CAB40000}"/>
    <cellStyle name="Normal 5 4 10 2 4 2 2" xfId="46298" xr:uid="{00000000-0005-0000-0000-0000CBB40000}"/>
    <cellStyle name="Normal 5 4 10 2 4 3" xfId="46299" xr:uid="{00000000-0005-0000-0000-0000CCB40000}"/>
    <cellStyle name="Normal 5 4 10 2 5" xfId="46300" xr:uid="{00000000-0005-0000-0000-0000CDB40000}"/>
    <cellStyle name="Normal 5 4 10 3" xfId="46301" xr:uid="{00000000-0005-0000-0000-0000CEB40000}"/>
    <cellStyle name="Normal 5 4 10 3 2" xfId="46302" xr:uid="{00000000-0005-0000-0000-0000CFB40000}"/>
    <cellStyle name="Normal 5 4 10 3 2 2" xfId="46303" xr:uid="{00000000-0005-0000-0000-0000D0B40000}"/>
    <cellStyle name="Normal 5 4 10 3 3" xfId="46304" xr:uid="{00000000-0005-0000-0000-0000D1B40000}"/>
    <cellStyle name="Normal 5 4 10 3 3 2" xfId="46305" xr:uid="{00000000-0005-0000-0000-0000D2B40000}"/>
    <cellStyle name="Normal 5 4 10 3 3 2 2" xfId="46306" xr:uid="{00000000-0005-0000-0000-0000D3B40000}"/>
    <cellStyle name="Normal 5 4 10 3 3 3" xfId="46307" xr:uid="{00000000-0005-0000-0000-0000D4B40000}"/>
    <cellStyle name="Normal 5 4 10 3 4" xfId="46308" xr:uid="{00000000-0005-0000-0000-0000D5B40000}"/>
    <cellStyle name="Normal 5 4 10 4" xfId="46309" xr:uid="{00000000-0005-0000-0000-0000D6B40000}"/>
    <cellStyle name="Normal 5 4 10 4 2" xfId="46310" xr:uid="{00000000-0005-0000-0000-0000D7B40000}"/>
    <cellStyle name="Normal 5 4 10 5" xfId="46311" xr:uid="{00000000-0005-0000-0000-0000D8B40000}"/>
    <cellStyle name="Normal 5 4 10 5 2" xfId="46312" xr:uid="{00000000-0005-0000-0000-0000D9B40000}"/>
    <cellStyle name="Normal 5 4 10 5 2 2" xfId="46313" xr:uid="{00000000-0005-0000-0000-0000DAB40000}"/>
    <cellStyle name="Normal 5 4 10 5 3" xfId="46314" xr:uid="{00000000-0005-0000-0000-0000DBB40000}"/>
    <cellStyle name="Normal 5 4 10 6" xfId="46315" xr:uid="{00000000-0005-0000-0000-0000DCB40000}"/>
    <cellStyle name="Normal 5 4 11" xfId="46316" xr:uid="{00000000-0005-0000-0000-0000DDB40000}"/>
    <cellStyle name="Normal 5 4 11 2" xfId="46317" xr:uid="{00000000-0005-0000-0000-0000DEB40000}"/>
    <cellStyle name="Normal 5 4 11 2 2" xfId="46318" xr:uid="{00000000-0005-0000-0000-0000DFB40000}"/>
    <cellStyle name="Normal 5 4 11 2 2 2" xfId="46319" xr:uid="{00000000-0005-0000-0000-0000E0B40000}"/>
    <cellStyle name="Normal 5 4 11 2 3" xfId="46320" xr:uid="{00000000-0005-0000-0000-0000E1B40000}"/>
    <cellStyle name="Normal 5 4 11 2 3 2" xfId="46321" xr:uid="{00000000-0005-0000-0000-0000E2B40000}"/>
    <cellStyle name="Normal 5 4 11 2 3 2 2" xfId="46322" xr:uid="{00000000-0005-0000-0000-0000E3B40000}"/>
    <cellStyle name="Normal 5 4 11 2 3 3" xfId="46323" xr:uid="{00000000-0005-0000-0000-0000E4B40000}"/>
    <cellStyle name="Normal 5 4 11 2 4" xfId="46324" xr:uid="{00000000-0005-0000-0000-0000E5B40000}"/>
    <cellStyle name="Normal 5 4 11 3" xfId="46325" xr:uid="{00000000-0005-0000-0000-0000E6B40000}"/>
    <cellStyle name="Normal 5 4 11 3 2" xfId="46326" xr:uid="{00000000-0005-0000-0000-0000E7B40000}"/>
    <cellStyle name="Normal 5 4 11 4" xfId="46327" xr:uid="{00000000-0005-0000-0000-0000E8B40000}"/>
    <cellStyle name="Normal 5 4 11 4 2" xfId="46328" xr:uid="{00000000-0005-0000-0000-0000E9B40000}"/>
    <cellStyle name="Normal 5 4 11 4 2 2" xfId="46329" xr:uid="{00000000-0005-0000-0000-0000EAB40000}"/>
    <cellStyle name="Normal 5 4 11 4 3" xfId="46330" xr:uid="{00000000-0005-0000-0000-0000EBB40000}"/>
    <cellStyle name="Normal 5 4 11 5" xfId="46331" xr:uid="{00000000-0005-0000-0000-0000ECB40000}"/>
    <cellStyle name="Normal 5 4 12" xfId="46332" xr:uid="{00000000-0005-0000-0000-0000EDB40000}"/>
    <cellStyle name="Normal 5 4 12 2" xfId="46333" xr:uid="{00000000-0005-0000-0000-0000EEB40000}"/>
    <cellStyle name="Normal 5 4 12 2 2" xfId="46334" xr:uid="{00000000-0005-0000-0000-0000EFB40000}"/>
    <cellStyle name="Normal 5 4 12 3" xfId="46335" xr:uid="{00000000-0005-0000-0000-0000F0B40000}"/>
    <cellStyle name="Normal 5 4 12 3 2" xfId="46336" xr:uid="{00000000-0005-0000-0000-0000F1B40000}"/>
    <cellStyle name="Normal 5 4 12 3 2 2" xfId="46337" xr:uid="{00000000-0005-0000-0000-0000F2B40000}"/>
    <cellStyle name="Normal 5 4 12 3 3" xfId="46338" xr:uid="{00000000-0005-0000-0000-0000F3B40000}"/>
    <cellStyle name="Normal 5 4 12 4" xfId="46339" xr:uid="{00000000-0005-0000-0000-0000F4B40000}"/>
    <cellStyle name="Normal 5 4 13" xfId="46340" xr:uid="{00000000-0005-0000-0000-0000F5B40000}"/>
    <cellStyle name="Normal 5 4 13 2" xfId="46341" xr:uid="{00000000-0005-0000-0000-0000F6B40000}"/>
    <cellStyle name="Normal 5 4 13 2 2" xfId="46342" xr:uid="{00000000-0005-0000-0000-0000F7B40000}"/>
    <cellStyle name="Normal 5 4 13 3" xfId="46343" xr:uid="{00000000-0005-0000-0000-0000F8B40000}"/>
    <cellStyle name="Normal 5 4 13 3 2" xfId="46344" xr:uid="{00000000-0005-0000-0000-0000F9B40000}"/>
    <cellStyle name="Normal 5 4 13 3 2 2" xfId="46345" xr:uid="{00000000-0005-0000-0000-0000FAB40000}"/>
    <cellStyle name="Normal 5 4 13 3 3" xfId="46346" xr:uid="{00000000-0005-0000-0000-0000FBB40000}"/>
    <cellStyle name="Normal 5 4 13 4" xfId="46347" xr:uid="{00000000-0005-0000-0000-0000FCB40000}"/>
    <cellStyle name="Normal 5 4 14" xfId="46348" xr:uid="{00000000-0005-0000-0000-0000FDB40000}"/>
    <cellStyle name="Normal 5 4 14 2" xfId="46349" xr:uid="{00000000-0005-0000-0000-0000FEB40000}"/>
    <cellStyle name="Normal 5 4 14 2 2" xfId="46350" xr:uid="{00000000-0005-0000-0000-0000FFB40000}"/>
    <cellStyle name="Normal 5 4 14 3" xfId="46351" xr:uid="{00000000-0005-0000-0000-000000B50000}"/>
    <cellStyle name="Normal 5 4 14 3 2" xfId="46352" xr:uid="{00000000-0005-0000-0000-000001B50000}"/>
    <cellStyle name="Normal 5 4 14 3 2 2" xfId="46353" xr:uid="{00000000-0005-0000-0000-000002B50000}"/>
    <cellStyle name="Normal 5 4 14 3 3" xfId="46354" xr:uid="{00000000-0005-0000-0000-000003B50000}"/>
    <cellStyle name="Normal 5 4 14 4" xfId="46355" xr:uid="{00000000-0005-0000-0000-000004B50000}"/>
    <cellStyle name="Normal 5 4 15" xfId="46356" xr:uid="{00000000-0005-0000-0000-000005B50000}"/>
    <cellStyle name="Normal 5 4 15 2" xfId="46357" xr:uid="{00000000-0005-0000-0000-000006B50000}"/>
    <cellStyle name="Normal 5 4 15 2 2" xfId="46358" xr:uid="{00000000-0005-0000-0000-000007B50000}"/>
    <cellStyle name="Normal 5 4 15 3" xfId="46359" xr:uid="{00000000-0005-0000-0000-000008B50000}"/>
    <cellStyle name="Normal 5 4 16" xfId="46360" xr:uid="{00000000-0005-0000-0000-000009B50000}"/>
    <cellStyle name="Normal 5 4 16 2" xfId="46361" xr:uid="{00000000-0005-0000-0000-00000AB50000}"/>
    <cellStyle name="Normal 5 4 17" xfId="46362" xr:uid="{00000000-0005-0000-0000-00000BB50000}"/>
    <cellStyle name="Normal 5 4 17 2" xfId="46363" xr:uid="{00000000-0005-0000-0000-00000CB50000}"/>
    <cellStyle name="Normal 5 4 18" xfId="46364" xr:uid="{00000000-0005-0000-0000-00000DB50000}"/>
    <cellStyle name="Normal 5 4 19" xfId="46365" xr:uid="{00000000-0005-0000-0000-00000EB50000}"/>
    <cellStyle name="Normal 5 4 2" xfId="46366" xr:uid="{00000000-0005-0000-0000-00000FB50000}"/>
    <cellStyle name="Normal 5 4 2 10" xfId="46367" xr:uid="{00000000-0005-0000-0000-000010B50000}"/>
    <cellStyle name="Normal 5 4 2 10 2" xfId="46368" xr:uid="{00000000-0005-0000-0000-000011B50000}"/>
    <cellStyle name="Normal 5 4 2 10 2 2" xfId="46369" xr:uid="{00000000-0005-0000-0000-000012B50000}"/>
    <cellStyle name="Normal 5 4 2 10 3" xfId="46370" xr:uid="{00000000-0005-0000-0000-000013B50000}"/>
    <cellStyle name="Normal 5 4 2 10 3 2" xfId="46371" xr:uid="{00000000-0005-0000-0000-000014B50000}"/>
    <cellStyle name="Normal 5 4 2 10 3 2 2" xfId="46372" xr:uid="{00000000-0005-0000-0000-000015B50000}"/>
    <cellStyle name="Normal 5 4 2 10 3 3" xfId="46373" xr:uid="{00000000-0005-0000-0000-000016B50000}"/>
    <cellStyle name="Normal 5 4 2 10 4" xfId="46374" xr:uid="{00000000-0005-0000-0000-000017B50000}"/>
    <cellStyle name="Normal 5 4 2 11" xfId="46375" xr:uid="{00000000-0005-0000-0000-000018B50000}"/>
    <cellStyle name="Normal 5 4 2 11 2" xfId="46376" xr:uid="{00000000-0005-0000-0000-000019B50000}"/>
    <cellStyle name="Normal 5 4 2 11 2 2" xfId="46377" xr:uid="{00000000-0005-0000-0000-00001AB50000}"/>
    <cellStyle name="Normal 5 4 2 11 3" xfId="46378" xr:uid="{00000000-0005-0000-0000-00001BB50000}"/>
    <cellStyle name="Normal 5 4 2 11 3 2" xfId="46379" xr:uid="{00000000-0005-0000-0000-00001CB50000}"/>
    <cellStyle name="Normal 5 4 2 11 3 2 2" xfId="46380" xr:uid="{00000000-0005-0000-0000-00001DB50000}"/>
    <cellStyle name="Normal 5 4 2 11 3 3" xfId="46381" xr:uid="{00000000-0005-0000-0000-00001EB50000}"/>
    <cellStyle name="Normal 5 4 2 11 4" xfId="46382" xr:uid="{00000000-0005-0000-0000-00001FB50000}"/>
    <cellStyle name="Normal 5 4 2 12" xfId="46383" xr:uid="{00000000-0005-0000-0000-000020B50000}"/>
    <cellStyle name="Normal 5 4 2 12 2" xfId="46384" xr:uid="{00000000-0005-0000-0000-000021B50000}"/>
    <cellStyle name="Normal 5 4 2 12 2 2" xfId="46385" xr:uid="{00000000-0005-0000-0000-000022B50000}"/>
    <cellStyle name="Normal 5 4 2 12 3" xfId="46386" xr:uid="{00000000-0005-0000-0000-000023B50000}"/>
    <cellStyle name="Normal 5 4 2 12 3 2" xfId="46387" xr:uid="{00000000-0005-0000-0000-000024B50000}"/>
    <cellStyle name="Normal 5 4 2 12 3 2 2" xfId="46388" xr:uid="{00000000-0005-0000-0000-000025B50000}"/>
    <cellStyle name="Normal 5 4 2 12 3 3" xfId="46389" xr:uid="{00000000-0005-0000-0000-000026B50000}"/>
    <cellStyle name="Normal 5 4 2 12 4" xfId="46390" xr:uid="{00000000-0005-0000-0000-000027B50000}"/>
    <cellStyle name="Normal 5 4 2 13" xfId="46391" xr:uid="{00000000-0005-0000-0000-000028B50000}"/>
    <cellStyle name="Normal 5 4 2 13 2" xfId="46392" xr:uid="{00000000-0005-0000-0000-000029B50000}"/>
    <cellStyle name="Normal 5 4 2 13 2 2" xfId="46393" xr:uid="{00000000-0005-0000-0000-00002AB50000}"/>
    <cellStyle name="Normal 5 4 2 13 3" xfId="46394" xr:uid="{00000000-0005-0000-0000-00002BB50000}"/>
    <cellStyle name="Normal 5 4 2 14" xfId="46395" xr:uid="{00000000-0005-0000-0000-00002CB50000}"/>
    <cellStyle name="Normal 5 4 2 14 2" xfId="46396" xr:uid="{00000000-0005-0000-0000-00002DB50000}"/>
    <cellStyle name="Normal 5 4 2 15" xfId="46397" xr:uid="{00000000-0005-0000-0000-00002EB50000}"/>
    <cellStyle name="Normal 5 4 2 15 2" xfId="46398" xr:uid="{00000000-0005-0000-0000-00002FB50000}"/>
    <cellStyle name="Normal 5 4 2 16" xfId="46399" xr:uid="{00000000-0005-0000-0000-000030B50000}"/>
    <cellStyle name="Normal 5 4 2 17" xfId="46400" xr:uid="{00000000-0005-0000-0000-000031B50000}"/>
    <cellStyle name="Normal 5 4 2 2" xfId="46401" xr:uid="{00000000-0005-0000-0000-000032B50000}"/>
    <cellStyle name="Normal 5 4 2 2 10" xfId="46402" xr:uid="{00000000-0005-0000-0000-000033B50000}"/>
    <cellStyle name="Normal 5 4 2 2 11" xfId="46403" xr:uid="{00000000-0005-0000-0000-000034B50000}"/>
    <cellStyle name="Normal 5 4 2 2 2" xfId="46404" xr:uid="{00000000-0005-0000-0000-000035B50000}"/>
    <cellStyle name="Normal 5 4 2 2 2 10" xfId="46405" xr:uid="{00000000-0005-0000-0000-000036B50000}"/>
    <cellStyle name="Normal 5 4 2 2 2 2" xfId="46406" xr:uid="{00000000-0005-0000-0000-000037B50000}"/>
    <cellStyle name="Normal 5 4 2 2 2 2 2" xfId="46407" xr:uid="{00000000-0005-0000-0000-000038B50000}"/>
    <cellStyle name="Normal 5 4 2 2 2 2 2 2" xfId="46408" xr:uid="{00000000-0005-0000-0000-000039B50000}"/>
    <cellStyle name="Normal 5 4 2 2 2 2 2 2 2" xfId="46409" xr:uid="{00000000-0005-0000-0000-00003AB50000}"/>
    <cellStyle name="Normal 5 4 2 2 2 2 2 2 2 2" xfId="46410" xr:uid="{00000000-0005-0000-0000-00003BB50000}"/>
    <cellStyle name="Normal 5 4 2 2 2 2 2 2 3" xfId="46411" xr:uid="{00000000-0005-0000-0000-00003CB50000}"/>
    <cellStyle name="Normal 5 4 2 2 2 2 2 2 3 2" xfId="46412" xr:uid="{00000000-0005-0000-0000-00003DB50000}"/>
    <cellStyle name="Normal 5 4 2 2 2 2 2 2 3 2 2" xfId="46413" xr:uid="{00000000-0005-0000-0000-00003EB50000}"/>
    <cellStyle name="Normal 5 4 2 2 2 2 2 2 3 3" xfId="46414" xr:uid="{00000000-0005-0000-0000-00003FB50000}"/>
    <cellStyle name="Normal 5 4 2 2 2 2 2 2 4" xfId="46415" xr:uid="{00000000-0005-0000-0000-000040B50000}"/>
    <cellStyle name="Normal 5 4 2 2 2 2 2 3" xfId="46416" xr:uid="{00000000-0005-0000-0000-000041B50000}"/>
    <cellStyle name="Normal 5 4 2 2 2 2 2 3 2" xfId="46417" xr:uid="{00000000-0005-0000-0000-000042B50000}"/>
    <cellStyle name="Normal 5 4 2 2 2 2 2 4" xfId="46418" xr:uid="{00000000-0005-0000-0000-000043B50000}"/>
    <cellStyle name="Normal 5 4 2 2 2 2 2 4 2" xfId="46419" xr:uid="{00000000-0005-0000-0000-000044B50000}"/>
    <cellStyle name="Normal 5 4 2 2 2 2 2 4 2 2" xfId="46420" xr:uid="{00000000-0005-0000-0000-000045B50000}"/>
    <cellStyle name="Normal 5 4 2 2 2 2 2 4 3" xfId="46421" xr:uid="{00000000-0005-0000-0000-000046B50000}"/>
    <cellStyle name="Normal 5 4 2 2 2 2 2 5" xfId="46422" xr:uid="{00000000-0005-0000-0000-000047B50000}"/>
    <cellStyle name="Normal 5 4 2 2 2 2 3" xfId="46423" xr:uid="{00000000-0005-0000-0000-000048B50000}"/>
    <cellStyle name="Normal 5 4 2 2 2 2 3 2" xfId="46424" xr:uid="{00000000-0005-0000-0000-000049B50000}"/>
    <cellStyle name="Normal 5 4 2 2 2 2 3 2 2" xfId="46425" xr:uid="{00000000-0005-0000-0000-00004AB50000}"/>
    <cellStyle name="Normal 5 4 2 2 2 2 3 3" xfId="46426" xr:uid="{00000000-0005-0000-0000-00004BB50000}"/>
    <cellStyle name="Normal 5 4 2 2 2 2 3 3 2" xfId="46427" xr:uid="{00000000-0005-0000-0000-00004CB50000}"/>
    <cellStyle name="Normal 5 4 2 2 2 2 3 3 2 2" xfId="46428" xr:uid="{00000000-0005-0000-0000-00004DB50000}"/>
    <cellStyle name="Normal 5 4 2 2 2 2 3 3 3" xfId="46429" xr:uid="{00000000-0005-0000-0000-00004EB50000}"/>
    <cellStyle name="Normal 5 4 2 2 2 2 3 4" xfId="46430" xr:uid="{00000000-0005-0000-0000-00004FB50000}"/>
    <cellStyle name="Normal 5 4 2 2 2 2 4" xfId="46431" xr:uid="{00000000-0005-0000-0000-000050B50000}"/>
    <cellStyle name="Normal 5 4 2 2 2 2 4 2" xfId="46432" xr:uid="{00000000-0005-0000-0000-000051B50000}"/>
    <cellStyle name="Normal 5 4 2 2 2 2 4 2 2" xfId="46433" xr:uid="{00000000-0005-0000-0000-000052B50000}"/>
    <cellStyle name="Normal 5 4 2 2 2 2 4 3" xfId="46434" xr:uid="{00000000-0005-0000-0000-000053B50000}"/>
    <cellStyle name="Normal 5 4 2 2 2 2 4 3 2" xfId="46435" xr:uid="{00000000-0005-0000-0000-000054B50000}"/>
    <cellStyle name="Normal 5 4 2 2 2 2 4 3 2 2" xfId="46436" xr:uid="{00000000-0005-0000-0000-000055B50000}"/>
    <cellStyle name="Normal 5 4 2 2 2 2 4 3 3" xfId="46437" xr:uid="{00000000-0005-0000-0000-000056B50000}"/>
    <cellStyle name="Normal 5 4 2 2 2 2 4 4" xfId="46438" xr:uid="{00000000-0005-0000-0000-000057B50000}"/>
    <cellStyle name="Normal 5 4 2 2 2 2 5" xfId="46439" xr:uid="{00000000-0005-0000-0000-000058B50000}"/>
    <cellStyle name="Normal 5 4 2 2 2 2 5 2" xfId="46440" xr:uid="{00000000-0005-0000-0000-000059B50000}"/>
    <cellStyle name="Normal 5 4 2 2 2 2 6" xfId="46441" xr:uid="{00000000-0005-0000-0000-00005AB50000}"/>
    <cellStyle name="Normal 5 4 2 2 2 2 6 2" xfId="46442" xr:uid="{00000000-0005-0000-0000-00005BB50000}"/>
    <cellStyle name="Normal 5 4 2 2 2 2 6 2 2" xfId="46443" xr:uid="{00000000-0005-0000-0000-00005CB50000}"/>
    <cellStyle name="Normal 5 4 2 2 2 2 6 3" xfId="46444" xr:uid="{00000000-0005-0000-0000-00005DB50000}"/>
    <cellStyle name="Normal 5 4 2 2 2 2 7" xfId="46445" xr:uid="{00000000-0005-0000-0000-00005EB50000}"/>
    <cellStyle name="Normal 5 4 2 2 2 2 7 2" xfId="46446" xr:uid="{00000000-0005-0000-0000-00005FB50000}"/>
    <cellStyle name="Normal 5 4 2 2 2 2 8" xfId="46447" xr:uid="{00000000-0005-0000-0000-000060B50000}"/>
    <cellStyle name="Normal 5 4 2 2 2 2 9" xfId="46448" xr:uid="{00000000-0005-0000-0000-000061B50000}"/>
    <cellStyle name="Normal 5 4 2 2 2 3" xfId="46449" xr:uid="{00000000-0005-0000-0000-000062B50000}"/>
    <cellStyle name="Normal 5 4 2 2 2 3 2" xfId="46450" xr:uid="{00000000-0005-0000-0000-000063B50000}"/>
    <cellStyle name="Normal 5 4 2 2 2 3 2 2" xfId="46451" xr:uid="{00000000-0005-0000-0000-000064B50000}"/>
    <cellStyle name="Normal 5 4 2 2 2 3 2 2 2" xfId="46452" xr:uid="{00000000-0005-0000-0000-000065B50000}"/>
    <cellStyle name="Normal 5 4 2 2 2 3 2 3" xfId="46453" xr:uid="{00000000-0005-0000-0000-000066B50000}"/>
    <cellStyle name="Normal 5 4 2 2 2 3 2 3 2" xfId="46454" xr:uid="{00000000-0005-0000-0000-000067B50000}"/>
    <cellStyle name="Normal 5 4 2 2 2 3 2 3 2 2" xfId="46455" xr:uid="{00000000-0005-0000-0000-000068B50000}"/>
    <cellStyle name="Normal 5 4 2 2 2 3 2 3 3" xfId="46456" xr:uid="{00000000-0005-0000-0000-000069B50000}"/>
    <cellStyle name="Normal 5 4 2 2 2 3 2 4" xfId="46457" xr:uid="{00000000-0005-0000-0000-00006AB50000}"/>
    <cellStyle name="Normal 5 4 2 2 2 3 3" xfId="46458" xr:uid="{00000000-0005-0000-0000-00006BB50000}"/>
    <cellStyle name="Normal 5 4 2 2 2 3 3 2" xfId="46459" xr:uid="{00000000-0005-0000-0000-00006CB50000}"/>
    <cellStyle name="Normal 5 4 2 2 2 3 4" xfId="46460" xr:uid="{00000000-0005-0000-0000-00006DB50000}"/>
    <cellStyle name="Normal 5 4 2 2 2 3 4 2" xfId="46461" xr:uid="{00000000-0005-0000-0000-00006EB50000}"/>
    <cellStyle name="Normal 5 4 2 2 2 3 4 2 2" xfId="46462" xr:uid="{00000000-0005-0000-0000-00006FB50000}"/>
    <cellStyle name="Normal 5 4 2 2 2 3 4 3" xfId="46463" xr:uid="{00000000-0005-0000-0000-000070B50000}"/>
    <cellStyle name="Normal 5 4 2 2 2 3 5" xfId="46464" xr:uid="{00000000-0005-0000-0000-000071B50000}"/>
    <cellStyle name="Normal 5 4 2 2 2 4" xfId="46465" xr:uid="{00000000-0005-0000-0000-000072B50000}"/>
    <cellStyle name="Normal 5 4 2 2 2 4 2" xfId="46466" xr:uid="{00000000-0005-0000-0000-000073B50000}"/>
    <cellStyle name="Normal 5 4 2 2 2 4 2 2" xfId="46467" xr:uid="{00000000-0005-0000-0000-000074B50000}"/>
    <cellStyle name="Normal 5 4 2 2 2 4 3" xfId="46468" xr:uid="{00000000-0005-0000-0000-000075B50000}"/>
    <cellStyle name="Normal 5 4 2 2 2 4 3 2" xfId="46469" xr:uid="{00000000-0005-0000-0000-000076B50000}"/>
    <cellStyle name="Normal 5 4 2 2 2 4 3 2 2" xfId="46470" xr:uid="{00000000-0005-0000-0000-000077B50000}"/>
    <cellStyle name="Normal 5 4 2 2 2 4 3 3" xfId="46471" xr:uid="{00000000-0005-0000-0000-000078B50000}"/>
    <cellStyle name="Normal 5 4 2 2 2 4 4" xfId="46472" xr:uid="{00000000-0005-0000-0000-000079B50000}"/>
    <cellStyle name="Normal 5 4 2 2 2 5" xfId="46473" xr:uid="{00000000-0005-0000-0000-00007AB50000}"/>
    <cellStyle name="Normal 5 4 2 2 2 5 2" xfId="46474" xr:uid="{00000000-0005-0000-0000-00007BB50000}"/>
    <cellStyle name="Normal 5 4 2 2 2 5 2 2" xfId="46475" xr:uid="{00000000-0005-0000-0000-00007CB50000}"/>
    <cellStyle name="Normal 5 4 2 2 2 5 3" xfId="46476" xr:uid="{00000000-0005-0000-0000-00007DB50000}"/>
    <cellStyle name="Normal 5 4 2 2 2 5 3 2" xfId="46477" xr:uid="{00000000-0005-0000-0000-00007EB50000}"/>
    <cellStyle name="Normal 5 4 2 2 2 5 3 2 2" xfId="46478" xr:uid="{00000000-0005-0000-0000-00007FB50000}"/>
    <cellStyle name="Normal 5 4 2 2 2 5 3 3" xfId="46479" xr:uid="{00000000-0005-0000-0000-000080B50000}"/>
    <cellStyle name="Normal 5 4 2 2 2 5 4" xfId="46480" xr:uid="{00000000-0005-0000-0000-000081B50000}"/>
    <cellStyle name="Normal 5 4 2 2 2 6" xfId="46481" xr:uid="{00000000-0005-0000-0000-000082B50000}"/>
    <cellStyle name="Normal 5 4 2 2 2 6 2" xfId="46482" xr:uid="{00000000-0005-0000-0000-000083B50000}"/>
    <cellStyle name="Normal 5 4 2 2 2 7" xfId="46483" xr:uid="{00000000-0005-0000-0000-000084B50000}"/>
    <cellStyle name="Normal 5 4 2 2 2 7 2" xfId="46484" xr:uid="{00000000-0005-0000-0000-000085B50000}"/>
    <cellStyle name="Normal 5 4 2 2 2 7 2 2" xfId="46485" xr:uid="{00000000-0005-0000-0000-000086B50000}"/>
    <cellStyle name="Normal 5 4 2 2 2 7 3" xfId="46486" xr:uid="{00000000-0005-0000-0000-000087B50000}"/>
    <cellStyle name="Normal 5 4 2 2 2 8" xfId="46487" xr:uid="{00000000-0005-0000-0000-000088B50000}"/>
    <cellStyle name="Normal 5 4 2 2 2 8 2" xfId="46488" xr:uid="{00000000-0005-0000-0000-000089B50000}"/>
    <cellStyle name="Normal 5 4 2 2 2 9" xfId="46489" xr:uid="{00000000-0005-0000-0000-00008AB50000}"/>
    <cellStyle name="Normal 5 4 2 2 3" xfId="46490" xr:uid="{00000000-0005-0000-0000-00008BB50000}"/>
    <cellStyle name="Normal 5 4 2 2 3 2" xfId="46491" xr:uid="{00000000-0005-0000-0000-00008CB50000}"/>
    <cellStyle name="Normal 5 4 2 2 3 2 2" xfId="46492" xr:uid="{00000000-0005-0000-0000-00008DB50000}"/>
    <cellStyle name="Normal 5 4 2 2 3 2 2 2" xfId="46493" xr:uid="{00000000-0005-0000-0000-00008EB50000}"/>
    <cellStyle name="Normal 5 4 2 2 3 2 2 2 2" xfId="46494" xr:uid="{00000000-0005-0000-0000-00008FB50000}"/>
    <cellStyle name="Normal 5 4 2 2 3 2 2 3" xfId="46495" xr:uid="{00000000-0005-0000-0000-000090B50000}"/>
    <cellStyle name="Normal 5 4 2 2 3 2 2 3 2" xfId="46496" xr:uid="{00000000-0005-0000-0000-000091B50000}"/>
    <cellStyle name="Normal 5 4 2 2 3 2 2 3 2 2" xfId="46497" xr:uid="{00000000-0005-0000-0000-000092B50000}"/>
    <cellStyle name="Normal 5 4 2 2 3 2 2 3 3" xfId="46498" xr:uid="{00000000-0005-0000-0000-000093B50000}"/>
    <cellStyle name="Normal 5 4 2 2 3 2 2 4" xfId="46499" xr:uid="{00000000-0005-0000-0000-000094B50000}"/>
    <cellStyle name="Normal 5 4 2 2 3 2 3" xfId="46500" xr:uid="{00000000-0005-0000-0000-000095B50000}"/>
    <cellStyle name="Normal 5 4 2 2 3 2 3 2" xfId="46501" xr:uid="{00000000-0005-0000-0000-000096B50000}"/>
    <cellStyle name="Normal 5 4 2 2 3 2 4" xfId="46502" xr:uid="{00000000-0005-0000-0000-000097B50000}"/>
    <cellStyle name="Normal 5 4 2 2 3 2 4 2" xfId="46503" xr:uid="{00000000-0005-0000-0000-000098B50000}"/>
    <cellStyle name="Normal 5 4 2 2 3 2 4 2 2" xfId="46504" xr:uid="{00000000-0005-0000-0000-000099B50000}"/>
    <cellStyle name="Normal 5 4 2 2 3 2 4 3" xfId="46505" xr:uid="{00000000-0005-0000-0000-00009AB50000}"/>
    <cellStyle name="Normal 5 4 2 2 3 2 5" xfId="46506" xr:uid="{00000000-0005-0000-0000-00009BB50000}"/>
    <cellStyle name="Normal 5 4 2 2 3 2 6" xfId="46507" xr:uid="{00000000-0005-0000-0000-00009CB50000}"/>
    <cellStyle name="Normal 5 4 2 2 3 3" xfId="46508" xr:uid="{00000000-0005-0000-0000-00009DB50000}"/>
    <cellStyle name="Normal 5 4 2 2 3 3 2" xfId="46509" xr:uid="{00000000-0005-0000-0000-00009EB50000}"/>
    <cellStyle name="Normal 5 4 2 2 3 3 2 2" xfId="46510" xr:uid="{00000000-0005-0000-0000-00009FB50000}"/>
    <cellStyle name="Normal 5 4 2 2 3 3 3" xfId="46511" xr:uid="{00000000-0005-0000-0000-0000A0B50000}"/>
    <cellStyle name="Normal 5 4 2 2 3 3 3 2" xfId="46512" xr:uid="{00000000-0005-0000-0000-0000A1B50000}"/>
    <cellStyle name="Normal 5 4 2 2 3 3 3 2 2" xfId="46513" xr:uid="{00000000-0005-0000-0000-0000A2B50000}"/>
    <cellStyle name="Normal 5 4 2 2 3 3 3 3" xfId="46514" xr:uid="{00000000-0005-0000-0000-0000A3B50000}"/>
    <cellStyle name="Normal 5 4 2 2 3 3 4" xfId="46515" xr:uid="{00000000-0005-0000-0000-0000A4B50000}"/>
    <cellStyle name="Normal 5 4 2 2 3 4" xfId="46516" xr:uid="{00000000-0005-0000-0000-0000A5B50000}"/>
    <cellStyle name="Normal 5 4 2 2 3 4 2" xfId="46517" xr:uid="{00000000-0005-0000-0000-0000A6B50000}"/>
    <cellStyle name="Normal 5 4 2 2 3 4 2 2" xfId="46518" xr:uid="{00000000-0005-0000-0000-0000A7B50000}"/>
    <cellStyle name="Normal 5 4 2 2 3 4 3" xfId="46519" xr:uid="{00000000-0005-0000-0000-0000A8B50000}"/>
    <cellStyle name="Normal 5 4 2 2 3 4 3 2" xfId="46520" xr:uid="{00000000-0005-0000-0000-0000A9B50000}"/>
    <cellStyle name="Normal 5 4 2 2 3 4 3 2 2" xfId="46521" xr:uid="{00000000-0005-0000-0000-0000AAB50000}"/>
    <cellStyle name="Normal 5 4 2 2 3 4 3 3" xfId="46522" xr:uid="{00000000-0005-0000-0000-0000ABB50000}"/>
    <cellStyle name="Normal 5 4 2 2 3 4 4" xfId="46523" xr:uid="{00000000-0005-0000-0000-0000ACB50000}"/>
    <cellStyle name="Normal 5 4 2 2 3 5" xfId="46524" xr:uid="{00000000-0005-0000-0000-0000ADB50000}"/>
    <cellStyle name="Normal 5 4 2 2 3 5 2" xfId="46525" xr:uid="{00000000-0005-0000-0000-0000AEB50000}"/>
    <cellStyle name="Normal 5 4 2 2 3 6" xfId="46526" xr:uid="{00000000-0005-0000-0000-0000AFB50000}"/>
    <cellStyle name="Normal 5 4 2 2 3 6 2" xfId="46527" xr:uid="{00000000-0005-0000-0000-0000B0B50000}"/>
    <cellStyle name="Normal 5 4 2 2 3 6 2 2" xfId="46528" xr:uid="{00000000-0005-0000-0000-0000B1B50000}"/>
    <cellStyle name="Normal 5 4 2 2 3 6 3" xfId="46529" xr:uid="{00000000-0005-0000-0000-0000B2B50000}"/>
    <cellStyle name="Normal 5 4 2 2 3 7" xfId="46530" xr:uid="{00000000-0005-0000-0000-0000B3B50000}"/>
    <cellStyle name="Normal 5 4 2 2 3 7 2" xfId="46531" xr:uid="{00000000-0005-0000-0000-0000B4B50000}"/>
    <cellStyle name="Normal 5 4 2 2 3 8" xfId="46532" xr:uid="{00000000-0005-0000-0000-0000B5B50000}"/>
    <cellStyle name="Normal 5 4 2 2 3 9" xfId="46533" xr:uid="{00000000-0005-0000-0000-0000B6B50000}"/>
    <cellStyle name="Normal 5 4 2 2 4" xfId="46534" xr:uid="{00000000-0005-0000-0000-0000B7B50000}"/>
    <cellStyle name="Normal 5 4 2 2 4 2" xfId="46535" xr:uid="{00000000-0005-0000-0000-0000B8B50000}"/>
    <cellStyle name="Normal 5 4 2 2 4 2 2" xfId="46536" xr:uid="{00000000-0005-0000-0000-0000B9B50000}"/>
    <cellStyle name="Normal 5 4 2 2 4 2 2 2" xfId="46537" xr:uid="{00000000-0005-0000-0000-0000BAB50000}"/>
    <cellStyle name="Normal 5 4 2 2 4 2 3" xfId="46538" xr:uid="{00000000-0005-0000-0000-0000BBB50000}"/>
    <cellStyle name="Normal 5 4 2 2 4 2 3 2" xfId="46539" xr:uid="{00000000-0005-0000-0000-0000BCB50000}"/>
    <cellStyle name="Normal 5 4 2 2 4 2 3 2 2" xfId="46540" xr:uid="{00000000-0005-0000-0000-0000BDB50000}"/>
    <cellStyle name="Normal 5 4 2 2 4 2 3 3" xfId="46541" xr:uid="{00000000-0005-0000-0000-0000BEB50000}"/>
    <cellStyle name="Normal 5 4 2 2 4 2 4" xfId="46542" xr:uid="{00000000-0005-0000-0000-0000BFB50000}"/>
    <cellStyle name="Normal 5 4 2 2 4 3" xfId="46543" xr:uid="{00000000-0005-0000-0000-0000C0B50000}"/>
    <cellStyle name="Normal 5 4 2 2 4 3 2" xfId="46544" xr:uid="{00000000-0005-0000-0000-0000C1B50000}"/>
    <cellStyle name="Normal 5 4 2 2 4 4" xfId="46545" xr:uid="{00000000-0005-0000-0000-0000C2B50000}"/>
    <cellStyle name="Normal 5 4 2 2 4 4 2" xfId="46546" xr:uid="{00000000-0005-0000-0000-0000C3B50000}"/>
    <cellStyle name="Normal 5 4 2 2 4 4 2 2" xfId="46547" xr:uid="{00000000-0005-0000-0000-0000C4B50000}"/>
    <cellStyle name="Normal 5 4 2 2 4 4 3" xfId="46548" xr:uid="{00000000-0005-0000-0000-0000C5B50000}"/>
    <cellStyle name="Normal 5 4 2 2 4 5" xfId="46549" xr:uid="{00000000-0005-0000-0000-0000C6B50000}"/>
    <cellStyle name="Normal 5 4 2 2 4 6" xfId="46550" xr:uid="{00000000-0005-0000-0000-0000C7B50000}"/>
    <cellStyle name="Normal 5 4 2 2 5" xfId="46551" xr:uid="{00000000-0005-0000-0000-0000C8B50000}"/>
    <cellStyle name="Normal 5 4 2 2 5 2" xfId="46552" xr:uid="{00000000-0005-0000-0000-0000C9B50000}"/>
    <cellStyle name="Normal 5 4 2 2 5 2 2" xfId="46553" xr:uid="{00000000-0005-0000-0000-0000CAB50000}"/>
    <cellStyle name="Normal 5 4 2 2 5 3" xfId="46554" xr:uid="{00000000-0005-0000-0000-0000CBB50000}"/>
    <cellStyle name="Normal 5 4 2 2 5 3 2" xfId="46555" xr:uid="{00000000-0005-0000-0000-0000CCB50000}"/>
    <cellStyle name="Normal 5 4 2 2 5 3 2 2" xfId="46556" xr:uid="{00000000-0005-0000-0000-0000CDB50000}"/>
    <cellStyle name="Normal 5 4 2 2 5 3 3" xfId="46557" xr:uid="{00000000-0005-0000-0000-0000CEB50000}"/>
    <cellStyle name="Normal 5 4 2 2 5 4" xfId="46558" xr:uid="{00000000-0005-0000-0000-0000CFB50000}"/>
    <cellStyle name="Normal 5 4 2 2 6" xfId="46559" xr:uid="{00000000-0005-0000-0000-0000D0B50000}"/>
    <cellStyle name="Normal 5 4 2 2 6 2" xfId="46560" xr:uid="{00000000-0005-0000-0000-0000D1B50000}"/>
    <cellStyle name="Normal 5 4 2 2 6 2 2" xfId="46561" xr:uid="{00000000-0005-0000-0000-0000D2B50000}"/>
    <cellStyle name="Normal 5 4 2 2 6 3" xfId="46562" xr:uid="{00000000-0005-0000-0000-0000D3B50000}"/>
    <cellStyle name="Normal 5 4 2 2 6 3 2" xfId="46563" xr:uid="{00000000-0005-0000-0000-0000D4B50000}"/>
    <cellStyle name="Normal 5 4 2 2 6 3 2 2" xfId="46564" xr:uid="{00000000-0005-0000-0000-0000D5B50000}"/>
    <cellStyle name="Normal 5 4 2 2 6 3 3" xfId="46565" xr:uid="{00000000-0005-0000-0000-0000D6B50000}"/>
    <cellStyle name="Normal 5 4 2 2 6 4" xfId="46566" xr:uid="{00000000-0005-0000-0000-0000D7B50000}"/>
    <cellStyle name="Normal 5 4 2 2 7" xfId="46567" xr:uid="{00000000-0005-0000-0000-0000D8B50000}"/>
    <cellStyle name="Normal 5 4 2 2 7 2" xfId="46568" xr:uid="{00000000-0005-0000-0000-0000D9B50000}"/>
    <cellStyle name="Normal 5 4 2 2 8" xfId="46569" xr:uid="{00000000-0005-0000-0000-0000DAB50000}"/>
    <cellStyle name="Normal 5 4 2 2 8 2" xfId="46570" xr:uid="{00000000-0005-0000-0000-0000DBB50000}"/>
    <cellStyle name="Normal 5 4 2 2 8 2 2" xfId="46571" xr:uid="{00000000-0005-0000-0000-0000DCB50000}"/>
    <cellStyle name="Normal 5 4 2 2 8 3" xfId="46572" xr:uid="{00000000-0005-0000-0000-0000DDB50000}"/>
    <cellStyle name="Normal 5 4 2 2 9" xfId="46573" xr:uid="{00000000-0005-0000-0000-0000DEB50000}"/>
    <cellStyle name="Normal 5 4 2 2 9 2" xfId="46574" xr:uid="{00000000-0005-0000-0000-0000DFB50000}"/>
    <cellStyle name="Normal 5 4 2 2_T-straight with PEDs adjustor" xfId="46575" xr:uid="{00000000-0005-0000-0000-0000E0B50000}"/>
    <cellStyle name="Normal 5 4 2 3" xfId="46576" xr:uid="{00000000-0005-0000-0000-0000E1B50000}"/>
    <cellStyle name="Normal 5 4 2 3 10" xfId="46577" xr:uid="{00000000-0005-0000-0000-0000E2B50000}"/>
    <cellStyle name="Normal 5 4 2 3 11" xfId="46578" xr:uid="{00000000-0005-0000-0000-0000E3B50000}"/>
    <cellStyle name="Normal 5 4 2 3 2" xfId="46579" xr:uid="{00000000-0005-0000-0000-0000E4B50000}"/>
    <cellStyle name="Normal 5 4 2 3 2 10" xfId="46580" xr:uid="{00000000-0005-0000-0000-0000E5B50000}"/>
    <cellStyle name="Normal 5 4 2 3 2 2" xfId="46581" xr:uid="{00000000-0005-0000-0000-0000E6B50000}"/>
    <cellStyle name="Normal 5 4 2 3 2 2 2" xfId="46582" xr:uid="{00000000-0005-0000-0000-0000E7B50000}"/>
    <cellStyle name="Normal 5 4 2 3 2 2 2 2" xfId="46583" xr:uid="{00000000-0005-0000-0000-0000E8B50000}"/>
    <cellStyle name="Normal 5 4 2 3 2 2 2 2 2" xfId="46584" xr:uid="{00000000-0005-0000-0000-0000E9B50000}"/>
    <cellStyle name="Normal 5 4 2 3 2 2 2 2 2 2" xfId="46585" xr:uid="{00000000-0005-0000-0000-0000EAB50000}"/>
    <cellStyle name="Normal 5 4 2 3 2 2 2 2 3" xfId="46586" xr:uid="{00000000-0005-0000-0000-0000EBB50000}"/>
    <cellStyle name="Normal 5 4 2 3 2 2 2 2 3 2" xfId="46587" xr:uid="{00000000-0005-0000-0000-0000ECB50000}"/>
    <cellStyle name="Normal 5 4 2 3 2 2 2 2 3 2 2" xfId="46588" xr:uid="{00000000-0005-0000-0000-0000EDB50000}"/>
    <cellStyle name="Normal 5 4 2 3 2 2 2 2 3 3" xfId="46589" xr:uid="{00000000-0005-0000-0000-0000EEB50000}"/>
    <cellStyle name="Normal 5 4 2 3 2 2 2 2 4" xfId="46590" xr:uid="{00000000-0005-0000-0000-0000EFB50000}"/>
    <cellStyle name="Normal 5 4 2 3 2 2 2 3" xfId="46591" xr:uid="{00000000-0005-0000-0000-0000F0B50000}"/>
    <cellStyle name="Normal 5 4 2 3 2 2 2 3 2" xfId="46592" xr:uid="{00000000-0005-0000-0000-0000F1B50000}"/>
    <cellStyle name="Normal 5 4 2 3 2 2 2 4" xfId="46593" xr:uid="{00000000-0005-0000-0000-0000F2B50000}"/>
    <cellStyle name="Normal 5 4 2 3 2 2 2 4 2" xfId="46594" xr:uid="{00000000-0005-0000-0000-0000F3B50000}"/>
    <cellStyle name="Normal 5 4 2 3 2 2 2 4 2 2" xfId="46595" xr:uid="{00000000-0005-0000-0000-0000F4B50000}"/>
    <cellStyle name="Normal 5 4 2 3 2 2 2 4 3" xfId="46596" xr:uid="{00000000-0005-0000-0000-0000F5B50000}"/>
    <cellStyle name="Normal 5 4 2 3 2 2 2 5" xfId="46597" xr:uid="{00000000-0005-0000-0000-0000F6B50000}"/>
    <cellStyle name="Normal 5 4 2 3 2 2 3" xfId="46598" xr:uid="{00000000-0005-0000-0000-0000F7B50000}"/>
    <cellStyle name="Normal 5 4 2 3 2 2 3 2" xfId="46599" xr:uid="{00000000-0005-0000-0000-0000F8B50000}"/>
    <cellStyle name="Normal 5 4 2 3 2 2 3 2 2" xfId="46600" xr:uid="{00000000-0005-0000-0000-0000F9B50000}"/>
    <cellStyle name="Normal 5 4 2 3 2 2 3 3" xfId="46601" xr:uid="{00000000-0005-0000-0000-0000FAB50000}"/>
    <cellStyle name="Normal 5 4 2 3 2 2 3 3 2" xfId="46602" xr:uid="{00000000-0005-0000-0000-0000FBB50000}"/>
    <cellStyle name="Normal 5 4 2 3 2 2 3 3 2 2" xfId="46603" xr:uid="{00000000-0005-0000-0000-0000FCB50000}"/>
    <cellStyle name="Normal 5 4 2 3 2 2 3 3 3" xfId="46604" xr:uid="{00000000-0005-0000-0000-0000FDB50000}"/>
    <cellStyle name="Normal 5 4 2 3 2 2 3 4" xfId="46605" xr:uid="{00000000-0005-0000-0000-0000FEB50000}"/>
    <cellStyle name="Normal 5 4 2 3 2 2 4" xfId="46606" xr:uid="{00000000-0005-0000-0000-0000FFB50000}"/>
    <cellStyle name="Normal 5 4 2 3 2 2 4 2" xfId="46607" xr:uid="{00000000-0005-0000-0000-000000B60000}"/>
    <cellStyle name="Normal 5 4 2 3 2 2 4 2 2" xfId="46608" xr:uid="{00000000-0005-0000-0000-000001B60000}"/>
    <cellStyle name="Normal 5 4 2 3 2 2 4 3" xfId="46609" xr:uid="{00000000-0005-0000-0000-000002B60000}"/>
    <cellStyle name="Normal 5 4 2 3 2 2 4 3 2" xfId="46610" xr:uid="{00000000-0005-0000-0000-000003B60000}"/>
    <cellStyle name="Normal 5 4 2 3 2 2 4 3 2 2" xfId="46611" xr:uid="{00000000-0005-0000-0000-000004B60000}"/>
    <cellStyle name="Normal 5 4 2 3 2 2 4 3 3" xfId="46612" xr:uid="{00000000-0005-0000-0000-000005B60000}"/>
    <cellStyle name="Normal 5 4 2 3 2 2 4 4" xfId="46613" xr:uid="{00000000-0005-0000-0000-000006B60000}"/>
    <cellStyle name="Normal 5 4 2 3 2 2 5" xfId="46614" xr:uid="{00000000-0005-0000-0000-000007B60000}"/>
    <cellStyle name="Normal 5 4 2 3 2 2 5 2" xfId="46615" xr:uid="{00000000-0005-0000-0000-000008B60000}"/>
    <cellStyle name="Normal 5 4 2 3 2 2 6" xfId="46616" xr:uid="{00000000-0005-0000-0000-000009B60000}"/>
    <cellStyle name="Normal 5 4 2 3 2 2 6 2" xfId="46617" xr:uid="{00000000-0005-0000-0000-00000AB60000}"/>
    <cellStyle name="Normal 5 4 2 3 2 2 6 2 2" xfId="46618" xr:uid="{00000000-0005-0000-0000-00000BB60000}"/>
    <cellStyle name="Normal 5 4 2 3 2 2 6 3" xfId="46619" xr:uid="{00000000-0005-0000-0000-00000CB60000}"/>
    <cellStyle name="Normal 5 4 2 3 2 2 7" xfId="46620" xr:uid="{00000000-0005-0000-0000-00000DB60000}"/>
    <cellStyle name="Normal 5 4 2 3 2 2 7 2" xfId="46621" xr:uid="{00000000-0005-0000-0000-00000EB60000}"/>
    <cellStyle name="Normal 5 4 2 3 2 2 8" xfId="46622" xr:uid="{00000000-0005-0000-0000-00000FB60000}"/>
    <cellStyle name="Normal 5 4 2 3 2 3" xfId="46623" xr:uid="{00000000-0005-0000-0000-000010B60000}"/>
    <cellStyle name="Normal 5 4 2 3 2 3 2" xfId="46624" xr:uid="{00000000-0005-0000-0000-000011B60000}"/>
    <cellStyle name="Normal 5 4 2 3 2 3 2 2" xfId="46625" xr:uid="{00000000-0005-0000-0000-000012B60000}"/>
    <cellStyle name="Normal 5 4 2 3 2 3 2 2 2" xfId="46626" xr:uid="{00000000-0005-0000-0000-000013B60000}"/>
    <cellStyle name="Normal 5 4 2 3 2 3 2 3" xfId="46627" xr:uid="{00000000-0005-0000-0000-000014B60000}"/>
    <cellStyle name="Normal 5 4 2 3 2 3 2 3 2" xfId="46628" xr:uid="{00000000-0005-0000-0000-000015B60000}"/>
    <cellStyle name="Normal 5 4 2 3 2 3 2 3 2 2" xfId="46629" xr:uid="{00000000-0005-0000-0000-000016B60000}"/>
    <cellStyle name="Normal 5 4 2 3 2 3 2 3 3" xfId="46630" xr:uid="{00000000-0005-0000-0000-000017B60000}"/>
    <cellStyle name="Normal 5 4 2 3 2 3 2 4" xfId="46631" xr:uid="{00000000-0005-0000-0000-000018B60000}"/>
    <cellStyle name="Normal 5 4 2 3 2 3 3" xfId="46632" xr:uid="{00000000-0005-0000-0000-000019B60000}"/>
    <cellStyle name="Normal 5 4 2 3 2 3 3 2" xfId="46633" xr:uid="{00000000-0005-0000-0000-00001AB60000}"/>
    <cellStyle name="Normal 5 4 2 3 2 3 4" xfId="46634" xr:uid="{00000000-0005-0000-0000-00001BB60000}"/>
    <cellStyle name="Normal 5 4 2 3 2 3 4 2" xfId="46635" xr:uid="{00000000-0005-0000-0000-00001CB60000}"/>
    <cellStyle name="Normal 5 4 2 3 2 3 4 2 2" xfId="46636" xr:uid="{00000000-0005-0000-0000-00001DB60000}"/>
    <cellStyle name="Normal 5 4 2 3 2 3 4 3" xfId="46637" xr:uid="{00000000-0005-0000-0000-00001EB60000}"/>
    <cellStyle name="Normal 5 4 2 3 2 3 5" xfId="46638" xr:uid="{00000000-0005-0000-0000-00001FB60000}"/>
    <cellStyle name="Normal 5 4 2 3 2 4" xfId="46639" xr:uid="{00000000-0005-0000-0000-000020B60000}"/>
    <cellStyle name="Normal 5 4 2 3 2 4 2" xfId="46640" xr:uid="{00000000-0005-0000-0000-000021B60000}"/>
    <cellStyle name="Normal 5 4 2 3 2 4 2 2" xfId="46641" xr:uid="{00000000-0005-0000-0000-000022B60000}"/>
    <cellStyle name="Normal 5 4 2 3 2 4 3" xfId="46642" xr:uid="{00000000-0005-0000-0000-000023B60000}"/>
    <cellStyle name="Normal 5 4 2 3 2 4 3 2" xfId="46643" xr:uid="{00000000-0005-0000-0000-000024B60000}"/>
    <cellStyle name="Normal 5 4 2 3 2 4 3 2 2" xfId="46644" xr:uid="{00000000-0005-0000-0000-000025B60000}"/>
    <cellStyle name="Normal 5 4 2 3 2 4 3 3" xfId="46645" xr:uid="{00000000-0005-0000-0000-000026B60000}"/>
    <cellStyle name="Normal 5 4 2 3 2 4 4" xfId="46646" xr:uid="{00000000-0005-0000-0000-000027B60000}"/>
    <cellStyle name="Normal 5 4 2 3 2 5" xfId="46647" xr:uid="{00000000-0005-0000-0000-000028B60000}"/>
    <cellStyle name="Normal 5 4 2 3 2 5 2" xfId="46648" xr:uid="{00000000-0005-0000-0000-000029B60000}"/>
    <cellStyle name="Normal 5 4 2 3 2 5 2 2" xfId="46649" xr:uid="{00000000-0005-0000-0000-00002AB60000}"/>
    <cellStyle name="Normal 5 4 2 3 2 5 3" xfId="46650" xr:uid="{00000000-0005-0000-0000-00002BB60000}"/>
    <cellStyle name="Normal 5 4 2 3 2 5 3 2" xfId="46651" xr:uid="{00000000-0005-0000-0000-00002CB60000}"/>
    <cellStyle name="Normal 5 4 2 3 2 5 3 2 2" xfId="46652" xr:uid="{00000000-0005-0000-0000-00002DB60000}"/>
    <cellStyle name="Normal 5 4 2 3 2 5 3 3" xfId="46653" xr:uid="{00000000-0005-0000-0000-00002EB60000}"/>
    <cellStyle name="Normal 5 4 2 3 2 5 4" xfId="46654" xr:uid="{00000000-0005-0000-0000-00002FB60000}"/>
    <cellStyle name="Normal 5 4 2 3 2 6" xfId="46655" xr:uid="{00000000-0005-0000-0000-000030B60000}"/>
    <cellStyle name="Normal 5 4 2 3 2 6 2" xfId="46656" xr:uid="{00000000-0005-0000-0000-000031B60000}"/>
    <cellStyle name="Normal 5 4 2 3 2 7" xfId="46657" xr:uid="{00000000-0005-0000-0000-000032B60000}"/>
    <cellStyle name="Normal 5 4 2 3 2 7 2" xfId="46658" xr:uid="{00000000-0005-0000-0000-000033B60000}"/>
    <cellStyle name="Normal 5 4 2 3 2 7 2 2" xfId="46659" xr:uid="{00000000-0005-0000-0000-000034B60000}"/>
    <cellStyle name="Normal 5 4 2 3 2 7 3" xfId="46660" xr:uid="{00000000-0005-0000-0000-000035B60000}"/>
    <cellStyle name="Normal 5 4 2 3 2 8" xfId="46661" xr:uid="{00000000-0005-0000-0000-000036B60000}"/>
    <cellStyle name="Normal 5 4 2 3 2 8 2" xfId="46662" xr:uid="{00000000-0005-0000-0000-000037B60000}"/>
    <cellStyle name="Normal 5 4 2 3 2 9" xfId="46663" xr:uid="{00000000-0005-0000-0000-000038B60000}"/>
    <cellStyle name="Normal 5 4 2 3 3" xfId="46664" xr:uid="{00000000-0005-0000-0000-000039B60000}"/>
    <cellStyle name="Normal 5 4 2 3 3 2" xfId="46665" xr:uid="{00000000-0005-0000-0000-00003AB60000}"/>
    <cellStyle name="Normal 5 4 2 3 3 2 2" xfId="46666" xr:uid="{00000000-0005-0000-0000-00003BB60000}"/>
    <cellStyle name="Normal 5 4 2 3 3 2 2 2" xfId="46667" xr:uid="{00000000-0005-0000-0000-00003CB60000}"/>
    <cellStyle name="Normal 5 4 2 3 3 2 2 2 2" xfId="46668" xr:uid="{00000000-0005-0000-0000-00003DB60000}"/>
    <cellStyle name="Normal 5 4 2 3 3 2 2 3" xfId="46669" xr:uid="{00000000-0005-0000-0000-00003EB60000}"/>
    <cellStyle name="Normal 5 4 2 3 3 2 2 3 2" xfId="46670" xr:uid="{00000000-0005-0000-0000-00003FB60000}"/>
    <cellStyle name="Normal 5 4 2 3 3 2 2 3 2 2" xfId="46671" xr:uid="{00000000-0005-0000-0000-000040B60000}"/>
    <cellStyle name="Normal 5 4 2 3 3 2 2 3 3" xfId="46672" xr:uid="{00000000-0005-0000-0000-000041B60000}"/>
    <cellStyle name="Normal 5 4 2 3 3 2 2 4" xfId="46673" xr:uid="{00000000-0005-0000-0000-000042B60000}"/>
    <cellStyle name="Normal 5 4 2 3 3 2 3" xfId="46674" xr:uid="{00000000-0005-0000-0000-000043B60000}"/>
    <cellStyle name="Normal 5 4 2 3 3 2 3 2" xfId="46675" xr:uid="{00000000-0005-0000-0000-000044B60000}"/>
    <cellStyle name="Normal 5 4 2 3 3 2 4" xfId="46676" xr:uid="{00000000-0005-0000-0000-000045B60000}"/>
    <cellStyle name="Normal 5 4 2 3 3 2 4 2" xfId="46677" xr:uid="{00000000-0005-0000-0000-000046B60000}"/>
    <cellStyle name="Normal 5 4 2 3 3 2 4 2 2" xfId="46678" xr:uid="{00000000-0005-0000-0000-000047B60000}"/>
    <cellStyle name="Normal 5 4 2 3 3 2 4 3" xfId="46679" xr:uid="{00000000-0005-0000-0000-000048B60000}"/>
    <cellStyle name="Normal 5 4 2 3 3 2 5" xfId="46680" xr:uid="{00000000-0005-0000-0000-000049B60000}"/>
    <cellStyle name="Normal 5 4 2 3 3 3" xfId="46681" xr:uid="{00000000-0005-0000-0000-00004AB60000}"/>
    <cellStyle name="Normal 5 4 2 3 3 3 2" xfId="46682" xr:uid="{00000000-0005-0000-0000-00004BB60000}"/>
    <cellStyle name="Normal 5 4 2 3 3 3 2 2" xfId="46683" xr:uid="{00000000-0005-0000-0000-00004CB60000}"/>
    <cellStyle name="Normal 5 4 2 3 3 3 3" xfId="46684" xr:uid="{00000000-0005-0000-0000-00004DB60000}"/>
    <cellStyle name="Normal 5 4 2 3 3 3 3 2" xfId="46685" xr:uid="{00000000-0005-0000-0000-00004EB60000}"/>
    <cellStyle name="Normal 5 4 2 3 3 3 3 2 2" xfId="46686" xr:uid="{00000000-0005-0000-0000-00004FB60000}"/>
    <cellStyle name="Normal 5 4 2 3 3 3 3 3" xfId="46687" xr:uid="{00000000-0005-0000-0000-000050B60000}"/>
    <cellStyle name="Normal 5 4 2 3 3 3 4" xfId="46688" xr:uid="{00000000-0005-0000-0000-000051B60000}"/>
    <cellStyle name="Normal 5 4 2 3 3 4" xfId="46689" xr:uid="{00000000-0005-0000-0000-000052B60000}"/>
    <cellStyle name="Normal 5 4 2 3 3 4 2" xfId="46690" xr:uid="{00000000-0005-0000-0000-000053B60000}"/>
    <cellStyle name="Normal 5 4 2 3 3 4 2 2" xfId="46691" xr:uid="{00000000-0005-0000-0000-000054B60000}"/>
    <cellStyle name="Normal 5 4 2 3 3 4 3" xfId="46692" xr:uid="{00000000-0005-0000-0000-000055B60000}"/>
    <cellStyle name="Normal 5 4 2 3 3 4 3 2" xfId="46693" xr:uid="{00000000-0005-0000-0000-000056B60000}"/>
    <cellStyle name="Normal 5 4 2 3 3 4 3 2 2" xfId="46694" xr:uid="{00000000-0005-0000-0000-000057B60000}"/>
    <cellStyle name="Normal 5 4 2 3 3 4 3 3" xfId="46695" xr:uid="{00000000-0005-0000-0000-000058B60000}"/>
    <cellStyle name="Normal 5 4 2 3 3 4 4" xfId="46696" xr:uid="{00000000-0005-0000-0000-000059B60000}"/>
    <cellStyle name="Normal 5 4 2 3 3 5" xfId="46697" xr:uid="{00000000-0005-0000-0000-00005AB60000}"/>
    <cellStyle name="Normal 5 4 2 3 3 5 2" xfId="46698" xr:uid="{00000000-0005-0000-0000-00005BB60000}"/>
    <cellStyle name="Normal 5 4 2 3 3 6" xfId="46699" xr:uid="{00000000-0005-0000-0000-00005CB60000}"/>
    <cellStyle name="Normal 5 4 2 3 3 6 2" xfId="46700" xr:uid="{00000000-0005-0000-0000-00005DB60000}"/>
    <cellStyle name="Normal 5 4 2 3 3 6 2 2" xfId="46701" xr:uid="{00000000-0005-0000-0000-00005EB60000}"/>
    <cellStyle name="Normal 5 4 2 3 3 6 3" xfId="46702" xr:uid="{00000000-0005-0000-0000-00005FB60000}"/>
    <cellStyle name="Normal 5 4 2 3 3 7" xfId="46703" xr:uid="{00000000-0005-0000-0000-000060B60000}"/>
    <cellStyle name="Normal 5 4 2 3 3 7 2" xfId="46704" xr:uid="{00000000-0005-0000-0000-000061B60000}"/>
    <cellStyle name="Normal 5 4 2 3 3 8" xfId="46705" xr:uid="{00000000-0005-0000-0000-000062B60000}"/>
    <cellStyle name="Normal 5 4 2 3 4" xfId="46706" xr:uid="{00000000-0005-0000-0000-000063B60000}"/>
    <cellStyle name="Normal 5 4 2 3 4 2" xfId="46707" xr:uid="{00000000-0005-0000-0000-000064B60000}"/>
    <cellStyle name="Normal 5 4 2 3 4 2 2" xfId="46708" xr:uid="{00000000-0005-0000-0000-000065B60000}"/>
    <cellStyle name="Normal 5 4 2 3 4 2 2 2" xfId="46709" xr:uid="{00000000-0005-0000-0000-000066B60000}"/>
    <cellStyle name="Normal 5 4 2 3 4 2 3" xfId="46710" xr:uid="{00000000-0005-0000-0000-000067B60000}"/>
    <cellStyle name="Normal 5 4 2 3 4 2 3 2" xfId="46711" xr:uid="{00000000-0005-0000-0000-000068B60000}"/>
    <cellStyle name="Normal 5 4 2 3 4 2 3 2 2" xfId="46712" xr:uid="{00000000-0005-0000-0000-000069B60000}"/>
    <cellStyle name="Normal 5 4 2 3 4 2 3 3" xfId="46713" xr:uid="{00000000-0005-0000-0000-00006AB60000}"/>
    <cellStyle name="Normal 5 4 2 3 4 2 4" xfId="46714" xr:uid="{00000000-0005-0000-0000-00006BB60000}"/>
    <cellStyle name="Normal 5 4 2 3 4 3" xfId="46715" xr:uid="{00000000-0005-0000-0000-00006CB60000}"/>
    <cellStyle name="Normal 5 4 2 3 4 3 2" xfId="46716" xr:uid="{00000000-0005-0000-0000-00006DB60000}"/>
    <cellStyle name="Normal 5 4 2 3 4 4" xfId="46717" xr:uid="{00000000-0005-0000-0000-00006EB60000}"/>
    <cellStyle name="Normal 5 4 2 3 4 4 2" xfId="46718" xr:uid="{00000000-0005-0000-0000-00006FB60000}"/>
    <cellStyle name="Normal 5 4 2 3 4 4 2 2" xfId="46719" xr:uid="{00000000-0005-0000-0000-000070B60000}"/>
    <cellStyle name="Normal 5 4 2 3 4 4 3" xfId="46720" xr:uid="{00000000-0005-0000-0000-000071B60000}"/>
    <cellStyle name="Normal 5 4 2 3 4 5" xfId="46721" xr:uid="{00000000-0005-0000-0000-000072B60000}"/>
    <cellStyle name="Normal 5 4 2 3 5" xfId="46722" xr:uid="{00000000-0005-0000-0000-000073B60000}"/>
    <cellStyle name="Normal 5 4 2 3 5 2" xfId="46723" xr:uid="{00000000-0005-0000-0000-000074B60000}"/>
    <cellStyle name="Normal 5 4 2 3 5 2 2" xfId="46724" xr:uid="{00000000-0005-0000-0000-000075B60000}"/>
    <cellStyle name="Normal 5 4 2 3 5 3" xfId="46725" xr:uid="{00000000-0005-0000-0000-000076B60000}"/>
    <cellStyle name="Normal 5 4 2 3 5 3 2" xfId="46726" xr:uid="{00000000-0005-0000-0000-000077B60000}"/>
    <cellStyle name="Normal 5 4 2 3 5 3 2 2" xfId="46727" xr:uid="{00000000-0005-0000-0000-000078B60000}"/>
    <cellStyle name="Normal 5 4 2 3 5 3 3" xfId="46728" xr:uid="{00000000-0005-0000-0000-000079B60000}"/>
    <cellStyle name="Normal 5 4 2 3 5 4" xfId="46729" xr:uid="{00000000-0005-0000-0000-00007AB60000}"/>
    <cellStyle name="Normal 5 4 2 3 6" xfId="46730" xr:uid="{00000000-0005-0000-0000-00007BB60000}"/>
    <cellStyle name="Normal 5 4 2 3 6 2" xfId="46731" xr:uid="{00000000-0005-0000-0000-00007CB60000}"/>
    <cellStyle name="Normal 5 4 2 3 6 2 2" xfId="46732" xr:uid="{00000000-0005-0000-0000-00007DB60000}"/>
    <cellStyle name="Normal 5 4 2 3 6 3" xfId="46733" xr:uid="{00000000-0005-0000-0000-00007EB60000}"/>
    <cellStyle name="Normal 5 4 2 3 6 3 2" xfId="46734" xr:uid="{00000000-0005-0000-0000-00007FB60000}"/>
    <cellStyle name="Normal 5 4 2 3 6 3 2 2" xfId="46735" xr:uid="{00000000-0005-0000-0000-000080B60000}"/>
    <cellStyle name="Normal 5 4 2 3 6 3 3" xfId="46736" xr:uid="{00000000-0005-0000-0000-000081B60000}"/>
    <cellStyle name="Normal 5 4 2 3 6 4" xfId="46737" xr:uid="{00000000-0005-0000-0000-000082B60000}"/>
    <cellStyle name="Normal 5 4 2 3 7" xfId="46738" xr:uid="{00000000-0005-0000-0000-000083B60000}"/>
    <cellStyle name="Normal 5 4 2 3 7 2" xfId="46739" xr:uid="{00000000-0005-0000-0000-000084B60000}"/>
    <cellStyle name="Normal 5 4 2 3 8" xfId="46740" xr:uid="{00000000-0005-0000-0000-000085B60000}"/>
    <cellStyle name="Normal 5 4 2 3 8 2" xfId="46741" xr:uid="{00000000-0005-0000-0000-000086B60000}"/>
    <cellStyle name="Normal 5 4 2 3 8 2 2" xfId="46742" xr:uid="{00000000-0005-0000-0000-000087B60000}"/>
    <cellStyle name="Normal 5 4 2 3 8 3" xfId="46743" xr:uid="{00000000-0005-0000-0000-000088B60000}"/>
    <cellStyle name="Normal 5 4 2 3 9" xfId="46744" xr:uid="{00000000-0005-0000-0000-000089B60000}"/>
    <cellStyle name="Normal 5 4 2 3 9 2" xfId="46745" xr:uid="{00000000-0005-0000-0000-00008AB60000}"/>
    <cellStyle name="Normal 5 4 2 4" xfId="46746" xr:uid="{00000000-0005-0000-0000-00008BB60000}"/>
    <cellStyle name="Normal 5 4 2 4 10" xfId="46747" xr:uid="{00000000-0005-0000-0000-00008CB60000}"/>
    <cellStyle name="Normal 5 4 2 4 11" xfId="46748" xr:uid="{00000000-0005-0000-0000-00008DB60000}"/>
    <cellStyle name="Normal 5 4 2 4 2" xfId="46749" xr:uid="{00000000-0005-0000-0000-00008EB60000}"/>
    <cellStyle name="Normal 5 4 2 4 2 10" xfId="46750" xr:uid="{00000000-0005-0000-0000-00008FB60000}"/>
    <cellStyle name="Normal 5 4 2 4 2 2" xfId="46751" xr:uid="{00000000-0005-0000-0000-000090B60000}"/>
    <cellStyle name="Normal 5 4 2 4 2 2 2" xfId="46752" xr:uid="{00000000-0005-0000-0000-000091B60000}"/>
    <cellStyle name="Normal 5 4 2 4 2 2 2 2" xfId="46753" xr:uid="{00000000-0005-0000-0000-000092B60000}"/>
    <cellStyle name="Normal 5 4 2 4 2 2 2 2 2" xfId="46754" xr:uid="{00000000-0005-0000-0000-000093B60000}"/>
    <cellStyle name="Normal 5 4 2 4 2 2 2 2 2 2" xfId="46755" xr:uid="{00000000-0005-0000-0000-000094B60000}"/>
    <cellStyle name="Normal 5 4 2 4 2 2 2 2 3" xfId="46756" xr:uid="{00000000-0005-0000-0000-000095B60000}"/>
    <cellStyle name="Normal 5 4 2 4 2 2 2 2 3 2" xfId="46757" xr:uid="{00000000-0005-0000-0000-000096B60000}"/>
    <cellStyle name="Normal 5 4 2 4 2 2 2 2 3 2 2" xfId="46758" xr:uid="{00000000-0005-0000-0000-000097B60000}"/>
    <cellStyle name="Normal 5 4 2 4 2 2 2 2 3 3" xfId="46759" xr:uid="{00000000-0005-0000-0000-000098B60000}"/>
    <cellStyle name="Normal 5 4 2 4 2 2 2 2 4" xfId="46760" xr:uid="{00000000-0005-0000-0000-000099B60000}"/>
    <cellStyle name="Normal 5 4 2 4 2 2 2 3" xfId="46761" xr:uid="{00000000-0005-0000-0000-00009AB60000}"/>
    <cellStyle name="Normal 5 4 2 4 2 2 2 3 2" xfId="46762" xr:uid="{00000000-0005-0000-0000-00009BB60000}"/>
    <cellStyle name="Normal 5 4 2 4 2 2 2 4" xfId="46763" xr:uid="{00000000-0005-0000-0000-00009CB60000}"/>
    <cellStyle name="Normal 5 4 2 4 2 2 2 4 2" xfId="46764" xr:uid="{00000000-0005-0000-0000-00009DB60000}"/>
    <cellStyle name="Normal 5 4 2 4 2 2 2 4 2 2" xfId="46765" xr:uid="{00000000-0005-0000-0000-00009EB60000}"/>
    <cellStyle name="Normal 5 4 2 4 2 2 2 4 3" xfId="46766" xr:uid="{00000000-0005-0000-0000-00009FB60000}"/>
    <cellStyle name="Normal 5 4 2 4 2 2 2 5" xfId="46767" xr:uid="{00000000-0005-0000-0000-0000A0B60000}"/>
    <cellStyle name="Normal 5 4 2 4 2 2 3" xfId="46768" xr:uid="{00000000-0005-0000-0000-0000A1B60000}"/>
    <cellStyle name="Normal 5 4 2 4 2 2 3 2" xfId="46769" xr:uid="{00000000-0005-0000-0000-0000A2B60000}"/>
    <cellStyle name="Normal 5 4 2 4 2 2 3 2 2" xfId="46770" xr:uid="{00000000-0005-0000-0000-0000A3B60000}"/>
    <cellStyle name="Normal 5 4 2 4 2 2 3 3" xfId="46771" xr:uid="{00000000-0005-0000-0000-0000A4B60000}"/>
    <cellStyle name="Normal 5 4 2 4 2 2 3 3 2" xfId="46772" xr:uid="{00000000-0005-0000-0000-0000A5B60000}"/>
    <cellStyle name="Normal 5 4 2 4 2 2 3 3 2 2" xfId="46773" xr:uid="{00000000-0005-0000-0000-0000A6B60000}"/>
    <cellStyle name="Normal 5 4 2 4 2 2 3 3 3" xfId="46774" xr:uid="{00000000-0005-0000-0000-0000A7B60000}"/>
    <cellStyle name="Normal 5 4 2 4 2 2 3 4" xfId="46775" xr:uid="{00000000-0005-0000-0000-0000A8B60000}"/>
    <cellStyle name="Normal 5 4 2 4 2 2 4" xfId="46776" xr:uid="{00000000-0005-0000-0000-0000A9B60000}"/>
    <cellStyle name="Normal 5 4 2 4 2 2 4 2" xfId="46777" xr:uid="{00000000-0005-0000-0000-0000AAB60000}"/>
    <cellStyle name="Normal 5 4 2 4 2 2 4 2 2" xfId="46778" xr:uid="{00000000-0005-0000-0000-0000ABB60000}"/>
    <cellStyle name="Normal 5 4 2 4 2 2 4 3" xfId="46779" xr:uid="{00000000-0005-0000-0000-0000ACB60000}"/>
    <cellStyle name="Normal 5 4 2 4 2 2 4 3 2" xfId="46780" xr:uid="{00000000-0005-0000-0000-0000ADB60000}"/>
    <cellStyle name="Normal 5 4 2 4 2 2 4 3 2 2" xfId="46781" xr:uid="{00000000-0005-0000-0000-0000AEB60000}"/>
    <cellStyle name="Normal 5 4 2 4 2 2 4 3 3" xfId="46782" xr:uid="{00000000-0005-0000-0000-0000AFB60000}"/>
    <cellStyle name="Normal 5 4 2 4 2 2 4 4" xfId="46783" xr:uid="{00000000-0005-0000-0000-0000B0B60000}"/>
    <cellStyle name="Normal 5 4 2 4 2 2 5" xfId="46784" xr:uid="{00000000-0005-0000-0000-0000B1B60000}"/>
    <cellStyle name="Normal 5 4 2 4 2 2 5 2" xfId="46785" xr:uid="{00000000-0005-0000-0000-0000B2B60000}"/>
    <cellStyle name="Normal 5 4 2 4 2 2 6" xfId="46786" xr:uid="{00000000-0005-0000-0000-0000B3B60000}"/>
    <cellStyle name="Normal 5 4 2 4 2 2 6 2" xfId="46787" xr:uid="{00000000-0005-0000-0000-0000B4B60000}"/>
    <cellStyle name="Normal 5 4 2 4 2 2 6 2 2" xfId="46788" xr:uid="{00000000-0005-0000-0000-0000B5B60000}"/>
    <cellStyle name="Normal 5 4 2 4 2 2 6 3" xfId="46789" xr:uid="{00000000-0005-0000-0000-0000B6B60000}"/>
    <cellStyle name="Normal 5 4 2 4 2 2 7" xfId="46790" xr:uid="{00000000-0005-0000-0000-0000B7B60000}"/>
    <cellStyle name="Normal 5 4 2 4 2 2 7 2" xfId="46791" xr:uid="{00000000-0005-0000-0000-0000B8B60000}"/>
    <cellStyle name="Normal 5 4 2 4 2 2 8" xfId="46792" xr:uid="{00000000-0005-0000-0000-0000B9B60000}"/>
    <cellStyle name="Normal 5 4 2 4 2 3" xfId="46793" xr:uid="{00000000-0005-0000-0000-0000BAB60000}"/>
    <cellStyle name="Normal 5 4 2 4 2 3 2" xfId="46794" xr:uid="{00000000-0005-0000-0000-0000BBB60000}"/>
    <cellStyle name="Normal 5 4 2 4 2 3 2 2" xfId="46795" xr:uid="{00000000-0005-0000-0000-0000BCB60000}"/>
    <cellStyle name="Normal 5 4 2 4 2 3 2 2 2" xfId="46796" xr:uid="{00000000-0005-0000-0000-0000BDB60000}"/>
    <cellStyle name="Normal 5 4 2 4 2 3 2 3" xfId="46797" xr:uid="{00000000-0005-0000-0000-0000BEB60000}"/>
    <cellStyle name="Normal 5 4 2 4 2 3 2 3 2" xfId="46798" xr:uid="{00000000-0005-0000-0000-0000BFB60000}"/>
    <cellStyle name="Normal 5 4 2 4 2 3 2 3 2 2" xfId="46799" xr:uid="{00000000-0005-0000-0000-0000C0B60000}"/>
    <cellStyle name="Normal 5 4 2 4 2 3 2 3 3" xfId="46800" xr:uid="{00000000-0005-0000-0000-0000C1B60000}"/>
    <cellStyle name="Normal 5 4 2 4 2 3 2 4" xfId="46801" xr:uid="{00000000-0005-0000-0000-0000C2B60000}"/>
    <cellStyle name="Normal 5 4 2 4 2 3 3" xfId="46802" xr:uid="{00000000-0005-0000-0000-0000C3B60000}"/>
    <cellStyle name="Normal 5 4 2 4 2 3 3 2" xfId="46803" xr:uid="{00000000-0005-0000-0000-0000C4B60000}"/>
    <cellStyle name="Normal 5 4 2 4 2 3 4" xfId="46804" xr:uid="{00000000-0005-0000-0000-0000C5B60000}"/>
    <cellStyle name="Normal 5 4 2 4 2 3 4 2" xfId="46805" xr:uid="{00000000-0005-0000-0000-0000C6B60000}"/>
    <cellStyle name="Normal 5 4 2 4 2 3 4 2 2" xfId="46806" xr:uid="{00000000-0005-0000-0000-0000C7B60000}"/>
    <cellStyle name="Normal 5 4 2 4 2 3 4 3" xfId="46807" xr:uid="{00000000-0005-0000-0000-0000C8B60000}"/>
    <cellStyle name="Normal 5 4 2 4 2 3 5" xfId="46808" xr:uid="{00000000-0005-0000-0000-0000C9B60000}"/>
    <cellStyle name="Normal 5 4 2 4 2 4" xfId="46809" xr:uid="{00000000-0005-0000-0000-0000CAB60000}"/>
    <cellStyle name="Normal 5 4 2 4 2 4 2" xfId="46810" xr:uid="{00000000-0005-0000-0000-0000CBB60000}"/>
    <cellStyle name="Normal 5 4 2 4 2 4 2 2" xfId="46811" xr:uid="{00000000-0005-0000-0000-0000CCB60000}"/>
    <cellStyle name="Normal 5 4 2 4 2 4 3" xfId="46812" xr:uid="{00000000-0005-0000-0000-0000CDB60000}"/>
    <cellStyle name="Normal 5 4 2 4 2 4 3 2" xfId="46813" xr:uid="{00000000-0005-0000-0000-0000CEB60000}"/>
    <cellStyle name="Normal 5 4 2 4 2 4 3 2 2" xfId="46814" xr:uid="{00000000-0005-0000-0000-0000CFB60000}"/>
    <cellStyle name="Normal 5 4 2 4 2 4 3 3" xfId="46815" xr:uid="{00000000-0005-0000-0000-0000D0B60000}"/>
    <cellStyle name="Normal 5 4 2 4 2 4 4" xfId="46816" xr:uid="{00000000-0005-0000-0000-0000D1B60000}"/>
    <cellStyle name="Normal 5 4 2 4 2 5" xfId="46817" xr:uid="{00000000-0005-0000-0000-0000D2B60000}"/>
    <cellStyle name="Normal 5 4 2 4 2 5 2" xfId="46818" xr:uid="{00000000-0005-0000-0000-0000D3B60000}"/>
    <cellStyle name="Normal 5 4 2 4 2 5 2 2" xfId="46819" xr:uid="{00000000-0005-0000-0000-0000D4B60000}"/>
    <cellStyle name="Normal 5 4 2 4 2 5 3" xfId="46820" xr:uid="{00000000-0005-0000-0000-0000D5B60000}"/>
    <cellStyle name="Normal 5 4 2 4 2 5 3 2" xfId="46821" xr:uid="{00000000-0005-0000-0000-0000D6B60000}"/>
    <cellStyle name="Normal 5 4 2 4 2 5 3 2 2" xfId="46822" xr:uid="{00000000-0005-0000-0000-0000D7B60000}"/>
    <cellStyle name="Normal 5 4 2 4 2 5 3 3" xfId="46823" xr:uid="{00000000-0005-0000-0000-0000D8B60000}"/>
    <cellStyle name="Normal 5 4 2 4 2 5 4" xfId="46824" xr:uid="{00000000-0005-0000-0000-0000D9B60000}"/>
    <cellStyle name="Normal 5 4 2 4 2 6" xfId="46825" xr:uid="{00000000-0005-0000-0000-0000DAB60000}"/>
    <cellStyle name="Normal 5 4 2 4 2 6 2" xfId="46826" xr:uid="{00000000-0005-0000-0000-0000DBB60000}"/>
    <cellStyle name="Normal 5 4 2 4 2 7" xfId="46827" xr:uid="{00000000-0005-0000-0000-0000DCB60000}"/>
    <cellStyle name="Normal 5 4 2 4 2 7 2" xfId="46828" xr:uid="{00000000-0005-0000-0000-0000DDB60000}"/>
    <cellStyle name="Normal 5 4 2 4 2 7 2 2" xfId="46829" xr:uid="{00000000-0005-0000-0000-0000DEB60000}"/>
    <cellStyle name="Normal 5 4 2 4 2 7 3" xfId="46830" xr:uid="{00000000-0005-0000-0000-0000DFB60000}"/>
    <cellStyle name="Normal 5 4 2 4 2 8" xfId="46831" xr:uid="{00000000-0005-0000-0000-0000E0B60000}"/>
    <cellStyle name="Normal 5 4 2 4 2 8 2" xfId="46832" xr:uid="{00000000-0005-0000-0000-0000E1B60000}"/>
    <cellStyle name="Normal 5 4 2 4 2 9" xfId="46833" xr:uid="{00000000-0005-0000-0000-0000E2B60000}"/>
    <cellStyle name="Normal 5 4 2 4 3" xfId="46834" xr:uid="{00000000-0005-0000-0000-0000E3B60000}"/>
    <cellStyle name="Normal 5 4 2 4 3 2" xfId="46835" xr:uid="{00000000-0005-0000-0000-0000E4B60000}"/>
    <cellStyle name="Normal 5 4 2 4 3 2 2" xfId="46836" xr:uid="{00000000-0005-0000-0000-0000E5B60000}"/>
    <cellStyle name="Normal 5 4 2 4 3 2 2 2" xfId="46837" xr:uid="{00000000-0005-0000-0000-0000E6B60000}"/>
    <cellStyle name="Normal 5 4 2 4 3 2 2 2 2" xfId="46838" xr:uid="{00000000-0005-0000-0000-0000E7B60000}"/>
    <cellStyle name="Normal 5 4 2 4 3 2 2 3" xfId="46839" xr:uid="{00000000-0005-0000-0000-0000E8B60000}"/>
    <cellStyle name="Normal 5 4 2 4 3 2 2 3 2" xfId="46840" xr:uid="{00000000-0005-0000-0000-0000E9B60000}"/>
    <cellStyle name="Normal 5 4 2 4 3 2 2 3 2 2" xfId="46841" xr:uid="{00000000-0005-0000-0000-0000EAB60000}"/>
    <cellStyle name="Normal 5 4 2 4 3 2 2 3 3" xfId="46842" xr:uid="{00000000-0005-0000-0000-0000EBB60000}"/>
    <cellStyle name="Normal 5 4 2 4 3 2 2 4" xfId="46843" xr:uid="{00000000-0005-0000-0000-0000ECB60000}"/>
    <cellStyle name="Normal 5 4 2 4 3 2 3" xfId="46844" xr:uid="{00000000-0005-0000-0000-0000EDB60000}"/>
    <cellStyle name="Normal 5 4 2 4 3 2 3 2" xfId="46845" xr:uid="{00000000-0005-0000-0000-0000EEB60000}"/>
    <cellStyle name="Normal 5 4 2 4 3 2 4" xfId="46846" xr:uid="{00000000-0005-0000-0000-0000EFB60000}"/>
    <cellStyle name="Normal 5 4 2 4 3 2 4 2" xfId="46847" xr:uid="{00000000-0005-0000-0000-0000F0B60000}"/>
    <cellStyle name="Normal 5 4 2 4 3 2 4 2 2" xfId="46848" xr:uid="{00000000-0005-0000-0000-0000F1B60000}"/>
    <cellStyle name="Normal 5 4 2 4 3 2 4 3" xfId="46849" xr:uid="{00000000-0005-0000-0000-0000F2B60000}"/>
    <cellStyle name="Normal 5 4 2 4 3 2 5" xfId="46850" xr:uid="{00000000-0005-0000-0000-0000F3B60000}"/>
    <cellStyle name="Normal 5 4 2 4 3 3" xfId="46851" xr:uid="{00000000-0005-0000-0000-0000F4B60000}"/>
    <cellStyle name="Normal 5 4 2 4 3 3 2" xfId="46852" xr:uid="{00000000-0005-0000-0000-0000F5B60000}"/>
    <cellStyle name="Normal 5 4 2 4 3 3 2 2" xfId="46853" xr:uid="{00000000-0005-0000-0000-0000F6B60000}"/>
    <cellStyle name="Normal 5 4 2 4 3 3 3" xfId="46854" xr:uid="{00000000-0005-0000-0000-0000F7B60000}"/>
    <cellStyle name="Normal 5 4 2 4 3 3 3 2" xfId="46855" xr:uid="{00000000-0005-0000-0000-0000F8B60000}"/>
    <cellStyle name="Normal 5 4 2 4 3 3 3 2 2" xfId="46856" xr:uid="{00000000-0005-0000-0000-0000F9B60000}"/>
    <cellStyle name="Normal 5 4 2 4 3 3 3 3" xfId="46857" xr:uid="{00000000-0005-0000-0000-0000FAB60000}"/>
    <cellStyle name="Normal 5 4 2 4 3 3 4" xfId="46858" xr:uid="{00000000-0005-0000-0000-0000FBB60000}"/>
    <cellStyle name="Normal 5 4 2 4 3 4" xfId="46859" xr:uid="{00000000-0005-0000-0000-0000FCB60000}"/>
    <cellStyle name="Normal 5 4 2 4 3 4 2" xfId="46860" xr:uid="{00000000-0005-0000-0000-0000FDB60000}"/>
    <cellStyle name="Normal 5 4 2 4 3 4 2 2" xfId="46861" xr:uid="{00000000-0005-0000-0000-0000FEB60000}"/>
    <cellStyle name="Normal 5 4 2 4 3 4 3" xfId="46862" xr:uid="{00000000-0005-0000-0000-0000FFB60000}"/>
    <cellStyle name="Normal 5 4 2 4 3 4 3 2" xfId="46863" xr:uid="{00000000-0005-0000-0000-000000B70000}"/>
    <cellStyle name="Normal 5 4 2 4 3 4 3 2 2" xfId="46864" xr:uid="{00000000-0005-0000-0000-000001B70000}"/>
    <cellStyle name="Normal 5 4 2 4 3 4 3 3" xfId="46865" xr:uid="{00000000-0005-0000-0000-000002B70000}"/>
    <cellStyle name="Normal 5 4 2 4 3 4 4" xfId="46866" xr:uid="{00000000-0005-0000-0000-000003B70000}"/>
    <cellStyle name="Normal 5 4 2 4 3 5" xfId="46867" xr:uid="{00000000-0005-0000-0000-000004B70000}"/>
    <cellStyle name="Normal 5 4 2 4 3 5 2" xfId="46868" xr:uid="{00000000-0005-0000-0000-000005B70000}"/>
    <cellStyle name="Normal 5 4 2 4 3 6" xfId="46869" xr:uid="{00000000-0005-0000-0000-000006B70000}"/>
    <cellStyle name="Normal 5 4 2 4 3 6 2" xfId="46870" xr:uid="{00000000-0005-0000-0000-000007B70000}"/>
    <cellStyle name="Normal 5 4 2 4 3 6 2 2" xfId="46871" xr:uid="{00000000-0005-0000-0000-000008B70000}"/>
    <cellStyle name="Normal 5 4 2 4 3 6 3" xfId="46872" xr:uid="{00000000-0005-0000-0000-000009B70000}"/>
    <cellStyle name="Normal 5 4 2 4 3 7" xfId="46873" xr:uid="{00000000-0005-0000-0000-00000AB70000}"/>
    <cellStyle name="Normal 5 4 2 4 3 7 2" xfId="46874" xr:uid="{00000000-0005-0000-0000-00000BB70000}"/>
    <cellStyle name="Normal 5 4 2 4 3 8" xfId="46875" xr:uid="{00000000-0005-0000-0000-00000CB70000}"/>
    <cellStyle name="Normal 5 4 2 4 4" xfId="46876" xr:uid="{00000000-0005-0000-0000-00000DB70000}"/>
    <cellStyle name="Normal 5 4 2 4 4 2" xfId="46877" xr:uid="{00000000-0005-0000-0000-00000EB70000}"/>
    <cellStyle name="Normal 5 4 2 4 4 2 2" xfId="46878" xr:uid="{00000000-0005-0000-0000-00000FB70000}"/>
    <cellStyle name="Normal 5 4 2 4 4 2 2 2" xfId="46879" xr:uid="{00000000-0005-0000-0000-000010B70000}"/>
    <cellStyle name="Normal 5 4 2 4 4 2 3" xfId="46880" xr:uid="{00000000-0005-0000-0000-000011B70000}"/>
    <cellStyle name="Normal 5 4 2 4 4 2 3 2" xfId="46881" xr:uid="{00000000-0005-0000-0000-000012B70000}"/>
    <cellStyle name="Normal 5 4 2 4 4 2 3 2 2" xfId="46882" xr:uid="{00000000-0005-0000-0000-000013B70000}"/>
    <cellStyle name="Normal 5 4 2 4 4 2 3 3" xfId="46883" xr:uid="{00000000-0005-0000-0000-000014B70000}"/>
    <cellStyle name="Normal 5 4 2 4 4 2 4" xfId="46884" xr:uid="{00000000-0005-0000-0000-000015B70000}"/>
    <cellStyle name="Normal 5 4 2 4 4 3" xfId="46885" xr:uid="{00000000-0005-0000-0000-000016B70000}"/>
    <cellStyle name="Normal 5 4 2 4 4 3 2" xfId="46886" xr:uid="{00000000-0005-0000-0000-000017B70000}"/>
    <cellStyle name="Normal 5 4 2 4 4 4" xfId="46887" xr:uid="{00000000-0005-0000-0000-000018B70000}"/>
    <cellStyle name="Normal 5 4 2 4 4 4 2" xfId="46888" xr:uid="{00000000-0005-0000-0000-000019B70000}"/>
    <cellStyle name="Normal 5 4 2 4 4 4 2 2" xfId="46889" xr:uid="{00000000-0005-0000-0000-00001AB70000}"/>
    <cellStyle name="Normal 5 4 2 4 4 4 3" xfId="46890" xr:uid="{00000000-0005-0000-0000-00001BB70000}"/>
    <cellStyle name="Normal 5 4 2 4 4 5" xfId="46891" xr:uid="{00000000-0005-0000-0000-00001CB70000}"/>
    <cellStyle name="Normal 5 4 2 4 5" xfId="46892" xr:uid="{00000000-0005-0000-0000-00001DB70000}"/>
    <cellStyle name="Normal 5 4 2 4 5 2" xfId="46893" xr:uid="{00000000-0005-0000-0000-00001EB70000}"/>
    <cellStyle name="Normal 5 4 2 4 5 2 2" xfId="46894" xr:uid="{00000000-0005-0000-0000-00001FB70000}"/>
    <cellStyle name="Normal 5 4 2 4 5 3" xfId="46895" xr:uid="{00000000-0005-0000-0000-000020B70000}"/>
    <cellStyle name="Normal 5 4 2 4 5 3 2" xfId="46896" xr:uid="{00000000-0005-0000-0000-000021B70000}"/>
    <cellStyle name="Normal 5 4 2 4 5 3 2 2" xfId="46897" xr:uid="{00000000-0005-0000-0000-000022B70000}"/>
    <cellStyle name="Normal 5 4 2 4 5 3 3" xfId="46898" xr:uid="{00000000-0005-0000-0000-000023B70000}"/>
    <cellStyle name="Normal 5 4 2 4 5 4" xfId="46899" xr:uid="{00000000-0005-0000-0000-000024B70000}"/>
    <cellStyle name="Normal 5 4 2 4 6" xfId="46900" xr:uid="{00000000-0005-0000-0000-000025B70000}"/>
    <cellStyle name="Normal 5 4 2 4 6 2" xfId="46901" xr:uid="{00000000-0005-0000-0000-000026B70000}"/>
    <cellStyle name="Normal 5 4 2 4 6 2 2" xfId="46902" xr:uid="{00000000-0005-0000-0000-000027B70000}"/>
    <cellStyle name="Normal 5 4 2 4 6 3" xfId="46903" xr:uid="{00000000-0005-0000-0000-000028B70000}"/>
    <cellStyle name="Normal 5 4 2 4 6 3 2" xfId="46904" xr:uid="{00000000-0005-0000-0000-000029B70000}"/>
    <cellStyle name="Normal 5 4 2 4 6 3 2 2" xfId="46905" xr:uid="{00000000-0005-0000-0000-00002AB70000}"/>
    <cellStyle name="Normal 5 4 2 4 6 3 3" xfId="46906" xr:uid="{00000000-0005-0000-0000-00002BB70000}"/>
    <cellStyle name="Normal 5 4 2 4 6 4" xfId="46907" xr:uid="{00000000-0005-0000-0000-00002CB70000}"/>
    <cellStyle name="Normal 5 4 2 4 7" xfId="46908" xr:uid="{00000000-0005-0000-0000-00002DB70000}"/>
    <cellStyle name="Normal 5 4 2 4 7 2" xfId="46909" xr:uid="{00000000-0005-0000-0000-00002EB70000}"/>
    <cellStyle name="Normal 5 4 2 4 8" xfId="46910" xr:uid="{00000000-0005-0000-0000-00002FB70000}"/>
    <cellStyle name="Normal 5 4 2 4 8 2" xfId="46911" xr:uid="{00000000-0005-0000-0000-000030B70000}"/>
    <cellStyle name="Normal 5 4 2 4 8 2 2" xfId="46912" xr:uid="{00000000-0005-0000-0000-000031B70000}"/>
    <cellStyle name="Normal 5 4 2 4 8 3" xfId="46913" xr:uid="{00000000-0005-0000-0000-000032B70000}"/>
    <cellStyle name="Normal 5 4 2 4 9" xfId="46914" xr:uid="{00000000-0005-0000-0000-000033B70000}"/>
    <cellStyle name="Normal 5 4 2 4 9 2" xfId="46915" xr:uid="{00000000-0005-0000-0000-000034B70000}"/>
    <cellStyle name="Normal 5 4 2 5" xfId="46916" xr:uid="{00000000-0005-0000-0000-000035B70000}"/>
    <cellStyle name="Normal 5 4 2 5 10" xfId="46917" xr:uid="{00000000-0005-0000-0000-000036B70000}"/>
    <cellStyle name="Normal 5 4 2 5 2" xfId="46918" xr:uid="{00000000-0005-0000-0000-000037B70000}"/>
    <cellStyle name="Normal 5 4 2 5 2 2" xfId="46919" xr:uid="{00000000-0005-0000-0000-000038B70000}"/>
    <cellStyle name="Normal 5 4 2 5 2 2 2" xfId="46920" xr:uid="{00000000-0005-0000-0000-000039B70000}"/>
    <cellStyle name="Normal 5 4 2 5 2 2 2 2" xfId="46921" xr:uid="{00000000-0005-0000-0000-00003AB70000}"/>
    <cellStyle name="Normal 5 4 2 5 2 2 2 2 2" xfId="46922" xr:uid="{00000000-0005-0000-0000-00003BB70000}"/>
    <cellStyle name="Normal 5 4 2 5 2 2 2 3" xfId="46923" xr:uid="{00000000-0005-0000-0000-00003CB70000}"/>
    <cellStyle name="Normal 5 4 2 5 2 2 2 3 2" xfId="46924" xr:uid="{00000000-0005-0000-0000-00003DB70000}"/>
    <cellStyle name="Normal 5 4 2 5 2 2 2 3 2 2" xfId="46925" xr:uid="{00000000-0005-0000-0000-00003EB70000}"/>
    <cellStyle name="Normal 5 4 2 5 2 2 2 3 3" xfId="46926" xr:uid="{00000000-0005-0000-0000-00003FB70000}"/>
    <cellStyle name="Normal 5 4 2 5 2 2 2 4" xfId="46927" xr:uid="{00000000-0005-0000-0000-000040B70000}"/>
    <cellStyle name="Normal 5 4 2 5 2 2 3" xfId="46928" xr:uid="{00000000-0005-0000-0000-000041B70000}"/>
    <cellStyle name="Normal 5 4 2 5 2 2 3 2" xfId="46929" xr:uid="{00000000-0005-0000-0000-000042B70000}"/>
    <cellStyle name="Normal 5 4 2 5 2 2 4" xfId="46930" xr:uid="{00000000-0005-0000-0000-000043B70000}"/>
    <cellStyle name="Normal 5 4 2 5 2 2 4 2" xfId="46931" xr:uid="{00000000-0005-0000-0000-000044B70000}"/>
    <cellStyle name="Normal 5 4 2 5 2 2 4 2 2" xfId="46932" xr:uid="{00000000-0005-0000-0000-000045B70000}"/>
    <cellStyle name="Normal 5 4 2 5 2 2 4 3" xfId="46933" xr:uid="{00000000-0005-0000-0000-000046B70000}"/>
    <cellStyle name="Normal 5 4 2 5 2 2 5" xfId="46934" xr:uid="{00000000-0005-0000-0000-000047B70000}"/>
    <cellStyle name="Normal 5 4 2 5 2 3" xfId="46935" xr:uid="{00000000-0005-0000-0000-000048B70000}"/>
    <cellStyle name="Normal 5 4 2 5 2 3 2" xfId="46936" xr:uid="{00000000-0005-0000-0000-000049B70000}"/>
    <cellStyle name="Normal 5 4 2 5 2 3 2 2" xfId="46937" xr:uid="{00000000-0005-0000-0000-00004AB70000}"/>
    <cellStyle name="Normal 5 4 2 5 2 3 3" xfId="46938" xr:uid="{00000000-0005-0000-0000-00004BB70000}"/>
    <cellStyle name="Normal 5 4 2 5 2 3 3 2" xfId="46939" xr:uid="{00000000-0005-0000-0000-00004CB70000}"/>
    <cellStyle name="Normal 5 4 2 5 2 3 3 2 2" xfId="46940" xr:uid="{00000000-0005-0000-0000-00004DB70000}"/>
    <cellStyle name="Normal 5 4 2 5 2 3 3 3" xfId="46941" xr:uid="{00000000-0005-0000-0000-00004EB70000}"/>
    <cellStyle name="Normal 5 4 2 5 2 3 4" xfId="46942" xr:uid="{00000000-0005-0000-0000-00004FB70000}"/>
    <cellStyle name="Normal 5 4 2 5 2 4" xfId="46943" xr:uid="{00000000-0005-0000-0000-000050B70000}"/>
    <cellStyle name="Normal 5 4 2 5 2 4 2" xfId="46944" xr:uid="{00000000-0005-0000-0000-000051B70000}"/>
    <cellStyle name="Normal 5 4 2 5 2 4 2 2" xfId="46945" xr:uid="{00000000-0005-0000-0000-000052B70000}"/>
    <cellStyle name="Normal 5 4 2 5 2 4 3" xfId="46946" xr:uid="{00000000-0005-0000-0000-000053B70000}"/>
    <cellStyle name="Normal 5 4 2 5 2 4 3 2" xfId="46947" xr:uid="{00000000-0005-0000-0000-000054B70000}"/>
    <cellStyle name="Normal 5 4 2 5 2 4 3 2 2" xfId="46948" xr:uid="{00000000-0005-0000-0000-000055B70000}"/>
    <cellStyle name="Normal 5 4 2 5 2 4 3 3" xfId="46949" xr:uid="{00000000-0005-0000-0000-000056B70000}"/>
    <cellStyle name="Normal 5 4 2 5 2 4 4" xfId="46950" xr:uid="{00000000-0005-0000-0000-000057B70000}"/>
    <cellStyle name="Normal 5 4 2 5 2 5" xfId="46951" xr:uid="{00000000-0005-0000-0000-000058B70000}"/>
    <cellStyle name="Normal 5 4 2 5 2 5 2" xfId="46952" xr:uid="{00000000-0005-0000-0000-000059B70000}"/>
    <cellStyle name="Normal 5 4 2 5 2 6" xfId="46953" xr:uid="{00000000-0005-0000-0000-00005AB70000}"/>
    <cellStyle name="Normal 5 4 2 5 2 6 2" xfId="46954" xr:uid="{00000000-0005-0000-0000-00005BB70000}"/>
    <cellStyle name="Normal 5 4 2 5 2 6 2 2" xfId="46955" xr:uid="{00000000-0005-0000-0000-00005CB70000}"/>
    <cellStyle name="Normal 5 4 2 5 2 6 3" xfId="46956" xr:uid="{00000000-0005-0000-0000-00005DB70000}"/>
    <cellStyle name="Normal 5 4 2 5 2 7" xfId="46957" xr:uid="{00000000-0005-0000-0000-00005EB70000}"/>
    <cellStyle name="Normal 5 4 2 5 2 7 2" xfId="46958" xr:uid="{00000000-0005-0000-0000-00005FB70000}"/>
    <cellStyle name="Normal 5 4 2 5 2 8" xfId="46959" xr:uid="{00000000-0005-0000-0000-000060B70000}"/>
    <cellStyle name="Normal 5 4 2 5 3" xfId="46960" xr:uid="{00000000-0005-0000-0000-000061B70000}"/>
    <cellStyle name="Normal 5 4 2 5 3 2" xfId="46961" xr:uid="{00000000-0005-0000-0000-000062B70000}"/>
    <cellStyle name="Normal 5 4 2 5 3 2 2" xfId="46962" xr:uid="{00000000-0005-0000-0000-000063B70000}"/>
    <cellStyle name="Normal 5 4 2 5 3 2 2 2" xfId="46963" xr:uid="{00000000-0005-0000-0000-000064B70000}"/>
    <cellStyle name="Normal 5 4 2 5 3 2 3" xfId="46964" xr:uid="{00000000-0005-0000-0000-000065B70000}"/>
    <cellStyle name="Normal 5 4 2 5 3 2 3 2" xfId="46965" xr:uid="{00000000-0005-0000-0000-000066B70000}"/>
    <cellStyle name="Normal 5 4 2 5 3 2 3 2 2" xfId="46966" xr:uid="{00000000-0005-0000-0000-000067B70000}"/>
    <cellStyle name="Normal 5 4 2 5 3 2 3 3" xfId="46967" xr:uid="{00000000-0005-0000-0000-000068B70000}"/>
    <cellStyle name="Normal 5 4 2 5 3 2 4" xfId="46968" xr:uid="{00000000-0005-0000-0000-000069B70000}"/>
    <cellStyle name="Normal 5 4 2 5 3 3" xfId="46969" xr:uid="{00000000-0005-0000-0000-00006AB70000}"/>
    <cellStyle name="Normal 5 4 2 5 3 3 2" xfId="46970" xr:uid="{00000000-0005-0000-0000-00006BB70000}"/>
    <cellStyle name="Normal 5 4 2 5 3 4" xfId="46971" xr:uid="{00000000-0005-0000-0000-00006CB70000}"/>
    <cellStyle name="Normal 5 4 2 5 3 4 2" xfId="46972" xr:uid="{00000000-0005-0000-0000-00006DB70000}"/>
    <cellStyle name="Normal 5 4 2 5 3 4 2 2" xfId="46973" xr:uid="{00000000-0005-0000-0000-00006EB70000}"/>
    <cellStyle name="Normal 5 4 2 5 3 4 3" xfId="46974" xr:uid="{00000000-0005-0000-0000-00006FB70000}"/>
    <cellStyle name="Normal 5 4 2 5 3 5" xfId="46975" xr:uid="{00000000-0005-0000-0000-000070B70000}"/>
    <cellStyle name="Normal 5 4 2 5 4" xfId="46976" xr:uid="{00000000-0005-0000-0000-000071B70000}"/>
    <cellStyle name="Normal 5 4 2 5 4 2" xfId="46977" xr:uid="{00000000-0005-0000-0000-000072B70000}"/>
    <cellStyle name="Normal 5 4 2 5 4 2 2" xfId="46978" xr:uid="{00000000-0005-0000-0000-000073B70000}"/>
    <cellStyle name="Normal 5 4 2 5 4 3" xfId="46979" xr:uid="{00000000-0005-0000-0000-000074B70000}"/>
    <cellStyle name="Normal 5 4 2 5 4 3 2" xfId="46980" xr:uid="{00000000-0005-0000-0000-000075B70000}"/>
    <cellStyle name="Normal 5 4 2 5 4 3 2 2" xfId="46981" xr:uid="{00000000-0005-0000-0000-000076B70000}"/>
    <cellStyle name="Normal 5 4 2 5 4 3 3" xfId="46982" xr:uid="{00000000-0005-0000-0000-000077B70000}"/>
    <cellStyle name="Normal 5 4 2 5 4 4" xfId="46983" xr:uid="{00000000-0005-0000-0000-000078B70000}"/>
    <cellStyle name="Normal 5 4 2 5 5" xfId="46984" xr:uid="{00000000-0005-0000-0000-000079B70000}"/>
    <cellStyle name="Normal 5 4 2 5 5 2" xfId="46985" xr:uid="{00000000-0005-0000-0000-00007AB70000}"/>
    <cellStyle name="Normal 5 4 2 5 5 2 2" xfId="46986" xr:uid="{00000000-0005-0000-0000-00007BB70000}"/>
    <cellStyle name="Normal 5 4 2 5 5 3" xfId="46987" xr:uid="{00000000-0005-0000-0000-00007CB70000}"/>
    <cellStyle name="Normal 5 4 2 5 5 3 2" xfId="46988" xr:uid="{00000000-0005-0000-0000-00007DB70000}"/>
    <cellStyle name="Normal 5 4 2 5 5 3 2 2" xfId="46989" xr:uid="{00000000-0005-0000-0000-00007EB70000}"/>
    <cellStyle name="Normal 5 4 2 5 5 3 3" xfId="46990" xr:uid="{00000000-0005-0000-0000-00007FB70000}"/>
    <cellStyle name="Normal 5 4 2 5 5 4" xfId="46991" xr:uid="{00000000-0005-0000-0000-000080B70000}"/>
    <cellStyle name="Normal 5 4 2 5 6" xfId="46992" xr:uid="{00000000-0005-0000-0000-000081B70000}"/>
    <cellStyle name="Normal 5 4 2 5 6 2" xfId="46993" xr:uid="{00000000-0005-0000-0000-000082B70000}"/>
    <cellStyle name="Normal 5 4 2 5 7" xfId="46994" xr:uid="{00000000-0005-0000-0000-000083B70000}"/>
    <cellStyle name="Normal 5 4 2 5 7 2" xfId="46995" xr:uid="{00000000-0005-0000-0000-000084B70000}"/>
    <cellStyle name="Normal 5 4 2 5 7 2 2" xfId="46996" xr:uid="{00000000-0005-0000-0000-000085B70000}"/>
    <cellStyle name="Normal 5 4 2 5 7 3" xfId="46997" xr:uid="{00000000-0005-0000-0000-000086B70000}"/>
    <cellStyle name="Normal 5 4 2 5 8" xfId="46998" xr:uid="{00000000-0005-0000-0000-000087B70000}"/>
    <cellStyle name="Normal 5 4 2 5 8 2" xfId="46999" xr:uid="{00000000-0005-0000-0000-000088B70000}"/>
    <cellStyle name="Normal 5 4 2 5 9" xfId="47000" xr:uid="{00000000-0005-0000-0000-000089B70000}"/>
    <cellStyle name="Normal 5 4 2 6" xfId="47001" xr:uid="{00000000-0005-0000-0000-00008AB70000}"/>
    <cellStyle name="Normal 5 4 2 6 2" xfId="47002" xr:uid="{00000000-0005-0000-0000-00008BB70000}"/>
    <cellStyle name="Normal 5 4 2 6 2 2" xfId="47003" xr:uid="{00000000-0005-0000-0000-00008CB70000}"/>
    <cellStyle name="Normal 5 4 2 6 2 2 2" xfId="47004" xr:uid="{00000000-0005-0000-0000-00008DB70000}"/>
    <cellStyle name="Normal 5 4 2 6 2 2 2 2" xfId="47005" xr:uid="{00000000-0005-0000-0000-00008EB70000}"/>
    <cellStyle name="Normal 5 4 2 6 2 2 3" xfId="47006" xr:uid="{00000000-0005-0000-0000-00008FB70000}"/>
    <cellStyle name="Normal 5 4 2 6 2 2 3 2" xfId="47007" xr:uid="{00000000-0005-0000-0000-000090B70000}"/>
    <cellStyle name="Normal 5 4 2 6 2 2 3 2 2" xfId="47008" xr:uid="{00000000-0005-0000-0000-000091B70000}"/>
    <cellStyle name="Normal 5 4 2 6 2 2 3 3" xfId="47009" xr:uid="{00000000-0005-0000-0000-000092B70000}"/>
    <cellStyle name="Normal 5 4 2 6 2 2 4" xfId="47010" xr:uid="{00000000-0005-0000-0000-000093B70000}"/>
    <cellStyle name="Normal 5 4 2 6 2 3" xfId="47011" xr:uid="{00000000-0005-0000-0000-000094B70000}"/>
    <cellStyle name="Normal 5 4 2 6 2 3 2" xfId="47012" xr:uid="{00000000-0005-0000-0000-000095B70000}"/>
    <cellStyle name="Normal 5 4 2 6 2 4" xfId="47013" xr:uid="{00000000-0005-0000-0000-000096B70000}"/>
    <cellStyle name="Normal 5 4 2 6 2 4 2" xfId="47014" xr:uid="{00000000-0005-0000-0000-000097B70000}"/>
    <cellStyle name="Normal 5 4 2 6 2 4 2 2" xfId="47015" xr:uid="{00000000-0005-0000-0000-000098B70000}"/>
    <cellStyle name="Normal 5 4 2 6 2 4 3" xfId="47016" xr:uid="{00000000-0005-0000-0000-000099B70000}"/>
    <cellStyle name="Normal 5 4 2 6 2 5" xfId="47017" xr:uid="{00000000-0005-0000-0000-00009AB70000}"/>
    <cellStyle name="Normal 5 4 2 6 3" xfId="47018" xr:uid="{00000000-0005-0000-0000-00009BB70000}"/>
    <cellStyle name="Normal 5 4 2 6 3 2" xfId="47019" xr:uid="{00000000-0005-0000-0000-00009CB70000}"/>
    <cellStyle name="Normal 5 4 2 6 3 2 2" xfId="47020" xr:uid="{00000000-0005-0000-0000-00009DB70000}"/>
    <cellStyle name="Normal 5 4 2 6 3 3" xfId="47021" xr:uid="{00000000-0005-0000-0000-00009EB70000}"/>
    <cellStyle name="Normal 5 4 2 6 3 3 2" xfId="47022" xr:uid="{00000000-0005-0000-0000-00009FB70000}"/>
    <cellStyle name="Normal 5 4 2 6 3 3 2 2" xfId="47023" xr:uid="{00000000-0005-0000-0000-0000A0B70000}"/>
    <cellStyle name="Normal 5 4 2 6 3 3 3" xfId="47024" xr:uid="{00000000-0005-0000-0000-0000A1B70000}"/>
    <cellStyle name="Normal 5 4 2 6 3 4" xfId="47025" xr:uid="{00000000-0005-0000-0000-0000A2B70000}"/>
    <cellStyle name="Normal 5 4 2 6 4" xfId="47026" xr:uid="{00000000-0005-0000-0000-0000A3B70000}"/>
    <cellStyle name="Normal 5 4 2 6 4 2" xfId="47027" xr:uid="{00000000-0005-0000-0000-0000A4B70000}"/>
    <cellStyle name="Normal 5 4 2 6 4 2 2" xfId="47028" xr:uid="{00000000-0005-0000-0000-0000A5B70000}"/>
    <cellStyle name="Normal 5 4 2 6 4 3" xfId="47029" xr:uid="{00000000-0005-0000-0000-0000A6B70000}"/>
    <cellStyle name="Normal 5 4 2 6 4 3 2" xfId="47030" xr:uid="{00000000-0005-0000-0000-0000A7B70000}"/>
    <cellStyle name="Normal 5 4 2 6 4 3 2 2" xfId="47031" xr:uid="{00000000-0005-0000-0000-0000A8B70000}"/>
    <cellStyle name="Normal 5 4 2 6 4 3 3" xfId="47032" xr:uid="{00000000-0005-0000-0000-0000A9B70000}"/>
    <cellStyle name="Normal 5 4 2 6 4 4" xfId="47033" xr:uid="{00000000-0005-0000-0000-0000AAB70000}"/>
    <cellStyle name="Normal 5 4 2 6 5" xfId="47034" xr:uid="{00000000-0005-0000-0000-0000ABB70000}"/>
    <cellStyle name="Normal 5 4 2 6 5 2" xfId="47035" xr:uid="{00000000-0005-0000-0000-0000ACB70000}"/>
    <cellStyle name="Normal 5 4 2 6 6" xfId="47036" xr:uid="{00000000-0005-0000-0000-0000ADB70000}"/>
    <cellStyle name="Normal 5 4 2 6 6 2" xfId="47037" xr:uid="{00000000-0005-0000-0000-0000AEB70000}"/>
    <cellStyle name="Normal 5 4 2 6 6 2 2" xfId="47038" xr:uid="{00000000-0005-0000-0000-0000AFB70000}"/>
    <cellStyle name="Normal 5 4 2 6 6 3" xfId="47039" xr:uid="{00000000-0005-0000-0000-0000B0B70000}"/>
    <cellStyle name="Normal 5 4 2 6 7" xfId="47040" xr:uid="{00000000-0005-0000-0000-0000B1B70000}"/>
    <cellStyle name="Normal 5 4 2 6 7 2" xfId="47041" xr:uid="{00000000-0005-0000-0000-0000B2B70000}"/>
    <cellStyle name="Normal 5 4 2 6 8" xfId="47042" xr:uid="{00000000-0005-0000-0000-0000B3B70000}"/>
    <cellStyle name="Normal 5 4 2 7" xfId="47043" xr:uid="{00000000-0005-0000-0000-0000B4B70000}"/>
    <cellStyle name="Normal 5 4 2 7 2" xfId="47044" xr:uid="{00000000-0005-0000-0000-0000B5B70000}"/>
    <cellStyle name="Normal 5 4 2 7 2 2" xfId="47045" xr:uid="{00000000-0005-0000-0000-0000B6B70000}"/>
    <cellStyle name="Normal 5 4 2 7 2 2 2" xfId="47046" xr:uid="{00000000-0005-0000-0000-0000B7B70000}"/>
    <cellStyle name="Normal 5 4 2 7 2 2 2 2" xfId="47047" xr:uid="{00000000-0005-0000-0000-0000B8B70000}"/>
    <cellStyle name="Normal 5 4 2 7 2 2 3" xfId="47048" xr:uid="{00000000-0005-0000-0000-0000B9B70000}"/>
    <cellStyle name="Normal 5 4 2 7 2 2 3 2" xfId="47049" xr:uid="{00000000-0005-0000-0000-0000BAB70000}"/>
    <cellStyle name="Normal 5 4 2 7 2 2 3 2 2" xfId="47050" xr:uid="{00000000-0005-0000-0000-0000BBB70000}"/>
    <cellStyle name="Normal 5 4 2 7 2 2 3 3" xfId="47051" xr:uid="{00000000-0005-0000-0000-0000BCB70000}"/>
    <cellStyle name="Normal 5 4 2 7 2 2 4" xfId="47052" xr:uid="{00000000-0005-0000-0000-0000BDB70000}"/>
    <cellStyle name="Normal 5 4 2 7 2 3" xfId="47053" xr:uid="{00000000-0005-0000-0000-0000BEB70000}"/>
    <cellStyle name="Normal 5 4 2 7 2 3 2" xfId="47054" xr:uid="{00000000-0005-0000-0000-0000BFB70000}"/>
    <cellStyle name="Normal 5 4 2 7 2 4" xfId="47055" xr:uid="{00000000-0005-0000-0000-0000C0B70000}"/>
    <cellStyle name="Normal 5 4 2 7 2 4 2" xfId="47056" xr:uid="{00000000-0005-0000-0000-0000C1B70000}"/>
    <cellStyle name="Normal 5 4 2 7 2 4 2 2" xfId="47057" xr:uid="{00000000-0005-0000-0000-0000C2B70000}"/>
    <cellStyle name="Normal 5 4 2 7 2 4 3" xfId="47058" xr:uid="{00000000-0005-0000-0000-0000C3B70000}"/>
    <cellStyle name="Normal 5 4 2 7 2 5" xfId="47059" xr:uid="{00000000-0005-0000-0000-0000C4B70000}"/>
    <cellStyle name="Normal 5 4 2 7 3" xfId="47060" xr:uid="{00000000-0005-0000-0000-0000C5B70000}"/>
    <cellStyle name="Normal 5 4 2 7 3 2" xfId="47061" xr:uid="{00000000-0005-0000-0000-0000C6B70000}"/>
    <cellStyle name="Normal 5 4 2 7 3 2 2" xfId="47062" xr:uid="{00000000-0005-0000-0000-0000C7B70000}"/>
    <cellStyle name="Normal 5 4 2 7 3 3" xfId="47063" xr:uid="{00000000-0005-0000-0000-0000C8B70000}"/>
    <cellStyle name="Normal 5 4 2 7 3 3 2" xfId="47064" xr:uid="{00000000-0005-0000-0000-0000C9B70000}"/>
    <cellStyle name="Normal 5 4 2 7 3 3 2 2" xfId="47065" xr:uid="{00000000-0005-0000-0000-0000CAB70000}"/>
    <cellStyle name="Normal 5 4 2 7 3 3 3" xfId="47066" xr:uid="{00000000-0005-0000-0000-0000CBB70000}"/>
    <cellStyle name="Normal 5 4 2 7 3 4" xfId="47067" xr:uid="{00000000-0005-0000-0000-0000CCB70000}"/>
    <cellStyle name="Normal 5 4 2 7 4" xfId="47068" xr:uid="{00000000-0005-0000-0000-0000CDB70000}"/>
    <cellStyle name="Normal 5 4 2 7 4 2" xfId="47069" xr:uid="{00000000-0005-0000-0000-0000CEB70000}"/>
    <cellStyle name="Normal 5 4 2 7 5" xfId="47070" xr:uid="{00000000-0005-0000-0000-0000CFB70000}"/>
    <cellStyle name="Normal 5 4 2 7 5 2" xfId="47071" xr:uid="{00000000-0005-0000-0000-0000D0B70000}"/>
    <cellStyle name="Normal 5 4 2 7 5 2 2" xfId="47072" xr:uid="{00000000-0005-0000-0000-0000D1B70000}"/>
    <cellStyle name="Normal 5 4 2 7 5 3" xfId="47073" xr:uid="{00000000-0005-0000-0000-0000D2B70000}"/>
    <cellStyle name="Normal 5 4 2 7 6" xfId="47074" xr:uid="{00000000-0005-0000-0000-0000D3B70000}"/>
    <cellStyle name="Normal 5 4 2 8" xfId="47075" xr:uid="{00000000-0005-0000-0000-0000D4B70000}"/>
    <cellStyle name="Normal 5 4 2 8 2" xfId="47076" xr:uid="{00000000-0005-0000-0000-0000D5B70000}"/>
    <cellStyle name="Normal 5 4 2 8 2 2" xfId="47077" xr:uid="{00000000-0005-0000-0000-0000D6B70000}"/>
    <cellStyle name="Normal 5 4 2 8 2 2 2" xfId="47078" xr:uid="{00000000-0005-0000-0000-0000D7B70000}"/>
    <cellStyle name="Normal 5 4 2 8 2 2 2 2" xfId="47079" xr:uid="{00000000-0005-0000-0000-0000D8B70000}"/>
    <cellStyle name="Normal 5 4 2 8 2 2 3" xfId="47080" xr:uid="{00000000-0005-0000-0000-0000D9B70000}"/>
    <cellStyle name="Normal 5 4 2 8 2 2 3 2" xfId="47081" xr:uid="{00000000-0005-0000-0000-0000DAB70000}"/>
    <cellStyle name="Normal 5 4 2 8 2 2 3 2 2" xfId="47082" xr:uid="{00000000-0005-0000-0000-0000DBB70000}"/>
    <cellStyle name="Normal 5 4 2 8 2 2 3 3" xfId="47083" xr:uid="{00000000-0005-0000-0000-0000DCB70000}"/>
    <cellStyle name="Normal 5 4 2 8 2 2 4" xfId="47084" xr:uid="{00000000-0005-0000-0000-0000DDB70000}"/>
    <cellStyle name="Normal 5 4 2 8 2 3" xfId="47085" xr:uid="{00000000-0005-0000-0000-0000DEB70000}"/>
    <cellStyle name="Normal 5 4 2 8 2 3 2" xfId="47086" xr:uid="{00000000-0005-0000-0000-0000DFB70000}"/>
    <cellStyle name="Normal 5 4 2 8 2 4" xfId="47087" xr:uid="{00000000-0005-0000-0000-0000E0B70000}"/>
    <cellStyle name="Normal 5 4 2 8 2 4 2" xfId="47088" xr:uid="{00000000-0005-0000-0000-0000E1B70000}"/>
    <cellStyle name="Normal 5 4 2 8 2 4 2 2" xfId="47089" xr:uid="{00000000-0005-0000-0000-0000E2B70000}"/>
    <cellStyle name="Normal 5 4 2 8 2 4 3" xfId="47090" xr:uid="{00000000-0005-0000-0000-0000E3B70000}"/>
    <cellStyle name="Normal 5 4 2 8 2 5" xfId="47091" xr:uid="{00000000-0005-0000-0000-0000E4B70000}"/>
    <cellStyle name="Normal 5 4 2 8 3" xfId="47092" xr:uid="{00000000-0005-0000-0000-0000E5B70000}"/>
    <cellStyle name="Normal 5 4 2 8 3 2" xfId="47093" xr:uid="{00000000-0005-0000-0000-0000E6B70000}"/>
    <cellStyle name="Normal 5 4 2 8 3 2 2" xfId="47094" xr:uid="{00000000-0005-0000-0000-0000E7B70000}"/>
    <cellStyle name="Normal 5 4 2 8 3 3" xfId="47095" xr:uid="{00000000-0005-0000-0000-0000E8B70000}"/>
    <cellStyle name="Normal 5 4 2 8 3 3 2" xfId="47096" xr:uid="{00000000-0005-0000-0000-0000E9B70000}"/>
    <cellStyle name="Normal 5 4 2 8 3 3 2 2" xfId="47097" xr:uid="{00000000-0005-0000-0000-0000EAB70000}"/>
    <cellStyle name="Normal 5 4 2 8 3 3 3" xfId="47098" xr:uid="{00000000-0005-0000-0000-0000EBB70000}"/>
    <cellStyle name="Normal 5 4 2 8 3 4" xfId="47099" xr:uid="{00000000-0005-0000-0000-0000ECB70000}"/>
    <cellStyle name="Normal 5 4 2 8 4" xfId="47100" xr:uid="{00000000-0005-0000-0000-0000EDB70000}"/>
    <cellStyle name="Normal 5 4 2 8 4 2" xfId="47101" xr:uid="{00000000-0005-0000-0000-0000EEB70000}"/>
    <cellStyle name="Normal 5 4 2 8 5" xfId="47102" xr:uid="{00000000-0005-0000-0000-0000EFB70000}"/>
    <cellStyle name="Normal 5 4 2 8 5 2" xfId="47103" xr:uid="{00000000-0005-0000-0000-0000F0B70000}"/>
    <cellStyle name="Normal 5 4 2 8 5 2 2" xfId="47104" xr:uid="{00000000-0005-0000-0000-0000F1B70000}"/>
    <cellStyle name="Normal 5 4 2 8 5 3" xfId="47105" xr:uid="{00000000-0005-0000-0000-0000F2B70000}"/>
    <cellStyle name="Normal 5 4 2 8 6" xfId="47106" xr:uid="{00000000-0005-0000-0000-0000F3B70000}"/>
    <cellStyle name="Normal 5 4 2 9" xfId="47107" xr:uid="{00000000-0005-0000-0000-0000F4B70000}"/>
    <cellStyle name="Normal 5 4 2 9 2" xfId="47108" xr:uid="{00000000-0005-0000-0000-0000F5B70000}"/>
    <cellStyle name="Normal 5 4 2 9 2 2" xfId="47109" xr:uid="{00000000-0005-0000-0000-0000F6B70000}"/>
    <cellStyle name="Normal 5 4 2 9 2 2 2" xfId="47110" xr:uid="{00000000-0005-0000-0000-0000F7B70000}"/>
    <cellStyle name="Normal 5 4 2 9 2 3" xfId="47111" xr:uid="{00000000-0005-0000-0000-0000F8B70000}"/>
    <cellStyle name="Normal 5 4 2 9 2 3 2" xfId="47112" xr:uid="{00000000-0005-0000-0000-0000F9B70000}"/>
    <cellStyle name="Normal 5 4 2 9 2 3 2 2" xfId="47113" xr:uid="{00000000-0005-0000-0000-0000FAB70000}"/>
    <cellStyle name="Normal 5 4 2 9 2 3 3" xfId="47114" xr:uid="{00000000-0005-0000-0000-0000FBB70000}"/>
    <cellStyle name="Normal 5 4 2 9 2 4" xfId="47115" xr:uid="{00000000-0005-0000-0000-0000FCB70000}"/>
    <cellStyle name="Normal 5 4 2 9 3" xfId="47116" xr:uid="{00000000-0005-0000-0000-0000FDB70000}"/>
    <cellStyle name="Normal 5 4 2 9 3 2" xfId="47117" xr:uid="{00000000-0005-0000-0000-0000FEB70000}"/>
    <cellStyle name="Normal 5 4 2 9 4" xfId="47118" xr:uid="{00000000-0005-0000-0000-0000FFB70000}"/>
    <cellStyle name="Normal 5 4 2 9 4 2" xfId="47119" xr:uid="{00000000-0005-0000-0000-000000B80000}"/>
    <cellStyle name="Normal 5 4 2 9 4 2 2" xfId="47120" xr:uid="{00000000-0005-0000-0000-000001B80000}"/>
    <cellStyle name="Normal 5 4 2 9 4 3" xfId="47121" xr:uid="{00000000-0005-0000-0000-000002B80000}"/>
    <cellStyle name="Normal 5 4 2 9 5" xfId="47122" xr:uid="{00000000-0005-0000-0000-000003B80000}"/>
    <cellStyle name="Normal 5 4 2_T-straight with PEDs adjustor" xfId="47123" xr:uid="{00000000-0005-0000-0000-000004B80000}"/>
    <cellStyle name="Normal 5 4 3" xfId="47124" xr:uid="{00000000-0005-0000-0000-000005B80000}"/>
    <cellStyle name="Normal 5 4 3 10" xfId="47125" xr:uid="{00000000-0005-0000-0000-000006B80000}"/>
    <cellStyle name="Normal 5 4 3 11" xfId="47126" xr:uid="{00000000-0005-0000-0000-000007B80000}"/>
    <cellStyle name="Normal 5 4 3 2" xfId="47127" xr:uid="{00000000-0005-0000-0000-000008B80000}"/>
    <cellStyle name="Normal 5 4 3 2 10" xfId="47128" xr:uid="{00000000-0005-0000-0000-000009B80000}"/>
    <cellStyle name="Normal 5 4 3 2 2" xfId="47129" xr:uid="{00000000-0005-0000-0000-00000AB80000}"/>
    <cellStyle name="Normal 5 4 3 2 2 2" xfId="47130" xr:uid="{00000000-0005-0000-0000-00000BB80000}"/>
    <cellStyle name="Normal 5 4 3 2 2 2 2" xfId="47131" xr:uid="{00000000-0005-0000-0000-00000CB80000}"/>
    <cellStyle name="Normal 5 4 3 2 2 2 2 2" xfId="47132" xr:uid="{00000000-0005-0000-0000-00000DB80000}"/>
    <cellStyle name="Normal 5 4 3 2 2 2 2 2 2" xfId="47133" xr:uid="{00000000-0005-0000-0000-00000EB80000}"/>
    <cellStyle name="Normal 5 4 3 2 2 2 2 3" xfId="47134" xr:uid="{00000000-0005-0000-0000-00000FB80000}"/>
    <cellStyle name="Normal 5 4 3 2 2 2 2 3 2" xfId="47135" xr:uid="{00000000-0005-0000-0000-000010B80000}"/>
    <cellStyle name="Normal 5 4 3 2 2 2 2 3 2 2" xfId="47136" xr:uid="{00000000-0005-0000-0000-000011B80000}"/>
    <cellStyle name="Normal 5 4 3 2 2 2 2 3 3" xfId="47137" xr:uid="{00000000-0005-0000-0000-000012B80000}"/>
    <cellStyle name="Normal 5 4 3 2 2 2 2 4" xfId="47138" xr:uid="{00000000-0005-0000-0000-000013B80000}"/>
    <cellStyle name="Normal 5 4 3 2 2 2 3" xfId="47139" xr:uid="{00000000-0005-0000-0000-000014B80000}"/>
    <cellStyle name="Normal 5 4 3 2 2 2 3 2" xfId="47140" xr:uid="{00000000-0005-0000-0000-000015B80000}"/>
    <cellStyle name="Normal 5 4 3 2 2 2 4" xfId="47141" xr:uid="{00000000-0005-0000-0000-000016B80000}"/>
    <cellStyle name="Normal 5 4 3 2 2 2 4 2" xfId="47142" xr:uid="{00000000-0005-0000-0000-000017B80000}"/>
    <cellStyle name="Normal 5 4 3 2 2 2 4 2 2" xfId="47143" xr:uid="{00000000-0005-0000-0000-000018B80000}"/>
    <cellStyle name="Normal 5 4 3 2 2 2 4 3" xfId="47144" xr:uid="{00000000-0005-0000-0000-000019B80000}"/>
    <cellStyle name="Normal 5 4 3 2 2 2 5" xfId="47145" xr:uid="{00000000-0005-0000-0000-00001AB80000}"/>
    <cellStyle name="Normal 5 4 3 2 2 3" xfId="47146" xr:uid="{00000000-0005-0000-0000-00001BB80000}"/>
    <cellStyle name="Normal 5 4 3 2 2 3 2" xfId="47147" xr:uid="{00000000-0005-0000-0000-00001CB80000}"/>
    <cellStyle name="Normal 5 4 3 2 2 3 2 2" xfId="47148" xr:uid="{00000000-0005-0000-0000-00001DB80000}"/>
    <cellStyle name="Normal 5 4 3 2 2 3 3" xfId="47149" xr:uid="{00000000-0005-0000-0000-00001EB80000}"/>
    <cellStyle name="Normal 5 4 3 2 2 3 3 2" xfId="47150" xr:uid="{00000000-0005-0000-0000-00001FB80000}"/>
    <cellStyle name="Normal 5 4 3 2 2 3 3 2 2" xfId="47151" xr:uid="{00000000-0005-0000-0000-000020B80000}"/>
    <cellStyle name="Normal 5 4 3 2 2 3 3 3" xfId="47152" xr:uid="{00000000-0005-0000-0000-000021B80000}"/>
    <cellStyle name="Normal 5 4 3 2 2 3 4" xfId="47153" xr:uid="{00000000-0005-0000-0000-000022B80000}"/>
    <cellStyle name="Normal 5 4 3 2 2 4" xfId="47154" xr:uid="{00000000-0005-0000-0000-000023B80000}"/>
    <cellStyle name="Normal 5 4 3 2 2 4 2" xfId="47155" xr:uid="{00000000-0005-0000-0000-000024B80000}"/>
    <cellStyle name="Normal 5 4 3 2 2 4 2 2" xfId="47156" xr:uid="{00000000-0005-0000-0000-000025B80000}"/>
    <cellStyle name="Normal 5 4 3 2 2 4 3" xfId="47157" xr:uid="{00000000-0005-0000-0000-000026B80000}"/>
    <cellStyle name="Normal 5 4 3 2 2 4 3 2" xfId="47158" xr:uid="{00000000-0005-0000-0000-000027B80000}"/>
    <cellStyle name="Normal 5 4 3 2 2 4 3 2 2" xfId="47159" xr:uid="{00000000-0005-0000-0000-000028B80000}"/>
    <cellStyle name="Normal 5 4 3 2 2 4 3 3" xfId="47160" xr:uid="{00000000-0005-0000-0000-000029B80000}"/>
    <cellStyle name="Normal 5 4 3 2 2 4 4" xfId="47161" xr:uid="{00000000-0005-0000-0000-00002AB80000}"/>
    <cellStyle name="Normal 5 4 3 2 2 5" xfId="47162" xr:uid="{00000000-0005-0000-0000-00002BB80000}"/>
    <cellStyle name="Normal 5 4 3 2 2 5 2" xfId="47163" xr:uid="{00000000-0005-0000-0000-00002CB80000}"/>
    <cellStyle name="Normal 5 4 3 2 2 6" xfId="47164" xr:uid="{00000000-0005-0000-0000-00002DB80000}"/>
    <cellStyle name="Normal 5 4 3 2 2 6 2" xfId="47165" xr:uid="{00000000-0005-0000-0000-00002EB80000}"/>
    <cellStyle name="Normal 5 4 3 2 2 6 2 2" xfId="47166" xr:uid="{00000000-0005-0000-0000-00002FB80000}"/>
    <cellStyle name="Normal 5 4 3 2 2 6 3" xfId="47167" xr:uid="{00000000-0005-0000-0000-000030B80000}"/>
    <cellStyle name="Normal 5 4 3 2 2 7" xfId="47168" xr:uid="{00000000-0005-0000-0000-000031B80000}"/>
    <cellStyle name="Normal 5 4 3 2 2 7 2" xfId="47169" xr:uid="{00000000-0005-0000-0000-000032B80000}"/>
    <cellStyle name="Normal 5 4 3 2 2 8" xfId="47170" xr:uid="{00000000-0005-0000-0000-000033B80000}"/>
    <cellStyle name="Normal 5 4 3 2 2 9" xfId="47171" xr:uid="{00000000-0005-0000-0000-000034B80000}"/>
    <cellStyle name="Normal 5 4 3 2 3" xfId="47172" xr:uid="{00000000-0005-0000-0000-000035B80000}"/>
    <cellStyle name="Normal 5 4 3 2 3 2" xfId="47173" xr:uid="{00000000-0005-0000-0000-000036B80000}"/>
    <cellStyle name="Normal 5 4 3 2 3 2 2" xfId="47174" xr:uid="{00000000-0005-0000-0000-000037B80000}"/>
    <cellStyle name="Normal 5 4 3 2 3 2 2 2" xfId="47175" xr:uid="{00000000-0005-0000-0000-000038B80000}"/>
    <cellStyle name="Normal 5 4 3 2 3 2 3" xfId="47176" xr:uid="{00000000-0005-0000-0000-000039B80000}"/>
    <cellStyle name="Normal 5 4 3 2 3 2 3 2" xfId="47177" xr:uid="{00000000-0005-0000-0000-00003AB80000}"/>
    <cellStyle name="Normal 5 4 3 2 3 2 3 2 2" xfId="47178" xr:uid="{00000000-0005-0000-0000-00003BB80000}"/>
    <cellStyle name="Normal 5 4 3 2 3 2 3 3" xfId="47179" xr:uid="{00000000-0005-0000-0000-00003CB80000}"/>
    <cellStyle name="Normal 5 4 3 2 3 2 4" xfId="47180" xr:uid="{00000000-0005-0000-0000-00003DB80000}"/>
    <cellStyle name="Normal 5 4 3 2 3 3" xfId="47181" xr:uid="{00000000-0005-0000-0000-00003EB80000}"/>
    <cellStyle name="Normal 5 4 3 2 3 3 2" xfId="47182" xr:uid="{00000000-0005-0000-0000-00003FB80000}"/>
    <cellStyle name="Normal 5 4 3 2 3 4" xfId="47183" xr:uid="{00000000-0005-0000-0000-000040B80000}"/>
    <cellStyle name="Normal 5 4 3 2 3 4 2" xfId="47184" xr:uid="{00000000-0005-0000-0000-000041B80000}"/>
    <cellStyle name="Normal 5 4 3 2 3 4 2 2" xfId="47185" xr:uid="{00000000-0005-0000-0000-000042B80000}"/>
    <cellStyle name="Normal 5 4 3 2 3 4 3" xfId="47186" xr:uid="{00000000-0005-0000-0000-000043B80000}"/>
    <cellStyle name="Normal 5 4 3 2 3 5" xfId="47187" xr:uid="{00000000-0005-0000-0000-000044B80000}"/>
    <cellStyle name="Normal 5 4 3 2 4" xfId="47188" xr:uid="{00000000-0005-0000-0000-000045B80000}"/>
    <cellStyle name="Normal 5 4 3 2 4 2" xfId="47189" xr:uid="{00000000-0005-0000-0000-000046B80000}"/>
    <cellStyle name="Normal 5 4 3 2 4 2 2" xfId="47190" xr:uid="{00000000-0005-0000-0000-000047B80000}"/>
    <cellStyle name="Normal 5 4 3 2 4 3" xfId="47191" xr:uid="{00000000-0005-0000-0000-000048B80000}"/>
    <cellStyle name="Normal 5 4 3 2 4 3 2" xfId="47192" xr:uid="{00000000-0005-0000-0000-000049B80000}"/>
    <cellStyle name="Normal 5 4 3 2 4 3 2 2" xfId="47193" xr:uid="{00000000-0005-0000-0000-00004AB80000}"/>
    <cellStyle name="Normal 5 4 3 2 4 3 3" xfId="47194" xr:uid="{00000000-0005-0000-0000-00004BB80000}"/>
    <cellStyle name="Normal 5 4 3 2 4 4" xfId="47195" xr:uid="{00000000-0005-0000-0000-00004CB80000}"/>
    <cellStyle name="Normal 5 4 3 2 5" xfId="47196" xr:uid="{00000000-0005-0000-0000-00004DB80000}"/>
    <cellStyle name="Normal 5 4 3 2 5 2" xfId="47197" xr:uid="{00000000-0005-0000-0000-00004EB80000}"/>
    <cellStyle name="Normal 5 4 3 2 5 2 2" xfId="47198" xr:uid="{00000000-0005-0000-0000-00004FB80000}"/>
    <cellStyle name="Normal 5 4 3 2 5 3" xfId="47199" xr:uid="{00000000-0005-0000-0000-000050B80000}"/>
    <cellStyle name="Normal 5 4 3 2 5 3 2" xfId="47200" xr:uid="{00000000-0005-0000-0000-000051B80000}"/>
    <cellStyle name="Normal 5 4 3 2 5 3 2 2" xfId="47201" xr:uid="{00000000-0005-0000-0000-000052B80000}"/>
    <cellStyle name="Normal 5 4 3 2 5 3 3" xfId="47202" xr:uid="{00000000-0005-0000-0000-000053B80000}"/>
    <cellStyle name="Normal 5 4 3 2 5 4" xfId="47203" xr:uid="{00000000-0005-0000-0000-000054B80000}"/>
    <cellStyle name="Normal 5 4 3 2 6" xfId="47204" xr:uid="{00000000-0005-0000-0000-000055B80000}"/>
    <cellStyle name="Normal 5 4 3 2 6 2" xfId="47205" xr:uid="{00000000-0005-0000-0000-000056B80000}"/>
    <cellStyle name="Normal 5 4 3 2 7" xfId="47206" xr:uid="{00000000-0005-0000-0000-000057B80000}"/>
    <cellStyle name="Normal 5 4 3 2 7 2" xfId="47207" xr:uid="{00000000-0005-0000-0000-000058B80000}"/>
    <cellStyle name="Normal 5 4 3 2 7 2 2" xfId="47208" xr:uid="{00000000-0005-0000-0000-000059B80000}"/>
    <cellStyle name="Normal 5 4 3 2 7 3" xfId="47209" xr:uid="{00000000-0005-0000-0000-00005AB80000}"/>
    <cellStyle name="Normal 5 4 3 2 8" xfId="47210" xr:uid="{00000000-0005-0000-0000-00005BB80000}"/>
    <cellStyle name="Normal 5 4 3 2 8 2" xfId="47211" xr:uid="{00000000-0005-0000-0000-00005CB80000}"/>
    <cellStyle name="Normal 5 4 3 2 9" xfId="47212" xr:uid="{00000000-0005-0000-0000-00005DB80000}"/>
    <cellStyle name="Normal 5 4 3 3" xfId="47213" xr:uid="{00000000-0005-0000-0000-00005EB80000}"/>
    <cellStyle name="Normal 5 4 3 3 2" xfId="47214" xr:uid="{00000000-0005-0000-0000-00005FB80000}"/>
    <cellStyle name="Normal 5 4 3 3 2 2" xfId="47215" xr:uid="{00000000-0005-0000-0000-000060B80000}"/>
    <cellStyle name="Normal 5 4 3 3 2 2 2" xfId="47216" xr:uid="{00000000-0005-0000-0000-000061B80000}"/>
    <cellStyle name="Normal 5 4 3 3 2 2 2 2" xfId="47217" xr:uid="{00000000-0005-0000-0000-000062B80000}"/>
    <cellStyle name="Normal 5 4 3 3 2 2 3" xfId="47218" xr:uid="{00000000-0005-0000-0000-000063B80000}"/>
    <cellStyle name="Normal 5 4 3 3 2 2 3 2" xfId="47219" xr:uid="{00000000-0005-0000-0000-000064B80000}"/>
    <cellStyle name="Normal 5 4 3 3 2 2 3 2 2" xfId="47220" xr:uid="{00000000-0005-0000-0000-000065B80000}"/>
    <cellStyle name="Normal 5 4 3 3 2 2 3 3" xfId="47221" xr:uid="{00000000-0005-0000-0000-000066B80000}"/>
    <cellStyle name="Normal 5 4 3 3 2 2 4" xfId="47222" xr:uid="{00000000-0005-0000-0000-000067B80000}"/>
    <cellStyle name="Normal 5 4 3 3 2 3" xfId="47223" xr:uid="{00000000-0005-0000-0000-000068B80000}"/>
    <cellStyle name="Normal 5 4 3 3 2 3 2" xfId="47224" xr:uid="{00000000-0005-0000-0000-000069B80000}"/>
    <cellStyle name="Normal 5 4 3 3 2 4" xfId="47225" xr:uid="{00000000-0005-0000-0000-00006AB80000}"/>
    <cellStyle name="Normal 5 4 3 3 2 4 2" xfId="47226" xr:uid="{00000000-0005-0000-0000-00006BB80000}"/>
    <cellStyle name="Normal 5 4 3 3 2 4 2 2" xfId="47227" xr:uid="{00000000-0005-0000-0000-00006CB80000}"/>
    <cellStyle name="Normal 5 4 3 3 2 4 3" xfId="47228" xr:uid="{00000000-0005-0000-0000-00006DB80000}"/>
    <cellStyle name="Normal 5 4 3 3 2 5" xfId="47229" xr:uid="{00000000-0005-0000-0000-00006EB80000}"/>
    <cellStyle name="Normal 5 4 3 3 2 6" xfId="47230" xr:uid="{00000000-0005-0000-0000-00006FB80000}"/>
    <cellStyle name="Normal 5 4 3 3 3" xfId="47231" xr:uid="{00000000-0005-0000-0000-000070B80000}"/>
    <cellStyle name="Normal 5 4 3 3 3 2" xfId="47232" xr:uid="{00000000-0005-0000-0000-000071B80000}"/>
    <cellStyle name="Normal 5 4 3 3 3 2 2" xfId="47233" xr:uid="{00000000-0005-0000-0000-000072B80000}"/>
    <cellStyle name="Normal 5 4 3 3 3 3" xfId="47234" xr:uid="{00000000-0005-0000-0000-000073B80000}"/>
    <cellStyle name="Normal 5 4 3 3 3 3 2" xfId="47235" xr:uid="{00000000-0005-0000-0000-000074B80000}"/>
    <cellStyle name="Normal 5 4 3 3 3 3 2 2" xfId="47236" xr:uid="{00000000-0005-0000-0000-000075B80000}"/>
    <cellStyle name="Normal 5 4 3 3 3 3 3" xfId="47237" xr:uid="{00000000-0005-0000-0000-000076B80000}"/>
    <cellStyle name="Normal 5 4 3 3 3 4" xfId="47238" xr:uid="{00000000-0005-0000-0000-000077B80000}"/>
    <cellStyle name="Normal 5 4 3 3 4" xfId="47239" xr:uid="{00000000-0005-0000-0000-000078B80000}"/>
    <cellStyle name="Normal 5 4 3 3 4 2" xfId="47240" xr:uid="{00000000-0005-0000-0000-000079B80000}"/>
    <cellStyle name="Normal 5 4 3 3 4 2 2" xfId="47241" xr:uid="{00000000-0005-0000-0000-00007AB80000}"/>
    <cellStyle name="Normal 5 4 3 3 4 3" xfId="47242" xr:uid="{00000000-0005-0000-0000-00007BB80000}"/>
    <cellStyle name="Normal 5 4 3 3 4 3 2" xfId="47243" xr:uid="{00000000-0005-0000-0000-00007CB80000}"/>
    <cellStyle name="Normal 5 4 3 3 4 3 2 2" xfId="47244" xr:uid="{00000000-0005-0000-0000-00007DB80000}"/>
    <cellStyle name="Normal 5 4 3 3 4 3 3" xfId="47245" xr:uid="{00000000-0005-0000-0000-00007EB80000}"/>
    <cellStyle name="Normal 5 4 3 3 4 4" xfId="47246" xr:uid="{00000000-0005-0000-0000-00007FB80000}"/>
    <cellStyle name="Normal 5 4 3 3 5" xfId="47247" xr:uid="{00000000-0005-0000-0000-000080B80000}"/>
    <cellStyle name="Normal 5 4 3 3 5 2" xfId="47248" xr:uid="{00000000-0005-0000-0000-000081B80000}"/>
    <cellStyle name="Normal 5 4 3 3 6" xfId="47249" xr:uid="{00000000-0005-0000-0000-000082B80000}"/>
    <cellStyle name="Normal 5 4 3 3 6 2" xfId="47250" xr:uid="{00000000-0005-0000-0000-000083B80000}"/>
    <cellStyle name="Normal 5 4 3 3 6 2 2" xfId="47251" xr:uid="{00000000-0005-0000-0000-000084B80000}"/>
    <cellStyle name="Normal 5 4 3 3 6 3" xfId="47252" xr:uid="{00000000-0005-0000-0000-000085B80000}"/>
    <cellStyle name="Normal 5 4 3 3 7" xfId="47253" xr:uid="{00000000-0005-0000-0000-000086B80000}"/>
    <cellStyle name="Normal 5 4 3 3 7 2" xfId="47254" xr:uid="{00000000-0005-0000-0000-000087B80000}"/>
    <cellStyle name="Normal 5 4 3 3 8" xfId="47255" xr:uid="{00000000-0005-0000-0000-000088B80000}"/>
    <cellStyle name="Normal 5 4 3 3 9" xfId="47256" xr:uid="{00000000-0005-0000-0000-000089B80000}"/>
    <cellStyle name="Normal 5 4 3 4" xfId="47257" xr:uid="{00000000-0005-0000-0000-00008AB80000}"/>
    <cellStyle name="Normal 5 4 3 4 2" xfId="47258" xr:uid="{00000000-0005-0000-0000-00008BB80000}"/>
    <cellStyle name="Normal 5 4 3 4 2 2" xfId="47259" xr:uid="{00000000-0005-0000-0000-00008CB80000}"/>
    <cellStyle name="Normal 5 4 3 4 2 2 2" xfId="47260" xr:uid="{00000000-0005-0000-0000-00008DB80000}"/>
    <cellStyle name="Normal 5 4 3 4 2 3" xfId="47261" xr:uid="{00000000-0005-0000-0000-00008EB80000}"/>
    <cellStyle name="Normal 5 4 3 4 2 3 2" xfId="47262" xr:uid="{00000000-0005-0000-0000-00008FB80000}"/>
    <cellStyle name="Normal 5 4 3 4 2 3 2 2" xfId="47263" xr:uid="{00000000-0005-0000-0000-000090B80000}"/>
    <cellStyle name="Normal 5 4 3 4 2 3 3" xfId="47264" xr:uid="{00000000-0005-0000-0000-000091B80000}"/>
    <cellStyle name="Normal 5 4 3 4 2 4" xfId="47265" xr:uid="{00000000-0005-0000-0000-000092B80000}"/>
    <cellStyle name="Normal 5 4 3 4 3" xfId="47266" xr:uid="{00000000-0005-0000-0000-000093B80000}"/>
    <cellStyle name="Normal 5 4 3 4 3 2" xfId="47267" xr:uid="{00000000-0005-0000-0000-000094B80000}"/>
    <cellStyle name="Normal 5 4 3 4 4" xfId="47268" xr:uid="{00000000-0005-0000-0000-000095B80000}"/>
    <cellStyle name="Normal 5 4 3 4 4 2" xfId="47269" xr:uid="{00000000-0005-0000-0000-000096B80000}"/>
    <cellStyle name="Normal 5 4 3 4 4 2 2" xfId="47270" xr:uid="{00000000-0005-0000-0000-000097B80000}"/>
    <cellStyle name="Normal 5 4 3 4 4 3" xfId="47271" xr:uid="{00000000-0005-0000-0000-000098B80000}"/>
    <cellStyle name="Normal 5 4 3 4 5" xfId="47272" xr:uid="{00000000-0005-0000-0000-000099B80000}"/>
    <cellStyle name="Normal 5 4 3 4 6" xfId="47273" xr:uid="{00000000-0005-0000-0000-00009AB80000}"/>
    <cellStyle name="Normal 5 4 3 5" xfId="47274" xr:uid="{00000000-0005-0000-0000-00009BB80000}"/>
    <cellStyle name="Normal 5 4 3 5 2" xfId="47275" xr:uid="{00000000-0005-0000-0000-00009CB80000}"/>
    <cellStyle name="Normal 5 4 3 5 2 2" xfId="47276" xr:uid="{00000000-0005-0000-0000-00009DB80000}"/>
    <cellStyle name="Normal 5 4 3 5 3" xfId="47277" xr:uid="{00000000-0005-0000-0000-00009EB80000}"/>
    <cellStyle name="Normal 5 4 3 5 3 2" xfId="47278" xr:uid="{00000000-0005-0000-0000-00009FB80000}"/>
    <cellStyle name="Normal 5 4 3 5 3 2 2" xfId="47279" xr:uid="{00000000-0005-0000-0000-0000A0B80000}"/>
    <cellStyle name="Normal 5 4 3 5 3 3" xfId="47280" xr:uid="{00000000-0005-0000-0000-0000A1B80000}"/>
    <cellStyle name="Normal 5 4 3 5 4" xfId="47281" xr:uid="{00000000-0005-0000-0000-0000A2B80000}"/>
    <cellStyle name="Normal 5 4 3 6" xfId="47282" xr:uid="{00000000-0005-0000-0000-0000A3B80000}"/>
    <cellStyle name="Normal 5 4 3 6 2" xfId="47283" xr:uid="{00000000-0005-0000-0000-0000A4B80000}"/>
    <cellStyle name="Normal 5 4 3 6 2 2" xfId="47284" xr:uid="{00000000-0005-0000-0000-0000A5B80000}"/>
    <cellStyle name="Normal 5 4 3 6 3" xfId="47285" xr:uid="{00000000-0005-0000-0000-0000A6B80000}"/>
    <cellStyle name="Normal 5 4 3 6 3 2" xfId="47286" xr:uid="{00000000-0005-0000-0000-0000A7B80000}"/>
    <cellStyle name="Normal 5 4 3 6 3 2 2" xfId="47287" xr:uid="{00000000-0005-0000-0000-0000A8B80000}"/>
    <cellStyle name="Normal 5 4 3 6 3 3" xfId="47288" xr:uid="{00000000-0005-0000-0000-0000A9B80000}"/>
    <cellStyle name="Normal 5 4 3 6 4" xfId="47289" xr:uid="{00000000-0005-0000-0000-0000AAB80000}"/>
    <cellStyle name="Normal 5 4 3 7" xfId="47290" xr:uid="{00000000-0005-0000-0000-0000ABB80000}"/>
    <cellStyle name="Normal 5 4 3 7 2" xfId="47291" xr:uid="{00000000-0005-0000-0000-0000ACB80000}"/>
    <cellStyle name="Normal 5 4 3 8" xfId="47292" xr:uid="{00000000-0005-0000-0000-0000ADB80000}"/>
    <cellStyle name="Normal 5 4 3 8 2" xfId="47293" xr:uid="{00000000-0005-0000-0000-0000AEB80000}"/>
    <cellStyle name="Normal 5 4 3 8 2 2" xfId="47294" xr:uid="{00000000-0005-0000-0000-0000AFB80000}"/>
    <cellStyle name="Normal 5 4 3 8 3" xfId="47295" xr:uid="{00000000-0005-0000-0000-0000B0B80000}"/>
    <cellStyle name="Normal 5 4 3 9" xfId="47296" xr:uid="{00000000-0005-0000-0000-0000B1B80000}"/>
    <cellStyle name="Normal 5 4 3 9 2" xfId="47297" xr:uid="{00000000-0005-0000-0000-0000B2B80000}"/>
    <cellStyle name="Normal 5 4 3_T-straight with PEDs adjustor" xfId="47298" xr:uid="{00000000-0005-0000-0000-0000B3B80000}"/>
    <cellStyle name="Normal 5 4 4" xfId="47299" xr:uid="{00000000-0005-0000-0000-0000B4B80000}"/>
    <cellStyle name="Normal 5 4 4 10" xfId="47300" xr:uid="{00000000-0005-0000-0000-0000B5B80000}"/>
    <cellStyle name="Normal 5 4 4 11" xfId="47301" xr:uid="{00000000-0005-0000-0000-0000B6B80000}"/>
    <cellStyle name="Normal 5 4 4 2" xfId="47302" xr:uid="{00000000-0005-0000-0000-0000B7B80000}"/>
    <cellStyle name="Normal 5 4 4 2 10" xfId="47303" xr:uid="{00000000-0005-0000-0000-0000B8B80000}"/>
    <cellStyle name="Normal 5 4 4 2 2" xfId="47304" xr:uid="{00000000-0005-0000-0000-0000B9B80000}"/>
    <cellStyle name="Normal 5 4 4 2 2 2" xfId="47305" xr:uid="{00000000-0005-0000-0000-0000BAB80000}"/>
    <cellStyle name="Normal 5 4 4 2 2 2 2" xfId="47306" xr:uid="{00000000-0005-0000-0000-0000BBB80000}"/>
    <cellStyle name="Normal 5 4 4 2 2 2 2 2" xfId="47307" xr:uid="{00000000-0005-0000-0000-0000BCB80000}"/>
    <cellStyle name="Normal 5 4 4 2 2 2 2 2 2" xfId="47308" xr:uid="{00000000-0005-0000-0000-0000BDB80000}"/>
    <cellStyle name="Normal 5 4 4 2 2 2 2 3" xfId="47309" xr:uid="{00000000-0005-0000-0000-0000BEB80000}"/>
    <cellStyle name="Normal 5 4 4 2 2 2 2 3 2" xfId="47310" xr:uid="{00000000-0005-0000-0000-0000BFB80000}"/>
    <cellStyle name="Normal 5 4 4 2 2 2 2 3 2 2" xfId="47311" xr:uid="{00000000-0005-0000-0000-0000C0B80000}"/>
    <cellStyle name="Normal 5 4 4 2 2 2 2 3 3" xfId="47312" xr:uid="{00000000-0005-0000-0000-0000C1B80000}"/>
    <cellStyle name="Normal 5 4 4 2 2 2 2 4" xfId="47313" xr:uid="{00000000-0005-0000-0000-0000C2B80000}"/>
    <cellStyle name="Normal 5 4 4 2 2 2 3" xfId="47314" xr:uid="{00000000-0005-0000-0000-0000C3B80000}"/>
    <cellStyle name="Normal 5 4 4 2 2 2 3 2" xfId="47315" xr:uid="{00000000-0005-0000-0000-0000C4B80000}"/>
    <cellStyle name="Normal 5 4 4 2 2 2 4" xfId="47316" xr:uid="{00000000-0005-0000-0000-0000C5B80000}"/>
    <cellStyle name="Normal 5 4 4 2 2 2 4 2" xfId="47317" xr:uid="{00000000-0005-0000-0000-0000C6B80000}"/>
    <cellStyle name="Normal 5 4 4 2 2 2 4 2 2" xfId="47318" xr:uid="{00000000-0005-0000-0000-0000C7B80000}"/>
    <cellStyle name="Normal 5 4 4 2 2 2 4 3" xfId="47319" xr:uid="{00000000-0005-0000-0000-0000C8B80000}"/>
    <cellStyle name="Normal 5 4 4 2 2 2 5" xfId="47320" xr:uid="{00000000-0005-0000-0000-0000C9B80000}"/>
    <cellStyle name="Normal 5 4 4 2 2 3" xfId="47321" xr:uid="{00000000-0005-0000-0000-0000CAB80000}"/>
    <cellStyle name="Normal 5 4 4 2 2 3 2" xfId="47322" xr:uid="{00000000-0005-0000-0000-0000CBB80000}"/>
    <cellStyle name="Normal 5 4 4 2 2 3 2 2" xfId="47323" xr:uid="{00000000-0005-0000-0000-0000CCB80000}"/>
    <cellStyle name="Normal 5 4 4 2 2 3 3" xfId="47324" xr:uid="{00000000-0005-0000-0000-0000CDB80000}"/>
    <cellStyle name="Normal 5 4 4 2 2 3 3 2" xfId="47325" xr:uid="{00000000-0005-0000-0000-0000CEB80000}"/>
    <cellStyle name="Normal 5 4 4 2 2 3 3 2 2" xfId="47326" xr:uid="{00000000-0005-0000-0000-0000CFB80000}"/>
    <cellStyle name="Normal 5 4 4 2 2 3 3 3" xfId="47327" xr:uid="{00000000-0005-0000-0000-0000D0B80000}"/>
    <cellStyle name="Normal 5 4 4 2 2 3 4" xfId="47328" xr:uid="{00000000-0005-0000-0000-0000D1B80000}"/>
    <cellStyle name="Normal 5 4 4 2 2 4" xfId="47329" xr:uid="{00000000-0005-0000-0000-0000D2B80000}"/>
    <cellStyle name="Normal 5 4 4 2 2 4 2" xfId="47330" xr:uid="{00000000-0005-0000-0000-0000D3B80000}"/>
    <cellStyle name="Normal 5 4 4 2 2 4 2 2" xfId="47331" xr:uid="{00000000-0005-0000-0000-0000D4B80000}"/>
    <cellStyle name="Normal 5 4 4 2 2 4 3" xfId="47332" xr:uid="{00000000-0005-0000-0000-0000D5B80000}"/>
    <cellStyle name="Normal 5 4 4 2 2 4 3 2" xfId="47333" xr:uid="{00000000-0005-0000-0000-0000D6B80000}"/>
    <cellStyle name="Normal 5 4 4 2 2 4 3 2 2" xfId="47334" xr:uid="{00000000-0005-0000-0000-0000D7B80000}"/>
    <cellStyle name="Normal 5 4 4 2 2 4 3 3" xfId="47335" xr:uid="{00000000-0005-0000-0000-0000D8B80000}"/>
    <cellStyle name="Normal 5 4 4 2 2 4 4" xfId="47336" xr:uid="{00000000-0005-0000-0000-0000D9B80000}"/>
    <cellStyle name="Normal 5 4 4 2 2 5" xfId="47337" xr:uid="{00000000-0005-0000-0000-0000DAB80000}"/>
    <cellStyle name="Normal 5 4 4 2 2 5 2" xfId="47338" xr:uid="{00000000-0005-0000-0000-0000DBB80000}"/>
    <cellStyle name="Normal 5 4 4 2 2 6" xfId="47339" xr:uid="{00000000-0005-0000-0000-0000DCB80000}"/>
    <cellStyle name="Normal 5 4 4 2 2 6 2" xfId="47340" xr:uid="{00000000-0005-0000-0000-0000DDB80000}"/>
    <cellStyle name="Normal 5 4 4 2 2 6 2 2" xfId="47341" xr:uid="{00000000-0005-0000-0000-0000DEB80000}"/>
    <cellStyle name="Normal 5 4 4 2 2 6 3" xfId="47342" xr:uid="{00000000-0005-0000-0000-0000DFB80000}"/>
    <cellStyle name="Normal 5 4 4 2 2 7" xfId="47343" xr:uid="{00000000-0005-0000-0000-0000E0B80000}"/>
    <cellStyle name="Normal 5 4 4 2 2 7 2" xfId="47344" xr:uid="{00000000-0005-0000-0000-0000E1B80000}"/>
    <cellStyle name="Normal 5 4 4 2 2 8" xfId="47345" xr:uid="{00000000-0005-0000-0000-0000E2B80000}"/>
    <cellStyle name="Normal 5 4 4 2 3" xfId="47346" xr:uid="{00000000-0005-0000-0000-0000E3B80000}"/>
    <cellStyle name="Normal 5 4 4 2 3 2" xfId="47347" xr:uid="{00000000-0005-0000-0000-0000E4B80000}"/>
    <cellStyle name="Normal 5 4 4 2 3 2 2" xfId="47348" xr:uid="{00000000-0005-0000-0000-0000E5B80000}"/>
    <cellStyle name="Normal 5 4 4 2 3 2 2 2" xfId="47349" xr:uid="{00000000-0005-0000-0000-0000E6B80000}"/>
    <cellStyle name="Normal 5 4 4 2 3 2 3" xfId="47350" xr:uid="{00000000-0005-0000-0000-0000E7B80000}"/>
    <cellStyle name="Normal 5 4 4 2 3 2 3 2" xfId="47351" xr:uid="{00000000-0005-0000-0000-0000E8B80000}"/>
    <cellStyle name="Normal 5 4 4 2 3 2 3 2 2" xfId="47352" xr:uid="{00000000-0005-0000-0000-0000E9B80000}"/>
    <cellStyle name="Normal 5 4 4 2 3 2 3 3" xfId="47353" xr:uid="{00000000-0005-0000-0000-0000EAB80000}"/>
    <cellStyle name="Normal 5 4 4 2 3 2 4" xfId="47354" xr:uid="{00000000-0005-0000-0000-0000EBB80000}"/>
    <cellStyle name="Normal 5 4 4 2 3 3" xfId="47355" xr:uid="{00000000-0005-0000-0000-0000ECB80000}"/>
    <cellStyle name="Normal 5 4 4 2 3 3 2" xfId="47356" xr:uid="{00000000-0005-0000-0000-0000EDB80000}"/>
    <cellStyle name="Normal 5 4 4 2 3 4" xfId="47357" xr:uid="{00000000-0005-0000-0000-0000EEB80000}"/>
    <cellStyle name="Normal 5 4 4 2 3 4 2" xfId="47358" xr:uid="{00000000-0005-0000-0000-0000EFB80000}"/>
    <cellStyle name="Normal 5 4 4 2 3 4 2 2" xfId="47359" xr:uid="{00000000-0005-0000-0000-0000F0B80000}"/>
    <cellStyle name="Normal 5 4 4 2 3 4 3" xfId="47360" xr:uid="{00000000-0005-0000-0000-0000F1B80000}"/>
    <cellStyle name="Normal 5 4 4 2 3 5" xfId="47361" xr:uid="{00000000-0005-0000-0000-0000F2B80000}"/>
    <cellStyle name="Normal 5 4 4 2 4" xfId="47362" xr:uid="{00000000-0005-0000-0000-0000F3B80000}"/>
    <cellStyle name="Normal 5 4 4 2 4 2" xfId="47363" xr:uid="{00000000-0005-0000-0000-0000F4B80000}"/>
    <cellStyle name="Normal 5 4 4 2 4 2 2" xfId="47364" xr:uid="{00000000-0005-0000-0000-0000F5B80000}"/>
    <cellStyle name="Normal 5 4 4 2 4 3" xfId="47365" xr:uid="{00000000-0005-0000-0000-0000F6B80000}"/>
    <cellStyle name="Normal 5 4 4 2 4 3 2" xfId="47366" xr:uid="{00000000-0005-0000-0000-0000F7B80000}"/>
    <cellStyle name="Normal 5 4 4 2 4 3 2 2" xfId="47367" xr:uid="{00000000-0005-0000-0000-0000F8B80000}"/>
    <cellStyle name="Normal 5 4 4 2 4 3 3" xfId="47368" xr:uid="{00000000-0005-0000-0000-0000F9B80000}"/>
    <cellStyle name="Normal 5 4 4 2 4 4" xfId="47369" xr:uid="{00000000-0005-0000-0000-0000FAB80000}"/>
    <cellStyle name="Normal 5 4 4 2 5" xfId="47370" xr:uid="{00000000-0005-0000-0000-0000FBB80000}"/>
    <cellStyle name="Normal 5 4 4 2 5 2" xfId="47371" xr:uid="{00000000-0005-0000-0000-0000FCB80000}"/>
    <cellStyle name="Normal 5 4 4 2 5 2 2" xfId="47372" xr:uid="{00000000-0005-0000-0000-0000FDB80000}"/>
    <cellStyle name="Normal 5 4 4 2 5 3" xfId="47373" xr:uid="{00000000-0005-0000-0000-0000FEB80000}"/>
    <cellStyle name="Normal 5 4 4 2 5 3 2" xfId="47374" xr:uid="{00000000-0005-0000-0000-0000FFB80000}"/>
    <cellStyle name="Normal 5 4 4 2 5 3 2 2" xfId="47375" xr:uid="{00000000-0005-0000-0000-000000B90000}"/>
    <cellStyle name="Normal 5 4 4 2 5 3 3" xfId="47376" xr:uid="{00000000-0005-0000-0000-000001B90000}"/>
    <cellStyle name="Normal 5 4 4 2 5 4" xfId="47377" xr:uid="{00000000-0005-0000-0000-000002B90000}"/>
    <cellStyle name="Normal 5 4 4 2 6" xfId="47378" xr:uid="{00000000-0005-0000-0000-000003B90000}"/>
    <cellStyle name="Normal 5 4 4 2 6 2" xfId="47379" xr:uid="{00000000-0005-0000-0000-000004B90000}"/>
    <cellStyle name="Normal 5 4 4 2 7" xfId="47380" xr:uid="{00000000-0005-0000-0000-000005B90000}"/>
    <cellStyle name="Normal 5 4 4 2 7 2" xfId="47381" xr:uid="{00000000-0005-0000-0000-000006B90000}"/>
    <cellStyle name="Normal 5 4 4 2 7 2 2" xfId="47382" xr:uid="{00000000-0005-0000-0000-000007B90000}"/>
    <cellStyle name="Normal 5 4 4 2 7 3" xfId="47383" xr:uid="{00000000-0005-0000-0000-000008B90000}"/>
    <cellStyle name="Normal 5 4 4 2 8" xfId="47384" xr:uid="{00000000-0005-0000-0000-000009B90000}"/>
    <cellStyle name="Normal 5 4 4 2 8 2" xfId="47385" xr:uid="{00000000-0005-0000-0000-00000AB90000}"/>
    <cellStyle name="Normal 5 4 4 2 9" xfId="47386" xr:uid="{00000000-0005-0000-0000-00000BB90000}"/>
    <cellStyle name="Normal 5 4 4 3" xfId="47387" xr:uid="{00000000-0005-0000-0000-00000CB90000}"/>
    <cellStyle name="Normal 5 4 4 3 2" xfId="47388" xr:uid="{00000000-0005-0000-0000-00000DB90000}"/>
    <cellStyle name="Normal 5 4 4 3 2 2" xfId="47389" xr:uid="{00000000-0005-0000-0000-00000EB90000}"/>
    <cellStyle name="Normal 5 4 4 3 2 2 2" xfId="47390" xr:uid="{00000000-0005-0000-0000-00000FB90000}"/>
    <cellStyle name="Normal 5 4 4 3 2 2 2 2" xfId="47391" xr:uid="{00000000-0005-0000-0000-000010B90000}"/>
    <cellStyle name="Normal 5 4 4 3 2 2 3" xfId="47392" xr:uid="{00000000-0005-0000-0000-000011B90000}"/>
    <cellStyle name="Normal 5 4 4 3 2 2 3 2" xfId="47393" xr:uid="{00000000-0005-0000-0000-000012B90000}"/>
    <cellStyle name="Normal 5 4 4 3 2 2 3 2 2" xfId="47394" xr:uid="{00000000-0005-0000-0000-000013B90000}"/>
    <cellStyle name="Normal 5 4 4 3 2 2 3 3" xfId="47395" xr:uid="{00000000-0005-0000-0000-000014B90000}"/>
    <cellStyle name="Normal 5 4 4 3 2 2 4" xfId="47396" xr:uid="{00000000-0005-0000-0000-000015B90000}"/>
    <cellStyle name="Normal 5 4 4 3 2 3" xfId="47397" xr:uid="{00000000-0005-0000-0000-000016B90000}"/>
    <cellStyle name="Normal 5 4 4 3 2 3 2" xfId="47398" xr:uid="{00000000-0005-0000-0000-000017B90000}"/>
    <cellStyle name="Normal 5 4 4 3 2 4" xfId="47399" xr:uid="{00000000-0005-0000-0000-000018B90000}"/>
    <cellStyle name="Normal 5 4 4 3 2 4 2" xfId="47400" xr:uid="{00000000-0005-0000-0000-000019B90000}"/>
    <cellStyle name="Normal 5 4 4 3 2 4 2 2" xfId="47401" xr:uid="{00000000-0005-0000-0000-00001AB90000}"/>
    <cellStyle name="Normal 5 4 4 3 2 4 3" xfId="47402" xr:uid="{00000000-0005-0000-0000-00001BB90000}"/>
    <cellStyle name="Normal 5 4 4 3 2 5" xfId="47403" xr:uid="{00000000-0005-0000-0000-00001CB90000}"/>
    <cellStyle name="Normal 5 4 4 3 3" xfId="47404" xr:uid="{00000000-0005-0000-0000-00001DB90000}"/>
    <cellStyle name="Normal 5 4 4 3 3 2" xfId="47405" xr:uid="{00000000-0005-0000-0000-00001EB90000}"/>
    <cellStyle name="Normal 5 4 4 3 3 2 2" xfId="47406" xr:uid="{00000000-0005-0000-0000-00001FB90000}"/>
    <cellStyle name="Normal 5 4 4 3 3 3" xfId="47407" xr:uid="{00000000-0005-0000-0000-000020B90000}"/>
    <cellStyle name="Normal 5 4 4 3 3 3 2" xfId="47408" xr:uid="{00000000-0005-0000-0000-000021B90000}"/>
    <cellStyle name="Normal 5 4 4 3 3 3 2 2" xfId="47409" xr:uid="{00000000-0005-0000-0000-000022B90000}"/>
    <cellStyle name="Normal 5 4 4 3 3 3 3" xfId="47410" xr:uid="{00000000-0005-0000-0000-000023B90000}"/>
    <cellStyle name="Normal 5 4 4 3 3 4" xfId="47411" xr:uid="{00000000-0005-0000-0000-000024B90000}"/>
    <cellStyle name="Normal 5 4 4 3 4" xfId="47412" xr:uid="{00000000-0005-0000-0000-000025B90000}"/>
    <cellStyle name="Normal 5 4 4 3 4 2" xfId="47413" xr:uid="{00000000-0005-0000-0000-000026B90000}"/>
    <cellStyle name="Normal 5 4 4 3 4 2 2" xfId="47414" xr:uid="{00000000-0005-0000-0000-000027B90000}"/>
    <cellStyle name="Normal 5 4 4 3 4 3" xfId="47415" xr:uid="{00000000-0005-0000-0000-000028B90000}"/>
    <cellStyle name="Normal 5 4 4 3 4 3 2" xfId="47416" xr:uid="{00000000-0005-0000-0000-000029B90000}"/>
    <cellStyle name="Normal 5 4 4 3 4 3 2 2" xfId="47417" xr:uid="{00000000-0005-0000-0000-00002AB90000}"/>
    <cellStyle name="Normal 5 4 4 3 4 3 3" xfId="47418" xr:uid="{00000000-0005-0000-0000-00002BB90000}"/>
    <cellStyle name="Normal 5 4 4 3 4 4" xfId="47419" xr:uid="{00000000-0005-0000-0000-00002CB90000}"/>
    <cellStyle name="Normal 5 4 4 3 5" xfId="47420" xr:uid="{00000000-0005-0000-0000-00002DB90000}"/>
    <cellStyle name="Normal 5 4 4 3 5 2" xfId="47421" xr:uid="{00000000-0005-0000-0000-00002EB90000}"/>
    <cellStyle name="Normal 5 4 4 3 6" xfId="47422" xr:uid="{00000000-0005-0000-0000-00002FB90000}"/>
    <cellStyle name="Normal 5 4 4 3 6 2" xfId="47423" xr:uid="{00000000-0005-0000-0000-000030B90000}"/>
    <cellStyle name="Normal 5 4 4 3 6 2 2" xfId="47424" xr:uid="{00000000-0005-0000-0000-000031B90000}"/>
    <cellStyle name="Normal 5 4 4 3 6 3" xfId="47425" xr:uid="{00000000-0005-0000-0000-000032B90000}"/>
    <cellStyle name="Normal 5 4 4 3 7" xfId="47426" xr:uid="{00000000-0005-0000-0000-000033B90000}"/>
    <cellStyle name="Normal 5 4 4 3 7 2" xfId="47427" xr:uid="{00000000-0005-0000-0000-000034B90000}"/>
    <cellStyle name="Normal 5 4 4 3 8" xfId="47428" xr:uid="{00000000-0005-0000-0000-000035B90000}"/>
    <cellStyle name="Normal 5 4 4 4" xfId="47429" xr:uid="{00000000-0005-0000-0000-000036B90000}"/>
    <cellStyle name="Normal 5 4 4 4 2" xfId="47430" xr:uid="{00000000-0005-0000-0000-000037B90000}"/>
    <cellStyle name="Normal 5 4 4 4 2 2" xfId="47431" xr:uid="{00000000-0005-0000-0000-000038B90000}"/>
    <cellStyle name="Normal 5 4 4 4 2 2 2" xfId="47432" xr:uid="{00000000-0005-0000-0000-000039B90000}"/>
    <cellStyle name="Normal 5 4 4 4 2 3" xfId="47433" xr:uid="{00000000-0005-0000-0000-00003AB90000}"/>
    <cellStyle name="Normal 5 4 4 4 2 3 2" xfId="47434" xr:uid="{00000000-0005-0000-0000-00003BB90000}"/>
    <cellStyle name="Normal 5 4 4 4 2 3 2 2" xfId="47435" xr:uid="{00000000-0005-0000-0000-00003CB90000}"/>
    <cellStyle name="Normal 5 4 4 4 2 3 3" xfId="47436" xr:uid="{00000000-0005-0000-0000-00003DB90000}"/>
    <cellStyle name="Normal 5 4 4 4 2 4" xfId="47437" xr:uid="{00000000-0005-0000-0000-00003EB90000}"/>
    <cellStyle name="Normal 5 4 4 4 3" xfId="47438" xr:uid="{00000000-0005-0000-0000-00003FB90000}"/>
    <cellStyle name="Normal 5 4 4 4 3 2" xfId="47439" xr:uid="{00000000-0005-0000-0000-000040B90000}"/>
    <cellStyle name="Normal 5 4 4 4 4" xfId="47440" xr:uid="{00000000-0005-0000-0000-000041B90000}"/>
    <cellStyle name="Normal 5 4 4 4 4 2" xfId="47441" xr:uid="{00000000-0005-0000-0000-000042B90000}"/>
    <cellStyle name="Normal 5 4 4 4 4 2 2" xfId="47442" xr:uid="{00000000-0005-0000-0000-000043B90000}"/>
    <cellStyle name="Normal 5 4 4 4 4 3" xfId="47443" xr:uid="{00000000-0005-0000-0000-000044B90000}"/>
    <cellStyle name="Normal 5 4 4 4 5" xfId="47444" xr:uid="{00000000-0005-0000-0000-000045B90000}"/>
    <cellStyle name="Normal 5 4 4 5" xfId="47445" xr:uid="{00000000-0005-0000-0000-000046B90000}"/>
    <cellStyle name="Normal 5 4 4 5 2" xfId="47446" xr:uid="{00000000-0005-0000-0000-000047B90000}"/>
    <cellStyle name="Normal 5 4 4 5 2 2" xfId="47447" xr:uid="{00000000-0005-0000-0000-000048B90000}"/>
    <cellStyle name="Normal 5 4 4 5 3" xfId="47448" xr:uid="{00000000-0005-0000-0000-000049B90000}"/>
    <cellStyle name="Normal 5 4 4 5 3 2" xfId="47449" xr:uid="{00000000-0005-0000-0000-00004AB90000}"/>
    <cellStyle name="Normal 5 4 4 5 3 2 2" xfId="47450" xr:uid="{00000000-0005-0000-0000-00004BB90000}"/>
    <cellStyle name="Normal 5 4 4 5 3 3" xfId="47451" xr:uid="{00000000-0005-0000-0000-00004CB90000}"/>
    <cellStyle name="Normal 5 4 4 5 4" xfId="47452" xr:uid="{00000000-0005-0000-0000-00004DB90000}"/>
    <cellStyle name="Normal 5 4 4 6" xfId="47453" xr:uid="{00000000-0005-0000-0000-00004EB90000}"/>
    <cellStyle name="Normal 5 4 4 6 2" xfId="47454" xr:uid="{00000000-0005-0000-0000-00004FB90000}"/>
    <cellStyle name="Normal 5 4 4 6 2 2" xfId="47455" xr:uid="{00000000-0005-0000-0000-000050B90000}"/>
    <cellStyle name="Normal 5 4 4 6 3" xfId="47456" xr:uid="{00000000-0005-0000-0000-000051B90000}"/>
    <cellStyle name="Normal 5 4 4 6 3 2" xfId="47457" xr:uid="{00000000-0005-0000-0000-000052B90000}"/>
    <cellStyle name="Normal 5 4 4 6 3 2 2" xfId="47458" xr:uid="{00000000-0005-0000-0000-000053B90000}"/>
    <cellStyle name="Normal 5 4 4 6 3 3" xfId="47459" xr:uid="{00000000-0005-0000-0000-000054B90000}"/>
    <cellStyle name="Normal 5 4 4 6 4" xfId="47460" xr:uid="{00000000-0005-0000-0000-000055B90000}"/>
    <cellStyle name="Normal 5 4 4 7" xfId="47461" xr:uid="{00000000-0005-0000-0000-000056B90000}"/>
    <cellStyle name="Normal 5 4 4 7 2" xfId="47462" xr:uid="{00000000-0005-0000-0000-000057B90000}"/>
    <cellStyle name="Normal 5 4 4 8" xfId="47463" xr:uid="{00000000-0005-0000-0000-000058B90000}"/>
    <cellStyle name="Normal 5 4 4 8 2" xfId="47464" xr:uid="{00000000-0005-0000-0000-000059B90000}"/>
    <cellStyle name="Normal 5 4 4 8 2 2" xfId="47465" xr:uid="{00000000-0005-0000-0000-00005AB90000}"/>
    <cellStyle name="Normal 5 4 4 8 3" xfId="47466" xr:uid="{00000000-0005-0000-0000-00005BB90000}"/>
    <cellStyle name="Normal 5 4 4 9" xfId="47467" xr:uid="{00000000-0005-0000-0000-00005CB90000}"/>
    <cellStyle name="Normal 5 4 4 9 2" xfId="47468" xr:uid="{00000000-0005-0000-0000-00005DB90000}"/>
    <cellStyle name="Normal 5 4 5" xfId="47469" xr:uid="{00000000-0005-0000-0000-00005EB90000}"/>
    <cellStyle name="Normal 5 4 5 10" xfId="47470" xr:uid="{00000000-0005-0000-0000-00005FB90000}"/>
    <cellStyle name="Normal 5 4 5 11" xfId="47471" xr:uid="{00000000-0005-0000-0000-000060B90000}"/>
    <cellStyle name="Normal 5 4 5 2" xfId="47472" xr:uid="{00000000-0005-0000-0000-000061B90000}"/>
    <cellStyle name="Normal 5 4 5 2 10" xfId="47473" xr:uid="{00000000-0005-0000-0000-000062B90000}"/>
    <cellStyle name="Normal 5 4 5 2 2" xfId="47474" xr:uid="{00000000-0005-0000-0000-000063B90000}"/>
    <cellStyle name="Normal 5 4 5 2 2 2" xfId="47475" xr:uid="{00000000-0005-0000-0000-000064B90000}"/>
    <cellStyle name="Normal 5 4 5 2 2 2 2" xfId="47476" xr:uid="{00000000-0005-0000-0000-000065B90000}"/>
    <cellStyle name="Normal 5 4 5 2 2 2 2 2" xfId="47477" xr:uid="{00000000-0005-0000-0000-000066B90000}"/>
    <cellStyle name="Normal 5 4 5 2 2 2 2 2 2" xfId="47478" xr:uid="{00000000-0005-0000-0000-000067B90000}"/>
    <cellStyle name="Normal 5 4 5 2 2 2 2 3" xfId="47479" xr:uid="{00000000-0005-0000-0000-000068B90000}"/>
    <cellStyle name="Normal 5 4 5 2 2 2 2 3 2" xfId="47480" xr:uid="{00000000-0005-0000-0000-000069B90000}"/>
    <cellStyle name="Normal 5 4 5 2 2 2 2 3 2 2" xfId="47481" xr:uid="{00000000-0005-0000-0000-00006AB90000}"/>
    <cellStyle name="Normal 5 4 5 2 2 2 2 3 3" xfId="47482" xr:uid="{00000000-0005-0000-0000-00006BB90000}"/>
    <cellStyle name="Normal 5 4 5 2 2 2 2 4" xfId="47483" xr:uid="{00000000-0005-0000-0000-00006CB90000}"/>
    <cellStyle name="Normal 5 4 5 2 2 2 3" xfId="47484" xr:uid="{00000000-0005-0000-0000-00006DB90000}"/>
    <cellStyle name="Normal 5 4 5 2 2 2 3 2" xfId="47485" xr:uid="{00000000-0005-0000-0000-00006EB90000}"/>
    <cellStyle name="Normal 5 4 5 2 2 2 4" xfId="47486" xr:uid="{00000000-0005-0000-0000-00006FB90000}"/>
    <cellStyle name="Normal 5 4 5 2 2 2 4 2" xfId="47487" xr:uid="{00000000-0005-0000-0000-000070B90000}"/>
    <cellStyle name="Normal 5 4 5 2 2 2 4 2 2" xfId="47488" xr:uid="{00000000-0005-0000-0000-000071B90000}"/>
    <cellStyle name="Normal 5 4 5 2 2 2 4 3" xfId="47489" xr:uid="{00000000-0005-0000-0000-000072B90000}"/>
    <cellStyle name="Normal 5 4 5 2 2 2 5" xfId="47490" xr:uid="{00000000-0005-0000-0000-000073B90000}"/>
    <cellStyle name="Normal 5 4 5 2 2 3" xfId="47491" xr:uid="{00000000-0005-0000-0000-000074B90000}"/>
    <cellStyle name="Normal 5 4 5 2 2 3 2" xfId="47492" xr:uid="{00000000-0005-0000-0000-000075B90000}"/>
    <cellStyle name="Normal 5 4 5 2 2 3 2 2" xfId="47493" xr:uid="{00000000-0005-0000-0000-000076B90000}"/>
    <cellStyle name="Normal 5 4 5 2 2 3 3" xfId="47494" xr:uid="{00000000-0005-0000-0000-000077B90000}"/>
    <cellStyle name="Normal 5 4 5 2 2 3 3 2" xfId="47495" xr:uid="{00000000-0005-0000-0000-000078B90000}"/>
    <cellStyle name="Normal 5 4 5 2 2 3 3 2 2" xfId="47496" xr:uid="{00000000-0005-0000-0000-000079B90000}"/>
    <cellStyle name="Normal 5 4 5 2 2 3 3 3" xfId="47497" xr:uid="{00000000-0005-0000-0000-00007AB90000}"/>
    <cellStyle name="Normal 5 4 5 2 2 3 4" xfId="47498" xr:uid="{00000000-0005-0000-0000-00007BB90000}"/>
    <cellStyle name="Normal 5 4 5 2 2 4" xfId="47499" xr:uid="{00000000-0005-0000-0000-00007CB90000}"/>
    <cellStyle name="Normal 5 4 5 2 2 4 2" xfId="47500" xr:uid="{00000000-0005-0000-0000-00007DB90000}"/>
    <cellStyle name="Normal 5 4 5 2 2 4 2 2" xfId="47501" xr:uid="{00000000-0005-0000-0000-00007EB90000}"/>
    <cellStyle name="Normal 5 4 5 2 2 4 3" xfId="47502" xr:uid="{00000000-0005-0000-0000-00007FB90000}"/>
    <cellStyle name="Normal 5 4 5 2 2 4 3 2" xfId="47503" xr:uid="{00000000-0005-0000-0000-000080B90000}"/>
    <cellStyle name="Normal 5 4 5 2 2 4 3 2 2" xfId="47504" xr:uid="{00000000-0005-0000-0000-000081B90000}"/>
    <cellStyle name="Normal 5 4 5 2 2 4 3 3" xfId="47505" xr:uid="{00000000-0005-0000-0000-000082B90000}"/>
    <cellStyle name="Normal 5 4 5 2 2 4 4" xfId="47506" xr:uid="{00000000-0005-0000-0000-000083B90000}"/>
    <cellStyle name="Normal 5 4 5 2 2 5" xfId="47507" xr:uid="{00000000-0005-0000-0000-000084B90000}"/>
    <cellStyle name="Normal 5 4 5 2 2 5 2" xfId="47508" xr:uid="{00000000-0005-0000-0000-000085B90000}"/>
    <cellStyle name="Normal 5 4 5 2 2 6" xfId="47509" xr:uid="{00000000-0005-0000-0000-000086B90000}"/>
    <cellStyle name="Normal 5 4 5 2 2 6 2" xfId="47510" xr:uid="{00000000-0005-0000-0000-000087B90000}"/>
    <cellStyle name="Normal 5 4 5 2 2 6 2 2" xfId="47511" xr:uid="{00000000-0005-0000-0000-000088B90000}"/>
    <cellStyle name="Normal 5 4 5 2 2 6 3" xfId="47512" xr:uid="{00000000-0005-0000-0000-000089B90000}"/>
    <cellStyle name="Normal 5 4 5 2 2 7" xfId="47513" xr:uid="{00000000-0005-0000-0000-00008AB90000}"/>
    <cellStyle name="Normal 5 4 5 2 2 7 2" xfId="47514" xr:uid="{00000000-0005-0000-0000-00008BB90000}"/>
    <cellStyle name="Normal 5 4 5 2 2 8" xfId="47515" xr:uid="{00000000-0005-0000-0000-00008CB90000}"/>
    <cellStyle name="Normal 5 4 5 2 3" xfId="47516" xr:uid="{00000000-0005-0000-0000-00008DB90000}"/>
    <cellStyle name="Normal 5 4 5 2 3 2" xfId="47517" xr:uid="{00000000-0005-0000-0000-00008EB90000}"/>
    <cellStyle name="Normal 5 4 5 2 3 2 2" xfId="47518" xr:uid="{00000000-0005-0000-0000-00008FB90000}"/>
    <cellStyle name="Normal 5 4 5 2 3 2 2 2" xfId="47519" xr:uid="{00000000-0005-0000-0000-000090B90000}"/>
    <cellStyle name="Normal 5 4 5 2 3 2 3" xfId="47520" xr:uid="{00000000-0005-0000-0000-000091B90000}"/>
    <cellStyle name="Normal 5 4 5 2 3 2 3 2" xfId="47521" xr:uid="{00000000-0005-0000-0000-000092B90000}"/>
    <cellStyle name="Normal 5 4 5 2 3 2 3 2 2" xfId="47522" xr:uid="{00000000-0005-0000-0000-000093B90000}"/>
    <cellStyle name="Normal 5 4 5 2 3 2 3 3" xfId="47523" xr:uid="{00000000-0005-0000-0000-000094B90000}"/>
    <cellStyle name="Normal 5 4 5 2 3 2 4" xfId="47524" xr:uid="{00000000-0005-0000-0000-000095B90000}"/>
    <cellStyle name="Normal 5 4 5 2 3 3" xfId="47525" xr:uid="{00000000-0005-0000-0000-000096B90000}"/>
    <cellStyle name="Normal 5 4 5 2 3 3 2" xfId="47526" xr:uid="{00000000-0005-0000-0000-000097B90000}"/>
    <cellStyle name="Normal 5 4 5 2 3 4" xfId="47527" xr:uid="{00000000-0005-0000-0000-000098B90000}"/>
    <cellStyle name="Normal 5 4 5 2 3 4 2" xfId="47528" xr:uid="{00000000-0005-0000-0000-000099B90000}"/>
    <cellStyle name="Normal 5 4 5 2 3 4 2 2" xfId="47529" xr:uid="{00000000-0005-0000-0000-00009AB90000}"/>
    <cellStyle name="Normal 5 4 5 2 3 4 3" xfId="47530" xr:uid="{00000000-0005-0000-0000-00009BB90000}"/>
    <cellStyle name="Normal 5 4 5 2 3 5" xfId="47531" xr:uid="{00000000-0005-0000-0000-00009CB90000}"/>
    <cellStyle name="Normal 5 4 5 2 4" xfId="47532" xr:uid="{00000000-0005-0000-0000-00009DB90000}"/>
    <cellStyle name="Normal 5 4 5 2 4 2" xfId="47533" xr:uid="{00000000-0005-0000-0000-00009EB90000}"/>
    <cellStyle name="Normal 5 4 5 2 4 2 2" xfId="47534" xr:uid="{00000000-0005-0000-0000-00009FB90000}"/>
    <cellStyle name="Normal 5 4 5 2 4 3" xfId="47535" xr:uid="{00000000-0005-0000-0000-0000A0B90000}"/>
    <cellStyle name="Normal 5 4 5 2 4 3 2" xfId="47536" xr:uid="{00000000-0005-0000-0000-0000A1B90000}"/>
    <cellStyle name="Normal 5 4 5 2 4 3 2 2" xfId="47537" xr:uid="{00000000-0005-0000-0000-0000A2B90000}"/>
    <cellStyle name="Normal 5 4 5 2 4 3 3" xfId="47538" xr:uid="{00000000-0005-0000-0000-0000A3B90000}"/>
    <cellStyle name="Normal 5 4 5 2 4 4" xfId="47539" xr:uid="{00000000-0005-0000-0000-0000A4B90000}"/>
    <cellStyle name="Normal 5 4 5 2 5" xfId="47540" xr:uid="{00000000-0005-0000-0000-0000A5B90000}"/>
    <cellStyle name="Normal 5 4 5 2 5 2" xfId="47541" xr:uid="{00000000-0005-0000-0000-0000A6B90000}"/>
    <cellStyle name="Normal 5 4 5 2 5 2 2" xfId="47542" xr:uid="{00000000-0005-0000-0000-0000A7B90000}"/>
    <cellStyle name="Normal 5 4 5 2 5 3" xfId="47543" xr:uid="{00000000-0005-0000-0000-0000A8B90000}"/>
    <cellStyle name="Normal 5 4 5 2 5 3 2" xfId="47544" xr:uid="{00000000-0005-0000-0000-0000A9B90000}"/>
    <cellStyle name="Normal 5 4 5 2 5 3 2 2" xfId="47545" xr:uid="{00000000-0005-0000-0000-0000AAB90000}"/>
    <cellStyle name="Normal 5 4 5 2 5 3 3" xfId="47546" xr:uid="{00000000-0005-0000-0000-0000ABB90000}"/>
    <cellStyle name="Normal 5 4 5 2 5 4" xfId="47547" xr:uid="{00000000-0005-0000-0000-0000ACB90000}"/>
    <cellStyle name="Normal 5 4 5 2 6" xfId="47548" xr:uid="{00000000-0005-0000-0000-0000ADB90000}"/>
    <cellStyle name="Normal 5 4 5 2 6 2" xfId="47549" xr:uid="{00000000-0005-0000-0000-0000AEB90000}"/>
    <cellStyle name="Normal 5 4 5 2 7" xfId="47550" xr:uid="{00000000-0005-0000-0000-0000AFB90000}"/>
    <cellStyle name="Normal 5 4 5 2 7 2" xfId="47551" xr:uid="{00000000-0005-0000-0000-0000B0B90000}"/>
    <cellStyle name="Normal 5 4 5 2 7 2 2" xfId="47552" xr:uid="{00000000-0005-0000-0000-0000B1B90000}"/>
    <cellStyle name="Normal 5 4 5 2 7 3" xfId="47553" xr:uid="{00000000-0005-0000-0000-0000B2B90000}"/>
    <cellStyle name="Normal 5 4 5 2 8" xfId="47554" xr:uid="{00000000-0005-0000-0000-0000B3B90000}"/>
    <cellStyle name="Normal 5 4 5 2 8 2" xfId="47555" xr:uid="{00000000-0005-0000-0000-0000B4B90000}"/>
    <cellStyle name="Normal 5 4 5 2 9" xfId="47556" xr:uid="{00000000-0005-0000-0000-0000B5B90000}"/>
    <cellStyle name="Normal 5 4 5 3" xfId="47557" xr:uid="{00000000-0005-0000-0000-0000B6B90000}"/>
    <cellStyle name="Normal 5 4 5 3 2" xfId="47558" xr:uid="{00000000-0005-0000-0000-0000B7B90000}"/>
    <cellStyle name="Normal 5 4 5 3 2 2" xfId="47559" xr:uid="{00000000-0005-0000-0000-0000B8B90000}"/>
    <cellStyle name="Normal 5 4 5 3 2 2 2" xfId="47560" xr:uid="{00000000-0005-0000-0000-0000B9B90000}"/>
    <cellStyle name="Normal 5 4 5 3 2 2 2 2" xfId="47561" xr:uid="{00000000-0005-0000-0000-0000BAB90000}"/>
    <cellStyle name="Normal 5 4 5 3 2 2 3" xfId="47562" xr:uid="{00000000-0005-0000-0000-0000BBB90000}"/>
    <cellStyle name="Normal 5 4 5 3 2 2 3 2" xfId="47563" xr:uid="{00000000-0005-0000-0000-0000BCB90000}"/>
    <cellStyle name="Normal 5 4 5 3 2 2 3 2 2" xfId="47564" xr:uid="{00000000-0005-0000-0000-0000BDB90000}"/>
    <cellStyle name="Normal 5 4 5 3 2 2 3 3" xfId="47565" xr:uid="{00000000-0005-0000-0000-0000BEB90000}"/>
    <cellStyle name="Normal 5 4 5 3 2 2 4" xfId="47566" xr:uid="{00000000-0005-0000-0000-0000BFB90000}"/>
    <cellStyle name="Normal 5 4 5 3 2 3" xfId="47567" xr:uid="{00000000-0005-0000-0000-0000C0B90000}"/>
    <cellStyle name="Normal 5 4 5 3 2 3 2" xfId="47568" xr:uid="{00000000-0005-0000-0000-0000C1B90000}"/>
    <cellStyle name="Normal 5 4 5 3 2 4" xfId="47569" xr:uid="{00000000-0005-0000-0000-0000C2B90000}"/>
    <cellStyle name="Normal 5 4 5 3 2 4 2" xfId="47570" xr:uid="{00000000-0005-0000-0000-0000C3B90000}"/>
    <cellStyle name="Normal 5 4 5 3 2 4 2 2" xfId="47571" xr:uid="{00000000-0005-0000-0000-0000C4B90000}"/>
    <cellStyle name="Normal 5 4 5 3 2 4 3" xfId="47572" xr:uid="{00000000-0005-0000-0000-0000C5B90000}"/>
    <cellStyle name="Normal 5 4 5 3 2 5" xfId="47573" xr:uid="{00000000-0005-0000-0000-0000C6B90000}"/>
    <cellStyle name="Normal 5 4 5 3 3" xfId="47574" xr:uid="{00000000-0005-0000-0000-0000C7B90000}"/>
    <cellStyle name="Normal 5 4 5 3 3 2" xfId="47575" xr:uid="{00000000-0005-0000-0000-0000C8B90000}"/>
    <cellStyle name="Normal 5 4 5 3 3 2 2" xfId="47576" xr:uid="{00000000-0005-0000-0000-0000C9B90000}"/>
    <cellStyle name="Normal 5 4 5 3 3 3" xfId="47577" xr:uid="{00000000-0005-0000-0000-0000CAB90000}"/>
    <cellStyle name="Normal 5 4 5 3 3 3 2" xfId="47578" xr:uid="{00000000-0005-0000-0000-0000CBB90000}"/>
    <cellStyle name="Normal 5 4 5 3 3 3 2 2" xfId="47579" xr:uid="{00000000-0005-0000-0000-0000CCB90000}"/>
    <cellStyle name="Normal 5 4 5 3 3 3 3" xfId="47580" xr:uid="{00000000-0005-0000-0000-0000CDB90000}"/>
    <cellStyle name="Normal 5 4 5 3 3 4" xfId="47581" xr:uid="{00000000-0005-0000-0000-0000CEB90000}"/>
    <cellStyle name="Normal 5 4 5 3 4" xfId="47582" xr:uid="{00000000-0005-0000-0000-0000CFB90000}"/>
    <cellStyle name="Normal 5 4 5 3 4 2" xfId="47583" xr:uid="{00000000-0005-0000-0000-0000D0B90000}"/>
    <cellStyle name="Normal 5 4 5 3 4 2 2" xfId="47584" xr:uid="{00000000-0005-0000-0000-0000D1B90000}"/>
    <cellStyle name="Normal 5 4 5 3 4 3" xfId="47585" xr:uid="{00000000-0005-0000-0000-0000D2B90000}"/>
    <cellStyle name="Normal 5 4 5 3 4 3 2" xfId="47586" xr:uid="{00000000-0005-0000-0000-0000D3B90000}"/>
    <cellStyle name="Normal 5 4 5 3 4 3 2 2" xfId="47587" xr:uid="{00000000-0005-0000-0000-0000D4B90000}"/>
    <cellStyle name="Normal 5 4 5 3 4 3 3" xfId="47588" xr:uid="{00000000-0005-0000-0000-0000D5B90000}"/>
    <cellStyle name="Normal 5 4 5 3 4 4" xfId="47589" xr:uid="{00000000-0005-0000-0000-0000D6B90000}"/>
    <cellStyle name="Normal 5 4 5 3 5" xfId="47590" xr:uid="{00000000-0005-0000-0000-0000D7B90000}"/>
    <cellStyle name="Normal 5 4 5 3 5 2" xfId="47591" xr:uid="{00000000-0005-0000-0000-0000D8B90000}"/>
    <cellStyle name="Normal 5 4 5 3 6" xfId="47592" xr:uid="{00000000-0005-0000-0000-0000D9B90000}"/>
    <cellStyle name="Normal 5 4 5 3 6 2" xfId="47593" xr:uid="{00000000-0005-0000-0000-0000DAB90000}"/>
    <cellStyle name="Normal 5 4 5 3 6 2 2" xfId="47594" xr:uid="{00000000-0005-0000-0000-0000DBB90000}"/>
    <cellStyle name="Normal 5 4 5 3 6 3" xfId="47595" xr:uid="{00000000-0005-0000-0000-0000DCB90000}"/>
    <cellStyle name="Normal 5 4 5 3 7" xfId="47596" xr:uid="{00000000-0005-0000-0000-0000DDB90000}"/>
    <cellStyle name="Normal 5 4 5 3 7 2" xfId="47597" xr:uid="{00000000-0005-0000-0000-0000DEB90000}"/>
    <cellStyle name="Normal 5 4 5 3 8" xfId="47598" xr:uid="{00000000-0005-0000-0000-0000DFB90000}"/>
    <cellStyle name="Normal 5 4 5 4" xfId="47599" xr:uid="{00000000-0005-0000-0000-0000E0B90000}"/>
    <cellStyle name="Normal 5 4 5 4 2" xfId="47600" xr:uid="{00000000-0005-0000-0000-0000E1B90000}"/>
    <cellStyle name="Normal 5 4 5 4 2 2" xfId="47601" xr:uid="{00000000-0005-0000-0000-0000E2B90000}"/>
    <cellStyle name="Normal 5 4 5 4 2 2 2" xfId="47602" xr:uid="{00000000-0005-0000-0000-0000E3B90000}"/>
    <cellStyle name="Normal 5 4 5 4 2 3" xfId="47603" xr:uid="{00000000-0005-0000-0000-0000E4B90000}"/>
    <cellStyle name="Normal 5 4 5 4 2 3 2" xfId="47604" xr:uid="{00000000-0005-0000-0000-0000E5B90000}"/>
    <cellStyle name="Normal 5 4 5 4 2 3 2 2" xfId="47605" xr:uid="{00000000-0005-0000-0000-0000E6B90000}"/>
    <cellStyle name="Normal 5 4 5 4 2 3 3" xfId="47606" xr:uid="{00000000-0005-0000-0000-0000E7B90000}"/>
    <cellStyle name="Normal 5 4 5 4 2 4" xfId="47607" xr:uid="{00000000-0005-0000-0000-0000E8B90000}"/>
    <cellStyle name="Normal 5 4 5 4 3" xfId="47608" xr:uid="{00000000-0005-0000-0000-0000E9B90000}"/>
    <cellStyle name="Normal 5 4 5 4 3 2" xfId="47609" xr:uid="{00000000-0005-0000-0000-0000EAB90000}"/>
    <cellStyle name="Normal 5 4 5 4 4" xfId="47610" xr:uid="{00000000-0005-0000-0000-0000EBB90000}"/>
    <cellStyle name="Normal 5 4 5 4 4 2" xfId="47611" xr:uid="{00000000-0005-0000-0000-0000ECB90000}"/>
    <cellStyle name="Normal 5 4 5 4 4 2 2" xfId="47612" xr:uid="{00000000-0005-0000-0000-0000EDB90000}"/>
    <cellStyle name="Normal 5 4 5 4 4 3" xfId="47613" xr:uid="{00000000-0005-0000-0000-0000EEB90000}"/>
    <cellStyle name="Normal 5 4 5 4 5" xfId="47614" xr:uid="{00000000-0005-0000-0000-0000EFB90000}"/>
    <cellStyle name="Normal 5 4 5 5" xfId="47615" xr:uid="{00000000-0005-0000-0000-0000F0B90000}"/>
    <cellStyle name="Normal 5 4 5 5 2" xfId="47616" xr:uid="{00000000-0005-0000-0000-0000F1B90000}"/>
    <cellStyle name="Normal 5 4 5 5 2 2" xfId="47617" xr:uid="{00000000-0005-0000-0000-0000F2B90000}"/>
    <cellStyle name="Normal 5 4 5 5 3" xfId="47618" xr:uid="{00000000-0005-0000-0000-0000F3B90000}"/>
    <cellStyle name="Normal 5 4 5 5 3 2" xfId="47619" xr:uid="{00000000-0005-0000-0000-0000F4B90000}"/>
    <cellStyle name="Normal 5 4 5 5 3 2 2" xfId="47620" xr:uid="{00000000-0005-0000-0000-0000F5B90000}"/>
    <cellStyle name="Normal 5 4 5 5 3 3" xfId="47621" xr:uid="{00000000-0005-0000-0000-0000F6B90000}"/>
    <cellStyle name="Normal 5 4 5 5 4" xfId="47622" xr:uid="{00000000-0005-0000-0000-0000F7B90000}"/>
    <cellStyle name="Normal 5 4 5 6" xfId="47623" xr:uid="{00000000-0005-0000-0000-0000F8B90000}"/>
    <cellStyle name="Normal 5 4 5 6 2" xfId="47624" xr:uid="{00000000-0005-0000-0000-0000F9B90000}"/>
    <cellStyle name="Normal 5 4 5 6 2 2" xfId="47625" xr:uid="{00000000-0005-0000-0000-0000FAB90000}"/>
    <cellStyle name="Normal 5 4 5 6 3" xfId="47626" xr:uid="{00000000-0005-0000-0000-0000FBB90000}"/>
    <cellStyle name="Normal 5 4 5 6 3 2" xfId="47627" xr:uid="{00000000-0005-0000-0000-0000FCB90000}"/>
    <cellStyle name="Normal 5 4 5 6 3 2 2" xfId="47628" xr:uid="{00000000-0005-0000-0000-0000FDB90000}"/>
    <cellStyle name="Normal 5 4 5 6 3 3" xfId="47629" xr:uid="{00000000-0005-0000-0000-0000FEB90000}"/>
    <cellStyle name="Normal 5 4 5 6 4" xfId="47630" xr:uid="{00000000-0005-0000-0000-0000FFB90000}"/>
    <cellStyle name="Normal 5 4 5 7" xfId="47631" xr:uid="{00000000-0005-0000-0000-000000BA0000}"/>
    <cellStyle name="Normal 5 4 5 7 2" xfId="47632" xr:uid="{00000000-0005-0000-0000-000001BA0000}"/>
    <cellStyle name="Normal 5 4 5 8" xfId="47633" xr:uid="{00000000-0005-0000-0000-000002BA0000}"/>
    <cellStyle name="Normal 5 4 5 8 2" xfId="47634" xr:uid="{00000000-0005-0000-0000-000003BA0000}"/>
    <cellStyle name="Normal 5 4 5 8 2 2" xfId="47635" xr:uid="{00000000-0005-0000-0000-000004BA0000}"/>
    <cellStyle name="Normal 5 4 5 8 3" xfId="47636" xr:uid="{00000000-0005-0000-0000-000005BA0000}"/>
    <cellStyle name="Normal 5 4 5 9" xfId="47637" xr:uid="{00000000-0005-0000-0000-000006BA0000}"/>
    <cellStyle name="Normal 5 4 5 9 2" xfId="47638" xr:uid="{00000000-0005-0000-0000-000007BA0000}"/>
    <cellStyle name="Normal 5 4 6" xfId="47639" xr:uid="{00000000-0005-0000-0000-000008BA0000}"/>
    <cellStyle name="Normal 5 4 6 10" xfId="47640" xr:uid="{00000000-0005-0000-0000-000009BA0000}"/>
    <cellStyle name="Normal 5 4 6 2" xfId="47641" xr:uid="{00000000-0005-0000-0000-00000ABA0000}"/>
    <cellStyle name="Normal 5 4 6 2 2" xfId="47642" xr:uid="{00000000-0005-0000-0000-00000BBA0000}"/>
    <cellStyle name="Normal 5 4 6 2 2 2" xfId="47643" xr:uid="{00000000-0005-0000-0000-00000CBA0000}"/>
    <cellStyle name="Normal 5 4 6 2 2 2 2" xfId="47644" xr:uid="{00000000-0005-0000-0000-00000DBA0000}"/>
    <cellStyle name="Normal 5 4 6 2 2 2 2 2" xfId="47645" xr:uid="{00000000-0005-0000-0000-00000EBA0000}"/>
    <cellStyle name="Normal 5 4 6 2 2 2 3" xfId="47646" xr:uid="{00000000-0005-0000-0000-00000FBA0000}"/>
    <cellStyle name="Normal 5 4 6 2 2 2 3 2" xfId="47647" xr:uid="{00000000-0005-0000-0000-000010BA0000}"/>
    <cellStyle name="Normal 5 4 6 2 2 2 3 2 2" xfId="47648" xr:uid="{00000000-0005-0000-0000-000011BA0000}"/>
    <cellStyle name="Normal 5 4 6 2 2 2 3 3" xfId="47649" xr:uid="{00000000-0005-0000-0000-000012BA0000}"/>
    <cellStyle name="Normal 5 4 6 2 2 2 4" xfId="47650" xr:uid="{00000000-0005-0000-0000-000013BA0000}"/>
    <cellStyle name="Normal 5 4 6 2 2 3" xfId="47651" xr:uid="{00000000-0005-0000-0000-000014BA0000}"/>
    <cellStyle name="Normal 5 4 6 2 2 3 2" xfId="47652" xr:uid="{00000000-0005-0000-0000-000015BA0000}"/>
    <cellStyle name="Normal 5 4 6 2 2 4" xfId="47653" xr:uid="{00000000-0005-0000-0000-000016BA0000}"/>
    <cellStyle name="Normal 5 4 6 2 2 4 2" xfId="47654" xr:uid="{00000000-0005-0000-0000-000017BA0000}"/>
    <cellStyle name="Normal 5 4 6 2 2 4 2 2" xfId="47655" xr:uid="{00000000-0005-0000-0000-000018BA0000}"/>
    <cellStyle name="Normal 5 4 6 2 2 4 3" xfId="47656" xr:uid="{00000000-0005-0000-0000-000019BA0000}"/>
    <cellStyle name="Normal 5 4 6 2 2 5" xfId="47657" xr:uid="{00000000-0005-0000-0000-00001ABA0000}"/>
    <cellStyle name="Normal 5 4 6 2 3" xfId="47658" xr:uid="{00000000-0005-0000-0000-00001BBA0000}"/>
    <cellStyle name="Normal 5 4 6 2 3 2" xfId="47659" xr:uid="{00000000-0005-0000-0000-00001CBA0000}"/>
    <cellStyle name="Normal 5 4 6 2 3 2 2" xfId="47660" xr:uid="{00000000-0005-0000-0000-00001DBA0000}"/>
    <cellStyle name="Normal 5 4 6 2 3 3" xfId="47661" xr:uid="{00000000-0005-0000-0000-00001EBA0000}"/>
    <cellStyle name="Normal 5 4 6 2 3 3 2" xfId="47662" xr:uid="{00000000-0005-0000-0000-00001FBA0000}"/>
    <cellStyle name="Normal 5 4 6 2 3 3 2 2" xfId="47663" xr:uid="{00000000-0005-0000-0000-000020BA0000}"/>
    <cellStyle name="Normal 5 4 6 2 3 3 3" xfId="47664" xr:uid="{00000000-0005-0000-0000-000021BA0000}"/>
    <cellStyle name="Normal 5 4 6 2 3 4" xfId="47665" xr:uid="{00000000-0005-0000-0000-000022BA0000}"/>
    <cellStyle name="Normal 5 4 6 2 4" xfId="47666" xr:uid="{00000000-0005-0000-0000-000023BA0000}"/>
    <cellStyle name="Normal 5 4 6 2 4 2" xfId="47667" xr:uid="{00000000-0005-0000-0000-000024BA0000}"/>
    <cellStyle name="Normal 5 4 6 2 4 2 2" xfId="47668" xr:uid="{00000000-0005-0000-0000-000025BA0000}"/>
    <cellStyle name="Normal 5 4 6 2 4 3" xfId="47669" xr:uid="{00000000-0005-0000-0000-000026BA0000}"/>
    <cellStyle name="Normal 5 4 6 2 4 3 2" xfId="47670" xr:uid="{00000000-0005-0000-0000-000027BA0000}"/>
    <cellStyle name="Normal 5 4 6 2 4 3 2 2" xfId="47671" xr:uid="{00000000-0005-0000-0000-000028BA0000}"/>
    <cellStyle name="Normal 5 4 6 2 4 3 3" xfId="47672" xr:uid="{00000000-0005-0000-0000-000029BA0000}"/>
    <cellStyle name="Normal 5 4 6 2 4 4" xfId="47673" xr:uid="{00000000-0005-0000-0000-00002ABA0000}"/>
    <cellStyle name="Normal 5 4 6 2 5" xfId="47674" xr:uid="{00000000-0005-0000-0000-00002BBA0000}"/>
    <cellStyle name="Normal 5 4 6 2 5 2" xfId="47675" xr:uid="{00000000-0005-0000-0000-00002CBA0000}"/>
    <cellStyle name="Normal 5 4 6 2 6" xfId="47676" xr:uid="{00000000-0005-0000-0000-00002DBA0000}"/>
    <cellStyle name="Normal 5 4 6 2 6 2" xfId="47677" xr:uid="{00000000-0005-0000-0000-00002EBA0000}"/>
    <cellStyle name="Normal 5 4 6 2 6 2 2" xfId="47678" xr:uid="{00000000-0005-0000-0000-00002FBA0000}"/>
    <cellStyle name="Normal 5 4 6 2 6 3" xfId="47679" xr:uid="{00000000-0005-0000-0000-000030BA0000}"/>
    <cellStyle name="Normal 5 4 6 2 7" xfId="47680" xr:uid="{00000000-0005-0000-0000-000031BA0000}"/>
    <cellStyle name="Normal 5 4 6 2 7 2" xfId="47681" xr:uid="{00000000-0005-0000-0000-000032BA0000}"/>
    <cellStyle name="Normal 5 4 6 2 8" xfId="47682" xr:uid="{00000000-0005-0000-0000-000033BA0000}"/>
    <cellStyle name="Normal 5 4 6 3" xfId="47683" xr:uid="{00000000-0005-0000-0000-000034BA0000}"/>
    <cellStyle name="Normal 5 4 6 3 2" xfId="47684" xr:uid="{00000000-0005-0000-0000-000035BA0000}"/>
    <cellStyle name="Normal 5 4 6 3 2 2" xfId="47685" xr:uid="{00000000-0005-0000-0000-000036BA0000}"/>
    <cellStyle name="Normal 5 4 6 3 2 2 2" xfId="47686" xr:uid="{00000000-0005-0000-0000-000037BA0000}"/>
    <cellStyle name="Normal 5 4 6 3 2 3" xfId="47687" xr:uid="{00000000-0005-0000-0000-000038BA0000}"/>
    <cellStyle name="Normal 5 4 6 3 2 3 2" xfId="47688" xr:uid="{00000000-0005-0000-0000-000039BA0000}"/>
    <cellStyle name="Normal 5 4 6 3 2 3 2 2" xfId="47689" xr:uid="{00000000-0005-0000-0000-00003ABA0000}"/>
    <cellStyle name="Normal 5 4 6 3 2 3 3" xfId="47690" xr:uid="{00000000-0005-0000-0000-00003BBA0000}"/>
    <cellStyle name="Normal 5 4 6 3 2 4" xfId="47691" xr:uid="{00000000-0005-0000-0000-00003CBA0000}"/>
    <cellStyle name="Normal 5 4 6 3 3" xfId="47692" xr:uid="{00000000-0005-0000-0000-00003DBA0000}"/>
    <cellStyle name="Normal 5 4 6 3 3 2" xfId="47693" xr:uid="{00000000-0005-0000-0000-00003EBA0000}"/>
    <cellStyle name="Normal 5 4 6 3 4" xfId="47694" xr:uid="{00000000-0005-0000-0000-00003FBA0000}"/>
    <cellStyle name="Normal 5 4 6 3 4 2" xfId="47695" xr:uid="{00000000-0005-0000-0000-000040BA0000}"/>
    <cellStyle name="Normal 5 4 6 3 4 2 2" xfId="47696" xr:uid="{00000000-0005-0000-0000-000041BA0000}"/>
    <cellStyle name="Normal 5 4 6 3 4 3" xfId="47697" xr:uid="{00000000-0005-0000-0000-000042BA0000}"/>
    <cellStyle name="Normal 5 4 6 3 5" xfId="47698" xr:uid="{00000000-0005-0000-0000-000043BA0000}"/>
    <cellStyle name="Normal 5 4 6 4" xfId="47699" xr:uid="{00000000-0005-0000-0000-000044BA0000}"/>
    <cellStyle name="Normal 5 4 6 4 2" xfId="47700" xr:uid="{00000000-0005-0000-0000-000045BA0000}"/>
    <cellStyle name="Normal 5 4 6 4 2 2" xfId="47701" xr:uid="{00000000-0005-0000-0000-000046BA0000}"/>
    <cellStyle name="Normal 5 4 6 4 3" xfId="47702" xr:uid="{00000000-0005-0000-0000-000047BA0000}"/>
    <cellStyle name="Normal 5 4 6 4 3 2" xfId="47703" xr:uid="{00000000-0005-0000-0000-000048BA0000}"/>
    <cellStyle name="Normal 5 4 6 4 3 2 2" xfId="47704" xr:uid="{00000000-0005-0000-0000-000049BA0000}"/>
    <cellStyle name="Normal 5 4 6 4 3 3" xfId="47705" xr:uid="{00000000-0005-0000-0000-00004ABA0000}"/>
    <cellStyle name="Normal 5 4 6 4 4" xfId="47706" xr:uid="{00000000-0005-0000-0000-00004BBA0000}"/>
    <cellStyle name="Normal 5 4 6 5" xfId="47707" xr:uid="{00000000-0005-0000-0000-00004CBA0000}"/>
    <cellStyle name="Normal 5 4 6 5 2" xfId="47708" xr:uid="{00000000-0005-0000-0000-00004DBA0000}"/>
    <cellStyle name="Normal 5 4 6 5 2 2" xfId="47709" xr:uid="{00000000-0005-0000-0000-00004EBA0000}"/>
    <cellStyle name="Normal 5 4 6 5 3" xfId="47710" xr:uid="{00000000-0005-0000-0000-00004FBA0000}"/>
    <cellStyle name="Normal 5 4 6 5 3 2" xfId="47711" xr:uid="{00000000-0005-0000-0000-000050BA0000}"/>
    <cellStyle name="Normal 5 4 6 5 3 2 2" xfId="47712" xr:uid="{00000000-0005-0000-0000-000051BA0000}"/>
    <cellStyle name="Normal 5 4 6 5 3 3" xfId="47713" xr:uid="{00000000-0005-0000-0000-000052BA0000}"/>
    <cellStyle name="Normal 5 4 6 5 4" xfId="47714" xr:uid="{00000000-0005-0000-0000-000053BA0000}"/>
    <cellStyle name="Normal 5 4 6 6" xfId="47715" xr:uid="{00000000-0005-0000-0000-000054BA0000}"/>
    <cellStyle name="Normal 5 4 6 6 2" xfId="47716" xr:uid="{00000000-0005-0000-0000-000055BA0000}"/>
    <cellStyle name="Normal 5 4 6 7" xfId="47717" xr:uid="{00000000-0005-0000-0000-000056BA0000}"/>
    <cellStyle name="Normal 5 4 6 7 2" xfId="47718" xr:uid="{00000000-0005-0000-0000-000057BA0000}"/>
    <cellStyle name="Normal 5 4 6 7 2 2" xfId="47719" xr:uid="{00000000-0005-0000-0000-000058BA0000}"/>
    <cellStyle name="Normal 5 4 6 7 3" xfId="47720" xr:uid="{00000000-0005-0000-0000-000059BA0000}"/>
    <cellStyle name="Normal 5 4 6 8" xfId="47721" xr:uid="{00000000-0005-0000-0000-00005ABA0000}"/>
    <cellStyle name="Normal 5 4 6 8 2" xfId="47722" xr:uid="{00000000-0005-0000-0000-00005BBA0000}"/>
    <cellStyle name="Normal 5 4 6 9" xfId="47723" xr:uid="{00000000-0005-0000-0000-00005CBA0000}"/>
    <cellStyle name="Normal 5 4 7" xfId="47724" xr:uid="{00000000-0005-0000-0000-00005DBA0000}"/>
    <cellStyle name="Normal 5 4 7 2" xfId="47725" xr:uid="{00000000-0005-0000-0000-00005EBA0000}"/>
    <cellStyle name="Normal 5 4 7 2 2" xfId="47726" xr:uid="{00000000-0005-0000-0000-00005FBA0000}"/>
    <cellStyle name="Normal 5 4 7 2 2 2" xfId="47727" xr:uid="{00000000-0005-0000-0000-000060BA0000}"/>
    <cellStyle name="Normal 5 4 7 2 2 2 2" xfId="47728" xr:uid="{00000000-0005-0000-0000-000061BA0000}"/>
    <cellStyle name="Normal 5 4 7 2 2 3" xfId="47729" xr:uid="{00000000-0005-0000-0000-000062BA0000}"/>
    <cellStyle name="Normal 5 4 7 2 2 3 2" xfId="47730" xr:uid="{00000000-0005-0000-0000-000063BA0000}"/>
    <cellStyle name="Normal 5 4 7 2 2 3 2 2" xfId="47731" xr:uid="{00000000-0005-0000-0000-000064BA0000}"/>
    <cellStyle name="Normal 5 4 7 2 2 3 3" xfId="47732" xr:uid="{00000000-0005-0000-0000-000065BA0000}"/>
    <cellStyle name="Normal 5 4 7 2 2 4" xfId="47733" xr:uid="{00000000-0005-0000-0000-000066BA0000}"/>
    <cellStyle name="Normal 5 4 7 2 3" xfId="47734" xr:uid="{00000000-0005-0000-0000-000067BA0000}"/>
    <cellStyle name="Normal 5 4 7 2 3 2" xfId="47735" xr:uid="{00000000-0005-0000-0000-000068BA0000}"/>
    <cellStyle name="Normal 5 4 7 2 4" xfId="47736" xr:uid="{00000000-0005-0000-0000-000069BA0000}"/>
    <cellStyle name="Normal 5 4 7 2 4 2" xfId="47737" xr:uid="{00000000-0005-0000-0000-00006ABA0000}"/>
    <cellStyle name="Normal 5 4 7 2 4 2 2" xfId="47738" xr:uid="{00000000-0005-0000-0000-00006BBA0000}"/>
    <cellStyle name="Normal 5 4 7 2 4 3" xfId="47739" xr:uid="{00000000-0005-0000-0000-00006CBA0000}"/>
    <cellStyle name="Normal 5 4 7 2 5" xfId="47740" xr:uid="{00000000-0005-0000-0000-00006DBA0000}"/>
    <cellStyle name="Normal 5 4 7 3" xfId="47741" xr:uid="{00000000-0005-0000-0000-00006EBA0000}"/>
    <cellStyle name="Normal 5 4 7 3 2" xfId="47742" xr:uid="{00000000-0005-0000-0000-00006FBA0000}"/>
    <cellStyle name="Normal 5 4 7 3 2 2" xfId="47743" xr:uid="{00000000-0005-0000-0000-000070BA0000}"/>
    <cellStyle name="Normal 5 4 7 3 3" xfId="47744" xr:uid="{00000000-0005-0000-0000-000071BA0000}"/>
    <cellStyle name="Normal 5 4 7 3 3 2" xfId="47745" xr:uid="{00000000-0005-0000-0000-000072BA0000}"/>
    <cellStyle name="Normal 5 4 7 3 3 2 2" xfId="47746" xr:uid="{00000000-0005-0000-0000-000073BA0000}"/>
    <cellStyle name="Normal 5 4 7 3 3 3" xfId="47747" xr:uid="{00000000-0005-0000-0000-000074BA0000}"/>
    <cellStyle name="Normal 5 4 7 3 4" xfId="47748" xr:uid="{00000000-0005-0000-0000-000075BA0000}"/>
    <cellStyle name="Normal 5 4 7 4" xfId="47749" xr:uid="{00000000-0005-0000-0000-000076BA0000}"/>
    <cellStyle name="Normal 5 4 7 4 2" xfId="47750" xr:uid="{00000000-0005-0000-0000-000077BA0000}"/>
    <cellStyle name="Normal 5 4 7 4 2 2" xfId="47751" xr:uid="{00000000-0005-0000-0000-000078BA0000}"/>
    <cellStyle name="Normal 5 4 7 4 3" xfId="47752" xr:uid="{00000000-0005-0000-0000-000079BA0000}"/>
    <cellStyle name="Normal 5 4 7 4 3 2" xfId="47753" xr:uid="{00000000-0005-0000-0000-00007ABA0000}"/>
    <cellStyle name="Normal 5 4 7 4 3 2 2" xfId="47754" xr:uid="{00000000-0005-0000-0000-00007BBA0000}"/>
    <cellStyle name="Normal 5 4 7 4 3 3" xfId="47755" xr:uid="{00000000-0005-0000-0000-00007CBA0000}"/>
    <cellStyle name="Normal 5 4 7 4 4" xfId="47756" xr:uid="{00000000-0005-0000-0000-00007DBA0000}"/>
    <cellStyle name="Normal 5 4 7 5" xfId="47757" xr:uid="{00000000-0005-0000-0000-00007EBA0000}"/>
    <cellStyle name="Normal 5 4 7 5 2" xfId="47758" xr:uid="{00000000-0005-0000-0000-00007FBA0000}"/>
    <cellStyle name="Normal 5 4 7 6" xfId="47759" xr:uid="{00000000-0005-0000-0000-000080BA0000}"/>
    <cellStyle name="Normal 5 4 7 6 2" xfId="47760" xr:uid="{00000000-0005-0000-0000-000081BA0000}"/>
    <cellStyle name="Normal 5 4 7 6 2 2" xfId="47761" xr:uid="{00000000-0005-0000-0000-000082BA0000}"/>
    <cellStyle name="Normal 5 4 7 6 3" xfId="47762" xr:uid="{00000000-0005-0000-0000-000083BA0000}"/>
    <cellStyle name="Normal 5 4 7 7" xfId="47763" xr:uid="{00000000-0005-0000-0000-000084BA0000}"/>
    <cellStyle name="Normal 5 4 7 7 2" xfId="47764" xr:uid="{00000000-0005-0000-0000-000085BA0000}"/>
    <cellStyle name="Normal 5 4 7 8" xfId="47765" xr:uid="{00000000-0005-0000-0000-000086BA0000}"/>
    <cellStyle name="Normal 5 4 8" xfId="47766" xr:uid="{00000000-0005-0000-0000-000087BA0000}"/>
    <cellStyle name="Normal 5 4 8 2" xfId="47767" xr:uid="{00000000-0005-0000-0000-000088BA0000}"/>
    <cellStyle name="Normal 5 4 8 2 2" xfId="47768" xr:uid="{00000000-0005-0000-0000-000089BA0000}"/>
    <cellStyle name="Normal 5 4 8 2 2 2" xfId="47769" xr:uid="{00000000-0005-0000-0000-00008ABA0000}"/>
    <cellStyle name="Normal 5 4 8 2 2 2 2" xfId="47770" xr:uid="{00000000-0005-0000-0000-00008BBA0000}"/>
    <cellStyle name="Normal 5 4 8 2 2 3" xfId="47771" xr:uid="{00000000-0005-0000-0000-00008CBA0000}"/>
    <cellStyle name="Normal 5 4 8 2 2 3 2" xfId="47772" xr:uid="{00000000-0005-0000-0000-00008DBA0000}"/>
    <cellStyle name="Normal 5 4 8 2 2 3 2 2" xfId="47773" xr:uid="{00000000-0005-0000-0000-00008EBA0000}"/>
    <cellStyle name="Normal 5 4 8 2 2 3 3" xfId="47774" xr:uid="{00000000-0005-0000-0000-00008FBA0000}"/>
    <cellStyle name="Normal 5 4 8 2 2 4" xfId="47775" xr:uid="{00000000-0005-0000-0000-000090BA0000}"/>
    <cellStyle name="Normal 5 4 8 2 3" xfId="47776" xr:uid="{00000000-0005-0000-0000-000091BA0000}"/>
    <cellStyle name="Normal 5 4 8 2 3 2" xfId="47777" xr:uid="{00000000-0005-0000-0000-000092BA0000}"/>
    <cellStyle name="Normal 5 4 8 2 4" xfId="47778" xr:uid="{00000000-0005-0000-0000-000093BA0000}"/>
    <cellStyle name="Normal 5 4 8 2 4 2" xfId="47779" xr:uid="{00000000-0005-0000-0000-000094BA0000}"/>
    <cellStyle name="Normal 5 4 8 2 4 2 2" xfId="47780" xr:uid="{00000000-0005-0000-0000-000095BA0000}"/>
    <cellStyle name="Normal 5 4 8 2 4 3" xfId="47781" xr:uid="{00000000-0005-0000-0000-000096BA0000}"/>
    <cellStyle name="Normal 5 4 8 2 5" xfId="47782" xr:uid="{00000000-0005-0000-0000-000097BA0000}"/>
    <cellStyle name="Normal 5 4 8 3" xfId="47783" xr:uid="{00000000-0005-0000-0000-000098BA0000}"/>
    <cellStyle name="Normal 5 4 8 3 2" xfId="47784" xr:uid="{00000000-0005-0000-0000-000099BA0000}"/>
    <cellStyle name="Normal 5 4 8 3 2 2" xfId="47785" xr:uid="{00000000-0005-0000-0000-00009ABA0000}"/>
    <cellStyle name="Normal 5 4 8 3 3" xfId="47786" xr:uid="{00000000-0005-0000-0000-00009BBA0000}"/>
    <cellStyle name="Normal 5 4 8 3 3 2" xfId="47787" xr:uid="{00000000-0005-0000-0000-00009CBA0000}"/>
    <cellStyle name="Normal 5 4 8 3 3 2 2" xfId="47788" xr:uid="{00000000-0005-0000-0000-00009DBA0000}"/>
    <cellStyle name="Normal 5 4 8 3 3 3" xfId="47789" xr:uid="{00000000-0005-0000-0000-00009EBA0000}"/>
    <cellStyle name="Normal 5 4 8 3 4" xfId="47790" xr:uid="{00000000-0005-0000-0000-00009FBA0000}"/>
    <cellStyle name="Normal 5 4 8 4" xfId="47791" xr:uid="{00000000-0005-0000-0000-0000A0BA0000}"/>
    <cellStyle name="Normal 5 4 8 4 2" xfId="47792" xr:uid="{00000000-0005-0000-0000-0000A1BA0000}"/>
    <cellStyle name="Normal 5 4 8 4 2 2" xfId="47793" xr:uid="{00000000-0005-0000-0000-0000A2BA0000}"/>
    <cellStyle name="Normal 5 4 8 4 3" xfId="47794" xr:uid="{00000000-0005-0000-0000-0000A3BA0000}"/>
    <cellStyle name="Normal 5 4 8 4 3 2" xfId="47795" xr:uid="{00000000-0005-0000-0000-0000A4BA0000}"/>
    <cellStyle name="Normal 5 4 8 4 3 2 2" xfId="47796" xr:uid="{00000000-0005-0000-0000-0000A5BA0000}"/>
    <cellStyle name="Normal 5 4 8 4 3 3" xfId="47797" xr:uid="{00000000-0005-0000-0000-0000A6BA0000}"/>
    <cellStyle name="Normal 5 4 8 4 4" xfId="47798" xr:uid="{00000000-0005-0000-0000-0000A7BA0000}"/>
    <cellStyle name="Normal 5 4 8 5" xfId="47799" xr:uid="{00000000-0005-0000-0000-0000A8BA0000}"/>
    <cellStyle name="Normal 5 4 8 5 2" xfId="47800" xr:uid="{00000000-0005-0000-0000-0000A9BA0000}"/>
    <cellStyle name="Normal 5 4 8 6" xfId="47801" xr:uid="{00000000-0005-0000-0000-0000AABA0000}"/>
    <cellStyle name="Normal 5 4 8 6 2" xfId="47802" xr:uid="{00000000-0005-0000-0000-0000ABBA0000}"/>
    <cellStyle name="Normal 5 4 8 6 2 2" xfId="47803" xr:uid="{00000000-0005-0000-0000-0000ACBA0000}"/>
    <cellStyle name="Normal 5 4 8 6 3" xfId="47804" xr:uid="{00000000-0005-0000-0000-0000ADBA0000}"/>
    <cellStyle name="Normal 5 4 8 7" xfId="47805" xr:uid="{00000000-0005-0000-0000-0000AEBA0000}"/>
    <cellStyle name="Normal 5 4 8 7 2" xfId="47806" xr:uid="{00000000-0005-0000-0000-0000AFBA0000}"/>
    <cellStyle name="Normal 5 4 8 8" xfId="47807" xr:uid="{00000000-0005-0000-0000-0000B0BA0000}"/>
    <cellStyle name="Normal 5 4 9" xfId="47808" xr:uid="{00000000-0005-0000-0000-0000B1BA0000}"/>
    <cellStyle name="Normal 5 4 9 2" xfId="47809" xr:uid="{00000000-0005-0000-0000-0000B2BA0000}"/>
    <cellStyle name="Normal 5 4 9 2 2" xfId="47810" xr:uid="{00000000-0005-0000-0000-0000B3BA0000}"/>
    <cellStyle name="Normal 5 4 9 2 2 2" xfId="47811" xr:uid="{00000000-0005-0000-0000-0000B4BA0000}"/>
    <cellStyle name="Normal 5 4 9 2 2 2 2" xfId="47812" xr:uid="{00000000-0005-0000-0000-0000B5BA0000}"/>
    <cellStyle name="Normal 5 4 9 2 2 3" xfId="47813" xr:uid="{00000000-0005-0000-0000-0000B6BA0000}"/>
    <cellStyle name="Normal 5 4 9 2 2 3 2" xfId="47814" xr:uid="{00000000-0005-0000-0000-0000B7BA0000}"/>
    <cellStyle name="Normal 5 4 9 2 2 3 2 2" xfId="47815" xr:uid="{00000000-0005-0000-0000-0000B8BA0000}"/>
    <cellStyle name="Normal 5 4 9 2 2 3 3" xfId="47816" xr:uid="{00000000-0005-0000-0000-0000B9BA0000}"/>
    <cellStyle name="Normal 5 4 9 2 2 4" xfId="47817" xr:uid="{00000000-0005-0000-0000-0000BABA0000}"/>
    <cellStyle name="Normal 5 4 9 2 3" xfId="47818" xr:uid="{00000000-0005-0000-0000-0000BBBA0000}"/>
    <cellStyle name="Normal 5 4 9 2 3 2" xfId="47819" xr:uid="{00000000-0005-0000-0000-0000BCBA0000}"/>
    <cellStyle name="Normal 5 4 9 2 4" xfId="47820" xr:uid="{00000000-0005-0000-0000-0000BDBA0000}"/>
    <cellStyle name="Normal 5 4 9 2 4 2" xfId="47821" xr:uid="{00000000-0005-0000-0000-0000BEBA0000}"/>
    <cellStyle name="Normal 5 4 9 2 4 2 2" xfId="47822" xr:uid="{00000000-0005-0000-0000-0000BFBA0000}"/>
    <cellStyle name="Normal 5 4 9 2 4 3" xfId="47823" xr:uid="{00000000-0005-0000-0000-0000C0BA0000}"/>
    <cellStyle name="Normal 5 4 9 2 5" xfId="47824" xr:uid="{00000000-0005-0000-0000-0000C1BA0000}"/>
    <cellStyle name="Normal 5 4 9 3" xfId="47825" xr:uid="{00000000-0005-0000-0000-0000C2BA0000}"/>
    <cellStyle name="Normal 5 4 9 3 2" xfId="47826" xr:uid="{00000000-0005-0000-0000-0000C3BA0000}"/>
    <cellStyle name="Normal 5 4 9 3 2 2" xfId="47827" xr:uid="{00000000-0005-0000-0000-0000C4BA0000}"/>
    <cellStyle name="Normal 5 4 9 3 3" xfId="47828" xr:uid="{00000000-0005-0000-0000-0000C5BA0000}"/>
    <cellStyle name="Normal 5 4 9 3 3 2" xfId="47829" xr:uid="{00000000-0005-0000-0000-0000C6BA0000}"/>
    <cellStyle name="Normal 5 4 9 3 3 2 2" xfId="47830" xr:uid="{00000000-0005-0000-0000-0000C7BA0000}"/>
    <cellStyle name="Normal 5 4 9 3 3 3" xfId="47831" xr:uid="{00000000-0005-0000-0000-0000C8BA0000}"/>
    <cellStyle name="Normal 5 4 9 3 4" xfId="47832" xr:uid="{00000000-0005-0000-0000-0000C9BA0000}"/>
    <cellStyle name="Normal 5 4 9 4" xfId="47833" xr:uid="{00000000-0005-0000-0000-0000CABA0000}"/>
    <cellStyle name="Normal 5 4 9 4 2" xfId="47834" xr:uid="{00000000-0005-0000-0000-0000CBBA0000}"/>
    <cellStyle name="Normal 5 4 9 5" xfId="47835" xr:uid="{00000000-0005-0000-0000-0000CCBA0000}"/>
    <cellStyle name="Normal 5 4 9 5 2" xfId="47836" xr:uid="{00000000-0005-0000-0000-0000CDBA0000}"/>
    <cellStyle name="Normal 5 4 9 5 2 2" xfId="47837" xr:uid="{00000000-0005-0000-0000-0000CEBA0000}"/>
    <cellStyle name="Normal 5 4 9 5 3" xfId="47838" xr:uid="{00000000-0005-0000-0000-0000CFBA0000}"/>
    <cellStyle name="Normal 5 4 9 6" xfId="47839" xr:uid="{00000000-0005-0000-0000-0000D0BA0000}"/>
    <cellStyle name="Normal 5 4_T-straight with PEDs adjustor" xfId="47840" xr:uid="{00000000-0005-0000-0000-0000D1BA0000}"/>
    <cellStyle name="Normal 5 5" xfId="47841" xr:uid="{00000000-0005-0000-0000-0000D2BA0000}"/>
    <cellStyle name="Normal 5 5 10" xfId="47842" xr:uid="{00000000-0005-0000-0000-0000D3BA0000}"/>
    <cellStyle name="Normal 5 5 10 2" xfId="47843" xr:uid="{00000000-0005-0000-0000-0000D4BA0000}"/>
    <cellStyle name="Normal 5 5 10 2 2" xfId="47844" xr:uid="{00000000-0005-0000-0000-0000D5BA0000}"/>
    <cellStyle name="Normal 5 5 10 2 2 2" xfId="47845" xr:uid="{00000000-0005-0000-0000-0000D6BA0000}"/>
    <cellStyle name="Normal 5 5 10 2 2 2 2" xfId="47846" xr:uid="{00000000-0005-0000-0000-0000D7BA0000}"/>
    <cellStyle name="Normal 5 5 10 2 2 3" xfId="47847" xr:uid="{00000000-0005-0000-0000-0000D8BA0000}"/>
    <cellStyle name="Normal 5 5 10 2 2 3 2" xfId="47848" xr:uid="{00000000-0005-0000-0000-0000D9BA0000}"/>
    <cellStyle name="Normal 5 5 10 2 2 3 2 2" xfId="47849" xr:uid="{00000000-0005-0000-0000-0000DABA0000}"/>
    <cellStyle name="Normal 5 5 10 2 2 3 3" xfId="47850" xr:uid="{00000000-0005-0000-0000-0000DBBA0000}"/>
    <cellStyle name="Normal 5 5 10 2 2 4" xfId="47851" xr:uid="{00000000-0005-0000-0000-0000DCBA0000}"/>
    <cellStyle name="Normal 5 5 10 2 3" xfId="47852" xr:uid="{00000000-0005-0000-0000-0000DDBA0000}"/>
    <cellStyle name="Normal 5 5 10 2 3 2" xfId="47853" xr:uid="{00000000-0005-0000-0000-0000DEBA0000}"/>
    <cellStyle name="Normal 5 5 10 2 4" xfId="47854" xr:uid="{00000000-0005-0000-0000-0000DFBA0000}"/>
    <cellStyle name="Normal 5 5 10 2 4 2" xfId="47855" xr:uid="{00000000-0005-0000-0000-0000E0BA0000}"/>
    <cellStyle name="Normal 5 5 10 2 4 2 2" xfId="47856" xr:uid="{00000000-0005-0000-0000-0000E1BA0000}"/>
    <cellStyle name="Normal 5 5 10 2 4 3" xfId="47857" xr:uid="{00000000-0005-0000-0000-0000E2BA0000}"/>
    <cellStyle name="Normal 5 5 10 2 5" xfId="47858" xr:uid="{00000000-0005-0000-0000-0000E3BA0000}"/>
    <cellStyle name="Normal 5 5 10 3" xfId="47859" xr:uid="{00000000-0005-0000-0000-0000E4BA0000}"/>
    <cellStyle name="Normal 5 5 10 3 2" xfId="47860" xr:uid="{00000000-0005-0000-0000-0000E5BA0000}"/>
    <cellStyle name="Normal 5 5 10 3 2 2" xfId="47861" xr:uid="{00000000-0005-0000-0000-0000E6BA0000}"/>
    <cellStyle name="Normal 5 5 10 3 3" xfId="47862" xr:uid="{00000000-0005-0000-0000-0000E7BA0000}"/>
    <cellStyle name="Normal 5 5 10 3 3 2" xfId="47863" xr:uid="{00000000-0005-0000-0000-0000E8BA0000}"/>
    <cellStyle name="Normal 5 5 10 3 3 2 2" xfId="47864" xr:uid="{00000000-0005-0000-0000-0000E9BA0000}"/>
    <cellStyle name="Normal 5 5 10 3 3 3" xfId="47865" xr:uid="{00000000-0005-0000-0000-0000EABA0000}"/>
    <cellStyle name="Normal 5 5 10 3 4" xfId="47866" xr:uid="{00000000-0005-0000-0000-0000EBBA0000}"/>
    <cellStyle name="Normal 5 5 10 4" xfId="47867" xr:uid="{00000000-0005-0000-0000-0000ECBA0000}"/>
    <cellStyle name="Normal 5 5 10 4 2" xfId="47868" xr:uid="{00000000-0005-0000-0000-0000EDBA0000}"/>
    <cellStyle name="Normal 5 5 10 5" xfId="47869" xr:uid="{00000000-0005-0000-0000-0000EEBA0000}"/>
    <cellStyle name="Normal 5 5 10 5 2" xfId="47870" xr:uid="{00000000-0005-0000-0000-0000EFBA0000}"/>
    <cellStyle name="Normal 5 5 10 5 2 2" xfId="47871" xr:uid="{00000000-0005-0000-0000-0000F0BA0000}"/>
    <cellStyle name="Normal 5 5 10 5 3" xfId="47872" xr:uid="{00000000-0005-0000-0000-0000F1BA0000}"/>
    <cellStyle name="Normal 5 5 10 6" xfId="47873" xr:uid="{00000000-0005-0000-0000-0000F2BA0000}"/>
    <cellStyle name="Normal 5 5 11" xfId="47874" xr:uid="{00000000-0005-0000-0000-0000F3BA0000}"/>
    <cellStyle name="Normal 5 5 11 2" xfId="47875" xr:uid="{00000000-0005-0000-0000-0000F4BA0000}"/>
    <cellStyle name="Normal 5 5 11 2 2" xfId="47876" xr:uid="{00000000-0005-0000-0000-0000F5BA0000}"/>
    <cellStyle name="Normal 5 5 11 2 2 2" xfId="47877" xr:uid="{00000000-0005-0000-0000-0000F6BA0000}"/>
    <cellStyle name="Normal 5 5 11 2 3" xfId="47878" xr:uid="{00000000-0005-0000-0000-0000F7BA0000}"/>
    <cellStyle name="Normal 5 5 11 2 3 2" xfId="47879" xr:uid="{00000000-0005-0000-0000-0000F8BA0000}"/>
    <cellStyle name="Normal 5 5 11 2 3 2 2" xfId="47880" xr:uid="{00000000-0005-0000-0000-0000F9BA0000}"/>
    <cellStyle name="Normal 5 5 11 2 3 3" xfId="47881" xr:uid="{00000000-0005-0000-0000-0000FABA0000}"/>
    <cellStyle name="Normal 5 5 11 2 4" xfId="47882" xr:uid="{00000000-0005-0000-0000-0000FBBA0000}"/>
    <cellStyle name="Normal 5 5 11 3" xfId="47883" xr:uid="{00000000-0005-0000-0000-0000FCBA0000}"/>
    <cellStyle name="Normal 5 5 11 3 2" xfId="47884" xr:uid="{00000000-0005-0000-0000-0000FDBA0000}"/>
    <cellStyle name="Normal 5 5 11 4" xfId="47885" xr:uid="{00000000-0005-0000-0000-0000FEBA0000}"/>
    <cellStyle name="Normal 5 5 11 4 2" xfId="47886" xr:uid="{00000000-0005-0000-0000-0000FFBA0000}"/>
    <cellStyle name="Normal 5 5 11 4 2 2" xfId="47887" xr:uid="{00000000-0005-0000-0000-000000BB0000}"/>
    <cellStyle name="Normal 5 5 11 4 3" xfId="47888" xr:uid="{00000000-0005-0000-0000-000001BB0000}"/>
    <cellStyle name="Normal 5 5 11 5" xfId="47889" xr:uid="{00000000-0005-0000-0000-000002BB0000}"/>
    <cellStyle name="Normal 5 5 12" xfId="47890" xr:uid="{00000000-0005-0000-0000-000003BB0000}"/>
    <cellStyle name="Normal 5 5 12 2" xfId="47891" xr:uid="{00000000-0005-0000-0000-000004BB0000}"/>
    <cellStyle name="Normal 5 5 12 2 2" xfId="47892" xr:uid="{00000000-0005-0000-0000-000005BB0000}"/>
    <cellStyle name="Normal 5 5 12 3" xfId="47893" xr:uid="{00000000-0005-0000-0000-000006BB0000}"/>
    <cellStyle name="Normal 5 5 12 3 2" xfId="47894" xr:uid="{00000000-0005-0000-0000-000007BB0000}"/>
    <cellStyle name="Normal 5 5 12 3 2 2" xfId="47895" xr:uid="{00000000-0005-0000-0000-000008BB0000}"/>
    <cellStyle name="Normal 5 5 12 3 3" xfId="47896" xr:uid="{00000000-0005-0000-0000-000009BB0000}"/>
    <cellStyle name="Normal 5 5 12 4" xfId="47897" xr:uid="{00000000-0005-0000-0000-00000ABB0000}"/>
    <cellStyle name="Normal 5 5 13" xfId="47898" xr:uid="{00000000-0005-0000-0000-00000BBB0000}"/>
    <cellStyle name="Normal 5 5 13 2" xfId="47899" xr:uid="{00000000-0005-0000-0000-00000CBB0000}"/>
    <cellStyle name="Normal 5 5 13 2 2" xfId="47900" xr:uid="{00000000-0005-0000-0000-00000DBB0000}"/>
    <cellStyle name="Normal 5 5 13 3" xfId="47901" xr:uid="{00000000-0005-0000-0000-00000EBB0000}"/>
    <cellStyle name="Normal 5 5 13 3 2" xfId="47902" xr:uid="{00000000-0005-0000-0000-00000FBB0000}"/>
    <cellStyle name="Normal 5 5 13 3 2 2" xfId="47903" xr:uid="{00000000-0005-0000-0000-000010BB0000}"/>
    <cellStyle name="Normal 5 5 13 3 3" xfId="47904" xr:uid="{00000000-0005-0000-0000-000011BB0000}"/>
    <cellStyle name="Normal 5 5 13 4" xfId="47905" xr:uid="{00000000-0005-0000-0000-000012BB0000}"/>
    <cellStyle name="Normal 5 5 14" xfId="47906" xr:uid="{00000000-0005-0000-0000-000013BB0000}"/>
    <cellStyle name="Normal 5 5 14 2" xfId="47907" xr:uid="{00000000-0005-0000-0000-000014BB0000}"/>
    <cellStyle name="Normal 5 5 14 2 2" xfId="47908" xr:uid="{00000000-0005-0000-0000-000015BB0000}"/>
    <cellStyle name="Normal 5 5 14 3" xfId="47909" xr:uid="{00000000-0005-0000-0000-000016BB0000}"/>
    <cellStyle name="Normal 5 5 14 3 2" xfId="47910" xr:uid="{00000000-0005-0000-0000-000017BB0000}"/>
    <cellStyle name="Normal 5 5 14 3 2 2" xfId="47911" xr:uid="{00000000-0005-0000-0000-000018BB0000}"/>
    <cellStyle name="Normal 5 5 14 3 3" xfId="47912" xr:uid="{00000000-0005-0000-0000-000019BB0000}"/>
    <cellStyle name="Normal 5 5 14 4" xfId="47913" xr:uid="{00000000-0005-0000-0000-00001ABB0000}"/>
    <cellStyle name="Normal 5 5 15" xfId="47914" xr:uid="{00000000-0005-0000-0000-00001BBB0000}"/>
    <cellStyle name="Normal 5 5 15 2" xfId="47915" xr:uid="{00000000-0005-0000-0000-00001CBB0000}"/>
    <cellStyle name="Normal 5 5 15 2 2" xfId="47916" xr:uid="{00000000-0005-0000-0000-00001DBB0000}"/>
    <cellStyle name="Normal 5 5 15 3" xfId="47917" xr:uid="{00000000-0005-0000-0000-00001EBB0000}"/>
    <cellStyle name="Normal 5 5 16" xfId="47918" xr:uid="{00000000-0005-0000-0000-00001FBB0000}"/>
    <cellStyle name="Normal 5 5 16 2" xfId="47919" xr:uid="{00000000-0005-0000-0000-000020BB0000}"/>
    <cellStyle name="Normal 5 5 17" xfId="47920" xr:uid="{00000000-0005-0000-0000-000021BB0000}"/>
    <cellStyle name="Normal 5 5 17 2" xfId="47921" xr:uid="{00000000-0005-0000-0000-000022BB0000}"/>
    <cellStyle name="Normal 5 5 18" xfId="47922" xr:uid="{00000000-0005-0000-0000-000023BB0000}"/>
    <cellStyle name="Normal 5 5 19" xfId="47923" xr:uid="{00000000-0005-0000-0000-000024BB0000}"/>
    <cellStyle name="Normal 5 5 2" xfId="47924" xr:uid="{00000000-0005-0000-0000-000025BB0000}"/>
    <cellStyle name="Normal 5 5 2 10" xfId="47925" xr:uid="{00000000-0005-0000-0000-000026BB0000}"/>
    <cellStyle name="Normal 5 5 2 10 2" xfId="47926" xr:uid="{00000000-0005-0000-0000-000027BB0000}"/>
    <cellStyle name="Normal 5 5 2 11" xfId="47927" xr:uid="{00000000-0005-0000-0000-000028BB0000}"/>
    <cellStyle name="Normal 5 5 2 12" xfId="47928" xr:uid="{00000000-0005-0000-0000-000029BB0000}"/>
    <cellStyle name="Normal 5 5 2 2" xfId="47929" xr:uid="{00000000-0005-0000-0000-00002ABB0000}"/>
    <cellStyle name="Normal 5 5 2 2 10" xfId="47930" xr:uid="{00000000-0005-0000-0000-00002BBB0000}"/>
    <cellStyle name="Normal 5 5 2 2 11" xfId="47931" xr:uid="{00000000-0005-0000-0000-00002CBB0000}"/>
    <cellStyle name="Normal 5 5 2 2 2" xfId="47932" xr:uid="{00000000-0005-0000-0000-00002DBB0000}"/>
    <cellStyle name="Normal 5 5 2 2 2 10" xfId="47933" xr:uid="{00000000-0005-0000-0000-00002EBB0000}"/>
    <cellStyle name="Normal 5 5 2 2 2 2" xfId="47934" xr:uid="{00000000-0005-0000-0000-00002FBB0000}"/>
    <cellStyle name="Normal 5 5 2 2 2 2 2" xfId="47935" xr:uid="{00000000-0005-0000-0000-000030BB0000}"/>
    <cellStyle name="Normal 5 5 2 2 2 2 2 2" xfId="47936" xr:uid="{00000000-0005-0000-0000-000031BB0000}"/>
    <cellStyle name="Normal 5 5 2 2 2 2 2 2 2" xfId="47937" xr:uid="{00000000-0005-0000-0000-000032BB0000}"/>
    <cellStyle name="Normal 5 5 2 2 2 2 2 2 2 2" xfId="47938" xr:uid="{00000000-0005-0000-0000-000033BB0000}"/>
    <cellStyle name="Normal 5 5 2 2 2 2 2 2 3" xfId="47939" xr:uid="{00000000-0005-0000-0000-000034BB0000}"/>
    <cellStyle name="Normal 5 5 2 2 2 2 2 2 3 2" xfId="47940" xr:uid="{00000000-0005-0000-0000-000035BB0000}"/>
    <cellStyle name="Normal 5 5 2 2 2 2 2 2 3 2 2" xfId="47941" xr:uid="{00000000-0005-0000-0000-000036BB0000}"/>
    <cellStyle name="Normal 5 5 2 2 2 2 2 2 3 3" xfId="47942" xr:uid="{00000000-0005-0000-0000-000037BB0000}"/>
    <cellStyle name="Normal 5 5 2 2 2 2 2 2 4" xfId="47943" xr:uid="{00000000-0005-0000-0000-000038BB0000}"/>
    <cellStyle name="Normal 5 5 2 2 2 2 2 3" xfId="47944" xr:uid="{00000000-0005-0000-0000-000039BB0000}"/>
    <cellStyle name="Normal 5 5 2 2 2 2 2 3 2" xfId="47945" xr:uid="{00000000-0005-0000-0000-00003ABB0000}"/>
    <cellStyle name="Normal 5 5 2 2 2 2 2 4" xfId="47946" xr:uid="{00000000-0005-0000-0000-00003BBB0000}"/>
    <cellStyle name="Normal 5 5 2 2 2 2 2 4 2" xfId="47947" xr:uid="{00000000-0005-0000-0000-00003CBB0000}"/>
    <cellStyle name="Normal 5 5 2 2 2 2 2 4 2 2" xfId="47948" xr:uid="{00000000-0005-0000-0000-00003DBB0000}"/>
    <cellStyle name="Normal 5 5 2 2 2 2 2 4 3" xfId="47949" xr:uid="{00000000-0005-0000-0000-00003EBB0000}"/>
    <cellStyle name="Normal 5 5 2 2 2 2 2 5" xfId="47950" xr:uid="{00000000-0005-0000-0000-00003FBB0000}"/>
    <cellStyle name="Normal 5 5 2 2 2 2 3" xfId="47951" xr:uid="{00000000-0005-0000-0000-000040BB0000}"/>
    <cellStyle name="Normal 5 5 2 2 2 2 3 2" xfId="47952" xr:uid="{00000000-0005-0000-0000-000041BB0000}"/>
    <cellStyle name="Normal 5 5 2 2 2 2 3 2 2" xfId="47953" xr:uid="{00000000-0005-0000-0000-000042BB0000}"/>
    <cellStyle name="Normal 5 5 2 2 2 2 3 3" xfId="47954" xr:uid="{00000000-0005-0000-0000-000043BB0000}"/>
    <cellStyle name="Normal 5 5 2 2 2 2 3 3 2" xfId="47955" xr:uid="{00000000-0005-0000-0000-000044BB0000}"/>
    <cellStyle name="Normal 5 5 2 2 2 2 3 3 2 2" xfId="47956" xr:uid="{00000000-0005-0000-0000-000045BB0000}"/>
    <cellStyle name="Normal 5 5 2 2 2 2 3 3 3" xfId="47957" xr:uid="{00000000-0005-0000-0000-000046BB0000}"/>
    <cellStyle name="Normal 5 5 2 2 2 2 3 4" xfId="47958" xr:uid="{00000000-0005-0000-0000-000047BB0000}"/>
    <cellStyle name="Normal 5 5 2 2 2 2 4" xfId="47959" xr:uid="{00000000-0005-0000-0000-000048BB0000}"/>
    <cellStyle name="Normal 5 5 2 2 2 2 4 2" xfId="47960" xr:uid="{00000000-0005-0000-0000-000049BB0000}"/>
    <cellStyle name="Normal 5 5 2 2 2 2 4 2 2" xfId="47961" xr:uid="{00000000-0005-0000-0000-00004ABB0000}"/>
    <cellStyle name="Normal 5 5 2 2 2 2 4 3" xfId="47962" xr:uid="{00000000-0005-0000-0000-00004BBB0000}"/>
    <cellStyle name="Normal 5 5 2 2 2 2 4 3 2" xfId="47963" xr:uid="{00000000-0005-0000-0000-00004CBB0000}"/>
    <cellStyle name="Normal 5 5 2 2 2 2 4 3 2 2" xfId="47964" xr:uid="{00000000-0005-0000-0000-00004DBB0000}"/>
    <cellStyle name="Normal 5 5 2 2 2 2 4 3 3" xfId="47965" xr:uid="{00000000-0005-0000-0000-00004EBB0000}"/>
    <cellStyle name="Normal 5 5 2 2 2 2 4 4" xfId="47966" xr:uid="{00000000-0005-0000-0000-00004FBB0000}"/>
    <cellStyle name="Normal 5 5 2 2 2 2 5" xfId="47967" xr:uid="{00000000-0005-0000-0000-000050BB0000}"/>
    <cellStyle name="Normal 5 5 2 2 2 2 5 2" xfId="47968" xr:uid="{00000000-0005-0000-0000-000051BB0000}"/>
    <cellStyle name="Normal 5 5 2 2 2 2 6" xfId="47969" xr:uid="{00000000-0005-0000-0000-000052BB0000}"/>
    <cellStyle name="Normal 5 5 2 2 2 2 6 2" xfId="47970" xr:uid="{00000000-0005-0000-0000-000053BB0000}"/>
    <cellStyle name="Normal 5 5 2 2 2 2 6 2 2" xfId="47971" xr:uid="{00000000-0005-0000-0000-000054BB0000}"/>
    <cellStyle name="Normal 5 5 2 2 2 2 6 3" xfId="47972" xr:uid="{00000000-0005-0000-0000-000055BB0000}"/>
    <cellStyle name="Normal 5 5 2 2 2 2 7" xfId="47973" xr:uid="{00000000-0005-0000-0000-000056BB0000}"/>
    <cellStyle name="Normal 5 5 2 2 2 2 7 2" xfId="47974" xr:uid="{00000000-0005-0000-0000-000057BB0000}"/>
    <cellStyle name="Normal 5 5 2 2 2 2 8" xfId="47975" xr:uid="{00000000-0005-0000-0000-000058BB0000}"/>
    <cellStyle name="Normal 5 5 2 2 2 2 9" xfId="47976" xr:uid="{00000000-0005-0000-0000-000059BB0000}"/>
    <cellStyle name="Normal 5 5 2 2 2 3" xfId="47977" xr:uid="{00000000-0005-0000-0000-00005ABB0000}"/>
    <cellStyle name="Normal 5 5 2 2 2 3 2" xfId="47978" xr:uid="{00000000-0005-0000-0000-00005BBB0000}"/>
    <cellStyle name="Normal 5 5 2 2 2 3 2 2" xfId="47979" xr:uid="{00000000-0005-0000-0000-00005CBB0000}"/>
    <cellStyle name="Normal 5 5 2 2 2 3 2 2 2" xfId="47980" xr:uid="{00000000-0005-0000-0000-00005DBB0000}"/>
    <cellStyle name="Normal 5 5 2 2 2 3 2 3" xfId="47981" xr:uid="{00000000-0005-0000-0000-00005EBB0000}"/>
    <cellStyle name="Normal 5 5 2 2 2 3 2 3 2" xfId="47982" xr:uid="{00000000-0005-0000-0000-00005FBB0000}"/>
    <cellStyle name="Normal 5 5 2 2 2 3 2 3 2 2" xfId="47983" xr:uid="{00000000-0005-0000-0000-000060BB0000}"/>
    <cellStyle name="Normal 5 5 2 2 2 3 2 3 3" xfId="47984" xr:uid="{00000000-0005-0000-0000-000061BB0000}"/>
    <cellStyle name="Normal 5 5 2 2 2 3 2 4" xfId="47985" xr:uid="{00000000-0005-0000-0000-000062BB0000}"/>
    <cellStyle name="Normal 5 5 2 2 2 3 3" xfId="47986" xr:uid="{00000000-0005-0000-0000-000063BB0000}"/>
    <cellStyle name="Normal 5 5 2 2 2 3 3 2" xfId="47987" xr:uid="{00000000-0005-0000-0000-000064BB0000}"/>
    <cellStyle name="Normal 5 5 2 2 2 3 4" xfId="47988" xr:uid="{00000000-0005-0000-0000-000065BB0000}"/>
    <cellStyle name="Normal 5 5 2 2 2 3 4 2" xfId="47989" xr:uid="{00000000-0005-0000-0000-000066BB0000}"/>
    <cellStyle name="Normal 5 5 2 2 2 3 4 2 2" xfId="47990" xr:uid="{00000000-0005-0000-0000-000067BB0000}"/>
    <cellStyle name="Normal 5 5 2 2 2 3 4 3" xfId="47991" xr:uid="{00000000-0005-0000-0000-000068BB0000}"/>
    <cellStyle name="Normal 5 5 2 2 2 3 5" xfId="47992" xr:uid="{00000000-0005-0000-0000-000069BB0000}"/>
    <cellStyle name="Normal 5 5 2 2 2 4" xfId="47993" xr:uid="{00000000-0005-0000-0000-00006ABB0000}"/>
    <cellStyle name="Normal 5 5 2 2 2 4 2" xfId="47994" xr:uid="{00000000-0005-0000-0000-00006BBB0000}"/>
    <cellStyle name="Normal 5 5 2 2 2 4 2 2" xfId="47995" xr:uid="{00000000-0005-0000-0000-00006CBB0000}"/>
    <cellStyle name="Normal 5 5 2 2 2 4 3" xfId="47996" xr:uid="{00000000-0005-0000-0000-00006DBB0000}"/>
    <cellStyle name="Normal 5 5 2 2 2 4 3 2" xfId="47997" xr:uid="{00000000-0005-0000-0000-00006EBB0000}"/>
    <cellStyle name="Normal 5 5 2 2 2 4 3 2 2" xfId="47998" xr:uid="{00000000-0005-0000-0000-00006FBB0000}"/>
    <cellStyle name="Normal 5 5 2 2 2 4 3 3" xfId="47999" xr:uid="{00000000-0005-0000-0000-000070BB0000}"/>
    <cellStyle name="Normal 5 5 2 2 2 4 4" xfId="48000" xr:uid="{00000000-0005-0000-0000-000071BB0000}"/>
    <cellStyle name="Normal 5 5 2 2 2 5" xfId="48001" xr:uid="{00000000-0005-0000-0000-000072BB0000}"/>
    <cellStyle name="Normal 5 5 2 2 2 5 2" xfId="48002" xr:uid="{00000000-0005-0000-0000-000073BB0000}"/>
    <cellStyle name="Normal 5 5 2 2 2 5 2 2" xfId="48003" xr:uid="{00000000-0005-0000-0000-000074BB0000}"/>
    <cellStyle name="Normal 5 5 2 2 2 5 3" xfId="48004" xr:uid="{00000000-0005-0000-0000-000075BB0000}"/>
    <cellStyle name="Normal 5 5 2 2 2 5 3 2" xfId="48005" xr:uid="{00000000-0005-0000-0000-000076BB0000}"/>
    <cellStyle name="Normal 5 5 2 2 2 5 3 2 2" xfId="48006" xr:uid="{00000000-0005-0000-0000-000077BB0000}"/>
    <cellStyle name="Normal 5 5 2 2 2 5 3 3" xfId="48007" xr:uid="{00000000-0005-0000-0000-000078BB0000}"/>
    <cellStyle name="Normal 5 5 2 2 2 5 4" xfId="48008" xr:uid="{00000000-0005-0000-0000-000079BB0000}"/>
    <cellStyle name="Normal 5 5 2 2 2 6" xfId="48009" xr:uid="{00000000-0005-0000-0000-00007ABB0000}"/>
    <cellStyle name="Normal 5 5 2 2 2 6 2" xfId="48010" xr:uid="{00000000-0005-0000-0000-00007BBB0000}"/>
    <cellStyle name="Normal 5 5 2 2 2 7" xfId="48011" xr:uid="{00000000-0005-0000-0000-00007CBB0000}"/>
    <cellStyle name="Normal 5 5 2 2 2 7 2" xfId="48012" xr:uid="{00000000-0005-0000-0000-00007DBB0000}"/>
    <cellStyle name="Normal 5 5 2 2 2 7 2 2" xfId="48013" xr:uid="{00000000-0005-0000-0000-00007EBB0000}"/>
    <cellStyle name="Normal 5 5 2 2 2 7 3" xfId="48014" xr:uid="{00000000-0005-0000-0000-00007FBB0000}"/>
    <cellStyle name="Normal 5 5 2 2 2 8" xfId="48015" xr:uid="{00000000-0005-0000-0000-000080BB0000}"/>
    <cellStyle name="Normal 5 5 2 2 2 8 2" xfId="48016" xr:uid="{00000000-0005-0000-0000-000081BB0000}"/>
    <cellStyle name="Normal 5 5 2 2 2 9" xfId="48017" xr:uid="{00000000-0005-0000-0000-000082BB0000}"/>
    <cellStyle name="Normal 5 5 2 2 3" xfId="48018" xr:uid="{00000000-0005-0000-0000-000083BB0000}"/>
    <cellStyle name="Normal 5 5 2 2 3 2" xfId="48019" xr:uid="{00000000-0005-0000-0000-000084BB0000}"/>
    <cellStyle name="Normal 5 5 2 2 3 2 2" xfId="48020" xr:uid="{00000000-0005-0000-0000-000085BB0000}"/>
    <cellStyle name="Normal 5 5 2 2 3 2 2 2" xfId="48021" xr:uid="{00000000-0005-0000-0000-000086BB0000}"/>
    <cellStyle name="Normal 5 5 2 2 3 2 2 2 2" xfId="48022" xr:uid="{00000000-0005-0000-0000-000087BB0000}"/>
    <cellStyle name="Normal 5 5 2 2 3 2 2 3" xfId="48023" xr:uid="{00000000-0005-0000-0000-000088BB0000}"/>
    <cellStyle name="Normal 5 5 2 2 3 2 2 3 2" xfId="48024" xr:uid="{00000000-0005-0000-0000-000089BB0000}"/>
    <cellStyle name="Normal 5 5 2 2 3 2 2 3 2 2" xfId="48025" xr:uid="{00000000-0005-0000-0000-00008ABB0000}"/>
    <cellStyle name="Normal 5 5 2 2 3 2 2 3 3" xfId="48026" xr:uid="{00000000-0005-0000-0000-00008BBB0000}"/>
    <cellStyle name="Normal 5 5 2 2 3 2 2 4" xfId="48027" xr:uid="{00000000-0005-0000-0000-00008CBB0000}"/>
    <cellStyle name="Normal 5 5 2 2 3 2 3" xfId="48028" xr:uid="{00000000-0005-0000-0000-00008DBB0000}"/>
    <cellStyle name="Normal 5 5 2 2 3 2 3 2" xfId="48029" xr:uid="{00000000-0005-0000-0000-00008EBB0000}"/>
    <cellStyle name="Normal 5 5 2 2 3 2 4" xfId="48030" xr:uid="{00000000-0005-0000-0000-00008FBB0000}"/>
    <cellStyle name="Normal 5 5 2 2 3 2 4 2" xfId="48031" xr:uid="{00000000-0005-0000-0000-000090BB0000}"/>
    <cellStyle name="Normal 5 5 2 2 3 2 4 2 2" xfId="48032" xr:uid="{00000000-0005-0000-0000-000091BB0000}"/>
    <cellStyle name="Normal 5 5 2 2 3 2 4 3" xfId="48033" xr:uid="{00000000-0005-0000-0000-000092BB0000}"/>
    <cellStyle name="Normal 5 5 2 2 3 2 5" xfId="48034" xr:uid="{00000000-0005-0000-0000-000093BB0000}"/>
    <cellStyle name="Normal 5 5 2 2 3 2 6" xfId="48035" xr:uid="{00000000-0005-0000-0000-000094BB0000}"/>
    <cellStyle name="Normal 5 5 2 2 3 3" xfId="48036" xr:uid="{00000000-0005-0000-0000-000095BB0000}"/>
    <cellStyle name="Normal 5 5 2 2 3 3 2" xfId="48037" xr:uid="{00000000-0005-0000-0000-000096BB0000}"/>
    <cellStyle name="Normal 5 5 2 2 3 3 2 2" xfId="48038" xr:uid="{00000000-0005-0000-0000-000097BB0000}"/>
    <cellStyle name="Normal 5 5 2 2 3 3 3" xfId="48039" xr:uid="{00000000-0005-0000-0000-000098BB0000}"/>
    <cellStyle name="Normal 5 5 2 2 3 3 3 2" xfId="48040" xr:uid="{00000000-0005-0000-0000-000099BB0000}"/>
    <cellStyle name="Normal 5 5 2 2 3 3 3 2 2" xfId="48041" xr:uid="{00000000-0005-0000-0000-00009ABB0000}"/>
    <cellStyle name="Normal 5 5 2 2 3 3 3 3" xfId="48042" xr:uid="{00000000-0005-0000-0000-00009BBB0000}"/>
    <cellStyle name="Normal 5 5 2 2 3 3 4" xfId="48043" xr:uid="{00000000-0005-0000-0000-00009CBB0000}"/>
    <cellStyle name="Normal 5 5 2 2 3 4" xfId="48044" xr:uid="{00000000-0005-0000-0000-00009DBB0000}"/>
    <cellStyle name="Normal 5 5 2 2 3 4 2" xfId="48045" xr:uid="{00000000-0005-0000-0000-00009EBB0000}"/>
    <cellStyle name="Normal 5 5 2 2 3 4 2 2" xfId="48046" xr:uid="{00000000-0005-0000-0000-00009FBB0000}"/>
    <cellStyle name="Normal 5 5 2 2 3 4 3" xfId="48047" xr:uid="{00000000-0005-0000-0000-0000A0BB0000}"/>
    <cellStyle name="Normal 5 5 2 2 3 4 3 2" xfId="48048" xr:uid="{00000000-0005-0000-0000-0000A1BB0000}"/>
    <cellStyle name="Normal 5 5 2 2 3 4 3 2 2" xfId="48049" xr:uid="{00000000-0005-0000-0000-0000A2BB0000}"/>
    <cellStyle name="Normal 5 5 2 2 3 4 3 3" xfId="48050" xr:uid="{00000000-0005-0000-0000-0000A3BB0000}"/>
    <cellStyle name="Normal 5 5 2 2 3 4 4" xfId="48051" xr:uid="{00000000-0005-0000-0000-0000A4BB0000}"/>
    <cellStyle name="Normal 5 5 2 2 3 5" xfId="48052" xr:uid="{00000000-0005-0000-0000-0000A5BB0000}"/>
    <cellStyle name="Normal 5 5 2 2 3 5 2" xfId="48053" xr:uid="{00000000-0005-0000-0000-0000A6BB0000}"/>
    <cellStyle name="Normal 5 5 2 2 3 6" xfId="48054" xr:uid="{00000000-0005-0000-0000-0000A7BB0000}"/>
    <cellStyle name="Normal 5 5 2 2 3 6 2" xfId="48055" xr:uid="{00000000-0005-0000-0000-0000A8BB0000}"/>
    <cellStyle name="Normal 5 5 2 2 3 6 2 2" xfId="48056" xr:uid="{00000000-0005-0000-0000-0000A9BB0000}"/>
    <cellStyle name="Normal 5 5 2 2 3 6 3" xfId="48057" xr:uid="{00000000-0005-0000-0000-0000AABB0000}"/>
    <cellStyle name="Normal 5 5 2 2 3 7" xfId="48058" xr:uid="{00000000-0005-0000-0000-0000ABBB0000}"/>
    <cellStyle name="Normal 5 5 2 2 3 7 2" xfId="48059" xr:uid="{00000000-0005-0000-0000-0000ACBB0000}"/>
    <cellStyle name="Normal 5 5 2 2 3 8" xfId="48060" xr:uid="{00000000-0005-0000-0000-0000ADBB0000}"/>
    <cellStyle name="Normal 5 5 2 2 3 9" xfId="48061" xr:uid="{00000000-0005-0000-0000-0000AEBB0000}"/>
    <cellStyle name="Normal 5 5 2 2 4" xfId="48062" xr:uid="{00000000-0005-0000-0000-0000AFBB0000}"/>
    <cellStyle name="Normal 5 5 2 2 4 2" xfId="48063" xr:uid="{00000000-0005-0000-0000-0000B0BB0000}"/>
    <cellStyle name="Normal 5 5 2 2 4 2 2" xfId="48064" xr:uid="{00000000-0005-0000-0000-0000B1BB0000}"/>
    <cellStyle name="Normal 5 5 2 2 4 2 2 2" xfId="48065" xr:uid="{00000000-0005-0000-0000-0000B2BB0000}"/>
    <cellStyle name="Normal 5 5 2 2 4 2 3" xfId="48066" xr:uid="{00000000-0005-0000-0000-0000B3BB0000}"/>
    <cellStyle name="Normal 5 5 2 2 4 2 3 2" xfId="48067" xr:uid="{00000000-0005-0000-0000-0000B4BB0000}"/>
    <cellStyle name="Normal 5 5 2 2 4 2 3 2 2" xfId="48068" xr:uid="{00000000-0005-0000-0000-0000B5BB0000}"/>
    <cellStyle name="Normal 5 5 2 2 4 2 3 3" xfId="48069" xr:uid="{00000000-0005-0000-0000-0000B6BB0000}"/>
    <cellStyle name="Normal 5 5 2 2 4 2 4" xfId="48070" xr:uid="{00000000-0005-0000-0000-0000B7BB0000}"/>
    <cellStyle name="Normal 5 5 2 2 4 3" xfId="48071" xr:uid="{00000000-0005-0000-0000-0000B8BB0000}"/>
    <cellStyle name="Normal 5 5 2 2 4 3 2" xfId="48072" xr:uid="{00000000-0005-0000-0000-0000B9BB0000}"/>
    <cellStyle name="Normal 5 5 2 2 4 4" xfId="48073" xr:uid="{00000000-0005-0000-0000-0000BABB0000}"/>
    <cellStyle name="Normal 5 5 2 2 4 4 2" xfId="48074" xr:uid="{00000000-0005-0000-0000-0000BBBB0000}"/>
    <cellStyle name="Normal 5 5 2 2 4 4 2 2" xfId="48075" xr:uid="{00000000-0005-0000-0000-0000BCBB0000}"/>
    <cellStyle name="Normal 5 5 2 2 4 4 3" xfId="48076" xr:uid="{00000000-0005-0000-0000-0000BDBB0000}"/>
    <cellStyle name="Normal 5 5 2 2 4 5" xfId="48077" xr:uid="{00000000-0005-0000-0000-0000BEBB0000}"/>
    <cellStyle name="Normal 5 5 2 2 4 6" xfId="48078" xr:uid="{00000000-0005-0000-0000-0000BFBB0000}"/>
    <cellStyle name="Normal 5 5 2 2 5" xfId="48079" xr:uid="{00000000-0005-0000-0000-0000C0BB0000}"/>
    <cellStyle name="Normal 5 5 2 2 5 2" xfId="48080" xr:uid="{00000000-0005-0000-0000-0000C1BB0000}"/>
    <cellStyle name="Normal 5 5 2 2 5 2 2" xfId="48081" xr:uid="{00000000-0005-0000-0000-0000C2BB0000}"/>
    <cellStyle name="Normal 5 5 2 2 5 3" xfId="48082" xr:uid="{00000000-0005-0000-0000-0000C3BB0000}"/>
    <cellStyle name="Normal 5 5 2 2 5 3 2" xfId="48083" xr:uid="{00000000-0005-0000-0000-0000C4BB0000}"/>
    <cellStyle name="Normal 5 5 2 2 5 3 2 2" xfId="48084" xr:uid="{00000000-0005-0000-0000-0000C5BB0000}"/>
    <cellStyle name="Normal 5 5 2 2 5 3 3" xfId="48085" xr:uid="{00000000-0005-0000-0000-0000C6BB0000}"/>
    <cellStyle name="Normal 5 5 2 2 5 4" xfId="48086" xr:uid="{00000000-0005-0000-0000-0000C7BB0000}"/>
    <cellStyle name="Normal 5 5 2 2 6" xfId="48087" xr:uid="{00000000-0005-0000-0000-0000C8BB0000}"/>
    <cellStyle name="Normal 5 5 2 2 6 2" xfId="48088" xr:uid="{00000000-0005-0000-0000-0000C9BB0000}"/>
    <cellStyle name="Normal 5 5 2 2 6 2 2" xfId="48089" xr:uid="{00000000-0005-0000-0000-0000CABB0000}"/>
    <cellStyle name="Normal 5 5 2 2 6 3" xfId="48090" xr:uid="{00000000-0005-0000-0000-0000CBBB0000}"/>
    <cellStyle name="Normal 5 5 2 2 6 3 2" xfId="48091" xr:uid="{00000000-0005-0000-0000-0000CCBB0000}"/>
    <cellStyle name="Normal 5 5 2 2 6 3 2 2" xfId="48092" xr:uid="{00000000-0005-0000-0000-0000CDBB0000}"/>
    <cellStyle name="Normal 5 5 2 2 6 3 3" xfId="48093" xr:uid="{00000000-0005-0000-0000-0000CEBB0000}"/>
    <cellStyle name="Normal 5 5 2 2 6 4" xfId="48094" xr:uid="{00000000-0005-0000-0000-0000CFBB0000}"/>
    <cellStyle name="Normal 5 5 2 2 7" xfId="48095" xr:uid="{00000000-0005-0000-0000-0000D0BB0000}"/>
    <cellStyle name="Normal 5 5 2 2 7 2" xfId="48096" xr:uid="{00000000-0005-0000-0000-0000D1BB0000}"/>
    <cellStyle name="Normal 5 5 2 2 8" xfId="48097" xr:uid="{00000000-0005-0000-0000-0000D2BB0000}"/>
    <cellStyle name="Normal 5 5 2 2 8 2" xfId="48098" xr:uid="{00000000-0005-0000-0000-0000D3BB0000}"/>
    <cellStyle name="Normal 5 5 2 2 8 2 2" xfId="48099" xr:uid="{00000000-0005-0000-0000-0000D4BB0000}"/>
    <cellStyle name="Normal 5 5 2 2 8 3" xfId="48100" xr:uid="{00000000-0005-0000-0000-0000D5BB0000}"/>
    <cellStyle name="Normal 5 5 2 2 9" xfId="48101" xr:uid="{00000000-0005-0000-0000-0000D6BB0000}"/>
    <cellStyle name="Normal 5 5 2 2 9 2" xfId="48102" xr:uid="{00000000-0005-0000-0000-0000D7BB0000}"/>
    <cellStyle name="Normal 5 5 2 2_T-straight with PEDs adjustor" xfId="48103" xr:uid="{00000000-0005-0000-0000-0000D8BB0000}"/>
    <cellStyle name="Normal 5 5 2 3" xfId="48104" xr:uid="{00000000-0005-0000-0000-0000D9BB0000}"/>
    <cellStyle name="Normal 5 5 2 3 10" xfId="48105" xr:uid="{00000000-0005-0000-0000-0000DABB0000}"/>
    <cellStyle name="Normal 5 5 2 3 2" xfId="48106" xr:uid="{00000000-0005-0000-0000-0000DBBB0000}"/>
    <cellStyle name="Normal 5 5 2 3 2 2" xfId="48107" xr:uid="{00000000-0005-0000-0000-0000DCBB0000}"/>
    <cellStyle name="Normal 5 5 2 3 2 2 2" xfId="48108" xr:uid="{00000000-0005-0000-0000-0000DDBB0000}"/>
    <cellStyle name="Normal 5 5 2 3 2 2 2 2" xfId="48109" xr:uid="{00000000-0005-0000-0000-0000DEBB0000}"/>
    <cellStyle name="Normal 5 5 2 3 2 2 2 2 2" xfId="48110" xr:uid="{00000000-0005-0000-0000-0000DFBB0000}"/>
    <cellStyle name="Normal 5 5 2 3 2 2 2 3" xfId="48111" xr:uid="{00000000-0005-0000-0000-0000E0BB0000}"/>
    <cellStyle name="Normal 5 5 2 3 2 2 2 3 2" xfId="48112" xr:uid="{00000000-0005-0000-0000-0000E1BB0000}"/>
    <cellStyle name="Normal 5 5 2 3 2 2 2 3 2 2" xfId="48113" xr:uid="{00000000-0005-0000-0000-0000E2BB0000}"/>
    <cellStyle name="Normal 5 5 2 3 2 2 2 3 3" xfId="48114" xr:uid="{00000000-0005-0000-0000-0000E3BB0000}"/>
    <cellStyle name="Normal 5 5 2 3 2 2 2 4" xfId="48115" xr:uid="{00000000-0005-0000-0000-0000E4BB0000}"/>
    <cellStyle name="Normal 5 5 2 3 2 2 3" xfId="48116" xr:uid="{00000000-0005-0000-0000-0000E5BB0000}"/>
    <cellStyle name="Normal 5 5 2 3 2 2 3 2" xfId="48117" xr:uid="{00000000-0005-0000-0000-0000E6BB0000}"/>
    <cellStyle name="Normal 5 5 2 3 2 2 4" xfId="48118" xr:uid="{00000000-0005-0000-0000-0000E7BB0000}"/>
    <cellStyle name="Normal 5 5 2 3 2 2 4 2" xfId="48119" xr:uid="{00000000-0005-0000-0000-0000E8BB0000}"/>
    <cellStyle name="Normal 5 5 2 3 2 2 4 2 2" xfId="48120" xr:uid="{00000000-0005-0000-0000-0000E9BB0000}"/>
    <cellStyle name="Normal 5 5 2 3 2 2 4 3" xfId="48121" xr:uid="{00000000-0005-0000-0000-0000EABB0000}"/>
    <cellStyle name="Normal 5 5 2 3 2 2 5" xfId="48122" xr:uid="{00000000-0005-0000-0000-0000EBBB0000}"/>
    <cellStyle name="Normal 5 5 2 3 2 3" xfId="48123" xr:uid="{00000000-0005-0000-0000-0000ECBB0000}"/>
    <cellStyle name="Normal 5 5 2 3 2 3 2" xfId="48124" xr:uid="{00000000-0005-0000-0000-0000EDBB0000}"/>
    <cellStyle name="Normal 5 5 2 3 2 3 2 2" xfId="48125" xr:uid="{00000000-0005-0000-0000-0000EEBB0000}"/>
    <cellStyle name="Normal 5 5 2 3 2 3 3" xfId="48126" xr:uid="{00000000-0005-0000-0000-0000EFBB0000}"/>
    <cellStyle name="Normal 5 5 2 3 2 3 3 2" xfId="48127" xr:uid="{00000000-0005-0000-0000-0000F0BB0000}"/>
    <cellStyle name="Normal 5 5 2 3 2 3 3 2 2" xfId="48128" xr:uid="{00000000-0005-0000-0000-0000F1BB0000}"/>
    <cellStyle name="Normal 5 5 2 3 2 3 3 3" xfId="48129" xr:uid="{00000000-0005-0000-0000-0000F2BB0000}"/>
    <cellStyle name="Normal 5 5 2 3 2 3 4" xfId="48130" xr:uid="{00000000-0005-0000-0000-0000F3BB0000}"/>
    <cellStyle name="Normal 5 5 2 3 2 4" xfId="48131" xr:uid="{00000000-0005-0000-0000-0000F4BB0000}"/>
    <cellStyle name="Normal 5 5 2 3 2 4 2" xfId="48132" xr:uid="{00000000-0005-0000-0000-0000F5BB0000}"/>
    <cellStyle name="Normal 5 5 2 3 2 4 2 2" xfId="48133" xr:uid="{00000000-0005-0000-0000-0000F6BB0000}"/>
    <cellStyle name="Normal 5 5 2 3 2 4 3" xfId="48134" xr:uid="{00000000-0005-0000-0000-0000F7BB0000}"/>
    <cellStyle name="Normal 5 5 2 3 2 4 3 2" xfId="48135" xr:uid="{00000000-0005-0000-0000-0000F8BB0000}"/>
    <cellStyle name="Normal 5 5 2 3 2 4 3 2 2" xfId="48136" xr:uid="{00000000-0005-0000-0000-0000F9BB0000}"/>
    <cellStyle name="Normal 5 5 2 3 2 4 3 3" xfId="48137" xr:uid="{00000000-0005-0000-0000-0000FABB0000}"/>
    <cellStyle name="Normal 5 5 2 3 2 4 4" xfId="48138" xr:uid="{00000000-0005-0000-0000-0000FBBB0000}"/>
    <cellStyle name="Normal 5 5 2 3 2 5" xfId="48139" xr:uid="{00000000-0005-0000-0000-0000FCBB0000}"/>
    <cellStyle name="Normal 5 5 2 3 2 5 2" xfId="48140" xr:uid="{00000000-0005-0000-0000-0000FDBB0000}"/>
    <cellStyle name="Normal 5 5 2 3 2 6" xfId="48141" xr:uid="{00000000-0005-0000-0000-0000FEBB0000}"/>
    <cellStyle name="Normal 5 5 2 3 2 6 2" xfId="48142" xr:uid="{00000000-0005-0000-0000-0000FFBB0000}"/>
    <cellStyle name="Normal 5 5 2 3 2 6 2 2" xfId="48143" xr:uid="{00000000-0005-0000-0000-000000BC0000}"/>
    <cellStyle name="Normal 5 5 2 3 2 6 3" xfId="48144" xr:uid="{00000000-0005-0000-0000-000001BC0000}"/>
    <cellStyle name="Normal 5 5 2 3 2 7" xfId="48145" xr:uid="{00000000-0005-0000-0000-000002BC0000}"/>
    <cellStyle name="Normal 5 5 2 3 2 7 2" xfId="48146" xr:uid="{00000000-0005-0000-0000-000003BC0000}"/>
    <cellStyle name="Normal 5 5 2 3 2 8" xfId="48147" xr:uid="{00000000-0005-0000-0000-000004BC0000}"/>
    <cellStyle name="Normal 5 5 2 3 2 9" xfId="48148" xr:uid="{00000000-0005-0000-0000-000005BC0000}"/>
    <cellStyle name="Normal 5 5 2 3 3" xfId="48149" xr:uid="{00000000-0005-0000-0000-000006BC0000}"/>
    <cellStyle name="Normal 5 5 2 3 3 2" xfId="48150" xr:uid="{00000000-0005-0000-0000-000007BC0000}"/>
    <cellStyle name="Normal 5 5 2 3 3 2 2" xfId="48151" xr:uid="{00000000-0005-0000-0000-000008BC0000}"/>
    <cellStyle name="Normal 5 5 2 3 3 2 2 2" xfId="48152" xr:uid="{00000000-0005-0000-0000-000009BC0000}"/>
    <cellStyle name="Normal 5 5 2 3 3 2 3" xfId="48153" xr:uid="{00000000-0005-0000-0000-00000ABC0000}"/>
    <cellStyle name="Normal 5 5 2 3 3 2 3 2" xfId="48154" xr:uid="{00000000-0005-0000-0000-00000BBC0000}"/>
    <cellStyle name="Normal 5 5 2 3 3 2 3 2 2" xfId="48155" xr:uid="{00000000-0005-0000-0000-00000CBC0000}"/>
    <cellStyle name="Normal 5 5 2 3 3 2 3 3" xfId="48156" xr:uid="{00000000-0005-0000-0000-00000DBC0000}"/>
    <cellStyle name="Normal 5 5 2 3 3 2 4" xfId="48157" xr:uid="{00000000-0005-0000-0000-00000EBC0000}"/>
    <cellStyle name="Normal 5 5 2 3 3 3" xfId="48158" xr:uid="{00000000-0005-0000-0000-00000FBC0000}"/>
    <cellStyle name="Normal 5 5 2 3 3 3 2" xfId="48159" xr:uid="{00000000-0005-0000-0000-000010BC0000}"/>
    <cellStyle name="Normal 5 5 2 3 3 4" xfId="48160" xr:uid="{00000000-0005-0000-0000-000011BC0000}"/>
    <cellStyle name="Normal 5 5 2 3 3 4 2" xfId="48161" xr:uid="{00000000-0005-0000-0000-000012BC0000}"/>
    <cellStyle name="Normal 5 5 2 3 3 4 2 2" xfId="48162" xr:uid="{00000000-0005-0000-0000-000013BC0000}"/>
    <cellStyle name="Normal 5 5 2 3 3 4 3" xfId="48163" xr:uid="{00000000-0005-0000-0000-000014BC0000}"/>
    <cellStyle name="Normal 5 5 2 3 3 5" xfId="48164" xr:uid="{00000000-0005-0000-0000-000015BC0000}"/>
    <cellStyle name="Normal 5 5 2 3 4" xfId="48165" xr:uid="{00000000-0005-0000-0000-000016BC0000}"/>
    <cellStyle name="Normal 5 5 2 3 4 2" xfId="48166" xr:uid="{00000000-0005-0000-0000-000017BC0000}"/>
    <cellStyle name="Normal 5 5 2 3 4 2 2" xfId="48167" xr:uid="{00000000-0005-0000-0000-000018BC0000}"/>
    <cellStyle name="Normal 5 5 2 3 4 3" xfId="48168" xr:uid="{00000000-0005-0000-0000-000019BC0000}"/>
    <cellStyle name="Normal 5 5 2 3 4 3 2" xfId="48169" xr:uid="{00000000-0005-0000-0000-00001ABC0000}"/>
    <cellStyle name="Normal 5 5 2 3 4 3 2 2" xfId="48170" xr:uid="{00000000-0005-0000-0000-00001BBC0000}"/>
    <cellStyle name="Normal 5 5 2 3 4 3 3" xfId="48171" xr:uid="{00000000-0005-0000-0000-00001CBC0000}"/>
    <cellStyle name="Normal 5 5 2 3 4 4" xfId="48172" xr:uid="{00000000-0005-0000-0000-00001DBC0000}"/>
    <cellStyle name="Normal 5 5 2 3 5" xfId="48173" xr:uid="{00000000-0005-0000-0000-00001EBC0000}"/>
    <cellStyle name="Normal 5 5 2 3 5 2" xfId="48174" xr:uid="{00000000-0005-0000-0000-00001FBC0000}"/>
    <cellStyle name="Normal 5 5 2 3 5 2 2" xfId="48175" xr:uid="{00000000-0005-0000-0000-000020BC0000}"/>
    <cellStyle name="Normal 5 5 2 3 5 3" xfId="48176" xr:uid="{00000000-0005-0000-0000-000021BC0000}"/>
    <cellStyle name="Normal 5 5 2 3 5 3 2" xfId="48177" xr:uid="{00000000-0005-0000-0000-000022BC0000}"/>
    <cellStyle name="Normal 5 5 2 3 5 3 2 2" xfId="48178" xr:uid="{00000000-0005-0000-0000-000023BC0000}"/>
    <cellStyle name="Normal 5 5 2 3 5 3 3" xfId="48179" xr:uid="{00000000-0005-0000-0000-000024BC0000}"/>
    <cellStyle name="Normal 5 5 2 3 5 4" xfId="48180" xr:uid="{00000000-0005-0000-0000-000025BC0000}"/>
    <cellStyle name="Normal 5 5 2 3 6" xfId="48181" xr:uid="{00000000-0005-0000-0000-000026BC0000}"/>
    <cellStyle name="Normal 5 5 2 3 6 2" xfId="48182" xr:uid="{00000000-0005-0000-0000-000027BC0000}"/>
    <cellStyle name="Normal 5 5 2 3 7" xfId="48183" xr:uid="{00000000-0005-0000-0000-000028BC0000}"/>
    <cellStyle name="Normal 5 5 2 3 7 2" xfId="48184" xr:uid="{00000000-0005-0000-0000-000029BC0000}"/>
    <cellStyle name="Normal 5 5 2 3 7 2 2" xfId="48185" xr:uid="{00000000-0005-0000-0000-00002ABC0000}"/>
    <cellStyle name="Normal 5 5 2 3 7 3" xfId="48186" xr:uid="{00000000-0005-0000-0000-00002BBC0000}"/>
    <cellStyle name="Normal 5 5 2 3 8" xfId="48187" xr:uid="{00000000-0005-0000-0000-00002CBC0000}"/>
    <cellStyle name="Normal 5 5 2 3 8 2" xfId="48188" xr:uid="{00000000-0005-0000-0000-00002DBC0000}"/>
    <cellStyle name="Normal 5 5 2 3 9" xfId="48189" xr:uid="{00000000-0005-0000-0000-00002EBC0000}"/>
    <cellStyle name="Normal 5 5 2 4" xfId="48190" xr:uid="{00000000-0005-0000-0000-00002FBC0000}"/>
    <cellStyle name="Normal 5 5 2 4 2" xfId="48191" xr:uid="{00000000-0005-0000-0000-000030BC0000}"/>
    <cellStyle name="Normal 5 5 2 4 2 2" xfId="48192" xr:uid="{00000000-0005-0000-0000-000031BC0000}"/>
    <cellStyle name="Normal 5 5 2 4 2 2 2" xfId="48193" xr:uid="{00000000-0005-0000-0000-000032BC0000}"/>
    <cellStyle name="Normal 5 5 2 4 2 2 2 2" xfId="48194" xr:uid="{00000000-0005-0000-0000-000033BC0000}"/>
    <cellStyle name="Normal 5 5 2 4 2 2 3" xfId="48195" xr:uid="{00000000-0005-0000-0000-000034BC0000}"/>
    <cellStyle name="Normal 5 5 2 4 2 2 3 2" xfId="48196" xr:uid="{00000000-0005-0000-0000-000035BC0000}"/>
    <cellStyle name="Normal 5 5 2 4 2 2 3 2 2" xfId="48197" xr:uid="{00000000-0005-0000-0000-000036BC0000}"/>
    <cellStyle name="Normal 5 5 2 4 2 2 3 3" xfId="48198" xr:uid="{00000000-0005-0000-0000-000037BC0000}"/>
    <cellStyle name="Normal 5 5 2 4 2 2 4" xfId="48199" xr:uid="{00000000-0005-0000-0000-000038BC0000}"/>
    <cellStyle name="Normal 5 5 2 4 2 3" xfId="48200" xr:uid="{00000000-0005-0000-0000-000039BC0000}"/>
    <cellStyle name="Normal 5 5 2 4 2 3 2" xfId="48201" xr:uid="{00000000-0005-0000-0000-00003ABC0000}"/>
    <cellStyle name="Normal 5 5 2 4 2 4" xfId="48202" xr:uid="{00000000-0005-0000-0000-00003BBC0000}"/>
    <cellStyle name="Normal 5 5 2 4 2 4 2" xfId="48203" xr:uid="{00000000-0005-0000-0000-00003CBC0000}"/>
    <cellStyle name="Normal 5 5 2 4 2 4 2 2" xfId="48204" xr:uid="{00000000-0005-0000-0000-00003DBC0000}"/>
    <cellStyle name="Normal 5 5 2 4 2 4 3" xfId="48205" xr:uid="{00000000-0005-0000-0000-00003EBC0000}"/>
    <cellStyle name="Normal 5 5 2 4 2 5" xfId="48206" xr:uid="{00000000-0005-0000-0000-00003FBC0000}"/>
    <cellStyle name="Normal 5 5 2 4 2 6" xfId="48207" xr:uid="{00000000-0005-0000-0000-000040BC0000}"/>
    <cellStyle name="Normal 5 5 2 4 3" xfId="48208" xr:uid="{00000000-0005-0000-0000-000041BC0000}"/>
    <cellStyle name="Normal 5 5 2 4 3 2" xfId="48209" xr:uid="{00000000-0005-0000-0000-000042BC0000}"/>
    <cellStyle name="Normal 5 5 2 4 3 2 2" xfId="48210" xr:uid="{00000000-0005-0000-0000-000043BC0000}"/>
    <cellStyle name="Normal 5 5 2 4 3 3" xfId="48211" xr:uid="{00000000-0005-0000-0000-000044BC0000}"/>
    <cellStyle name="Normal 5 5 2 4 3 3 2" xfId="48212" xr:uid="{00000000-0005-0000-0000-000045BC0000}"/>
    <cellStyle name="Normal 5 5 2 4 3 3 2 2" xfId="48213" xr:uid="{00000000-0005-0000-0000-000046BC0000}"/>
    <cellStyle name="Normal 5 5 2 4 3 3 3" xfId="48214" xr:uid="{00000000-0005-0000-0000-000047BC0000}"/>
    <cellStyle name="Normal 5 5 2 4 3 4" xfId="48215" xr:uid="{00000000-0005-0000-0000-000048BC0000}"/>
    <cellStyle name="Normal 5 5 2 4 4" xfId="48216" xr:uid="{00000000-0005-0000-0000-000049BC0000}"/>
    <cellStyle name="Normal 5 5 2 4 4 2" xfId="48217" xr:uid="{00000000-0005-0000-0000-00004ABC0000}"/>
    <cellStyle name="Normal 5 5 2 4 4 2 2" xfId="48218" xr:uid="{00000000-0005-0000-0000-00004BBC0000}"/>
    <cellStyle name="Normal 5 5 2 4 4 3" xfId="48219" xr:uid="{00000000-0005-0000-0000-00004CBC0000}"/>
    <cellStyle name="Normal 5 5 2 4 4 3 2" xfId="48220" xr:uid="{00000000-0005-0000-0000-00004DBC0000}"/>
    <cellStyle name="Normal 5 5 2 4 4 3 2 2" xfId="48221" xr:uid="{00000000-0005-0000-0000-00004EBC0000}"/>
    <cellStyle name="Normal 5 5 2 4 4 3 3" xfId="48222" xr:uid="{00000000-0005-0000-0000-00004FBC0000}"/>
    <cellStyle name="Normal 5 5 2 4 4 4" xfId="48223" xr:uid="{00000000-0005-0000-0000-000050BC0000}"/>
    <cellStyle name="Normal 5 5 2 4 5" xfId="48224" xr:uid="{00000000-0005-0000-0000-000051BC0000}"/>
    <cellStyle name="Normal 5 5 2 4 5 2" xfId="48225" xr:uid="{00000000-0005-0000-0000-000052BC0000}"/>
    <cellStyle name="Normal 5 5 2 4 6" xfId="48226" xr:uid="{00000000-0005-0000-0000-000053BC0000}"/>
    <cellStyle name="Normal 5 5 2 4 6 2" xfId="48227" xr:uid="{00000000-0005-0000-0000-000054BC0000}"/>
    <cellStyle name="Normal 5 5 2 4 6 2 2" xfId="48228" xr:uid="{00000000-0005-0000-0000-000055BC0000}"/>
    <cellStyle name="Normal 5 5 2 4 6 3" xfId="48229" xr:uid="{00000000-0005-0000-0000-000056BC0000}"/>
    <cellStyle name="Normal 5 5 2 4 7" xfId="48230" xr:uid="{00000000-0005-0000-0000-000057BC0000}"/>
    <cellStyle name="Normal 5 5 2 4 7 2" xfId="48231" xr:uid="{00000000-0005-0000-0000-000058BC0000}"/>
    <cellStyle name="Normal 5 5 2 4 8" xfId="48232" xr:uid="{00000000-0005-0000-0000-000059BC0000}"/>
    <cellStyle name="Normal 5 5 2 4 9" xfId="48233" xr:uid="{00000000-0005-0000-0000-00005ABC0000}"/>
    <cellStyle name="Normal 5 5 2 5" xfId="48234" xr:uid="{00000000-0005-0000-0000-00005BBC0000}"/>
    <cellStyle name="Normal 5 5 2 5 2" xfId="48235" xr:uid="{00000000-0005-0000-0000-00005CBC0000}"/>
    <cellStyle name="Normal 5 5 2 5 2 2" xfId="48236" xr:uid="{00000000-0005-0000-0000-00005DBC0000}"/>
    <cellStyle name="Normal 5 5 2 5 2 2 2" xfId="48237" xr:uid="{00000000-0005-0000-0000-00005EBC0000}"/>
    <cellStyle name="Normal 5 5 2 5 2 3" xfId="48238" xr:uid="{00000000-0005-0000-0000-00005FBC0000}"/>
    <cellStyle name="Normal 5 5 2 5 2 3 2" xfId="48239" xr:uid="{00000000-0005-0000-0000-000060BC0000}"/>
    <cellStyle name="Normal 5 5 2 5 2 3 2 2" xfId="48240" xr:uid="{00000000-0005-0000-0000-000061BC0000}"/>
    <cellStyle name="Normal 5 5 2 5 2 3 3" xfId="48241" xr:uid="{00000000-0005-0000-0000-000062BC0000}"/>
    <cellStyle name="Normal 5 5 2 5 2 4" xfId="48242" xr:uid="{00000000-0005-0000-0000-000063BC0000}"/>
    <cellStyle name="Normal 5 5 2 5 3" xfId="48243" xr:uid="{00000000-0005-0000-0000-000064BC0000}"/>
    <cellStyle name="Normal 5 5 2 5 3 2" xfId="48244" xr:uid="{00000000-0005-0000-0000-000065BC0000}"/>
    <cellStyle name="Normal 5 5 2 5 4" xfId="48245" xr:uid="{00000000-0005-0000-0000-000066BC0000}"/>
    <cellStyle name="Normal 5 5 2 5 4 2" xfId="48246" xr:uid="{00000000-0005-0000-0000-000067BC0000}"/>
    <cellStyle name="Normal 5 5 2 5 4 2 2" xfId="48247" xr:uid="{00000000-0005-0000-0000-000068BC0000}"/>
    <cellStyle name="Normal 5 5 2 5 4 3" xfId="48248" xr:uid="{00000000-0005-0000-0000-000069BC0000}"/>
    <cellStyle name="Normal 5 5 2 5 5" xfId="48249" xr:uid="{00000000-0005-0000-0000-00006ABC0000}"/>
    <cellStyle name="Normal 5 5 2 5 6" xfId="48250" xr:uid="{00000000-0005-0000-0000-00006BBC0000}"/>
    <cellStyle name="Normal 5 5 2 6" xfId="48251" xr:uid="{00000000-0005-0000-0000-00006CBC0000}"/>
    <cellStyle name="Normal 5 5 2 6 2" xfId="48252" xr:uid="{00000000-0005-0000-0000-00006DBC0000}"/>
    <cellStyle name="Normal 5 5 2 6 2 2" xfId="48253" xr:uid="{00000000-0005-0000-0000-00006EBC0000}"/>
    <cellStyle name="Normal 5 5 2 6 3" xfId="48254" xr:uid="{00000000-0005-0000-0000-00006FBC0000}"/>
    <cellStyle name="Normal 5 5 2 6 3 2" xfId="48255" xr:uid="{00000000-0005-0000-0000-000070BC0000}"/>
    <cellStyle name="Normal 5 5 2 6 3 2 2" xfId="48256" xr:uid="{00000000-0005-0000-0000-000071BC0000}"/>
    <cellStyle name="Normal 5 5 2 6 3 3" xfId="48257" xr:uid="{00000000-0005-0000-0000-000072BC0000}"/>
    <cellStyle name="Normal 5 5 2 6 4" xfId="48258" xr:uid="{00000000-0005-0000-0000-000073BC0000}"/>
    <cellStyle name="Normal 5 5 2 7" xfId="48259" xr:uid="{00000000-0005-0000-0000-000074BC0000}"/>
    <cellStyle name="Normal 5 5 2 7 2" xfId="48260" xr:uid="{00000000-0005-0000-0000-000075BC0000}"/>
    <cellStyle name="Normal 5 5 2 7 2 2" xfId="48261" xr:uid="{00000000-0005-0000-0000-000076BC0000}"/>
    <cellStyle name="Normal 5 5 2 7 3" xfId="48262" xr:uid="{00000000-0005-0000-0000-000077BC0000}"/>
    <cellStyle name="Normal 5 5 2 7 3 2" xfId="48263" xr:uid="{00000000-0005-0000-0000-000078BC0000}"/>
    <cellStyle name="Normal 5 5 2 7 3 2 2" xfId="48264" xr:uid="{00000000-0005-0000-0000-000079BC0000}"/>
    <cellStyle name="Normal 5 5 2 7 3 3" xfId="48265" xr:uid="{00000000-0005-0000-0000-00007ABC0000}"/>
    <cellStyle name="Normal 5 5 2 7 4" xfId="48266" xr:uid="{00000000-0005-0000-0000-00007BBC0000}"/>
    <cellStyle name="Normal 5 5 2 8" xfId="48267" xr:uid="{00000000-0005-0000-0000-00007CBC0000}"/>
    <cellStyle name="Normal 5 5 2 8 2" xfId="48268" xr:uid="{00000000-0005-0000-0000-00007DBC0000}"/>
    <cellStyle name="Normal 5 5 2 9" xfId="48269" xr:uid="{00000000-0005-0000-0000-00007EBC0000}"/>
    <cellStyle name="Normal 5 5 2 9 2" xfId="48270" xr:uid="{00000000-0005-0000-0000-00007FBC0000}"/>
    <cellStyle name="Normal 5 5 2 9 2 2" xfId="48271" xr:uid="{00000000-0005-0000-0000-000080BC0000}"/>
    <cellStyle name="Normal 5 5 2 9 3" xfId="48272" xr:uid="{00000000-0005-0000-0000-000081BC0000}"/>
    <cellStyle name="Normal 5 5 2_T-straight with PEDs adjustor" xfId="48273" xr:uid="{00000000-0005-0000-0000-000082BC0000}"/>
    <cellStyle name="Normal 5 5 3" xfId="48274" xr:uid="{00000000-0005-0000-0000-000083BC0000}"/>
    <cellStyle name="Normal 5 5 3 10" xfId="48275" xr:uid="{00000000-0005-0000-0000-000084BC0000}"/>
    <cellStyle name="Normal 5 5 3 11" xfId="48276" xr:uid="{00000000-0005-0000-0000-000085BC0000}"/>
    <cellStyle name="Normal 5 5 3 2" xfId="48277" xr:uid="{00000000-0005-0000-0000-000086BC0000}"/>
    <cellStyle name="Normal 5 5 3 2 10" xfId="48278" xr:uid="{00000000-0005-0000-0000-000087BC0000}"/>
    <cellStyle name="Normal 5 5 3 2 2" xfId="48279" xr:uid="{00000000-0005-0000-0000-000088BC0000}"/>
    <cellStyle name="Normal 5 5 3 2 2 2" xfId="48280" xr:uid="{00000000-0005-0000-0000-000089BC0000}"/>
    <cellStyle name="Normal 5 5 3 2 2 2 2" xfId="48281" xr:uid="{00000000-0005-0000-0000-00008ABC0000}"/>
    <cellStyle name="Normal 5 5 3 2 2 2 2 2" xfId="48282" xr:uid="{00000000-0005-0000-0000-00008BBC0000}"/>
    <cellStyle name="Normal 5 5 3 2 2 2 2 2 2" xfId="48283" xr:uid="{00000000-0005-0000-0000-00008CBC0000}"/>
    <cellStyle name="Normal 5 5 3 2 2 2 2 3" xfId="48284" xr:uid="{00000000-0005-0000-0000-00008DBC0000}"/>
    <cellStyle name="Normal 5 5 3 2 2 2 2 3 2" xfId="48285" xr:uid="{00000000-0005-0000-0000-00008EBC0000}"/>
    <cellStyle name="Normal 5 5 3 2 2 2 2 3 2 2" xfId="48286" xr:uid="{00000000-0005-0000-0000-00008FBC0000}"/>
    <cellStyle name="Normal 5 5 3 2 2 2 2 3 3" xfId="48287" xr:uid="{00000000-0005-0000-0000-000090BC0000}"/>
    <cellStyle name="Normal 5 5 3 2 2 2 2 4" xfId="48288" xr:uid="{00000000-0005-0000-0000-000091BC0000}"/>
    <cellStyle name="Normal 5 5 3 2 2 2 3" xfId="48289" xr:uid="{00000000-0005-0000-0000-000092BC0000}"/>
    <cellStyle name="Normal 5 5 3 2 2 2 3 2" xfId="48290" xr:uid="{00000000-0005-0000-0000-000093BC0000}"/>
    <cellStyle name="Normal 5 5 3 2 2 2 4" xfId="48291" xr:uid="{00000000-0005-0000-0000-000094BC0000}"/>
    <cellStyle name="Normal 5 5 3 2 2 2 4 2" xfId="48292" xr:uid="{00000000-0005-0000-0000-000095BC0000}"/>
    <cellStyle name="Normal 5 5 3 2 2 2 4 2 2" xfId="48293" xr:uid="{00000000-0005-0000-0000-000096BC0000}"/>
    <cellStyle name="Normal 5 5 3 2 2 2 4 3" xfId="48294" xr:uid="{00000000-0005-0000-0000-000097BC0000}"/>
    <cellStyle name="Normal 5 5 3 2 2 2 5" xfId="48295" xr:uid="{00000000-0005-0000-0000-000098BC0000}"/>
    <cellStyle name="Normal 5 5 3 2 2 3" xfId="48296" xr:uid="{00000000-0005-0000-0000-000099BC0000}"/>
    <cellStyle name="Normal 5 5 3 2 2 3 2" xfId="48297" xr:uid="{00000000-0005-0000-0000-00009ABC0000}"/>
    <cellStyle name="Normal 5 5 3 2 2 3 2 2" xfId="48298" xr:uid="{00000000-0005-0000-0000-00009BBC0000}"/>
    <cellStyle name="Normal 5 5 3 2 2 3 3" xfId="48299" xr:uid="{00000000-0005-0000-0000-00009CBC0000}"/>
    <cellStyle name="Normal 5 5 3 2 2 3 3 2" xfId="48300" xr:uid="{00000000-0005-0000-0000-00009DBC0000}"/>
    <cellStyle name="Normal 5 5 3 2 2 3 3 2 2" xfId="48301" xr:uid="{00000000-0005-0000-0000-00009EBC0000}"/>
    <cellStyle name="Normal 5 5 3 2 2 3 3 3" xfId="48302" xr:uid="{00000000-0005-0000-0000-00009FBC0000}"/>
    <cellStyle name="Normal 5 5 3 2 2 3 4" xfId="48303" xr:uid="{00000000-0005-0000-0000-0000A0BC0000}"/>
    <cellStyle name="Normal 5 5 3 2 2 4" xfId="48304" xr:uid="{00000000-0005-0000-0000-0000A1BC0000}"/>
    <cellStyle name="Normal 5 5 3 2 2 4 2" xfId="48305" xr:uid="{00000000-0005-0000-0000-0000A2BC0000}"/>
    <cellStyle name="Normal 5 5 3 2 2 4 2 2" xfId="48306" xr:uid="{00000000-0005-0000-0000-0000A3BC0000}"/>
    <cellStyle name="Normal 5 5 3 2 2 4 3" xfId="48307" xr:uid="{00000000-0005-0000-0000-0000A4BC0000}"/>
    <cellStyle name="Normal 5 5 3 2 2 4 3 2" xfId="48308" xr:uid="{00000000-0005-0000-0000-0000A5BC0000}"/>
    <cellStyle name="Normal 5 5 3 2 2 4 3 2 2" xfId="48309" xr:uid="{00000000-0005-0000-0000-0000A6BC0000}"/>
    <cellStyle name="Normal 5 5 3 2 2 4 3 3" xfId="48310" xr:uid="{00000000-0005-0000-0000-0000A7BC0000}"/>
    <cellStyle name="Normal 5 5 3 2 2 4 4" xfId="48311" xr:uid="{00000000-0005-0000-0000-0000A8BC0000}"/>
    <cellStyle name="Normal 5 5 3 2 2 5" xfId="48312" xr:uid="{00000000-0005-0000-0000-0000A9BC0000}"/>
    <cellStyle name="Normal 5 5 3 2 2 5 2" xfId="48313" xr:uid="{00000000-0005-0000-0000-0000AABC0000}"/>
    <cellStyle name="Normal 5 5 3 2 2 6" xfId="48314" xr:uid="{00000000-0005-0000-0000-0000ABBC0000}"/>
    <cellStyle name="Normal 5 5 3 2 2 6 2" xfId="48315" xr:uid="{00000000-0005-0000-0000-0000ACBC0000}"/>
    <cellStyle name="Normal 5 5 3 2 2 6 2 2" xfId="48316" xr:uid="{00000000-0005-0000-0000-0000ADBC0000}"/>
    <cellStyle name="Normal 5 5 3 2 2 6 3" xfId="48317" xr:uid="{00000000-0005-0000-0000-0000AEBC0000}"/>
    <cellStyle name="Normal 5 5 3 2 2 7" xfId="48318" xr:uid="{00000000-0005-0000-0000-0000AFBC0000}"/>
    <cellStyle name="Normal 5 5 3 2 2 7 2" xfId="48319" xr:uid="{00000000-0005-0000-0000-0000B0BC0000}"/>
    <cellStyle name="Normal 5 5 3 2 2 8" xfId="48320" xr:uid="{00000000-0005-0000-0000-0000B1BC0000}"/>
    <cellStyle name="Normal 5 5 3 2 2 9" xfId="48321" xr:uid="{00000000-0005-0000-0000-0000B2BC0000}"/>
    <cellStyle name="Normal 5 5 3 2 3" xfId="48322" xr:uid="{00000000-0005-0000-0000-0000B3BC0000}"/>
    <cellStyle name="Normal 5 5 3 2 3 2" xfId="48323" xr:uid="{00000000-0005-0000-0000-0000B4BC0000}"/>
    <cellStyle name="Normal 5 5 3 2 3 2 2" xfId="48324" xr:uid="{00000000-0005-0000-0000-0000B5BC0000}"/>
    <cellStyle name="Normal 5 5 3 2 3 2 2 2" xfId="48325" xr:uid="{00000000-0005-0000-0000-0000B6BC0000}"/>
    <cellStyle name="Normal 5 5 3 2 3 2 3" xfId="48326" xr:uid="{00000000-0005-0000-0000-0000B7BC0000}"/>
    <cellStyle name="Normal 5 5 3 2 3 2 3 2" xfId="48327" xr:uid="{00000000-0005-0000-0000-0000B8BC0000}"/>
    <cellStyle name="Normal 5 5 3 2 3 2 3 2 2" xfId="48328" xr:uid="{00000000-0005-0000-0000-0000B9BC0000}"/>
    <cellStyle name="Normal 5 5 3 2 3 2 3 3" xfId="48329" xr:uid="{00000000-0005-0000-0000-0000BABC0000}"/>
    <cellStyle name="Normal 5 5 3 2 3 2 4" xfId="48330" xr:uid="{00000000-0005-0000-0000-0000BBBC0000}"/>
    <cellStyle name="Normal 5 5 3 2 3 3" xfId="48331" xr:uid="{00000000-0005-0000-0000-0000BCBC0000}"/>
    <cellStyle name="Normal 5 5 3 2 3 3 2" xfId="48332" xr:uid="{00000000-0005-0000-0000-0000BDBC0000}"/>
    <cellStyle name="Normal 5 5 3 2 3 4" xfId="48333" xr:uid="{00000000-0005-0000-0000-0000BEBC0000}"/>
    <cellStyle name="Normal 5 5 3 2 3 4 2" xfId="48334" xr:uid="{00000000-0005-0000-0000-0000BFBC0000}"/>
    <cellStyle name="Normal 5 5 3 2 3 4 2 2" xfId="48335" xr:uid="{00000000-0005-0000-0000-0000C0BC0000}"/>
    <cellStyle name="Normal 5 5 3 2 3 4 3" xfId="48336" xr:uid="{00000000-0005-0000-0000-0000C1BC0000}"/>
    <cellStyle name="Normal 5 5 3 2 3 5" xfId="48337" xr:uid="{00000000-0005-0000-0000-0000C2BC0000}"/>
    <cellStyle name="Normal 5 5 3 2 4" xfId="48338" xr:uid="{00000000-0005-0000-0000-0000C3BC0000}"/>
    <cellStyle name="Normal 5 5 3 2 4 2" xfId="48339" xr:uid="{00000000-0005-0000-0000-0000C4BC0000}"/>
    <cellStyle name="Normal 5 5 3 2 4 2 2" xfId="48340" xr:uid="{00000000-0005-0000-0000-0000C5BC0000}"/>
    <cellStyle name="Normal 5 5 3 2 4 3" xfId="48341" xr:uid="{00000000-0005-0000-0000-0000C6BC0000}"/>
    <cellStyle name="Normal 5 5 3 2 4 3 2" xfId="48342" xr:uid="{00000000-0005-0000-0000-0000C7BC0000}"/>
    <cellStyle name="Normal 5 5 3 2 4 3 2 2" xfId="48343" xr:uid="{00000000-0005-0000-0000-0000C8BC0000}"/>
    <cellStyle name="Normal 5 5 3 2 4 3 3" xfId="48344" xr:uid="{00000000-0005-0000-0000-0000C9BC0000}"/>
    <cellStyle name="Normal 5 5 3 2 4 4" xfId="48345" xr:uid="{00000000-0005-0000-0000-0000CABC0000}"/>
    <cellStyle name="Normal 5 5 3 2 5" xfId="48346" xr:uid="{00000000-0005-0000-0000-0000CBBC0000}"/>
    <cellStyle name="Normal 5 5 3 2 5 2" xfId="48347" xr:uid="{00000000-0005-0000-0000-0000CCBC0000}"/>
    <cellStyle name="Normal 5 5 3 2 5 2 2" xfId="48348" xr:uid="{00000000-0005-0000-0000-0000CDBC0000}"/>
    <cellStyle name="Normal 5 5 3 2 5 3" xfId="48349" xr:uid="{00000000-0005-0000-0000-0000CEBC0000}"/>
    <cellStyle name="Normal 5 5 3 2 5 3 2" xfId="48350" xr:uid="{00000000-0005-0000-0000-0000CFBC0000}"/>
    <cellStyle name="Normal 5 5 3 2 5 3 2 2" xfId="48351" xr:uid="{00000000-0005-0000-0000-0000D0BC0000}"/>
    <cellStyle name="Normal 5 5 3 2 5 3 3" xfId="48352" xr:uid="{00000000-0005-0000-0000-0000D1BC0000}"/>
    <cellStyle name="Normal 5 5 3 2 5 4" xfId="48353" xr:uid="{00000000-0005-0000-0000-0000D2BC0000}"/>
    <cellStyle name="Normal 5 5 3 2 6" xfId="48354" xr:uid="{00000000-0005-0000-0000-0000D3BC0000}"/>
    <cellStyle name="Normal 5 5 3 2 6 2" xfId="48355" xr:uid="{00000000-0005-0000-0000-0000D4BC0000}"/>
    <cellStyle name="Normal 5 5 3 2 7" xfId="48356" xr:uid="{00000000-0005-0000-0000-0000D5BC0000}"/>
    <cellStyle name="Normal 5 5 3 2 7 2" xfId="48357" xr:uid="{00000000-0005-0000-0000-0000D6BC0000}"/>
    <cellStyle name="Normal 5 5 3 2 7 2 2" xfId="48358" xr:uid="{00000000-0005-0000-0000-0000D7BC0000}"/>
    <cellStyle name="Normal 5 5 3 2 7 3" xfId="48359" xr:uid="{00000000-0005-0000-0000-0000D8BC0000}"/>
    <cellStyle name="Normal 5 5 3 2 8" xfId="48360" xr:uid="{00000000-0005-0000-0000-0000D9BC0000}"/>
    <cellStyle name="Normal 5 5 3 2 8 2" xfId="48361" xr:uid="{00000000-0005-0000-0000-0000DABC0000}"/>
    <cellStyle name="Normal 5 5 3 2 9" xfId="48362" xr:uid="{00000000-0005-0000-0000-0000DBBC0000}"/>
    <cellStyle name="Normal 5 5 3 3" xfId="48363" xr:uid="{00000000-0005-0000-0000-0000DCBC0000}"/>
    <cellStyle name="Normal 5 5 3 3 2" xfId="48364" xr:uid="{00000000-0005-0000-0000-0000DDBC0000}"/>
    <cellStyle name="Normal 5 5 3 3 2 2" xfId="48365" xr:uid="{00000000-0005-0000-0000-0000DEBC0000}"/>
    <cellStyle name="Normal 5 5 3 3 2 2 2" xfId="48366" xr:uid="{00000000-0005-0000-0000-0000DFBC0000}"/>
    <cellStyle name="Normal 5 5 3 3 2 2 2 2" xfId="48367" xr:uid="{00000000-0005-0000-0000-0000E0BC0000}"/>
    <cellStyle name="Normal 5 5 3 3 2 2 3" xfId="48368" xr:uid="{00000000-0005-0000-0000-0000E1BC0000}"/>
    <cellStyle name="Normal 5 5 3 3 2 2 3 2" xfId="48369" xr:uid="{00000000-0005-0000-0000-0000E2BC0000}"/>
    <cellStyle name="Normal 5 5 3 3 2 2 3 2 2" xfId="48370" xr:uid="{00000000-0005-0000-0000-0000E3BC0000}"/>
    <cellStyle name="Normal 5 5 3 3 2 2 3 3" xfId="48371" xr:uid="{00000000-0005-0000-0000-0000E4BC0000}"/>
    <cellStyle name="Normal 5 5 3 3 2 2 4" xfId="48372" xr:uid="{00000000-0005-0000-0000-0000E5BC0000}"/>
    <cellStyle name="Normal 5 5 3 3 2 3" xfId="48373" xr:uid="{00000000-0005-0000-0000-0000E6BC0000}"/>
    <cellStyle name="Normal 5 5 3 3 2 3 2" xfId="48374" xr:uid="{00000000-0005-0000-0000-0000E7BC0000}"/>
    <cellStyle name="Normal 5 5 3 3 2 4" xfId="48375" xr:uid="{00000000-0005-0000-0000-0000E8BC0000}"/>
    <cellStyle name="Normal 5 5 3 3 2 4 2" xfId="48376" xr:uid="{00000000-0005-0000-0000-0000E9BC0000}"/>
    <cellStyle name="Normal 5 5 3 3 2 4 2 2" xfId="48377" xr:uid="{00000000-0005-0000-0000-0000EABC0000}"/>
    <cellStyle name="Normal 5 5 3 3 2 4 3" xfId="48378" xr:uid="{00000000-0005-0000-0000-0000EBBC0000}"/>
    <cellStyle name="Normal 5 5 3 3 2 5" xfId="48379" xr:uid="{00000000-0005-0000-0000-0000ECBC0000}"/>
    <cellStyle name="Normal 5 5 3 3 2 6" xfId="48380" xr:uid="{00000000-0005-0000-0000-0000EDBC0000}"/>
    <cellStyle name="Normal 5 5 3 3 3" xfId="48381" xr:uid="{00000000-0005-0000-0000-0000EEBC0000}"/>
    <cellStyle name="Normal 5 5 3 3 3 2" xfId="48382" xr:uid="{00000000-0005-0000-0000-0000EFBC0000}"/>
    <cellStyle name="Normal 5 5 3 3 3 2 2" xfId="48383" xr:uid="{00000000-0005-0000-0000-0000F0BC0000}"/>
    <cellStyle name="Normal 5 5 3 3 3 3" xfId="48384" xr:uid="{00000000-0005-0000-0000-0000F1BC0000}"/>
    <cellStyle name="Normal 5 5 3 3 3 3 2" xfId="48385" xr:uid="{00000000-0005-0000-0000-0000F2BC0000}"/>
    <cellStyle name="Normal 5 5 3 3 3 3 2 2" xfId="48386" xr:uid="{00000000-0005-0000-0000-0000F3BC0000}"/>
    <cellStyle name="Normal 5 5 3 3 3 3 3" xfId="48387" xr:uid="{00000000-0005-0000-0000-0000F4BC0000}"/>
    <cellStyle name="Normal 5 5 3 3 3 4" xfId="48388" xr:uid="{00000000-0005-0000-0000-0000F5BC0000}"/>
    <cellStyle name="Normal 5 5 3 3 4" xfId="48389" xr:uid="{00000000-0005-0000-0000-0000F6BC0000}"/>
    <cellStyle name="Normal 5 5 3 3 4 2" xfId="48390" xr:uid="{00000000-0005-0000-0000-0000F7BC0000}"/>
    <cellStyle name="Normal 5 5 3 3 4 2 2" xfId="48391" xr:uid="{00000000-0005-0000-0000-0000F8BC0000}"/>
    <cellStyle name="Normal 5 5 3 3 4 3" xfId="48392" xr:uid="{00000000-0005-0000-0000-0000F9BC0000}"/>
    <cellStyle name="Normal 5 5 3 3 4 3 2" xfId="48393" xr:uid="{00000000-0005-0000-0000-0000FABC0000}"/>
    <cellStyle name="Normal 5 5 3 3 4 3 2 2" xfId="48394" xr:uid="{00000000-0005-0000-0000-0000FBBC0000}"/>
    <cellStyle name="Normal 5 5 3 3 4 3 3" xfId="48395" xr:uid="{00000000-0005-0000-0000-0000FCBC0000}"/>
    <cellStyle name="Normal 5 5 3 3 4 4" xfId="48396" xr:uid="{00000000-0005-0000-0000-0000FDBC0000}"/>
    <cellStyle name="Normal 5 5 3 3 5" xfId="48397" xr:uid="{00000000-0005-0000-0000-0000FEBC0000}"/>
    <cellStyle name="Normal 5 5 3 3 5 2" xfId="48398" xr:uid="{00000000-0005-0000-0000-0000FFBC0000}"/>
    <cellStyle name="Normal 5 5 3 3 6" xfId="48399" xr:uid="{00000000-0005-0000-0000-000000BD0000}"/>
    <cellStyle name="Normal 5 5 3 3 6 2" xfId="48400" xr:uid="{00000000-0005-0000-0000-000001BD0000}"/>
    <cellStyle name="Normal 5 5 3 3 6 2 2" xfId="48401" xr:uid="{00000000-0005-0000-0000-000002BD0000}"/>
    <cellStyle name="Normal 5 5 3 3 6 3" xfId="48402" xr:uid="{00000000-0005-0000-0000-000003BD0000}"/>
    <cellStyle name="Normal 5 5 3 3 7" xfId="48403" xr:uid="{00000000-0005-0000-0000-000004BD0000}"/>
    <cellStyle name="Normal 5 5 3 3 7 2" xfId="48404" xr:uid="{00000000-0005-0000-0000-000005BD0000}"/>
    <cellStyle name="Normal 5 5 3 3 8" xfId="48405" xr:uid="{00000000-0005-0000-0000-000006BD0000}"/>
    <cellStyle name="Normal 5 5 3 3 9" xfId="48406" xr:uid="{00000000-0005-0000-0000-000007BD0000}"/>
    <cellStyle name="Normal 5 5 3 4" xfId="48407" xr:uid="{00000000-0005-0000-0000-000008BD0000}"/>
    <cellStyle name="Normal 5 5 3 4 2" xfId="48408" xr:uid="{00000000-0005-0000-0000-000009BD0000}"/>
    <cellStyle name="Normal 5 5 3 4 2 2" xfId="48409" xr:uid="{00000000-0005-0000-0000-00000ABD0000}"/>
    <cellStyle name="Normal 5 5 3 4 2 2 2" xfId="48410" xr:uid="{00000000-0005-0000-0000-00000BBD0000}"/>
    <cellStyle name="Normal 5 5 3 4 2 3" xfId="48411" xr:uid="{00000000-0005-0000-0000-00000CBD0000}"/>
    <cellStyle name="Normal 5 5 3 4 2 3 2" xfId="48412" xr:uid="{00000000-0005-0000-0000-00000DBD0000}"/>
    <cellStyle name="Normal 5 5 3 4 2 3 2 2" xfId="48413" xr:uid="{00000000-0005-0000-0000-00000EBD0000}"/>
    <cellStyle name="Normal 5 5 3 4 2 3 3" xfId="48414" xr:uid="{00000000-0005-0000-0000-00000FBD0000}"/>
    <cellStyle name="Normal 5 5 3 4 2 4" xfId="48415" xr:uid="{00000000-0005-0000-0000-000010BD0000}"/>
    <cellStyle name="Normal 5 5 3 4 3" xfId="48416" xr:uid="{00000000-0005-0000-0000-000011BD0000}"/>
    <cellStyle name="Normal 5 5 3 4 3 2" xfId="48417" xr:uid="{00000000-0005-0000-0000-000012BD0000}"/>
    <cellStyle name="Normal 5 5 3 4 4" xfId="48418" xr:uid="{00000000-0005-0000-0000-000013BD0000}"/>
    <cellStyle name="Normal 5 5 3 4 4 2" xfId="48419" xr:uid="{00000000-0005-0000-0000-000014BD0000}"/>
    <cellStyle name="Normal 5 5 3 4 4 2 2" xfId="48420" xr:uid="{00000000-0005-0000-0000-000015BD0000}"/>
    <cellStyle name="Normal 5 5 3 4 4 3" xfId="48421" xr:uid="{00000000-0005-0000-0000-000016BD0000}"/>
    <cellStyle name="Normal 5 5 3 4 5" xfId="48422" xr:uid="{00000000-0005-0000-0000-000017BD0000}"/>
    <cellStyle name="Normal 5 5 3 4 6" xfId="48423" xr:uid="{00000000-0005-0000-0000-000018BD0000}"/>
    <cellStyle name="Normal 5 5 3 5" xfId="48424" xr:uid="{00000000-0005-0000-0000-000019BD0000}"/>
    <cellStyle name="Normal 5 5 3 5 2" xfId="48425" xr:uid="{00000000-0005-0000-0000-00001ABD0000}"/>
    <cellStyle name="Normal 5 5 3 5 2 2" xfId="48426" xr:uid="{00000000-0005-0000-0000-00001BBD0000}"/>
    <cellStyle name="Normal 5 5 3 5 3" xfId="48427" xr:uid="{00000000-0005-0000-0000-00001CBD0000}"/>
    <cellStyle name="Normal 5 5 3 5 3 2" xfId="48428" xr:uid="{00000000-0005-0000-0000-00001DBD0000}"/>
    <cellStyle name="Normal 5 5 3 5 3 2 2" xfId="48429" xr:uid="{00000000-0005-0000-0000-00001EBD0000}"/>
    <cellStyle name="Normal 5 5 3 5 3 3" xfId="48430" xr:uid="{00000000-0005-0000-0000-00001FBD0000}"/>
    <cellStyle name="Normal 5 5 3 5 4" xfId="48431" xr:uid="{00000000-0005-0000-0000-000020BD0000}"/>
    <cellStyle name="Normal 5 5 3 6" xfId="48432" xr:uid="{00000000-0005-0000-0000-000021BD0000}"/>
    <cellStyle name="Normal 5 5 3 6 2" xfId="48433" xr:uid="{00000000-0005-0000-0000-000022BD0000}"/>
    <cellStyle name="Normal 5 5 3 6 2 2" xfId="48434" xr:uid="{00000000-0005-0000-0000-000023BD0000}"/>
    <cellStyle name="Normal 5 5 3 6 3" xfId="48435" xr:uid="{00000000-0005-0000-0000-000024BD0000}"/>
    <cellStyle name="Normal 5 5 3 6 3 2" xfId="48436" xr:uid="{00000000-0005-0000-0000-000025BD0000}"/>
    <cellStyle name="Normal 5 5 3 6 3 2 2" xfId="48437" xr:uid="{00000000-0005-0000-0000-000026BD0000}"/>
    <cellStyle name="Normal 5 5 3 6 3 3" xfId="48438" xr:uid="{00000000-0005-0000-0000-000027BD0000}"/>
    <cellStyle name="Normal 5 5 3 6 4" xfId="48439" xr:uid="{00000000-0005-0000-0000-000028BD0000}"/>
    <cellStyle name="Normal 5 5 3 7" xfId="48440" xr:uid="{00000000-0005-0000-0000-000029BD0000}"/>
    <cellStyle name="Normal 5 5 3 7 2" xfId="48441" xr:uid="{00000000-0005-0000-0000-00002ABD0000}"/>
    <cellStyle name="Normal 5 5 3 8" xfId="48442" xr:uid="{00000000-0005-0000-0000-00002BBD0000}"/>
    <cellStyle name="Normal 5 5 3 8 2" xfId="48443" xr:uid="{00000000-0005-0000-0000-00002CBD0000}"/>
    <cellStyle name="Normal 5 5 3 8 2 2" xfId="48444" xr:uid="{00000000-0005-0000-0000-00002DBD0000}"/>
    <cellStyle name="Normal 5 5 3 8 3" xfId="48445" xr:uid="{00000000-0005-0000-0000-00002EBD0000}"/>
    <cellStyle name="Normal 5 5 3 9" xfId="48446" xr:uid="{00000000-0005-0000-0000-00002FBD0000}"/>
    <cellStyle name="Normal 5 5 3 9 2" xfId="48447" xr:uid="{00000000-0005-0000-0000-000030BD0000}"/>
    <cellStyle name="Normal 5 5 3_T-straight with PEDs adjustor" xfId="48448" xr:uid="{00000000-0005-0000-0000-000031BD0000}"/>
    <cellStyle name="Normal 5 5 4" xfId="48449" xr:uid="{00000000-0005-0000-0000-000032BD0000}"/>
    <cellStyle name="Normal 5 5 4 10" xfId="48450" xr:uid="{00000000-0005-0000-0000-000033BD0000}"/>
    <cellStyle name="Normal 5 5 4 11" xfId="48451" xr:uid="{00000000-0005-0000-0000-000034BD0000}"/>
    <cellStyle name="Normal 5 5 4 2" xfId="48452" xr:uid="{00000000-0005-0000-0000-000035BD0000}"/>
    <cellStyle name="Normal 5 5 4 2 10" xfId="48453" xr:uid="{00000000-0005-0000-0000-000036BD0000}"/>
    <cellStyle name="Normal 5 5 4 2 2" xfId="48454" xr:uid="{00000000-0005-0000-0000-000037BD0000}"/>
    <cellStyle name="Normal 5 5 4 2 2 2" xfId="48455" xr:uid="{00000000-0005-0000-0000-000038BD0000}"/>
    <cellStyle name="Normal 5 5 4 2 2 2 2" xfId="48456" xr:uid="{00000000-0005-0000-0000-000039BD0000}"/>
    <cellStyle name="Normal 5 5 4 2 2 2 2 2" xfId="48457" xr:uid="{00000000-0005-0000-0000-00003ABD0000}"/>
    <cellStyle name="Normal 5 5 4 2 2 2 2 2 2" xfId="48458" xr:uid="{00000000-0005-0000-0000-00003BBD0000}"/>
    <cellStyle name="Normal 5 5 4 2 2 2 2 3" xfId="48459" xr:uid="{00000000-0005-0000-0000-00003CBD0000}"/>
    <cellStyle name="Normal 5 5 4 2 2 2 2 3 2" xfId="48460" xr:uid="{00000000-0005-0000-0000-00003DBD0000}"/>
    <cellStyle name="Normal 5 5 4 2 2 2 2 3 2 2" xfId="48461" xr:uid="{00000000-0005-0000-0000-00003EBD0000}"/>
    <cellStyle name="Normal 5 5 4 2 2 2 2 3 3" xfId="48462" xr:uid="{00000000-0005-0000-0000-00003FBD0000}"/>
    <cellStyle name="Normal 5 5 4 2 2 2 2 4" xfId="48463" xr:uid="{00000000-0005-0000-0000-000040BD0000}"/>
    <cellStyle name="Normal 5 5 4 2 2 2 3" xfId="48464" xr:uid="{00000000-0005-0000-0000-000041BD0000}"/>
    <cellStyle name="Normal 5 5 4 2 2 2 3 2" xfId="48465" xr:uid="{00000000-0005-0000-0000-000042BD0000}"/>
    <cellStyle name="Normal 5 5 4 2 2 2 4" xfId="48466" xr:uid="{00000000-0005-0000-0000-000043BD0000}"/>
    <cellStyle name="Normal 5 5 4 2 2 2 4 2" xfId="48467" xr:uid="{00000000-0005-0000-0000-000044BD0000}"/>
    <cellStyle name="Normal 5 5 4 2 2 2 4 2 2" xfId="48468" xr:uid="{00000000-0005-0000-0000-000045BD0000}"/>
    <cellStyle name="Normal 5 5 4 2 2 2 4 3" xfId="48469" xr:uid="{00000000-0005-0000-0000-000046BD0000}"/>
    <cellStyle name="Normal 5 5 4 2 2 2 5" xfId="48470" xr:uid="{00000000-0005-0000-0000-000047BD0000}"/>
    <cellStyle name="Normal 5 5 4 2 2 3" xfId="48471" xr:uid="{00000000-0005-0000-0000-000048BD0000}"/>
    <cellStyle name="Normal 5 5 4 2 2 3 2" xfId="48472" xr:uid="{00000000-0005-0000-0000-000049BD0000}"/>
    <cellStyle name="Normal 5 5 4 2 2 3 2 2" xfId="48473" xr:uid="{00000000-0005-0000-0000-00004ABD0000}"/>
    <cellStyle name="Normal 5 5 4 2 2 3 3" xfId="48474" xr:uid="{00000000-0005-0000-0000-00004BBD0000}"/>
    <cellStyle name="Normal 5 5 4 2 2 3 3 2" xfId="48475" xr:uid="{00000000-0005-0000-0000-00004CBD0000}"/>
    <cellStyle name="Normal 5 5 4 2 2 3 3 2 2" xfId="48476" xr:uid="{00000000-0005-0000-0000-00004DBD0000}"/>
    <cellStyle name="Normal 5 5 4 2 2 3 3 3" xfId="48477" xr:uid="{00000000-0005-0000-0000-00004EBD0000}"/>
    <cellStyle name="Normal 5 5 4 2 2 3 4" xfId="48478" xr:uid="{00000000-0005-0000-0000-00004FBD0000}"/>
    <cellStyle name="Normal 5 5 4 2 2 4" xfId="48479" xr:uid="{00000000-0005-0000-0000-000050BD0000}"/>
    <cellStyle name="Normal 5 5 4 2 2 4 2" xfId="48480" xr:uid="{00000000-0005-0000-0000-000051BD0000}"/>
    <cellStyle name="Normal 5 5 4 2 2 4 2 2" xfId="48481" xr:uid="{00000000-0005-0000-0000-000052BD0000}"/>
    <cellStyle name="Normal 5 5 4 2 2 4 3" xfId="48482" xr:uid="{00000000-0005-0000-0000-000053BD0000}"/>
    <cellStyle name="Normal 5 5 4 2 2 4 3 2" xfId="48483" xr:uid="{00000000-0005-0000-0000-000054BD0000}"/>
    <cellStyle name="Normal 5 5 4 2 2 4 3 2 2" xfId="48484" xr:uid="{00000000-0005-0000-0000-000055BD0000}"/>
    <cellStyle name="Normal 5 5 4 2 2 4 3 3" xfId="48485" xr:uid="{00000000-0005-0000-0000-000056BD0000}"/>
    <cellStyle name="Normal 5 5 4 2 2 4 4" xfId="48486" xr:uid="{00000000-0005-0000-0000-000057BD0000}"/>
    <cellStyle name="Normal 5 5 4 2 2 5" xfId="48487" xr:uid="{00000000-0005-0000-0000-000058BD0000}"/>
    <cellStyle name="Normal 5 5 4 2 2 5 2" xfId="48488" xr:uid="{00000000-0005-0000-0000-000059BD0000}"/>
    <cellStyle name="Normal 5 5 4 2 2 6" xfId="48489" xr:uid="{00000000-0005-0000-0000-00005ABD0000}"/>
    <cellStyle name="Normal 5 5 4 2 2 6 2" xfId="48490" xr:uid="{00000000-0005-0000-0000-00005BBD0000}"/>
    <cellStyle name="Normal 5 5 4 2 2 6 2 2" xfId="48491" xr:uid="{00000000-0005-0000-0000-00005CBD0000}"/>
    <cellStyle name="Normal 5 5 4 2 2 6 3" xfId="48492" xr:uid="{00000000-0005-0000-0000-00005DBD0000}"/>
    <cellStyle name="Normal 5 5 4 2 2 7" xfId="48493" xr:uid="{00000000-0005-0000-0000-00005EBD0000}"/>
    <cellStyle name="Normal 5 5 4 2 2 7 2" xfId="48494" xr:uid="{00000000-0005-0000-0000-00005FBD0000}"/>
    <cellStyle name="Normal 5 5 4 2 2 8" xfId="48495" xr:uid="{00000000-0005-0000-0000-000060BD0000}"/>
    <cellStyle name="Normal 5 5 4 2 3" xfId="48496" xr:uid="{00000000-0005-0000-0000-000061BD0000}"/>
    <cellStyle name="Normal 5 5 4 2 3 2" xfId="48497" xr:uid="{00000000-0005-0000-0000-000062BD0000}"/>
    <cellStyle name="Normal 5 5 4 2 3 2 2" xfId="48498" xr:uid="{00000000-0005-0000-0000-000063BD0000}"/>
    <cellStyle name="Normal 5 5 4 2 3 2 2 2" xfId="48499" xr:uid="{00000000-0005-0000-0000-000064BD0000}"/>
    <cellStyle name="Normal 5 5 4 2 3 2 3" xfId="48500" xr:uid="{00000000-0005-0000-0000-000065BD0000}"/>
    <cellStyle name="Normal 5 5 4 2 3 2 3 2" xfId="48501" xr:uid="{00000000-0005-0000-0000-000066BD0000}"/>
    <cellStyle name="Normal 5 5 4 2 3 2 3 2 2" xfId="48502" xr:uid="{00000000-0005-0000-0000-000067BD0000}"/>
    <cellStyle name="Normal 5 5 4 2 3 2 3 3" xfId="48503" xr:uid="{00000000-0005-0000-0000-000068BD0000}"/>
    <cellStyle name="Normal 5 5 4 2 3 2 4" xfId="48504" xr:uid="{00000000-0005-0000-0000-000069BD0000}"/>
    <cellStyle name="Normal 5 5 4 2 3 3" xfId="48505" xr:uid="{00000000-0005-0000-0000-00006ABD0000}"/>
    <cellStyle name="Normal 5 5 4 2 3 3 2" xfId="48506" xr:uid="{00000000-0005-0000-0000-00006BBD0000}"/>
    <cellStyle name="Normal 5 5 4 2 3 4" xfId="48507" xr:uid="{00000000-0005-0000-0000-00006CBD0000}"/>
    <cellStyle name="Normal 5 5 4 2 3 4 2" xfId="48508" xr:uid="{00000000-0005-0000-0000-00006DBD0000}"/>
    <cellStyle name="Normal 5 5 4 2 3 4 2 2" xfId="48509" xr:uid="{00000000-0005-0000-0000-00006EBD0000}"/>
    <cellStyle name="Normal 5 5 4 2 3 4 3" xfId="48510" xr:uid="{00000000-0005-0000-0000-00006FBD0000}"/>
    <cellStyle name="Normal 5 5 4 2 3 5" xfId="48511" xr:uid="{00000000-0005-0000-0000-000070BD0000}"/>
    <cellStyle name="Normal 5 5 4 2 4" xfId="48512" xr:uid="{00000000-0005-0000-0000-000071BD0000}"/>
    <cellStyle name="Normal 5 5 4 2 4 2" xfId="48513" xr:uid="{00000000-0005-0000-0000-000072BD0000}"/>
    <cellStyle name="Normal 5 5 4 2 4 2 2" xfId="48514" xr:uid="{00000000-0005-0000-0000-000073BD0000}"/>
    <cellStyle name="Normal 5 5 4 2 4 3" xfId="48515" xr:uid="{00000000-0005-0000-0000-000074BD0000}"/>
    <cellStyle name="Normal 5 5 4 2 4 3 2" xfId="48516" xr:uid="{00000000-0005-0000-0000-000075BD0000}"/>
    <cellStyle name="Normal 5 5 4 2 4 3 2 2" xfId="48517" xr:uid="{00000000-0005-0000-0000-000076BD0000}"/>
    <cellStyle name="Normal 5 5 4 2 4 3 3" xfId="48518" xr:uid="{00000000-0005-0000-0000-000077BD0000}"/>
    <cellStyle name="Normal 5 5 4 2 4 4" xfId="48519" xr:uid="{00000000-0005-0000-0000-000078BD0000}"/>
    <cellStyle name="Normal 5 5 4 2 5" xfId="48520" xr:uid="{00000000-0005-0000-0000-000079BD0000}"/>
    <cellStyle name="Normal 5 5 4 2 5 2" xfId="48521" xr:uid="{00000000-0005-0000-0000-00007ABD0000}"/>
    <cellStyle name="Normal 5 5 4 2 5 2 2" xfId="48522" xr:uid="{00000000-0005-0000-0000-00007BBD0000}"/>
    <cellStyle name="Normal 5 5 4 2 5 3" xfId="48523" xr:uid="{00000000-0005-0000-0000-00007CBD0000}"/>
    <cellStyle name="Normal 5 5 4 2 5 3 2" xfId="48524" xr:uid="{00000000-0005-0000-0000-00007DBD0000}"/>
    <cellStyle name="Normal 5 5 4 2 5 3 2 2" xfId="48525" xr:uid="{00000000-0005-0000-0000-00007EBD0000}"/>
    <cellStyle name="Normal 5 5 4 2 5 3 3" xfId="48526" xr:uid="{00000000-0005-0000-0000-00007FBD0000}"/>
    <cellStyle name="Normal 5 5 4 2 5 4" xfId="48527" xr:uid="{00000000-0005-0000-0000-000080BD0000}"/>
    <cellStyle name="Normal 5 5 4 2 6" xfId="48528" xr:uid="{00000000-0005-0000-0000-000081BD0000}"/>
    <cellStyle name="Normal 5 5 4 2 6 2" xfId="48529" xr:uid="{00000000-0005-0000-0000-000082BD0000}"/>
    <cellStyle name="Normal 5 5 4 2 7" xfId="48530" xr:uid="{00000000-0005-0000-0000-000083BD0000}"/>
    <cellStyle name="Normal 5 5 4 2 7 2" xfId="48531" xr:uid="{00000000-0005-0000-0000-000084BD0000}"/>
    <cellStyle name="Normal 5 5 4 2 7 2 2" xfId="48532" xr:uid="{00000000-0005-0000-0000-000085BD0000}"/>
    <cellStyle name="Normal 5 5 4 2 7 3" xfId="48533" xr:uid="{00000000-0005-0000-0000-000086BD0000}"/>
    <cellStyle name="Normal 5 5 4 2 8" xfId="48534" xr:uid="{00000000-0005-0000-0000-000087BD0000}"/>
    <cellStyle name="Normal 5 5 4 2 8 2" xfId="48535" xr:uid="{00000000-0005-0000-0000-000088BD0000}"/>
    <cellStyle name="Normal 5 5 4 2 9" xfId="48536" xr:uid="{00000000-0005-0000-0000-000089BD0000}"/>
    <cellStyle name="Normal 5 5 4 3" xfId="48537" xr:uid="{00000000-0005-0000-0000-00008ABD0000}"/>
    <cellStyle name="Normal 5 5 4 3 2" xfId="48538" xr:uid="{00000000-0005-0000-0000-00008BBD0000}"/>
    <cellStyle name="Normal 5 5 4 3 2 2" xfId="48539" xr:uid="{00000000-0005-0000-0000-00008CBD0000}"/>
    <cellStyle name="Normal 5 5 4 3 2 2 2" xfId="48540" xr:uid="{00000000-0005-0000-0000-00008DBD0000}"/>
    <cellStyle name="Normal 5 5 4 3 2 2 2 2" xfId="48541" xr:uid="{00000000-0005-0000-0000-00008EBD0000}"/>
    <cellStyle name="Normal 5 5 4 3 2 2 3" xfId="48542" xr:uid="{00000000-0005-0000-0000-00008FBD0000}"/>
    <cellStyle name="Normal 5 5 4 3 2 2 3 2" xfId="48543" xr:uid="{00000000-0005-0000-0000-000090BD0000}"/>
    <cellStyle name="Normal 5 5 4 3 2 2 3 2 2" xfId="48544" xr:uid="{00000000-0005-0000-0000-000091BD0000}"/>
    <cellStyle name="Normal 5 5 4 3 2 2 3 3" xfId="48545" xr:uid="{00000000-0005-0000-0000-000092BD0000}"/>
    <cellStyle name="Normal 5 5 4 3 2 2 4" xfId="48546" xr:uid="{00000000-0005-0000-0000-000093BD0000}"/>
    <cellStyle name="Normal 5 5 4 3 2 3" xfId="48547" xr:uid="{00000000-0005-0000-0000-000094BD0000}"/>
    <cellStyle name="Normal 5 5 4 3 2 3 2" xfId="48548" xr:uid="{00000000-0005-0000-0000-000095BD0000}"/>
    <cellStyle name="Normal 5 5 4 3 2 4" xfId="48549" xr:uid="{00000000-0005-0000-0000-000096BD0000}"/>
    <cellStyle name="Normal 5 5 4 3 2 4 2" xfId="48550" xr:uid="{00000000-0005-0000-0000-000097BD0000}"/>
    <cellStyle name="Normal 5 5 4 3 2 4 2 2" xfId="48551" xr:uid="{00000000-0005-0000-0000-000098BD0000}"/>
    <cellStyle name="Normal 5 5 4 3 2 4 3" xfId="48552" xr:uid="{00000000-0005-0000-0000-000099BD0000}"/>
    <cellStyle name="Normal 5 5 4 3 2 5" xfId="48553" xr:uid="{00000000-0005-0000-0000-00009ABD0000}"/>
    <cellStyle name="Normal 5 5 4 3 3" xfId="48554" xr:uid="{00000000-0005-0000-0000-00009BBD0000}"/>
    <cellStyle name="Normal 5 5 4 3 3 2" xfId="48555" xr:uid="{00000000-0005-0000-0000-00009CBD0000}"/>
    <cellStyle name="Normal 5 5 4 3 3 2 2" xfId="48556" xr:uid="{00000000-0005-0000-0000-00009DBD0000}"/>
    <cellStyle name="Normal 5 5 4 3 3 3" xfId="48557" xr:uid="{00000000-0005-0000-0000-00009EBD0000}"/>
    <cellStyle name="Normal 5 5 4 3 3 3 2" xfId="48558" xr:uid="{00000000-0005-0000-0000-00009FBD0000}"/>
    <cellStyle name="Normal 5 5 4 3 3 3 2 2" xfId="48559" xr:uid="{00000000-0005-0000-0000-0000A0BD0000}"/>
    <cellStyle name="Normal 5 5 4 3 3 3 3" xfId="48560" xr:uid="{00000000-0005-0000-0000-0000A1BD0000}"/>
    <cellStyle name="Normal 5 5 4 3 3 4" xfId="48561" xr:uid="{00000000-0005-0000-0000-0000A2BD0000}"/>
    <cellStyle name="Normal 5 5 4 3 4" xfId="48562" xr:uid="{00000000-0005-0000-0000-0000A3BD0000}"/>
    <cellStyle name="Normal 5 5 4 3 4 2" xfId="48563" xr:uid="{00000000-0005-0000-0000-0000A4BD0000}"/>
    <cellStyle name="Normal 5 5 4 3 4 2 2" xfId="48564" xr:uid="{00000000-0005-0000-0000-0000A5BD0000}"/>
    <cellStyle name="Normal 5 5 4 3 4 3" xfId="48565" xr:uid="{00000000-0005-0000-0000-0000A6BD0000}"/>
    <cellStyle name="Normal 5 5 4 3 4 3 2" xfId="48566" xr:uid="{00000000-0005-0000-0000-0000A7BD0000}"/>
    <cellStyle name="Normal 5 5 4 3 4 3 2 2" xfId="48567" xr:uid="{00000000-0005-0000-0000-0000A8BD0000}"/>
    <cellStyle name="Normal 5 5 4 3 4 3 3" xfId="48568" xr:uid="{00000000-0005-0000-0000-0000A9BD0000}"/>
    <cellStyle name="Normal 5 5 4 3 4 4" xfId="48569" xr:uid="{00000000-0005-0000-0000-0000AABD0000}"/>
    <cellStyle name="Normal 5 5 4 3 5" xfId="48570" xr:uid="{00000000-0005-0000-0000-0000ABBD0000}"/>
    <cellStyle name="Normal 5 5 4 3 5 2" xfId="48571" xr:uid="{00000000-0005-0000-0000-0000ACBD0000}"/>
    <cellStyle name="Normal 5 5 4 3 6" xfId="48572" xr:uid="{00000000-0005-0000-0000-0000ADBD0000}"/>
    <cellStyle name="Normal 5 5 4 3 6 2" xfId="48573" xr:uid="{00000000-0005-0000-0000-0000AEBD0000}"/>
    <cellStyle name="Normal 5 5 4 3 6 2 2" xfId="48574" xr:uid="{00000000-0005-0000-0000-0000AFBD0000}"/>
    <cellStyle name="Normal 5 5 4 3 6 3" xfId="48575" xr:uid="{00000000-0005-0000-0000-0000B0BD0000}"/>
    <cellStyle name="Normal 5 5 4 3 7" xfId="48576" xr:uid="{00000000-0005-0000-0000-0000B1BD0000}"/>
    <cellStyle name="Normal 5 5 4 3 7 2" xfId="48577" xr:uid="{00000000-0005-0000-0000-0000B2BD0000}"/>
    <cellStyle name="Normal 5 5 4 3 8" xfId="48578" xr:uid="{00000000-0005-0000-0000-0000B3BD0000}"/>
    <cellStyle name="Normal 5 5 4 4" xfId="48579" xr:uid="{00000000-0005-0000-0000-0000B4BD0000}"/>
    <cellStyle name="Normal 5 5 4 4 2" xfId="48580" xr:uid="{00000000-0005-0000-0000-0000B5BD0000}"/>
    <cellStyle name="Normal 5 5 4 4 2 2" xfId="48581" xr:uid="{00000000-0005-0000-0000-0000B6BD0000}"/>
    <cellStyle name="Normal 5 5 4 4 2 2 2" xfId="48582" xr:uid="{00000000-0005-0000-0000-0000B7BD0000}"/>
    <cellStyle name="Normal 5 5 4 4 2 3" xfId="48583" xr:uid="{00000000-0005-0000-0000-0000B8BD0000}"/>
    <cellStyle name="Normal 5 5 4 4 2 3 2" xfId="48584" xr:uid="{00000000-0005-0000-0000-0000B9BD0000}"/>
    <cellStyle name="Normal 5 5 4 4 2 3 2 2" xfId="48585" xr:uid="{00000000-0005-0000-0000-0000BABD0000}"/>
    <cellStyle name="Normal 5 5 4 4 2 3 3" xfId="48586" xr:uid="{00000000-0005-0000-0000-0000BBBD0000}"/>
    <cellStyle name="Normal 5 5 4 4 2 4" xfId="48587" xr:uid="{00000000-0005-0000-0000-0000BCBD0000}"/>
    <cellStyle name="Normal 5 5 4 4 3" xfId="48588" xr:uid="{00000000-0005-0000-0000-0000BDBD0000}"/>
    <cellStyle name="Normal 5 5 4 4 3 2" xfId="48589" xr:uid="{00000000-0005-0000-0000-0000BEBD0000}"/>
    <cellStyle name="Normal 5 5 4 4 4" xfId="48590" xr:uid="{00000000-0005-0000-0000-0000BFBD0000}"/>
    <cellStyle name="Normal 5 5 4 4 4 2" xfId="48591" xr:uid="{00000000-0005-0000-0000-0000C0BD0000}"/>
    <cellStyle name="Normal 5 5 4 4 4 2 2" xfId="48592" xr:uid="{00000000-0005-0000-0000-0000C1BD0000}"/>
    <cellStyle name="Normal 5 5 4 4 4 3" xfId="48593" xr:uid="{00000000-0005-0000-0000-0000C2BD0000}"/>
    <cellStyle name="Normal 5 5 4 4 5" xfId="48594" xr:uid="{00000000-0005-0000-0000-0000C3BD0000}"/>
    <cellStyle name="Normal 5 5 4 5" xfId="48595" xr:uid="{00000000-0005-0000-0000-0000C4BD0000}"/>
    <cellStyle name="Normal 5 5 4 5 2" xfId="48596" xr:uid="{00000000-0005-0000-0000-0000C5BD0000}"/>
    <cellStyle name="Normal 5 5 4 5 2 2" xfId="48597" xr:uid="{00000000-0005-0000-0000-0000C6BD0000}"/>
    <cellStyle name="Normal 5 5 4 5 3" xfId="48598" xr:uid="{00000000-0005-0000-0000-0000C7BD0000}"/>
    <cellStyle name="Normal 5 5 4 5 3 2" xfId="48599" xr:uid="{00000000-0005-0000-0000-0000C8BD0000}"/>
    <cellStyle name="Normal 5 5 4 5 3 2 2" xfId="48600" xr:uid="{00000000-0005-0000-0000-0000C9BD0000}"/>
    <cellStyle name="Normal 5 5 4 5 3 3" xfId="48601" xr:uid="{00000000-0005-0000-0000-0000CABD0000}"/>
    <cellStyle name="Normal 5 5 4 5 4" xfId="48602" xr:uid="{00000000-0005-0000-0000-0000CBBD0000}"/>
    <cellStyle name="Normal 5 5 4 6" xfId="48603" xr:uid="{00000000-0005-0000-0000-0000CCBD0000}"/>
    <cellStyle name="Normal 5 5 4 6 2" xfId="48604" xr:uid="{00000000-0005-0000-0000-0000CDBD0000}"/>
    <cellStyle name="Normal 5 5 4 6 2 2" xfId="48605" xr:uid="{00000000-0005-0000-0000-0000CEBD0000}"/>
    <cellStyle name="Normal 5 5 4 6 3" xfId="48606" xr:uid="{00000000-0005-0000-0000-0000CFBD0000}"/>
    <cellStyle name="Normal 5 5 4 6 3 2" xfId="48607" xr:uid="{00000000-0005-0000-0000-0000D0BD0000}"/>
    <cellStyle name="Normal 5 5 4 6 3 2 2" xfId="48608" xr:uid="{00000000-0005-0000-0000-0000D1BD0000}"/>
    <cellStyle name="Normal 5 5 4 6 3 3" xfId="48609" xr:uid="{00000000-0005-0000-0000-0000D2BD0000}"/>
    <cellStyle name="Normal 5 5 4 6 4" xfId="48610" xr:uid="{00000000-0005-0000-0000-0000D3BD0000}"/>
    <cellStyle name="Normal 5 5 4 7" xfId="48611" xr:uid="{00000000-0005-0000-0000-0000D4BD0000}"/>
    <cellStyle name="Normal 5 5 4 7 2" xfId="48612" xr:uid="{00000000-0005-0000-0000-0000D5BD0000}"/>
    <cellStyle name="Normal 5 5 4 8" xfId="48613" xr:uid="{00000000-0005-0000-0000-0000D6BD0000}"/>
    <cellStyle name="Normal 5 5 4 8 2" xfId="48614" xr:uid="{00000000-0005-0000-0000-0000D7BD0000}"/>
    <cellStyle name="Normal 5 5 4 8 2 2" xfId="48615" xr:uid="{00000000-0005-0000-0000-0000D8BD0000}"/>
    <cellStyle name="Normal 5 5 4 8 3" xfId="48616" xr:uid="{00000000-0005-0000-0000-0000D9BD0000}"/>
    <cellStyle name="Normal 5 5 4 9" xfId="48617" xr:uid="{00000000-0005-0000-0000-0000DABD0000}"/>
    <cellStyle name="Normal 5 5 4 9 2" xfId="48618" xr:uid="{00000000-0005-0000-0000-0000DBBD0000}"/>
    <cellStyle name="Normal 5 5 5" xfId="48619" xr:uid="{00000000-0005-0000-0000-0000DCBD0000}"/>
    <cellStyle name="Normal 5 5 5 10" xfId="48620" xr:uid="{00000000-0005-0000-0000-0000DDBD0000}"/>
    <cellStyle name="Normal 5 5 5 11" xfId="48621" xr:uid="{00000000-0005-0000-0000-0000DEBD0000}"/>
    <cellStyle name="Normal 5 5 5 2" xfId="48622" xr:uid="{00000000-0005-0000-0000-0000DFBD0000}"/>
    <cellStyle name="Normal 5 5 5 2 10" xfId="48623" xr:uid="{00000000-0005-0000-0000-0000E0BD0000}"/>
    <cellStyle name="Normal 5 5 5 2 2" xfId="48624" xr:uid="{00000000-0005-0000-0000-0000E1BD0000}"/>
    <cellStyle name="Normal 5 5 5 2 2 2" xfId="48625" xr:uid="{00000000-0005-0000-0000-0000E2BD0000}"/>
    <cellStyle name="Normal 5 5 5 2 2 2 2" xfId="48626" xr:uid="{00000000-0005-0000-0000-0000E3BD0000}"/>
    <cellStyle name="Normal 5 5 5 2 2 2 2 2" xfId="48627" xr:uid="{00000000-0005-0000-0000-0000E4BD0000}"/>
    <cellStyle name="Normal 5 5 5 2 2 2 2 2 2" xfId="48628" xr:uid="{00000000-0005-0000-0000-0000E5BD0000}"/>
    <cellStyle name="Normal 5 5 5 2 2 2 2 3" xfId="48629" xr:uid="{00000000-0005-0000-0000-0000E6BD0000}"/>
    <cellStyle name="Normal 5 5 5 2 2 2 2 3 2" xfId="48630" xr:uid="{00000000-0005-0000-0000-0000E7BD0000}"/>
    <cellStyle name="Normal 5 5 5 2 2 2 2 3 2 2" xfId="48631" xr:uid="{00000000-0005-0000-0000-0000E8BD0000}"/>
    <cellStyle name="Normal 5 5 5 2 2 2 2 3 3" xfId="48632" xr:uid="{00000000-0005-0000-0000-0000E9BD0000}"/>
    <cellStyle name="Normal 5 5 5 2 2 2 2 4" xfId="48633" xr:uid="{00000000-0005-0000-0000-0000EABD0000}"/>
    <cellStyle name="Normal 5 5 5 2 2 2 3" xfId="48634" xr:uid="{00000000-0005-0000-0000-0000EBBD0000}"/>
    <cellStyle name="Normal 5 5 5 2 2 2 3 2" xfId="48635" xr:uid="{00000000-0005-0000-0000-0000ECBD0000}"/>
    <cellStyle name="Normal 5 5 5 2 2 2 4" xfId="48636" xr:uid="{00000000-0005-0000-0000-0000EDBD0000}"/>
    <cellStyle name="Normal 5 5 5 2 2 2 4 2" xfId="48637" xr:uid="{00000000-0005-0000-0000-0000EEBD0000}"/>
    <cellStyle name="Normal 5 5 5 2 2 2 4 2 2" xfId="48638" xr:uid="{00000000-0005-0000-0000-0000EFBD0000}"/>
    <cellStyle name="Normal 5 5 5 2 2 2 4 3" xfId="48639" xr:uid="{00000000-0005-0000-0000-0000F0BD0000}"/>
    <cellStyle name="Normal 5 5 5 2 2 2 5" xfId="48640" xr:uid="{00000000-0005-0000-0000-0000F1BD0000}"/>
    <cellStyle name="Normal 5 5 5 2 2 3" xfId="48641" xr:uid="{00000000-0005-0000-0000-0000F2BD0000}"/>
    <cellStyle name="Normal 5 5 5 2 2 3 2" xfId="48642" xr:uid="{00000000-0005-0000-0000-0000F3BD0000}"/>
    <cellStyle name="Normal 5 5 5 2 2 3 2 2" xfId="48643" xr:uid="{00000000-0005-0000-0000-0000F4BD0000}"/>
    <cellStyle name="Normal 5 5 5 2 2 3 3" xfId="48644" xr:uid="{00000000-0005-0000-0000-0000F5BD0000}"/>
    <cellStyle name="Normal 5 5 5 2 2 3 3 2" xfId="48645" xr:uid="{00000000-0005-0000-0000-0000F6BD0000}"/>
    <cellStyle name="Normal 5 5 5 2 2 3 3 2 2" xfId="48646" xr:uid="{00000000-0005-0000-0000-0000F7BD0000}"/>
    <cellStyle name="Normal 5 5 5 2 2 3 3 3" xfId="48647" xr:uid="{00000000-0005-0000-0000-0000F8BD0000}"/>
    <cellStyle name="Normal 5 5 5 2 2 3 4" xfId="48648" xr:uid="{00000000-0005-0000-0000-0000F9BD0000}"/>
    <cellStyle name="Normal 5 5 5 2 2 4" xfId="48649" xr:uid="{00000000-0005-0000-0000-0000FABD0000}"/>
    <cellStyle name="Normal 5 5 5 2 2 4 2" xfId="48650" xr:uid="{00000000-0005-0000-0000-0000FBBD0000}"/>
    <cellStyle name="Normal 5 5 5 2 2 4 2 2" xfId="48651" xr:uid="{00000000-0005-0000-0000-0000FCBD0000}"/>
    <cellStyle name="Normal 5 5 5 2 2 4 3" xfId="48652" xr:uid="{00000000-0005-0000-0000-0000FDBD0000}"/>
    <cellStyle name="Normal 5 5 5 2 2 4 3 2" xfId="48653" xr:uid="{00000000-0005-0000-0000-0000FEBD0000}"/>
    <cellStyle name="Normal 5 5 5 2 2 4 3 2 2" xfId="48654" xr:uid="{00000000-0005-0000-0000-0000FFBD0000}"/>
    <cellStyle name="Normal 5 5 5 2 2 4 3 3" xfId="48655" xr:uid="{00000000-0005-0000-0000-000000BE0000}"/>
    <cellStyle name="Normal 5 5 5 2 2 4 4" xfId="48656" xr:uid="{00000000-0005-0000-0000-000001BE0000}"/>
    <cellStyle name="Normal 5 5 5 2 2 5" xfId="48657" xr:uid="{00000000-0005-0000-0000-000002BE0000}"/>
    <cellStyle name="Normal 5 5 5 2 2 5 2" xfId="48658" xr:uid="{00000000-0005-0000-0000-000003BE0000}"/>
    <cellStyle name="Normal 5 5 5 2 2 6" xfId="48659" xr:uid="{00000000-0005-0000-0000-000004BE0000}"/>
    <cellStyle name="Normal 5 5 5 2 2 6 2" xfId="48660" xr:uid="{00000000-0005-0000-0000-000005BE0000}"/>
    <cellStyle name="Normal 5 5 5 2 2 6 2 2" xfId="48661" xr:uid="{00000000-0005-0000-0000-000006BE0000}"/>
    <cellStyle name="Normal 5 5 5 2 2 6 3" xfId="48662" xr:uid="{00000000-0005-0000-0000-000007BE0000}"/>
    <cellStyle name="Normal 5 5 5 2 2 7" xfId="48663" xr:uid="{00000000-0005-0000-0000-000008BE0000}"/>
    <cellStyle name="Normal 5 5 5 2 2 7 2" xfId="48664" xr:uid="{00000000-0005-0000-0000-000009BE0000}"/>
    <cellStyle name="Normal 5 5 5 2 2 8" xfId="48665" xr:uid="{00000000-0005-0000-0000-00000ABE0000}"/>
    <cellStyle name="Normal 5 5 5 2 3" xfId="48666" xr:uid="{00000000-0005-0000-0000-00000BBE0000}"/>
    <cellStyle name="Normal 5 5 5 2 3 2" xfId="48667" xr:uid="{00000000-0005-0000-0000-00000CBE0000}"/>
    <cellStyle name="Normal 5 5 5 2 3 2 2" xfId="48668" xr:uid="{00000000-0005-0000-0000-00000DBE0000}"/>
    <cellStyle name="Normal 5 5 5 2 3 2 2 2" xfId="48669" xr:uid="{00000000-0005-0000-0000-00000EBE0000}"/>
    <cellStyle name="Normal 5 5 5 2 3 2 3" xfId="48670" xr:uid="{00000000-0005-0000-0000-00000FBE0000}"/>
    <cellStyle name="Normal 5 5 5 2 3 2 3 2" xfId="48671" xr:uid="{00000000-0005-0000-0000-000010BE0000}"/>
    <cellStyle name="Normal 5 5 5 2 3 2 3 2 2" xfId="48672" xr:uid="{00000000-0005-0000-0000-000011BE0000}"/>
    <cellStyle name="Normal 5 5 5 2 3 2 3 3" xfId="48673" xr:uid="{00000000-0005-0000-0000-000012BE0000}"/>
    <cellStyle name="Normal 5 5 5 2 3 2 4" xfId="48674" xr:uid="{00000000-0005-0000-0000-000013BE0000}"/>
    <cellStyle name="Normal 5 5 5 2 3 3" xfId="48675" xr:uid="{00000000-0005-0000-0000-000014BE0000}"/>
    <cellStyle name="Normal 5 5 5 2 3 3 2" xfId="48676" xr:uid="{00000000-0005-0000-0000-000015BE0000}"/>
    <cellStyle name="Normal 5 5 5 2 3 4" xfId="48677" xr:uid="{00000000-0005-0000-0000-000016BE0000}"/>
    <cellStyle name="Normal 5 5 5 2 3 4 2" xfId="48678" xr:uid="{00000000-0005-0000-0000-000017BE0000}"/>
    <cellStyle name="Normal 5 5 5 2 3 4 2 2" xfId="48679" xr:uid="{00000000-0005-0000-0000-000018BE0000}"/>
    <cellStyle name="Normal 5 5 5 2 3 4 3" xfId="48680" xr:uid="{00000000-0005-0000-0000-000019BE0000}"/>
    <cellStyle name="Normal 5 5 5 2 3 5" xfId="48681" xr:uid="{00000000-0005-0000-0000-00001ABE0000}"/>
    <cellStyle name="Normal 5 5 5 2 4" xfId="48682" xr:uid="{00000000-0005-0000-0000-00001BBE0000}"/>
    <cellStyle name="Normal 5 5 5 2 4 2" xfId="48683" xr:uid="{00000000-0005-0000-0000-00001CBE0000}"/>
    <cellStyle name="Normal 5 5 5 2 4 2 2" xfId="48684" xr:uid="{00000000-0005-0000-0000-00001DBE0000}"/>
    <cellStyle name="Normal 5 5 5 2 4 3" xfId="48685" xr:uid="{00000000-0005-0000-0000-00001EBE0000}"/>
    <cellStyle name="Normal 5 5 5 2 4 3 2" xfId="48686" xr:uid="{00000000-0005-0000-0000-00001FBE0000}"/>
    <cellStyle name="Normal 5 5 5 2 4 3 2 2" xfId="48687" xr:uid="{00000000-0005-0000-0000-000020BE0000}"/>
    <cellStyle name="Normal 5 5 5 2 4 3 3" xfId="48688" xr:uid="{00000000-0005-0000-0000-000021BE0000}"/>
    <cellStyle name="Normal 5 5 5 2 4 4" xfId="48689" xr:uid="{00000000-0005-0000-0000-000022BE0000}"/>
    <cellStyle name="Normal 5 5 5 2 5" xfId="48690" xr:uid="{00000000-0005-0000-0000-000023BE0000}"/>
    <cellStyle name="Normal 5 5 5 2 5 2" xfId="48691" xr:uid="{00000000-0005-0000-0000-000024BE0000}"/>
    <cellStyle name="Normal 5 5 5 2 5 2 2" xfId="48692" xr:uid="{00000000-0005-0000-0000-000025BE0000}"/>
    <cellStyle name="Normal 5 5 5 2 5 3" xfId="48693" xr:uid="{00000000-0005-0000-0000-000026BE0000}"/>
    <cellStyle name="Normal 5 5 5 2 5 3 2" xfId="48694" xr:uid="{00000000-0005-0000-0000-000027BE0000}"/>
    <cellStyle name="Normal 5 5 5 2 5 3 2 2" xfId="48695" xr:uid="{00000000-0005-0000-0000-000028BE0000}"/>
    <cellStyle name="Normal 5 5 5 2 5 3 3" xfId="48696" xr:uid="{00000000-0005-0000-0000-000029BE0000}"/>
    <cellStyle name="Normal 5 5 5 2 5 4" xfId="48697" xr:uid="{00000000-0005-0000-0000-00002ABE0000}"/>
    <cellStyle name="Normal 5 5 5 2 6" xfId="48698" xr:uid="{00000000-0005-0000-0000-00002BBE0000}"/>
    <cellStyle name="Normal 5 5 5 2 6 2" xfId="48699" xr:uid="{00000000-0005-0000-0000-00002CBE0000}"/>
    <cellStyle name="Normal 5 5 5 2 7" xfId="48700" xr:uid="{00000000-0005-0000-0000-00002DBE0000}"/>
    <cellStyle name="Normal 5 5 5 2 7 2" xfId="48701" xr:uid="{00000000-0005-0000-0000-00002EBE0000}"/>
    <cellStyle name="Normal 5 5 5 2 7 2 2" xfId="48702" xr:uid="{00000000-0005-0000-0000-00002FBE0000}"/>
    <cellStyle name="Normal 5 5 5 2 7 3" xfId="48703" xr:uid="{00000000-0005-0000-0000-000030BE0000}"/>
    <cellStyle name="Normal 5 5 5 2 8" xfId="48704" xr:uid="{00000000-0005-0000-0000-000031BE0000}"/>
    <cellStyle name="Normal 5 5 5 2 8 2" xfId="48705" xr:uid="{00000000-0005-0000-0000-000032BE0000}"/>
    <cellStyle name="Normal 5 5 5 2 9" xfId="48706" xr:uid="{00000000-0005-0000-0000-000033BE0000}"/>
    <cellStyle name="Normal 5 5 5 3" xfId="48707" xr:uid="{00000000-0005-0000-0000-000034BE0000}"/>
    <cellStyle name="Normal 5 5 5 3 2" xfId="48708" xr:uid="{00000000-0005-0000-0000-000035BE0000}"/>
    <cellStyle name="Normal 5 5 5 3 2 2" xfId="48709" xr:uid="{00000000-0005-0000-0000-000036BE0000}"/>
    <cellStyle name="Normal 5 5 5 3 2 2 2" xfId="48710" xr:uid="{00000000-0005-0000-0000-000037BE0000}"/>
    <cellStyle name="Normal 5 5 5 3 2 2 2 2" xfId="48711" xr:uid="{00000000-0005-0000-0000-000038BE0000}"/>
    <cellStyle name="Normal 5 5 5 3 2 2 3" xfId="48712" xr:uid="{00000000-0005-0000-0000-000039BE0000}"/>
    <cellStyle name="Normal 5 5 5 3 2 2 3 2" xfId="48713" xr:uid="{00000000-0005-0000-0000-00003ABE0000}"/>
    <cellStyle name="Normal 5 5 5 3 2 2 3 2 2" xfId="48714" xr:uid="{00000000-0005-0000-0000-00003BBE0000}"/>
    <cellStyle name="Normal 5 5 5 3 2 2 3 3" xfId="48715" xr:uid="{00000000-0005-0000-0000-00003CBE0000}"/>
    <cellStyle name="Normal 5 5 5 3 2 2 4" xfId="48716" xr:uid="{00000000-0005-0000-0000-00003DBE0000}"/>
    <cellStyle name="Normal 5 5 5 3 2 3" xfId="48717" xr:uid="{00000000-0005-0000-0000-00003EBE0000}"/>
    <cellStyle name="Normal 5 5 5 3 2 3 2" xfId="48718" xr:uid="{00000000-0005-0000-0000-00003FBE0000}"/>
    <cellStyle name="Normal 5 5 5 3 2 4" xfId="48719" xr:uid="{00000000-0005-0000-0000-000040BE0000}"/>
    <cellStyle name="Normal 5 5 5 3 2 4 2" xfId="48720" xr:uid="{00000000-0005-0000-0000-000041BE0000}"/>
    <cellStyle name="Normal 5 5 5 3 2 4 2 2" xfId="48721" xr:uid="{00000000-0005-0000-0000-000042BE0000}"/>
    <cellStyle name="Normal 5 5 5 3 2 4 3" xfId="48722" xr:uid="{00000000-0005-0000-0000-000043BE0000}"/>
    <cellStyle name="Normal 5 5 5 3 2 5" xfId="48723" xr:uid="{00000000-0005-0000-0000-000044BE0000}"/>
    <cellStyle name="Normal 5 5 5 3 3" xfId="48724" xr:uid="{00000000-0005-0000-0000-000045BE0000}"/>
    <cellStyle name="Normal 5 5 5 3 3 2" xfId="48725" xr:uid="{00000000-0005-0000-0000-000046BE0000}"/>
    <cellStyle name="Normal 5 5 5 3 3 2 2" xfId="48726" xr:uid="{00000000-0005-0000-0000-000047BE0000}"/>
    <cellStyle name="Normal 5 5 5 3 3 3" xfId="48727" xr:uid="{00000000-0005-0000-0000-000048BE0000}"/>
    <cellStyle name="Normal 5 5 5 3 3 3 2" xfId="48728" xr:uid="{00000000-0005-0000-0000-000049BE0000}"/>
    <cellStyle name="Normal 5 5 5 3 3 3 2 2" xfId="48729" xr:uid="{00000000-0005-0000-0000-00004ABE0000}"/>
    <cellStyle name="Normal 5 5 5 3 3 3 3" xfId="48730" xr:uid="{00000000-0005-0000-0000-00004BBE0000}"/>
    <cellStyle name="Normal 5 5 5 3 3 4" xfId="48731" xr:uid="{00000000-0005-0000-0000-00004CBE0000}"/>
    <cellStyle name="Normal 5 5 5 3 4" xfId="48732" xr:uid="{00000000-0005-0000-0000-00004DBE0000}"/>
    <cellStyle name="Normal 5 5 5 3 4 2" xfId="48733" xr:uid="{00000000-0005-0000-0000-00004EBE0000}"/>
    <cellStyle name="Normal 5 5 5 3 4 2 2" xfId="48734" xr:uid="{00000000-0005-0000-0000-00004FBE0000}"/>
    <cellStyle name="Normal 5 5 5 3 4 3" xfId="48735" xr:uid="{00000000-0005-0000-0000-000050BE0000}"/>
    <cellStyle name="Normal 5 5 5 3 4 3 2" xfId="48736" xr:uid="{00000000-0005-0000-0000-000051BE0000}"/>
    <cellStyle name="Normal 5 5 5 3 4 3 2 2" xfId="48737" xr:uid="{00000000-0005-0000-0000-000052BE0000}"/>
    <cellStyle name="Normal 5 5 5 3 4 3 3" xfId="48738" xr:uid="{00000000-0005-0000-0000-000053BE0000}"/>
    <cellStyle name="Normal 5 5 5 3 4 4" xfId="48739" xr:uid="{00000000-0005-0000-0000-000054BE0000}"/>
    <cellStyle name="Normal 5 5 5 3 5" xfId="48740" xr:uid="{00000000-0005-0000-0000-000055BE0000}"/>
    <cellStyle name="Normal 5 5 5 3 5 2" xfId="48741" xr:uid="{00000000-0005-0000-0000-000056BE0000}"/>
    <cellStyle name="Normal 5 5 5 3 6" xfId="48742" xr:uid="{00000000-0005-0000-0000-000057BE0000}"/>
    <cellStyle name="Normal 5 5 5 3 6 2" xfId="48743" xr:uid="{00000000-0005-0000-0000-000058BE0000}"/>
    <cellStyle name="Normal 5 5 5 3 6 2 2" xfId="48744" xr:uid="{00000000-0005-0000-0000-000059BE0000}"/>
    <cellStyle name="Normal 5 5 5 3 6 3" xfId="48745" xr:uid="{00000000-0005-0000-0000-00005ABE0000}"/>
    <cellStyle name="Normal 5 5 5 3 7" xfId="48746" xr:uid="{00000000-0005-0000-0000-00005BBE0000}"/>
    <cellStyle name="Normal 5 5 5 3 7 2" xfId="48747" xr:uid="{00000000-0005-0000-0000-00005CBE0000}"/>
    <cellStyle name="Normal 5 5 5 3 8" xfId="48748" xr:uid="{00000000-0005-0000-0000-00005DBE0000}"/>
    <cellStyle name="Normal 5 5 5 4" xfId="48749" xr:uid="{00000000-0005-0000-0000-00005EBE0000}"/>
    <cellStyle name="Normal 5 5 5 4 2" xfId="48750" xr:uid="{00000000-0005-0000-0000-00005FBE0000}"/>
    <cellStyle name="Normal 5 5 5 4 2 2" xfId="48751" xr:uid="{00000000-0005-0000-0000-000060BE0000}"/>
    <cellStyle name="Normal 5 5 5 4 2 2 2" xfId="48752" xr:uid="{00000000-0005-0000-0000-000061BE0000}"/>
    <cellStyle name="Normal 5 5 5 4 2 3" xfId="48753" xr:uid="{00000000-0005-0000-0000-000062BE0000}"/>
    <cellStyle name="Normal 5 5 5 4 2 3 2" xfId="48754" xr:uid="{00000000-0005-0000-0000-000063BE0000}"/>
    <cellStyle name="Normal 5 5 5 4 2 3 2 2" xfId="48755" xr:uid="{00000000-0005-0000-0000-000064BE0000}"/>
    <cellStyle name="Normal 5 5 5 4 2 3 3" xfId="48756" xr:uid="{00000000-0005-0000-0000-000065BE0000}"/>
    <cellStyle name="Normal 5 5 5 4 2 4" xfId="48757" xr:uid="{00000000-0005-0000-0000-000066BE0000}"/>
    <cellStyle name="Normal 5 5 5 4 3" xfId="48758" xr:uid="{00000000-0005-0000-0000-000067BE0000}"/>
    <cellStyle name="Normal 5 5 5 4 3 2" xfId="48759" xr:uid="{00000000-0005-0000-0000-000068BE0000}"/>
    <cellStyle name="Normal 5 5 5 4 4" xfId="48760" xr:uid="{00000000-0005-0000-0000-000069BE0000}"/>
    <cellStyle name="Normal 5 5 5 4 4 2" xfId="48761" xr:uid="{00000000-0005-0000-0000-00006ABE0000}"/>
    <cellStyle name="Normal 5 5 5 4 4 2 2" xfId="48762" xr:uid="{00000000-0005-0000-0000-00006BBE0000}"/>
    <cellStyle name="Normal 5 5 5 4 4 3" xfId="48763" xr:uid="{00000000-0005-0000-0000-00006CBE0000}"/>
    <cellStyle name="Normal 5 5 5 4 5" xfId="48764" xr:uid="{00000000-0005-0000-0000-00006DBE0000}"/>
    <cellStyle name="Normal 5 5 5 5" xfId="48765" xr:uid="{00000000-0005-0000-0000-00006EBE0000}"/>
    <cellStyle name="Normal 5 5 5 5 2" xfId="48766" xr:uid="{00000000-0005-0000-0000-00006FBE0000}"/>
    <cellStyle name="Normal 5 5 5 5 2 2" xfId="48767" xr:uid="{00000000-0005-0000-0000-000070BE0000}"/>
    <cellStyle name="Normal 5 5 5 5 3" xfId="48768" xr:uid="{00000000-0005-0000-0000-000071BE0000}"/>
    <cellStyle name="Normal 5 5 5 5 3 2" xfId="48769" xr:uid="{00000000-0005-0000-0000-000072BE0000}"/>
    <cellStyle name="Normal 5 5 5 5 3 2 2" xfId="48770" xr:uid="{00000000-0005-0000-0000-000073BE0000}"/>
    <cellStyle name="Normal 5 5 5 5 3 3" xfId="48771" xr:uid="{00000000-0005-0000-0000-000074BE0000}"/>
    <cellStyle name="Normal 5 5 5 5 4" xfId="48772" xr:uid="{00000000-0005-0000-0000-000075BE0000}"/>
    <cellStyle name="Normal 5 5 5 6" xfId="48773" xr:uid="{00000000-0005-0000-0000-000076BE0000}"/>
    <cellStyle name="Normal 5 5 5 6 2" xfId="48774" xr:uid="{00000000-0005-0000-0000-000077BE0000}"/>
    <cellStyle name="Normal 5 5 5 6 2 2" xfId="48775" xr:uid="{00000000-0005-0000-0000-000078BE0000}"/>
    <cellStyle name="Normal 5 5 5 6 3" xfId="48776" xr:uid="{00000000-0005-0000-0000-000079BE0000}"/>
    <cellStyle name="Normal 5 5 5 6 3 2" xfId="48777" xr:uid="{00000000-0005-0000-0000-00007ABE0000}"/>
    <cellStyle name="Normal 5 5 5 6 3 2 2" xfId="48778" xr:uid="{00000000-0005-0000-0000-00007BBE0000}"/>
    <cellStyle name="Normal 5 5 5 6 3 3" xfId="48779" xr:uid="{00000000-0005-0000-0000-00007CBE0000}"/>
    <cellStyle name="Normal 5 5 5 6 4" xfId="48780" xr:uid="{00000000-0005-0000-0000-00007DBE0000}"/>
    <cellStyle name="Normal 5 5 5 7" xfId="48781" xr:uid="{00000000-0005-0000-0000-00007EBE0000}"/>
    <cellStyle name="Normal 5 5 5 7 2" xfId="48782" xr:uid="{00000000-0005-0000-0000-00007FBE0000}"/>
    <cellStyle name="Normal 5 5 5 8" xfId="48783" xr:uid="{00000000-0005-0000-0000-000080BE0000}"/>
    <cellStyle name="Normal 5 5 5 8 2" xfId="48784" xr:uid="{00000000-0005-0000-0000-000081BE0000}"/>
    <cellStyle name="Normal 5 5 5 8 2 2" xfId="48785" xr:uid="{00000000-0005-0000-0000-000082BE0000}"/>
    <cellStyle name="Normal 5 5 5 8 3" xfId="48786" xr:uid="{00000000-0005-0000-0000-000083BE0000}"/>
    <cellStyle name="Normal 5 5 5 9" xfId="48787" xr:uid="{00000000-0005-0000-0000-000084BE0000}"/>
    <cellStyle name="Normal 5 5 5 9 2" xfId="48788" xr:uid="{00000000-0005-0000-0000-000085BE0000}"/>
    <cellStyle name="Normal 5 5 6" xfId="48789" xr:uid="{00000000-0005-0000-0000-000086BE0000}"/>
    <cellStyle name="Normal 5 5 6 10" xfId="48790" xr:uid="{00000000-0005-0000-0000-000087BE0000}"/>
    <cellStyle name="Normal 5 5 6 2" xfId="48791" xr:uid="{00000000-0005-0000-0000-000088BE0000}"/>
    <cellStyle name="Normal 5 5 6 2 2" xfId="48792" xr:uid="{00000000-0005-0000-0000-000089BE0000}"/>
    <cellStyle name="Normal 5 5 6 2 2 2" xfId="48793" xr:uid="{00000000-0005-0000-0000-00008ABE0000}"/>
    <cellStyle name="Normal 5 5 6 2 2 2 2" xfId="48794" xr:uid="{00000000-0005-0000-0000-00008BBE0000}"/>
    <cellStyle name="Normal 5 5 6 2 2 2 2 2" xfId="48795" xr:uid="{00000000-0005-0000-0000-00008CBE0000}"/>
    <cellStyle name="Normal 5 5 6 2 2 2 3" xfId="48796" xr:uid="{00000000-0005-0000-0000-00008DBE0000}"/>
    <cellStyle name="Normal 5 5 6 2 2 2 3 2" xfId="48797" xr:uid="{00000000-0005-0000-0000-00008EBE0000}"/>
    <cellStyle name="Normal 5 5 6 2 2 2 3 2 2" xfId="48798" xr:uid="{00000000-0005-0000-0000-00008FBE0000}"/>
    <cellStyle name="Normal 5 5 6 2 2 2 3 3" xfId="48799" xr:uid="{00000000-0005-0000-0000-000090BE0000}"/>
    <cellStyle name="Normal 5 5 6 2 2 2 4" xfId="48800" xr:uid="{00000000-0005-0000-0000-000091BE0000}"/>
    <cellStyle name="Normal 5 5 6 2 2 3" xfId="48801" xr:uid="{00000000-0005-0000-0000-000092BE0000}"/>
    <cellStyle name="Normal 5 5 6 2 2 3 2" xfId="48802" xr:uid="{00000000-0005-0000-0000-000093BE0000}"/>
    <cellStyle name="Normal 5 5 6 2 2 4" xfId="48803" xr:uid="{00000000-0005-0000-0000-000094BE0000}"/>
    <cellStyle name="Normal 5 5 6 2 2 4 2" xfId="48804" xr:uid="{00000000-0005-0000-0000-000095BE0000}"/>
    <cellStyle name="Normal 5 5 6 2 2 4 2 2" xfId="48805" xr:uid="{00000000-0005-0000-0000-000096BE0000}"/>
    <cellStyle name="Normal 5 5 6 2 2 4 3" xfId="48806" xr:uid="{00000000-0005-0000-0000-000097BE0000}"/>
    <cellStyle name="Normal 5 5 6 2 2 5" xfId="48807" xr:uid="{00000000-0005-0000-0000-000098BE0000}"/>
    <cellStyle name="Normal 5 5 6 2 3" xfId="48808" xr:uid="{00000000-0005-0000-0000-000099BE0000}"/>
    <cellStyle name="Normal 5 5 6 2 3 2" xfId="48809" xr:uid="{00000000-0005-0000-0000-00009ABE0000}"/>
    <cellStyle name="Normal 5 5 6 2 3 2 2" xfId="48810" xr:uid="{00000000-0005-0000-0000-00009BBE0000}"/>
    <cellStyle name="Normal 5 5 6 2 3 3" xfId="48811" xr:uid="{00000000-0005-0000-0000-00009CBE0000}"/>
    <cellStyle name="Normal 5 5 6 2 3 3 2" xfId="48812" xr:uid="{00000000-0005-0000-0000-00009DBE0000}"/>
    <cellStyle name="Normal 5 5 6 2 3 3 2 2" xfId="48813" xr:uid="{00000000-0005-0000-0000-00009EBE0000}"/>
    <cellStyle name="Normal 5 5 6 2 3 3 3" xfId="48814" xr:uid="{00000000-0005-0000-0000-00009FBE0000}"/>
    <cellStyle name="Normal 5 5 6 2 3 4" xfId="48815" xr:uid="{00000000-0005-0000-0000-0000A0BE0000}"/>
    <cellStyle name="Normal 5 5 6 2 4" xfId="48816" xr:uid="{00000000-0005-0000-0000-0000A1BE0000}"/>
    <cellStyle name="Normal 5 5 6 2 4 2" xfId="48817" xr:uid="{00000000-0005-0000-0000-0000A2BE0000}"/>
    <cellStyle name="Normal 5 5 6 2 4 2 2" xfId="48818" xr:uid="{00000000-0005-0000-0000-0000A3BE0000}"/>
    <cellStyle name="Normal 5 5 6 2 4 3" xfId="48819" xr:uid="{00000000-0005-0000-0000-0000A4BE0000}"/>
    <cellStyle name="Normal 5 5 6 2 4 3 2" xfId="48820" xr:uid="{00000000-0005-0000-0000-0000A5BE0000}"/>
    <cellStyle name="Normal 5 5 6 2 4 3 2 2" xfId="48821" xr:uid="{00000000-0005-0000-0000-0000A6BE0000}"/>
    <cellStyle name="Normal 5 5 6 2 4 3 3" xfId="48822" xr:uid="{00000000-0005-0000-0000-0000A7BE0000}"/>
    <cellStyle name="Normal 5 5 6 2 4 4" xfId="48823" xr:uid="{00000000-0005-0000-0000-0000A8BE0000}"/>
    <cellStyle name="Normal 5 5 6 2 5" xfId="48824" xr:uid="{00000000-0005-0000-0000-0000A9BE0000}"/>
    <cellStyle name="Normal 5 5 6 2 5 2" xfId="48825" xr:uid="{00000000-0005-0000-0000-0000AABE0000}"/>
    <cellStyle name="Normal 5 5 6 2 6" xfId="48826" xr:uid="{00000000-0005-0000-0000-0000ABBE0000}"/>
    <cellStyle name="Normal 5 5 6 2 6 2" xfId="48827" xr:uid="{00000000-0005-0000-0000-0000ACBE0000}"/>
    <cellStyle name="Normal 5 5 6 2 6 2 2" xfId="48828" xr:uid="{00000000-0005-0000-0000-0000ADBE0000}"/>
    <cellStyle name="Normal 5 5 6 2 6 3" xfId="48829" xr:uid="{00000000-0005-0000-0000-0000AEBE0000}"/>
    <cellStyle name="Normal 5 5 6 2 7" xfId="48830" xr:uid="{00000000-0005-0000-0000-0000AFBE0000}"/>
    <cellStyle name="Normal 5 5 6 2 7 2" xfId="48831" xr:uid="{00000000-0005-0000-0000-0000B0BE0000}"/>
    <cellStyle name="Normal 5 5 6 2 8" xfId="48832" xr:uid="{00000000-0005-0000-0000-0000B1BE0000}"/>
    <cellStyle name="Normal 5 5 6 3" xfId="48833" xr:uid="{00000000-0005-0000-0000-0000B2BE0000}"/>
    <cellStyle name="Normal 5 5 6 3 2" xfId="48834" xr:uid="{00000000-0005-0000-0000-0000B3BE0000}"/>
    <cellStyle name="Normal 5 5 6 3 2 2" xfId="48835" xr:uid="{00000000-0005-0000-0000-0000B4BE0000}"/>
    <cellStyle name="Normal 5 5 6 3 2 2 2" xfId="48836" xr:uid="{00000000-0005-0000-0000-0000B5BE0000}"/>
    <cellStyle name="Normal 5 5 6 3 2 3" xfId="48837" xr:uid="{00000000-0005-0000-0000-0000B6BE0000}"/>
    <cellStyle name="Normal 5 5 6 3 2 3 2" xfId="48838" xr:uid="{00000000-0005-0000-0000-0000B7BE0000}"/>
    <cellStyle name="Normal 5 5 6 3 2 3 2 2" xfId="48839" xr:uid="{00000000-0005-0000-0000-0000B8BE0000}"/>
    <cellStyle name="Normal 5 5 6 3 2 3 3" xfId="48840" xr:uid="{00000000-0005-0000-0000-0000B9BE0000}"/>
    <cellStyle name="Normal 5 5 6 3 2 4" xfId="48841" xr:uid="{00000000-0005-0000-0000-0000BABE0000}"/>
    <cellStyle name="Normal 5 5 6 3 3" xfId="48842" xr:uid="{00000000-0005-0000-0000-0000BBBE0000}"/>
    <cellStyle name="Normal 5 5 6 3 3 2" xfId="48843" xr:uid="{00000000-0005-0000-0000-0000BCBE0000}"/>
    <cellStyle name="Normal 5 5 6 3 4" xfId="48844" xr:uid="{00000000-0005-0000-0000-0000BDBE0000}"/>
    <cellStyle name="Normal 5 5 6 3 4 2" xfId="48845" xr:uid="{00000000-0005-0000-0000-0000BEBE0000}"/>
    <cellStyle name="Normal 5 5 6 3 4 2 2" xfId="48846" xr:uid="{00000000-0005-0000-0000-0000BFBE0000}"/>
    <cellStyle name="Normal 5 5 6 3 4 3" xfId="48847" xr:uid="{00000000-0005-0000-0000-0000C0BE0000}"/>
    <cellStyle name="Normal 5 5 6 3 5" xfId="48848" xr:uid="{00000000-0005-0000-0000-0000C1BE0000}"/>
    <cellStyle name="Normal 5 5 6 4" xfId="48849" xr:uid="{00000000-0005-0000-0000-0000C2BE0000}"/>
    <cellStyle name="Normal 5 5 6 4 2" xfId="48850" xr:uid="{00000000-0005-0000-0000-0000C3BE0000}"/>
    <cellStyle name="Normal 5 5 6 4 2 2" xfId="48851" xr:uid="{00000000-0005-0000-0000-0000C4BE0000}"/>
    <cellStyle name="Normal 5 5 6 4 3" xfId="48852" xr:uid="{00000000-0005-0000-0000-0000C5BE0000}"/>
    <cellStyle name="Normal 5 5 6 4 3 2" xfId="48853" xr:uid="{00000000-0005-0000-0000-0000C6BE0000}"/>
    <cellStyle name="Normal 5 5 6 4 3 2 2" xfId="48854" xr:uid="{00000000-0005-0000-0000-0000C7BE0000}"/>
    <cellStyle name="Normal 5 5 6 4 3 3" xfId="48855" xr:uid="{00000000-0005-0000-0000-0000C8BE0000}"/>
    <cellStyle name="Normal 5 5 6 4 4" xfId="48856" xr:uid="{00000000-0005-0000-0000-0000C9BE0000}"/>
    <cellStyle name="Normal 5 5 6 5" xfId="48857" xr:uid="{00000000-0005-0000-0000-0000CABE0000}"/>
    <cellStyle name="Normal 5 5 6 5 2" xfId="48858" xr:uid="{00000000-0005-0000-0000-0000CBBE0000}"/>
    <cellStyle name="Normal 5 5 6 5 2 2" xfId="48859" xr:uid="{00000000-0005-0000-0000-0000CCBE0000}"/>
    <cellStyle name="Normal 5 5 6 5 3" xfId="48860" xr:uid="{00000000-0005-0000-0000-0000CDBE0000}"/>
    <cellStyle name="Normal 5 5 6 5 3 2" xfId="48861" xr:uid="{00000000-0005-0000-0000-0000CEBE0000}"/>
    <cellStyle name="Normal 5 5 6 5 3 2 2" xfId="48862" xr:uid="{00000000-0005-0000-0000-0000CFBE0000}"/>
    <cellStyle name="Normal 5 5 6 5 3 3" xfId="48863" xr:uid="{00000000-0005-0000-0000-0000D0BE0000}"/>
    <cellStyle name="Normal 5 5 6 5 4" xfId="48864" xr:uid="{00000000-0005-0000-0000-0000D1BE0000}"/>
    <cellStyle name="Normal 5 5 6 6" xfId="48865" xr:uid="{00000000-0005-0000-0000-0000D2BE0000}"/>
    <cellStyle name="Normal 5 5 6 6 2" xfId="48866" xr:uid="{00000000-0005-0000-0000-0000D3BE0000}"/>
    <cellStyle name="Normal 5 5 6 7" xfId="48867" xr:uid="{00000000-0005-0000-0000-0000D4BE0000}"/>
    <cellStyle name="Normal 5 5 6 7 2" xfId="48868" xr:uid="{00000000-0005-0000-0000-0000D5BE0000}"/>
    <cellStyle name="Normal 5 5 6 7 2 2" xfId="48869" xr:uid="{00000000-0005-0000-0000-0000D6BE0000}"/>
    <cellStyle name="Normal 5 5 6 7 3" xfId="48870" xr:uid="{00000000-0005-0000-0000-0000D7BE0000}"/>
    <cellStyle name="Normal 5 5 6 8" xfId="48871" xr:uid="{00000000-0005-0000-0000-0000D8BE0000}"/>
    <cellStyle name="Normal 5 5 6 8 2" xfId="48872" xr:uid="{00000000-0005-0000-0000-0000D9BE0000}"/>
    <cellStyle name="Normal 5 5 6 9" xfId="48873" xr:uid="{00000000-0005-0000-0000-0000DABE0000}"/>
    <cellStyle name="Normal 5 5 7" xfId="48874" xr:uid="{00000000-0005-0000-0000-0000DBBE0000}"/>
    <cellStyle name="Normal 5 5 7 2" xfId="48875" xr:uid="{00000000-0005-0000-0000-0000DCBE0000}"/>
    <cellStyle name="Normal 5 5 7 2 2" xfId="48876" xr:uid="{00000000-0005-0000-0000-0000DDBE0000}"/>
    <cellStyle name="Normal 5 5 7 2 2 2" xfId="48877" xr:uid="{00000000-0005-0000-0000-0000DEBE0000}"/>
    <cellStyle name="Normal 5 5 7 2 2 2 2" xfId="48878" xr:uid="{00000000-0005-0000-0000-0000DFBE0000}"/>
    <cellStyle name="Normal 5 5 7 2 2 3" xfId="48879" xr:uid="{00000000-0005-0000-0000-0000E0BE0000}"/>
    <cellStyle name="Normal 5 5 7 2 2 3 2" xfId="48880" xr:uid="{00000000-0005-0000-0000-0000E1BE0000}"/>
    <cellStyle name="Normal 5 5 7 2 2 3 2 2" xfId="48881" xr:uid="{00000000-0005-0000-0000-0000E2BE0000}"/>
    <cellStyle name="Normal 5 5 7 2 2 3 3" xfId="48882" xr:uid="{00000000-0005-0000-0000-0000E3BE0000}"/>
    <cellStyle name="Normal 5 5 7 2 2 4" xfId="48883" xr:uid="{00000000-0005-0000-0000-0000E4BE0000}"/>
    <cellStyle name="Normal 5 5 7 2 3" xfId="48884" xr:uid="{00000000-0005-0000-0000-0000E5BE0000}"/>
    <cellStyle name="Normal 5 5 7 2 3 2" xfId="48885" xr:uid="{00000000-0005-0000-0000-0000E6BE0000}"/>
    <cellStyle name="Normal 5 5 7 2 4" xfId="48886" xr:uid="{00000000-0005-0000-0000-0000E7BE0000}"/>
    <cellStyle name="Normal 5 5 7 2 4 2" xfId="48887" xr:uid="{00000000-0005-0000-0000-0000E8BE0000}"/>
    <cellStyle name="Normal 5 5 7 2 4 2 2" xfId="48888" xr:uid="{00000000-0005-0000-0000-0000E9BE0000}"/>
    <cellStyle name="Normal 5 5 7 2 4 3" xfId="48889" xr:uid="{00000000-0005-0000-0000-0000EABE0000}"/>
    <cellStyle name="Normal 5 5 7 2 5" xfId="48890" xr:uid="{00000000-0005-0000-0000-0000EBBE0000}"/>
    <cellStyle name="Normal 5 5 7 3" xfId="48891" xr:uid="{00000000-0005-0000-0000-0000ECBE0000}"/>
    <cellStyle name="Normal 5 5 7 3 2" xfId="48892" xr:uid="{00000000-0005-0000-0000-0000EDBE0000}"/>
    <cellStyle name="Normal 5 5 7 3 2 2" xfId="48893" xr:uid="{00000000-0005-0000-0000-0000EEBE0000}"/>
    <cellStyle name="Normal 5 5 7 3 3" xfId="48894" xr:uid="{00000000-0005-0000-0000-0000EFBE0000}"/>
    <cellStyle name="Normal 5 5 7 3 3 2" xfId="48895" xr:uid="{00000000-0005-0000-0000-0000F0BE0000}"/>
    <cellStyle name="Normal 5 5 7 3 3 2 2" xfId="48896" xr:uid="{00000000-0005-0000-0000-0000F1BE0000}"/>
    <cellStyle name="Normal 5 5 7 3 3 3" xfId="48897" xr:uid="{00000000-0005-0000-0000-0000F2BE0000}"/>
    <cellStyle name="Normal 5 5 7 3 4" xfId="48898" xr:uid="{00000000-0005-0000-0000-0000F3BE0000}"/>
    <cellStyle name="Normal 5 5 7 4" xfId="48899" xr:uid="{00000000-0005-0000-0000-0000F4BE0000}"/>
    <cellStyle name="Normal 5 5 7 4 2" xfId="48900" xr:uid="{00000000-0005-0000-0000-0000F5BE0000}"/>
    <cellStyle name="Normal 5 5 7 4 2 2" xfId="48901" xr:uid="{00000000-0005-0000-0000-0000F6BE0000}"/>
    <cellStyle name="Normal 5 5 7 4 3" xfId="48902" xr:uid="{00000000-0005-0000-0000-0000F7BE0000}"/>
    <cellStyle name="Normal 5 5 7 4 3 2" xfId="48903" xr:uid="{00000000-0005-0000-0000-0000F8BE0000}"/>
    <cellStyle name="Normal 5 5 7 4 3 2 2" xfId="48904" xr:uid="{00000000-0005-0000-0000-0000F9BE0000}"/>
    <cellStyle name="Normal 5 5 7 4 3 3" xfId="48905" xr:uid="{00000000-0005-0000-0000-0000FABE0000}"/>
    <cellStyle name="Normal 5 5 7 4 4" xfId="48906" xr:uid="{00000000-0005-0000-0000-0000FBBE0000}"/>
    <cellStyle name="Normal 5 5 7 5" xfId="48907" xr:uid="{00000000-0005-0000-0000-0000FCBE0000}"/>
    <cellStyle name="Normal 5 5 7 5 2" xfId="48908" xr:uid="{00000000-0005-0000-0000-0000FDBE0000}"/>
    <cellStyle name="Normal 5 5 7 6" xfId="48909" xr:uid="{00000000-0005-0000-0000-0000FEBE0000}"/>
    <cellStyle name="Normal 5 5 7 6 2" xfId="48910" xr:uid="{00000000-0005-0000-0000-0000FFBE0000}"/>
    <cellStyle name="Normal 5 5 7 6 2 2" xfId="48911" xr:uid="{00000000-0005-0000-0000-000000BF0000}"/>
    <cellStyle name="Normal 5 5 7 6 3" xfId="48912" xr:uid="{00000000-0005-0000-0000-000001BF0000}"/>
    <cellStyle name="Normal 5 5 7 7" xfId="48913" xr:uid="{00000000-0005-0000-0000-000002BF0000}"/>
    <cellStyle name="Normal 5 5 7 7 2" xfId="48914" xr:uid="{00000000-0005-0000-0000-000003BF0000}"/>
    <cellStyle name="Normal 5 5 7 8" xfId="48915" xr:uid="{00000000-0005-0000-0000-000004BF0000}"/>
    <cellStyle name="Normal 5 5 8" xfId="48916" xr:uid="{00000000-0005-0000-0000-000005BF0000}"/>
    <cellStyle name="Normal 5 5 8 2" xfId="48917" xr:uid="{00000000-0005-0000-0000-000006BF0000}"/>
    <cellStyle name="Normal 5 5 8 2 2" xfId="48918" xr:uid="{00000000-0005-0000-0000-000007BF0000}"/>
    <cellStyle name="Normal 5 5 8 2 2 2" xfId="48919" xr:uid="{00000000-0005-0000-0000-000008BF0000}"/>
    <cellStyle name="Normal 5 5 8 2 2 2 2" xfId="48920" xr:uid="{00000000-0005-0000-0000-000009BF0000}"/>
    <cellStyle name="Normal 5 5 8 2 2 3" xfId="48921" xr:uid="{00000000-0005-0000-0000-00000ABF0000}"/>
    <cellStyle name="Normal 5 5 8 2 2 3 2" xfId="48922" xr:uid="{00000000-0005-0000-0000-00000BBF0000}"/>
    <cellStyle name="Normal 5 5 8 2 2 3 2 2" xfId="48923" xr:uid="{00000000-0005-0000-0000-00000CBF0000}"/>
    <cellStyle name="Normal 5 5 8 2 2 3 3" xfId="48924" xr:uid="{00000000-0005-0000-0000-00000DBF0000}"/>
    <cellStyle name="Normal 5 5 8 2 2 4" xfId="48925" xr:uid="{00000000-0005-0000-0000-00000EBF0000}"/>
    <cellStyle name="Normal 5 5 8 2 3" xfId="48926" xr:uid="{00000000-0005-0000-0000-00000FBF0000}"/>
    <cellStyle name="Normal 5 5 8 2 3 2" xfId="48927" xr:uid="{00000000-0005-0000-0000-000010BF0000}"/>
    <cellStyle name="Normal 5 5 8 2 4" xfId="48928" xr:uid="{00000000-0005-0000-0000-000011BF0000}"/>
    <cellStyle name="Normal 5 5 8 2 4 2" xfId="48929" xr:uid="{00000000-0005-0000-0000-000012BF0000}"/>
    <cellStyle name="Normal 5 5 8 2 4 2 2" xfId="48930" xr:uid="{00000000-0005-0000-0000-000013BF0000}"/>
    <cellStyle name="Normal 5 5 8 2 4 3" xfId="48931" xr:uid="{00000000-0005-0000-0000-000014BF0000}"/>
    <cellStyle name="Normal 5 5 8 2 5" xfId="48932" xr:uid="{00000000-0005-0000-0000-000015BF0000}"/>
    <cellStyle name="Normal 5 5 8 3" xfId="48933" xr:uid="{00000000-0005-0000-0000-000016BF0000}"/>
    <cellStyle name="Normal 5 5 8 3 2" xfId="48934" xr:uid="{00000000-0005-0000-0000-000017BF0000}"/>
    <cellStyle name="Normal 5 5 8 3 2 2" xfId="48935" xr:uid="{00000000-0005-0000-0000-000018BF0000}"/>
    <cellStyle name="Normal 5 5 8 3 3" xfId="48936" xr:uid="{00000000-0005-0000-0000-000019BF0000}"/>
    <cellStyle name="Normal 5 5 8 3 3 2" xfId="48937" xr:uid="{00000000-0005-0000-0000-00001ABF0000}"/>
    <cellStyle name="Normal 5 5 8 3 3 2 2" xfId="48938" xr:uid="{00000000-0005-0000-0000-00001BBF0000}"/>
    <cellStyle name="Normal 5 5 8 3 3 3" xfId="48939" xr:uid="{00000000-0005-0000-0000-00001CBF0000}"/>
    <cellStyle name="Normal 5 5 8 3 4" xfId="48940" xr:uid="{00000000-0005-0000-0000-00001DBF0000}"/>
    <cellStyle name="Normal 5 5 8 4" xfId="48941" xr:uid="{00000000-0005-0000-0000-00001EBF0000}"/>
    <cellStyle name="Normal 5 5 8 4 2" xfId="48942" xr:uid="{00000000-0005-0000-0000-00001FBF0000}"/>
    <cellStyle name="Normal 5 5 8 4 2 2" xfId="48943" xr:uid="{00000000-0005-0000-0000-000020BF0000}"/>
    <cellStyle name="Normal 5 5 8 4 3" xfId="48944" xr:uid="{00000000-0005-0000-0000-000021BF0000}"/>
    <cellStyle name="Normal 5 5 8 4 3 2" xfId="48945" xr:uid="{00000000-0005-0000-0000-000022BF0000}"/>
    <cellStyle name="Normal 5 5 8 4 3 2 2" xfId="48946" xr:uid="{00000000-0005-0000-0000-000023BF0000}"/>
    <cellStyle name="Normal 5 5 8 4 3 3" xfId="48947" xr:uid="{00000000-0005-0000-0000-000024BF0000}"/>
    <cellStyle name="Normal 5 5 8 4 4" xfId="48948" xr:uid="{00000000-0005-0000-0000-000025BF0000}"/>
    <cellStyle name="Normal 5 5 8 5" xfId="48949" xr:uid="{00000000-0005-0000-0000-000026BF0000}"/>
    <cellStyle name="Normal 5 5 8 5 2" xfId="48950" xr:uid="{00000000-0005-0000-0000-000027BF0000}"/>
    <cellStyle name="Normal 5 5 8 6" xfId="48951" xr:uid="{00000000-0005-0000-0000-000028BF0000}"/>
    <cellStyle name="Normal 5 5 8 6 2" xfId="48952" xr:uid="{00000000-0005-0000-0000-000029BF0000}"/>
    <cellStyle name="Normal 5 5 8 6 2 2" xfId="48953" xr:uid="{00000000-0005-0000-0000-00002ABF0000}"/>
    <cellStyle name="Normal 5 5 8 6 3" xfId="48954" xr:uid="{00000000-0005-0000-0000-00002BBF0000}"/>
    <cellStyle name="Normal 5 5 8 7" xfId="48955" xr:uid="{00000000-0005-0000-0000-00002CBF0000}"/>
    <cellStyle name="Normal 5 5 8 7 2" xfId="48956" xr:uid="{00000000-0005-0000-0000-00002DBF0000}"/>
    <cellStyle name="Normal 5 5 8 8" xfId="48957" xr:uid="{00000000-0005-0000-0000-00002EBF0000}"/>
    <cellStyle name="Normal 5 5 9" xfId="48958" xr:uid="{00000000-0005-0000-0000-00002FBF0000}"/>
    <cellStyle name="Normal 5 5 9 2" xfId="48959" xr:uid="{00000000-0005-0000-0000-000030BF0000}"/>
    <cellStyle name="Normal 5 5 9 2 2" xfId="48960" xr:uid="{00000000-0005-0000-0000-000031BF0000}"/>
    <cellStyle name="Normal 5 5 9 2 2 2" xfId="48961" xr:uid="{00000000-0005-0000-0000-000032BF0000}"/>
    <cellStyle name="Normal 5 5 9 2 2 2 2" xfId="48962" xr:uid="{00000000-0005-0000-0000-000033BF0000}"/>
    <cellStyle name="Normal 5 5 9 2 2 3" xfId="48963" xr:uid="{00000000-0005-0000-0000-000034BF0000}"/>
    <cellStyle name="Normal 5 5 9 2 2 3 2" xfId="48964" xr:uid="{00000000-0005-0000-0000-000035BF0000}"/>
    <cellStyle name="Normal 5 5 9 2 2 3 2 2" xfId="48965" xr:uid="{00000000-0005-0000-0000-000036BF0000}"/>
    <cellStyle name="Normal 5 5 9 2 2 3 3" xfId="48966" xr:uid="{00000000-0005-0000-0000-000037BF0000}"/>
    <cellStyle name="Normal 5 5 9 2 2 4" xfId="48967" xr:uid="{00000000-0005-0000-0000-000038BF0000}"/>
    <cellStyle name="Normal 5 5 9 2 3" xfId="48968" xr:uid="{00000000-0005-0000-0000-000039BF0000}"/>
    <cellStyle name="Normal 5 5 9 2 3 2" xfId="48969" xr:uid="{00000000-0005-0000-0000-00003ABF0000}"/>
    <cellStyle name="Normal 5 5 9 2 4" xfId="48970" xr:uid="{00000000-0005-0000-0000-00003BBF0000}"/>
    <cellStyle name="Normal 5 5 9 2 4 2" xfId="48971" xr:uid="{00000000-0005-0000-0000-00003CBF0000}"/>
    <cellStyle name="Normal 5 5 9 2 4 2 2" xfId="48972" xr:uid="{00000000-0005-0000-0000-00003DBF0000}"/>
    <cellStyle name="Normal 5 5 9 2 4 3" xfId="48973" xr:uid="{00000000-0005-0000-0000-00003EBF0000}"/>
    <cellStyle name="Normal 5 5 9 2 5" xfId="48974" xr:uid="{00000000-0005-0000-0000-00003FBF0000}"/>
    <cellStyle name="Normal 5 5 9 3" xfId="48975" xr:uid="{00000000-0005-0000-0000-000040BF0000}"/>
    <cellStyle name="Normal 5 5 9 3 2" xfId="48976" xr:uid="{00000000-0005-0000-0000-000041BF0000}"/>
    <cellStyle name="Normal 5 5 9 3 2 2" xfId="48977" xr:uid="{00000000-0005-0000-0000-000042BF0000}"/>
    <cellStyle name="Normal 5 5 9 3 3" xfId="48978" xr:uid="{00000000-0005-0000-0000-000043BF0000}"/>
    <cellStyle name="Normal 5 5 9 3 3 2" xfId="48979" xr:uid="{00000000-0005-0000-0000-000044BF0000}"/>
    <cellStyle name="Normal 5 5 9 3 3 2 2" xfId="48980" xr:uid="{00000000-0005-0000-0000-000045BF0000}"/>
    <cellStyle name="Normal 5 5 9 3 3 3" xfId="48981" xr:uid="{00000000-0005-0000-0000-000046BF0000}"/>
    <cellStyle name="Normal 5 5 9 3 4" xfId="48982" xr:uid="{00000000-0005-0000-0000-000047BF0000}"/>
    <cellStyle name="Normal 5 5 9 4" xfId="48983" xr:uid="{00000000-0005-0000-0000-000048BF0000}"/>
    <cellStyle name="Normal 5 5 9 4 2" xfId="48984" xr:uid="{00000000-0005-0000-0000-000049BF0000}"/>
    <cellStyle name="Normal 5 5 9 5" xfId="48985" xr:uid="{00000000-0005-0000-0000-00004ABF0000}"/>
    <cellStyle name="Normal 5 5 9 5 2" xfId="48986" xr:uid="{00000000-0005-0000-0000-00004BBF0000}"/>
    <cellStyle name="Normal 5 5 9 5 2 2" xfId="48987" xr:uid="{00000000-0005-0000-0000-00004CBF0000}"/>
    <cellStyle name="Normal 5 5 9 5 3" xfId="48988" xr:uid="{00000000-0005-0000-0000-00004DBF0000}"/>
    <cellStyle name="Normal 5 5 9 6" xfId="48989" xr:uid="{00000000-0005-0000-0000-00004EBF0000}"/>
    <cellStyle name="Normal 5 5_T-straight with PEDs adjustor" xfId="48990" xr:uid="{00000000-0005-0000-0000-00004FBF0000}"/>
    <cellStyle name="Normal 5 6" xfId="48991" xr:uid="{00000000-0005-0000-0000-000050BF0000}"/>
    <cellStyle name="Normal 5 6 10" xfId="48992" xr:uid="{00000000-0005-0000-0000-000051BF0000}"/>
    <cellStyle name="Normal 5 6 11" xfId="48993" xr:uid="{00000000-0005-0000-0000-000052BF0000}"/>
    <cellStyle name="Normal 5 6 2" xfId="48994" xr:uid="{00000000-0005-0000-0000-000053BF0000}"/>
    <cellStyle name="Normal 5 6 2 10" xfId="48995" xr:uid="{00000000-0005-0000-0000-000054BF0000}"/>
    <cellStyle name="Normal 5 6 2 2" xfId="48996" xr:uid="{00000000-0005-0000-0000-000055BF0000}"/>
    <cellStyle name="Normal 5 6 2 2 2" xfId="48997" xr:uid="{00000000-0005-0000-0000-000056BF0000}"/>
    <cellStyle name="Normal 5 6 2 2 2 2" xfId="48998" xr:uid="{00000000-0005-0000-0000-000057BF0000}"/>
    <cellStyle name="Normal 5 6 2 2 2 2 2" xfId="48999" xr:uid="{00000000-0005-0000-0000-000058BF0000}"/>
    <cellStyle name="Normal 5 6 2 2 2 2 2 2" xfId="49000" xr:uid="{00000000-0005-0000-0000-000059BF0000}"/>
    <cellStyle name="Normal 5 6 2 2 2 2 3" xfId="49001" xr:uid="{00000000-0005-0000-0000-00005ABF0000}"/>
    <cellStyle name="Normal 5 6 2 2 2 2 3 2" xfId="49002" xr:uid="{00000000-0005-0000-0000-00005BBF0000}"/>
    <cellStyle name="Normal 5 6 2 2 2 2 3 2 2" xfId="49003" xr:uid="{00000000-0005-0000-0000-00005CBF0000}"/>
    <cellStyle name="Normal 5 6 2 2 2 2 3 3" xfId="49004" xr:uid="{00000000-0005-0000-0000-00005DBF0000}"/>
    <cellStyle name="Normal 5 6 2 2 2 2 4" xfId="49005" xr:uid="{00000000-0005-0000-0000-00005EBF0000}"/>
    <cellStyle name="Normal 5 6 2 2 2 3" xfId="49006" xr:uid="{00000000-0005-0000-0000-00005FBF0000}"/>
    <cellStyle name="Normal 5 6 2 2 2 3 2" xfId="49007" xr:uid="{00000000-0005-0000-0000-000060BF0000}"/>
    <cellStyle name="Normal 5 6 2 2 2 4" xfId="49008" xr:uid="{00000000-0005-0000-0000-000061BF0000}"/>
    <cellStyle name="Normal 5 6 2 2 2 4 2" xfId="49009" xr:uid="{00000000-0005-0000-0000-000062BF0000}"/>
    <cellStyle name="Normal 5 6 2 2 2 4 2 2" xfId="49010" xr:uid="{00000000-0005-0000-0000-000063BF0000}"/>
    <cellStyle name="Normal 5 6 2 2 2 4 3" xfId="49011" xr:uid="{00000000-0005-0000-0000-000064BF0000}"/>
    <cellStyle name="Normal 5 6 2 2 2 5" xfId="49012" xr:uid="{00000000-0005-0000-0000-000065BF0000}"/>
    <cellStyle name="Normal 5 6 2 2 2 6" xfId="49013" xr:uid="{00000000-0005-0000-0000-000066BF0000}"/>
    <cellStyle name="Normal 5 6 2 2 3" xfId="49014" xr:uid="{00000000-0005-0000-0000-000067BF0000}"/>
    <cellStyle name="Normal 5 6 2 2 3 2" xfId="49015" xr:uid="{00000000-0005-0000-0000-000068BF0000}"/>
    <cellStyle name="Normal 5 6 2 2 3 2 2" xfId="49016" xr:uid="{00000000-0005-0000-0000-000069BF0000}"/>
    <cellStyle name="Normal 5 6 2 2 3 3" xfId="49017" xr:uid="{00000000-0005-0000-0000-00006ABF0000}"/>
    <cellStyle name="Normal 5 6 2 2 3 3 2" xfId="49018" xr:uid="{00000000-0005-0000-0000-00006BBF0000}"/>
    <cellStyle name="Normal 5 6 2 2 3 3 2 2" xfId="49019" xr:uid="{00000000-0005-0000-0000-00006CBF0000}"/>
    <cellStyle name="Normal 5 6 2 2 3 3 3" xfId="49020" xr:uid="{00000000-0005-0000-0000-00006DBF0000}"/>
    <cellStyle name="Normal 5 6 2 2 3 4" xfId="49021" xr:uid="{00000000-0005-0000-0000-00006EBF0000}"/>
    <cellStyle name="Normal 5 6 2 2 4" xfId="49022" xr:uid="{00000000-0005-0000-0000-00006FBF0000}"/>
    <cellStyle name="Normal 5 6 2 2 4 2" xfId="49023" xr:uid="{00000000-0005-0000-0000-000070BF0000}"/>
    <cellStyle name="Normal 5 6 2 2 4 2 2" xfId="49024" xr:uid="{00000000-0005-0000-0000-000071BF0000}"/>
    <cellStyle name="Normal 5 6 2 2 4 3" xfId="49025" xr:uid="{00000000-0005-0000-0000-000072BF0000}"/>
    <cellStyle name="Normal 5 6 2 2 4 3 2" xfId="49026" xr:uid="{00000000-0005-0000-0000-000073BF0000}"/>
    <cellStyle name="Normal 5 6 2 2 4 3 2 2" xfId="49027" xr:uid="{00000000-0005-0000-0000-000074BF0000}"/>
    <cellStyle name="Normal 5 6 2 2 4 3 3" xfId="49028" xr:uid="{00000000-0005-0000-0000-000075BF0000}"/>
    <cellStyle name="Normal 5 6 2 2 4 4" xfId="49029" xr:uid="{00000000-0005-0000-0000-000076BF0000}"/>
    <cellStyle name="Normal 5 6 2 2 5" xfId="49030" xr:uid="{00000000-0005-0000-0000-000077BF0000}"/>
    <cellStyle name="Normal 5 6 2 2 5 2" xfId="49031" xr:uid="{00000000-0005-0000-0000-000078BF0000}"/>
    <cellStyle name="Normal 5 6 2 2 6" xfId="49032" xr:uid="{00000000-0005-0000-0000-000079BF0000}"/>
    <cellStyle name="Normal 5 6 2 2 6 2" xfId="49033" xr:uid="{00000000-0005-0000-0000-00007ABF0000}"/>
    <cellStyle name="Normal 5 6 2 2 6 2 2" xfId="49034" xr:uid="{00000000-0005-0000-0000-00007BBF0000}"/>
    <cellStyle name="Normal 5 6 2 2 6 3" xfId="49035" xr:uid="{00000000-0005-0000-0000-00007CBF0000}"/>
    <cellStyle name="Normal 5 6 2 2 7" xfId="49036" xr:uid="{00000000-0005-0000-0000-00007DBF0000}"/>
    <cellStyle name="Normal 5 6 2 2 7 2" xfId="49037" xr:uid="{00000000-0005-0000-0000-00007EBF0000}"/>
    <cellStyle name="Normal 5 6 2 2 8" xfId="49038" xr:uid="{00000000-0005-0000-0000-00007FBF0000}"/>
    <cellStyle name="Normal 5 6 2 2 9" xfId="49039" xr:uid="{00000000-0005-0000-0000-000080BF0000}"/>
    <cellStyle name="Normal 5 6 2 3" xfId="49040" xr:uid="{00000000-0005-0000-0000-000081BF0000}"/>
    <cellStyle name="Normal 5 6 2 3 2" xfId="49041" xr:uid="{00000000-0005-0000-0000-000082BF0000}"/>
    <cellStyle name="Normal 5 6 2 3 2 2" xfId="49042" xr:uid="{00000000-0005-0000-0000-000083BF0000}"/>
    <cellStyle name="Normal 5 6 2 3 2 2 2" xfId="49043" xr:uid="{00000000-0005-0000-0000-000084BF0000}"/>
    <cellStyle name="Normal 5 6 2 3 2 3" xfId="49044" xr:uid="{00000000-0005-0000-0000-000085BF0000}"/>
    <cellStyle name="Normal 5 6 2 3 2 3 2" xfId="49045" xr:uid="{00000000-0005-0000-0000-000086BF0000}"/>
    <cellStyle name="Normal 5 6 2 3 2 3 2 2" xfId="49046" xr:uid="{00000000-0005-0000-0000-000087BF0000}"/>
    <cellStyle name="Normal 5 6 2 3 2 3 3" xfId="49047" xr:uid="{00000000-0005-0000-0000-000088BF0000}"/>
    <cellStyle name="Normal 5 6 2 3 2 4" xfId="49048" xr:uid="{00000000-0005-0000-0000-000089BF0000}"/>
    <cellStyle name="Normal 5 6 2 3 2 5" xfId="49049" xr:uid="{00000000-0005-0000-0000-00008ABF0000}"/>
    <cellStyle name="Normal 5 6 2 3 3" xfId="49050" xr:uid="{00000000-0005-0000-0000-00008BBF0000}"/>
    <cellStyle name="Normal 5 6 2 3 3 2" xfId="49051" xr:uid="{00000000-0005-0000-0000-00008CBF0000}"/>
    <cellStyle name="Normal 5 6 2 3 4" xfId="49052" xr:uid="{00000000-0005-0000-0000-00008DBF0000}"/>
    <cellStyle name="Normal 5 6 2 3 4 2" xfId="49053" xr:uid="{00000000-0005-0000-0000-00008EBF0000}"/>
    <cellStyle name="Normal 5 6 2 3 4 2 2" xfId="49054" xr:uid="{00000000-0005-0000-0000-00008FBF0000}"/>
    <cellStyle name="Normal 5 6 2 3 4 3" xfId="49055" xr:uid="{00000000-0005-0000-0000-000090BF0000}"/>
    <cellStyle name="Normal 5 6 2 3 5" xfId="49056" xr:uid="{00000000-0005-0000-0000-000091BF0000}"/>
    <cellStyle name="Normal 5 6 2 3 6" xfId="49057" xr:uid="{00000000-0005-0000-0000-000092BF0000}"/>
    <cellStyle name="Normal 5 6 2 4" xfId="49058" xr:uid="{00000000-0005-0000-0000-000093BF0000}"/>
    <cellStyle name="Normal 5 6 2 4 2" xfId="49059" xr:uid="{00000000-0005-0000-0000-000094BF0000}"/>
    <cellStyle name="Normal 5 6 2 4 2 2" xfId="49060" xr:uid="{00000000-0005-0000-0000-000095BF0000}"/>
    <cellStyle name="Normal 5 6 2 4 3" xfId="49061" xr:uid="{00000000-0005-0000-0000-000096BF0000}"/>
    <cellStyle name="Normal 5 6 2 4 3 2" xfId="49062" xr:uid="{00000000-0005-0000-0000-000097BF0000}"/>
    <cellStyle name="Normal 5 6 2 4 3 2 2" xfId="49063" xr:uid="{00000000-0005-0000-0000-000098BF0000}"/>
    <cellStyle name="Normal 5 6 2 4 3 3" xfId="49064" xr:uid="{00000000-0005-0000-0000-000099BF0000}"/>
    <cellStyle name="Normal 5 6 2 4 4" xfId="49065" xr:uid="{00000000-0005-0000-0000-00009ABF0000}"/>
    <cellStyle name="Normal 5 6 2 4 5" xfId="49066" xr:uid="{00000000-0005-0000-0000-00009BBF0000}"/>
    <cellStyle name="Normal 5 6 2 5" xfId="49067" xr:uid="{00000000-0005-0000-0000-00009CBF0000}"/>
    <cellStyle name="Normal 5 6 2 5 2" xfId="49068" xr:uid="{00000000-0005-0000-0000-00009DBF0000}"/>
    <cellStyle name="Normal 5 6 2 5 2 2" xfId="49069" xr:uid="{00000000-0005-0000-0000-00009EBF0000}"/>
    <cellStyle name="Normal 5 6 2 5 3" xfId="49070" xr:uid="{00000000-0005-0000-0000-00009FBF0000}"/>
    <cellStyle name="Normal 5 6 2 5 3 2" xfId="49071" xr:uid="{00000000-0005-0000-0000-0000A0BF0000}"/>
    <cellStyle name="Normal 5 6 2 5 3 2 2" xfId="49072" xr:uid="{00000000-0005-0000-0000-0000A1BF0000}"/>
    <cellStyle name="Normal 5 6 2 5 3 3" xfId="49073" xr:uid="{00000000-0005-0000-0000-0000A2BF0000}"/>
    <cellStyle name="Normal 5 6 2 5 4" xfId="49074" xr:uid="{00000000-0005-0000-0000-0000A3BF0000}"/>
    <cellStyle name="Normal 5 6 2 6" xfId="49075" xr:uid="{00000000-0005-0000-0000-0000A4BF0000}"/>
    <cellStyle name="Normal 5 6 2 6 2" xfId="49076" xr:uid="{00000000-0005-0000-0000-0000A5BF0000}"/>
    <cellStyle name="Normal 5 6 2 7" xfId="49077" xr:uid="{00000000-0005-0000-0000-0000A6BF0000}"/>
    <cellStyle name="Normal 5 6 2 7 2" xfId="49078" xr:uid="{00000000-0005-0000-0000-0000A7BF0000}"/>
    <cellStyle name="Normal 5 6 2 7 2 2" xfId="49079" xr:uid="{00000000-0005-0000-0000-0000A8BF0000}"/>
    <cellStyle name="Normal 5 6 2 7 3" xfId="49080" xr:uid="{00000000-0005-0000-0000-0000A9BF0000}"/>
    <cellStyle name="Normal 5 6 2 8" xfId="49081" xr:uid="{00000000-0005-0000-0000-0000AABF0000}"/>
    <cellStyle name="Normal 5 6 2 8 2" xfId="49082" xr:uid="{00000000-0005-0000-0000-0000ABBF0000}"/>
    <cellStyle name="Normal 5 6 2 9" xfId="49083" xr:uid="{00000000-0005-0000-0000-0000ACBF0000}"/>
    <cellStyle name="Normal 5 6 2_T-straight with PEDs adjustor" xfId="49084" xr:uid="{00000000-0005-0000-0000-0000ADBF0000}"/>
    <cellStyle name="Normal 5 6 3" xfId="49085" xr:uid="{00000000-0005-0000-0000-0000AEBF0000}"/>
    <cellStyle name="Normal 5 6 3 2" xfId="49086" xr:uid="{00000000-0005-0000-0000-0000AFBF0000}"/>
    <cellStyle name="Normal 5 6 3 2 2" xfId="49087" xr:uid="{00000000-0005-0000-0000-0000B0BF0000}"/>
    <cellStyle name="Normal 5 6 3 2 2 2" xfId="49088" xr:uid="{00000000-0005-0000-0000-0000B1BF0000}"/>
    <cellStyle name="Normal 5 6 3 2 2 2 2" xfId="49089" xr:uid="{00000000-0005-0000-0000-0000B2BF0000}"/>
    <cellStyle name="Normal 5 6 3 2 2 3" xfId="49090" xr:uid="{00000000-0005-0000-0000-0000B3BF0000}"/>
    <cellStyle name="Normal 5 6 3 2 2 3 2" xfId="49091" xr:uid="{00000000-0005-0000-0000-0000B4BF0000}"/>
    <cellStyle name="Normal 5 6 3 2 2 3 2 2" xfId="49092" xr:uid="{00000000-0005-0000-0000-0000B5BF0000}"/>
    <cellStyle name="Normal 5 6 3 2 2 3 3" xfId="49093" xr:uid="{00000000-0005-0000-0000-0000B6BF0000}"/>
    <cellStyle name="Normal 5 6 3 2 2 4" xfId="49094" xr:uid="{00000000-0005-0000-0000-0000B7BF0000}"/>
    <cellStyle name="Normal 5 6 3 2 3" xfId="49095" xr:uid="{00000000-0005-0000-0000-0000B8BF0000}"/>
    <cellStyle name="Normal 5 6 3 2 3 2" xfId="49096" xr:uid="{00000000-0005-0000-0000-0000B9BF0000}"/>
    <cellStyle name="Normal 5 6 3 2 4" xfId="49097" xr:uid="{00000000-0005-0000-0000-0000BABF0000}"/>
    <cellStyle name="Normal 5 6 3 2 4 2" xfId="49098" xr:uid="{00000000-0005-0000-0000-0000BBBF0000}"/>
    <cellStyle name="Normal 5 6 3 2 4 2 2" xfId="49099" xr:uid="{00000000-0005-0000-0000-0000BCBF0000}"/>
    <cellStyle name="Normal 5 6 3 2 4 3" xfId="49100" xr:uid="{00000000-0005-0000-0000-0000BDBF0000}"/>
    <cellStyle name="Normal 5 6 3 2 5" xfId="49101" xr:uid="{00000000-0005-0000-0000-0000BEBF0000}"/>
    <cellStyle name="Normal 5 6 3 2 6" xfId="49102" xr:uid="{00000000-0005-0000-0000-0000BFBF0000}"/>
    <cellStyle name="Normal 5 6 3 3" xfId="49103" xr:uid="{00000000-0005-0000-0000-0000C0BF0000}"/>
    <cellStyle name="Normal 5 6 3 3 2" xfId="49104" xr:uid="{00000000-0005-0000-0000-0000C1BF0000}"/>
    <cellStyle name="Normal 5 6 3 3 2 2" xfId="49105" xr:uid="{00000000-0005-0000-0000-0000C2BF0000}"/>
    <cellStyle name="Normal 5 6 3 3 3" xfId="49106" xr:uid="{00000000-0005-0000-0000-0000C3BF0000}"/>
    <cellStyle name="Normal 5 6 3 3 3 2" xfId="49107" xr:uid="{00000000-0005-0000-0000-0000C4BF0000}"/>
    <cellStyle name="Normal 5 6 3 3 3 2 2" xfId="49108" xr:uid="{00000000-0005-0000-0000-0000C5BF0000}"/>
    <cellStyle name="Normal 5 6 3 3 3 3" xfId="49109" xr:uid="{00000000-0005-0000-0000-0000C6BF0000}"/>
    <cellStyle name="Normal 5 6 3 3 4" xfId="49110" xr:uid="{00000000-0005-0000-0000-0000C7BF0000}"/>
    <cellStyle name="Normal 5 6 3 4" xfId="49111" xr:uid="{00000000-0005-0000-0000-0000C8BF0000}"/>
    <cellStyle name="Normal 5 6 3 4 2" xfId="49112" xr:uid="{00000000-0005-0000-0000-0000C9BF0000}"/>
    <cellStyle name="Normal 5 6 3 4 2 2" xfId="49113" xr:uid="{00000000-0005-0000-0000-0000CABF0000}"/>
    <cellStyle name="Normal 5 6 3 4 3" xfId="49114" xr:uid="{00000000-0005-0000-0000-0000CBBF0000}"/>
    <cellStyle name="Normal 5 6 3 4 3 2" xfId="49115" xr:uid="{00000000-0005-0000-0000-0000CCBF0000}"/>
    <cellStyle name="Normal 5 6 3 4 3 2 2" xfId="49116" xr:uid="{00000000-0005-0000-0000-0000CDBF0000}"/>
    <cellStyle name="Normal 5 6 3 4 3 3" xfId="49117" xr:uid="{00000000-0005-0000-0000-0000CEBF0000}"/>
    <cellStyle name="Normal 5 6 3 4 4" xfId="49118" xr:uid="{00000000-0005-0000-0000-0000CFBF0000}"/>
    <cellStyle name="Normal 5 6 3 5" xfId="49119" xr:uid="{00000000-0005-0000-0000-0000D0BF0000}"/>
    <cellStyle name="Normal 5 6 3 5 2" xfId="49120" xr:uid="{00000000-0005-0000-0000-0000D1BF0000}"/>
    <cellStyle name="Normal 5 6 3 6" xfId="49121" xr:uid="{00000000-0005-0000-0000-0000D2BF0000}"/>
    <cellStyle name="Normal 5 6 3 6 2" xfId="49122" xr:uid="{00000000-0005-0000-0000-0000D3BF0000}"/>
    <cellStyle name="Normal 5 6 3 6 2 2" xfId="49123" xr:uid="{00000000-0005-0000-0000-0000D4BF0000}"/>
    <cellStyle name="Normal 5 6 3 6 3" xfId="49124" xr:uid="{00000000-0005-0000-0000-0000D5BF0000}"/>
    <cellStyle name="Normal 5 6 3 7" xfId="49125" xr:uid="{00000000-0005-0000-0000-0000D6BF0000}"/>
    <cellStyle name="Normal 5 6 3 7 2" xfId="49126" xr:uid="{00000000-0005-0000-0000-0000D7BF0000}"/>
    <cellStyle name="Normal 5 6 3 8" xfId="49127" xr:uid="{00000000-0005-0000-0000-0000D8BF0000}"/>
    <cellStyle name="Normal 5 6 3 9" xfId="49128" xr:uid="{00000000-0005-0000-0000-0000D9BF0000}"/>
    <cellStyle name="Normal 5 6 4" xfId="49129" xr:uid="{00000000-0005-0000-0000-0000DABF0000}"/>
    <cellStyle name="Normal 5 6 4 2" xfId="49130" xr:uid="{00000000-0005-0000-0000-0000DBBF0000}"/>
    <cellStyle name="Normal 5 6 4 2 2" xfId="49131" xr:uid="{00000000-0005-0000-0000-0000DCBF0000}"/>
    <cellStyle name="Normal 5 6 4 2 2 2" xfId="49132" xr:uid="{00000000-0005-0000-0000-0000DDBF0000}"/>
    <cellStyle name="Normal 5 6 4 2 3" xfId="49133" xr:uid="{00000000-0005-0000-0000-0000DEBF0000}"/>
    <cellStyle name="Normal 5 6 4 2 3 2" xfId="49134" xr:uid="{00000000-0005-0000-0000-0000DFBF0000}"/>
    <cellStyle name="Normal 5 6 4 2 3 2 2" xfId="49135" xr:uid="{00000000-0005-0000-0000-0000E0BF0000}"/>
    <cellStyle name="Normal 5 6 4 2 3 3" xfId="49136" xr:uid="{00000000-0005-0000-0000-0000E1BF0000}"/>
    <cellStyle name="Normal 5 6 4 2 4" xfId="49137" xr:uid="{00000000-0005-0000-0000-0000E2BF0000}"/>
    <cellStyle name="Normal 5 6 4 2 5" xfId="49138" xr:uid="{00000000-0005-0000-0000-0000E3BF0000}"/>
    <cellStyle name="Normal 5 6 4 3" xfId="49139" xr:uid="{00000000-0005-0000-0000-0000E4BF0000}"/>
    <cellStyle name="Normal 5 6 4 3 2" xfId="49140" xr:uid="{00000000-0005-0000-0000-0000E5BF0000}"/>
    <cellStyle name="Normal 5 6 4 4" xfId="49141" xr:uid="{00000000-0005-0000-0000-0000E6BF0000}"/>
    <cellStyle name="Normal 5 6 4 4 2" xfId="49142" xr:uid="{00000000-0005-0000-0000-0000E7BF0000}"/>
    <cellStyle name="Normal 5 6 4 4 2 2" xfId="49143" xr:uid="{00000000-0005-0000-0000-0000E8BF0000}"/>
    <cellStyle name="Normal 5 6 4 4 3" xfId="49144" xr:uid="{00000000-0005-0000-0000-0000E9BF0000}"/>
    <cellStyle name="Normal 5 6 4 5" xfId="49145" xr:uid="{00000000-0005-0000-0000-0000EABF0000}"/>
    <cellStyle name="Normal 5 6 4 6" xfId="49146" xr:uid="{00000000-0005-0000-0000-0000EBBF0000}"/>
    <cellStyle name="Normal 5 6 5" xfId="49147" xr:uid="{00000000-0005-0000-0000-0000ECBF0000}"/>
    <cellStyle name="Normal 5 6 5 2" xfId="49148" xr:uid="{00000000-0005-0000-0000-0000EDBF0000}"/>
    <cellStyle name="Normal 5 6 5 2 2" xfId="49149" xr:uid="{00000000-0005-0000-0000-0000EEBF0000}"/>
    <cellStyle name="Normal 5 6 5 3" xfId="49150" xr:uid="{00000000-0005-0000-0000-0000EFBF0000}"/>
    <cellStyle name="Normal 5 6 5 3 2" xfId="49151" xr:uid="{00000000-0005-0000-0000-0000F0BF0000}"/>
    <cellStyle name="Normal 5 6 5 3 2 2" xfId="49152" xr:uid="{00000000-0005-0000-0000-0000F1BF0000}"/>
    <cellStyle name="Normal 5 6 5 3 3" xfId="49153" xr:uid="{00000000-0005-0000-0000-0000F2BF0000}"/>
    <cellStyle name="Normal 5 6 5 4" xfId="49154" xr:uid="{00000000-0005-0000-0000-0000F3BF0000}"/>
    <cellStyle name="Normal 5 6 5 5" xfId="49155" xr:uid="{00000000-0005-0000-0000-0000F4BF0000}"/>
    <cellStyle name="Normal 5 6 6" xfId="49156" xr:uid="{00000000-0005-0000-0000-0000F5BF0000}"/>
    <cellStyle name="Normal 5 6 6 2" xfId="49157" xr:uid="{00000000-0005-0000-0000-0000F6BF0000}"/>
    <cellStyle name="Normal 5 6 6 2 2" xfId="49158" xr:uid="{00000000-0005-0000-0000-0000F7BF0000}"/>
    <cellStyle name="Normal 5 6 6 3" xfId="49159" xr:uid="{00000000-0005-0000-0000-0000F8BF0000}"/>
    <cellStyle name="Normal 5 6 6 3 2" xfId="49160" xr:uid="{00000000-0005-0000-0000-0000F9BF0000}"/>
    <cellStyle name="Normal 5 6 6 3 2 2" xfId="49161" xr:uid="{00000000-0005-0000-0000-0000FABF0000}"/>
    <cellStyle name="Normal 5 6 6 3 3" xfId="49162" xr:uid="{00000000-0005-0000-0000-0000FBBF0000}"/>
    <cellStyle name="Normal 5 6 6 4" xfId="49163" xr:uid="{00000000-0005-0000-0000-0000FCBF0000}"/>
    <cellStyle name="Normal 5 6 7" xfId="49164" xr:uid="{00000000-0005-0000-0000-0000FDBF0000}"/>
    <cellStyle name="Normal 5 6 7 2" xfId="49165" xr:uid="{00000000-0005-0000-0000-0000FEBF0000}"/>
    <cellStyle name="Normal 5 6 8" xfId="49166" xr:uid="{00000000-0005-0000-0000-0000FFBF0000}"/>
    <cellStyle name="Normal 5 6 8 2" xfId="49167" xr:uid="{00000000-0005-0000-0000-000000C00000}"/>
    <cellStyle name="Normal 5 6 8 2 2" xfId="49168" xr:uid="{00000000-0005-0000-0000-000001C00000}"/>
    <cellStyle name="Normal 5 6 8 3" xfId="49169" xr:uid="{00000000-0005-0000-0000-000002C00000}"/>
    <cellStyle name="Normal 5 6 9" xfId="49170" xr:uid="{00000000-0005-0000-0000-000003C00000}"/>
    <cellStyle name="Normal 5 6 9 2" xfId="49171" xr:uid="{00000000-0005-0000-0000-000004C00000}"/>
    <cellStyle name="Normal 5 6_WKG 1-17-13 OFFICIAL DRG Hospital Provider Master File (NPI)" xfId="49172" xr:uid="{00000000-0005-0000-0000-000005C00000}"/>
    <cellStyle name="Normal 5 7" xfId="49173" xr:uid="{00000000-0005-0000-0000-000006C00000}"/>
    <cellStyle name="Normal 5 7 10" xfId="49174" xr:uid="{00000000-0005-0000-0000-000007C00000}"/>
    <cellStyle name="Normal 5 7 11" xfId="49175" xr:uid="{00000000-0005-0000-0000-000008C00000}"/>
    <cellStyle name="Normal 5 7 2" xfId="49176" xr:uid="{00000000-0005-0000-0000-000009C00000}"/>
    <cellStyle name="Normal 5 7 2 10" xfId="49177" xr:uid="{00000000-0005-0000-0000-00000AC00000}"/>
    <cellStyle name="Normal 5 7 2 2" xfId="49178" xr:uid="{00000000-0005-0000-0000-00000BC00000}"/>
    <cellStyle name="Normal 5 7 2 2 2" xfId="49179" xr:uid="{00000000-0005-0000-0000-00000CC00000}"/>
    <cellStyle name="Normal 5 7 2 2 2 2" xfId="49180" xr:uid="{00000000-0005-0000-0000-00000DC00000}"/>
    <cellStyle name="Normal 5 7 2 2 2 2 2" xfId="49181" xr:uid="{00000000-0005-0000-0000-00000EC00000}"/>
    <cellStyle name="Normal 5 7 2 2 2 2 2 2" xfId="49182" xr:uid="{00000000-0005-0000-0000-00000FC00000}"/>
    <cellStyle name="Normal 5 7 2 2 2 2 3" xfId="49183" xr:uid="{00000000-0005-0000-0000-000010C00000}"/>
    <cellStyle name="Normal 5 7 2 2 2 2 3 2" xfId="49184" xr:uid="{00000000-0005-0000-0000-000011C00000}"/>
    <cellStyle name="Normal 5 7 2 2 2 2 3 2 2" xfId="49185" xr:uid="{00000000-0005-0000-0000-000012C00000}"/>
    <cellStyle name="Normal 5 7 2 2 2 2 3 3" xfId="49186" xr:uid="{00000000-0005-0000-0000-000013C00000}"/>
    <cellStyle name="Normal 5 7 2 2 2 2 4" xfId="49187" xr:uid="{00000000-0005-0000-0000-000014C00000}"/>
    <cellStyle name="Normal 5 7 2 2 2 3" xfId="49188" xr:uid="{00000000-0005-0000-0000-000015C00000}"/>
    <cellStyle name="Normal 5 7 2 2 2 3 2" xfId="49189" xr:uid="{00000000-0005-0000-0000-000016C00000}"/>
    <cellStyle name="Normal 5 7 2 2 2 4" xfId="49190" xr:uid="{00000000-0005-0000-0000-000017C00000}"/>
    <cellStyle name="Normal 5 7 2 2 2 4 2" xfId="49191" xr:uid="{00000000-0005-0000-0000-000018C00000}"/>
    <cellStyle name="Normal 5 7 2 2 2 4 2 2" xfId="49192" xr:uid="{00000000-0005-0000-0000-000019C00000}"/>
    <cellStyle name="Normal 5 7 2 2 2 4 3" xfId="49193" xr:uid="{00000000-0005-0000-0000-00001AC00000}"/>
    <cellStyle name="Normal 5 7 2 2 2 5" xfId="49194" xr:uid="{00000000-0005-0000-0000-00001BC00000}"/>
    <cellStyle name="Normal 5 7 2 2 3" xfId="49195" xr:uid="{00000000-0005-0000-0000-00001CC00000}"/>
    <cellStyle name="Normal 5 7 2 2 3 2" xfId="49196" xr:uid="{00000000-0005-0000-0000-00001DC00000}"/>
    <cellStyle name="Normal 5 7 2 2 3 2 2" xfId="49197" xr:uid="{00000000-0005-0000-0000-00001EC00000}"/>
    <cellStyle name="Normal 5 7 2 2 3 3" xfId="49198" xr:uid="{00000000-0005-0000-0000-00001FC00000}"/>
    <cellStyle name="Normal 5 7 2 2 3 3 2" xfId="49199" xr:uid="{00000000-0005-0000-0000-000020C00000}"/>
    <cellStyle name="Normal 5 7 2 2 3 3 2 2" xfId="49200" xr:uid="{00000000-0005-0000-0000-000021C00000}"/>
    <cellStyle name="Normal 5 7 2 2 3 3 3" xfId="49201" xr:uid="{00000000-0005-0000-0000-000022C00000}"/>
    <cellStyle name="Normal 5 7 2 2 3 4" xfId="49202" xr:uid="{00000000-0005-0000-0000-000023C00000}"/>
    <cellStyle name="Normal 5 7 2 2 4" xfId="49203" xr:uid="{00000000-0005-0000-0000-000024C00000}"/>
    <cellStyle name="Normal 5 7 2 2 4 2" xfId="49204" xr:uid="{00000000-0005-0000-0000-000025C00000}"/>
    <cellStyle name="Normal 5 7 2 2 4 2 2" xfId="49205" xr:uid="{00000000-0005-0000-0000-000026C00000}"/>
    <cellStyle name="Normal 5 7 2 2 4 3" xfId="49206" xr:uid="{00000000-0005-0000-0000-000027C00000}"/>
    <cellStyle name="Normal 5 7 2 2 4 3 2" xfId="49207" xr:uid="{00000000-0005-0000-0000-000028C00000}"/>
    <cellStyle name="Normal 5 7 2 2 4 3 2 2" xfId="49208" xr:uid="{00000000-0005-0000-0000-000029C00000}"/>
    <cellStyle name="Normal 5 7 2 2 4 3 3" xfId="49209" xr:uid="{00000000-0005-0000-0000-00002AC00000}"/>
    <cellStyle name="Normal 5 7 2 2 4 4" xfId="49210" xr:uid="{00000000-0005-0000-0000-00002BC00000}"/>
    <cellStyle name="Normal 5 7 2 2 5" xfId="49211" xr:uid="{00000000-0005-0000-0000-00002CC00000}"/>
    <cellStyle name="Normal 5 7 2 2 5 2" xfId="49212" xr:uid="{00000000-0005-0000-0000-00002DC00000}"/>
    <cellStyle name="Normal 5 7 2 2 6" xfId="49213" xr:uid="{00000000-0005-0000-0000-00002EC00000}"/>
    <cellStyle name="Normal 5 7 2 2 6 2" xfId="49214" xr:uid="{00000000-0005-0000-0000-00002FC00000}"/>
    <cellStyle name="Normal 5 7 2 2 6 2 2" xfId="49215" xr:uid="{00000000-0005-0000-0000-000030C00000}"/>
    <cellStyle name="Normal 5 7 2 2 6 3" xfId="49216" xr:uid="{00000000-0005-0000-0000-000031C00000}"/>
    <cellStyle name="Normal 5 7 2 2 7" xfId="49217" xr:uid="{00000000-0005-0000-0000-000032C00000}"/>
    <cellStyle name="Normal 5 7 2 2 7 2" xfId="49218" xr:uid="{00000000-0005-0000-0000-000033C00000}"/>
    <cellStyle name="Normal 5 7 2 2 8" xfId="49219" xr:uid="{00000000-0005-0000-0000-000034C00000}"/>
    <cellStyle name="Normal 5 7 2 2 9" xfId="49220" xr:uid="{00000000-0005-0000-0000-000035C00000}"/>
    <cellStyle name="Normal 5 7 2 3" xfId="49221" xr:uid="{00000000-0005-0000-0000-000036C00000}"/>
    <cellStyle name="Normal 5 7 2 3 2" xfId="49222" xr:uid="{00000000-0005-0000-0000-000037C00000}"/>
    <cellStyle name="Normal 5 7 2 3 2 2" xfId="49223" xr:uid="{00000000-0005-0000-0000-000038C00000}"/>
    <cellStyle name="Normal 5 7 2 3 2 2 2" xfId="49224" xr:uid="{00000000-0005-0000-0000-000039C00000}"/>
    <cellStyle name="Normal 5 7 2 3 2 3" xfId="49225" xr:uid="{00000000-0005-0000-0000-00003AC00000}"/>
    <cellStyle name="Normal 5 7 2 3 2 3 2" xfId="49226" xr:uid="{00000000-0005-0000-0000-00003BC00000}"/>
    <cellStyle name="Normal 5 7 2 3 2 3 2 2" xfId="49227" xr:uid="{00000000-0005-0000-0000-00003CC00000}"/>
    <cellStyle name="Normal 5 7 2 3 2 3 3" xfId="49228" xr:uid="{00000000-0005-0000-0000-00003DC00000}"/>
    <cellStyle name="Normal 5 7 2 3 2 4" xfId="49229" xr:uid="{00000000-0005-0000-0000-00003EC00000}"/>
    <cellStyle name="Normal 5 7 2 3 3" xfId="49230" xr:uid="{00000000-0005-0000-0000-00003FC00000}"/>
    <cellStyle name="Normal 5 7 2 3 3 2" xfId="49231" xr:uid="{00000000-0005-0000-0000-000040C00000}"/>
    <cellStyle name="Normal 5 7 2 3 4" xfId="49232" xr:uid="{00000000-0005-0000-0000-000041C00000}"/>
    <cellStyle name="Normal 5 7 2 3 4 2" xfId="49233" xr:uid="{00000000-0005-0000-0000-000042C00000}"/>
    <cellStyle name="Normal 5 7 2 3 4 2 2" xfId="49234" xr:uid="{00000000-0005-0000-0000-000043C00000}"/>
    <cellStyle name="Normal 5 7 2 3 4 3" xfId="49235" xr:uid="{00000000-0005-0000-0000-000044C00000}"/>
    <cellStyle name="Normal 5 7 2 3 5" xfId="49236" xr:uid="{00000000-0005-0000-0000-000045C00000}"/>
    <cellStyle name="Normal 5 7 2 4" xfId="49237" xr:uid="{00000000-0005-0000-0000-000046C00000}"/>
    <cellStyle name="Normal 5 7 2 4 2" xfId="49238" xr:uid="{00000000-0005-0000-0000-000047C00000}"/>
    <cellStyle name="Normal 5 7 2 4 2 2" xfId="49239" xr:uid="{00000000-0005-0000-0000-000048C00000}"/>
    <cellStyle name="Normal 5 7 2 4 3" xfId="49240" xr:uid="{00000000-0005-0000-0000-000049C00000}"/>
    <cellStyle name="Normal 5 7 2 4 3 2" xfId="49241" xr:uid="{00000000-0005-0000-0000-00004AC00000}"/>
    <cellStyle name="Normal 5 7 2 4 3 2 2" xfId="49242" xr:uid="{00000000-0005-0000-0000-00004BC00000}"/>
    <cellStyle name="Normal 5 7 2 4 3 3" xfId="49243" xr:uid="{00000000-0005-0000-0000-00004CC00000}"/>
    <cellStyle name="Normal 5 7 2 4 4" xfId="49244" xr:uid="{00000000-0005-0000-0000-00004DC00000}"/>
    <cellStyle name="Normal 5 7 2 5" xfId="49245" xr:uid="{00000000-0005-0000-0000-00004EC00000}"/>
    <cellStyle name="Normal 5 7 2 5 2" xfId="49246" xr:uid="{00000000-0005-0000-0000-00004FC00000}"/>
    <cellStyle name="Normal 5 7 2 5 2 2" xfId="49247" xr:uid="{00000000-0005-0000-0000-000050C00000}"/>
    <cellStyle name="Normal 5 7 2 5 3" xfId="49248" xr:uid="{00000000-0005-0000-0000-000051C00000}"/>
    <cellStyle name="Normal 5 7 2 5 3 2" xfId="49249" xr:uid="{00000000-0005-0000-0000-000052C00000}"/>
    <cellStyle name="Normal 5 7 2 5 3 2 2" xfId="49250" xr:uid="{00000000-0005-0000-0000-000053C00000}"/>
    <cellStyle name="Normal 5 7 2 5 3 3" xfId="49251" xr:uid="{00000000-0005-0000-0000-000054C00000}"/>
    <cellStyle name="Normal 5 7 2 5 4" xfId="49252" xr:uid="{00000000-0005-0000-0000-000055C00000}"/>
    <cellStyle name="Normal 5 7 2 6" xfId="49253" xr:uid="{00000000-0005-0000-0000-000056C00000}"/>
    <cellStyle name="Normal 5 7 2 6 2" xfId="49254" xr:uid="{00000000-0005-0000-0000-000057C00000}"/>
    <cellStyle name="Normal 5 7 2 7" xfId="49255" xr:uid="{00000000-0005-0000-0000-000058C00000}"/>
    <cellStyle name="Normal 5 7 2 7 2" xfId="49256" xr:uid="{00000000-0005-0000-0000-000059C00000}"/>
    <cellStyle name="Normal 5 7 2 7 2 2" xfId="49257" xr:uid="{00000000-0005-0000-0000-00005AC00000}"/>
    <cellStyle name="Normal 5 7 2 7 3" xfId="49258" xr:uid="{00000000-0005-0000-0000-00005BC00000}"/>
    <cellStyle name="Normal 5 7 2 8" xfId="49259" xr:uid="{00000000-0005-0000-0000-00005CC00000}"/>
    <cellStyle name="Normal 5 7 2 8 2" xfId="49260" xr:uid="{00000000-0005-0000-0000-00005DC00000}"/>
    <cellStyle name="Normal 5 7 2 9" xfId="49261" xr:uid="{00000000-0005-0000-0000-00005EC00000}"/>
    <cellStyle name="Normal 5 7 3" xfId="49262" xr:uid="{00000000-0005-0000-0000-00005FC00000}"/>
    <cellStyle name="Normal 5 7 3 2" xfId="49263" xr:uid="{00000000-0005-0000-0000-000060C00000}"/>
    <cellStyle name="Normal 5 7 3 2 2" xfId="49264" xr:uid="{00000000-0005-0000-0000-000061C00000}"/>
    <cellStyle name="Normal 5 7 3 2 2 2" xfId="49265" xr:uid="{00000000-0005-0000-0000-000062C00000}"/>
    <cellStyle name="Normal 5 7 3 2 2 2 2" xfId="49266" xr:uid="{00000000-0005-0000-0000-000063C00000}"/>
    <cellStyle name="Normal 5 7 3 2 2 3" xfId="49267" xr:uid="{00000000-0005-0000-0000-000064C00000}"/>
    <cellStyle name="Normal 5 7 3 2 2 3 2" xfId="49268" xr:uid="{00000000-0005-0000-0000-000065C00000}"/>
    <cellStyle name="Normal 5 7 3 2 2 3 2 2" xfId="49269" xr:uid="{00000000-0005-0000-0000-000066C00000}"/>
    <cellStyle name="Normal 5 7 3 2 2 3 3" xfId="49270" xr:uid="{00000000-0005-0000-0000-000067C00000}"/>
    <cellStyle name="Normal 5 7 3 2 2 4" xfId="49271" xr:uid="{00000000-0005-0000-0000-000068C00000}"/>
    <cellStyle name="Normal 5 7 3 2 3" xfId="49272" xr:uid="{00000000-0005-0000-0000-000069C00000}"/>
    <cellStyle name="Normal 5 7 3 2 3 2" xfId="49273" xr:uid="{00000000-0005-0000-0000-00006AC00000}"/>
    <cellStyle name="Normal 5 7 3 2 4" xfId="49274" xr:uid="{00000000-0005-0000-0000-00006BC00000}"/>
    <cellStyle name="Normal 5 7 3 2 4 2" xfId="49275" xr:uid="{00000000-0005-0000-0000-00006CC00000}"/>
    <cellStyle name="Normal 5 7 3 2 4 2 2" xfId="49276" xr:uid="{00000000-0005-0000-0000-00006DC00000}"/>
    <cellStyle name="Normal 5 7 3 2 4 3" xfId="49277" xr:uid="{00000000-0005-0000-0000-00006EC00000}"/>
    <cellStyle name="Normal 5 7 3 2 5" xfId="49278" xr:uid="{00000000-0005-0000-0000-00006FC00000}"/>
    <cellStyle name="Normal 5 7 3 2 6" xfId="49279" xr:uid="{00000000-0005-0000-0000-000070C00000}"/>
    <cellStyle name="Normal 5 7 3 3" xfId="49280" xr:uid="{00000000-0005-0000-0000-000071C00000}"/>
    <cellStyle name="Normal 5 7 3 3 2" xfId="49281" xr:uid="{00000000-0005-0000-0000-000072C00000}"/>
    <cellStyle name="Normal 5 7 3 3 2 2" xfId="49282" xr:uid="{00000000-0005-0000-0000-000073C00000}"/>
    <cellStyle name="Normal 5 7 3 3 3" xfId="49283" xr:uid="{00000000-0005-0000-0000-000074C00000}"/>
    <cellStyle name="Normal 5 7 3 3 3 2" xfId="49284" xr:uid="{00000000-0005-0000-0000-000075C00000}"/>
    <cellStyle name="Normal 5 7 3 3 3 2 2" xfId="49285" xr:uid="{00000000-0005-0000-0000-000076C00000}"/>
    <cellStyle name="Normal 5 7 3 3 3 3" xfId="49286" xr:uid="{00000000-0005-0000-0000-000077C00000}"/>
    <cellStyle name="Normal 5 7 3 3 4" xfId="49287" xr:uid="{00000000-0005-0000-0000-000078C00000}"/>
    <cellStyle name="Normal 5 7 3 4" xfId="49288" xr:uid="{00000000-0005-0000-0000-000079C00000}"/>
    <cellStyle name="Normal 5 7 3 4 2" xfId="49289" xr:uid="{00000000-0005-0000-0000-00007AC00000}"/>
    <cellStyle name="Normal 5 7 3 4 2 2" xfId="49290" xr:uid="{00000000-0005-0000-0000-00007BC00000}"/>
    <cellStyle name="Normal 5 7 3 4 3" xfId="49291" xr:uid="{00000000-0005-0000-0000-00007CC00000}"/>
    <cellStyle name="Normal 5 7 3 4 3 2" xfId="49292" xr:uid="{00000000-0005-0000-0000-00007DC00000}"/>
    <cellStyle name="Normal 5 7 3 4 3 2 2" xfId="49293" xr:uid="{00000000-0005-0000-0000-00007EC00000}"/>
    <cellStyle name="Normal 5 7 3 4 3 3" xfId="49294" xr:uid="{00000000-0005-0000-0000-00007FC00000}"/>
    <cellStyle name="Normal 5 7 3 4 4" xfId="49295" xr:uid="{00000000-0005-0000-0000-000080C00000}"/>
    <cellStyle name="Normal 5 7 3 5" xfId="49296" xr:uid="{00000000-0005-0000-0000-000081C00000}"/>
    <cellStyle name="Normal 5 7 3 5 2" xfId="49297" xr:uid="{00000000-0005-0000-0000-000082C00000}"/>
    <cellStyle name="Normal 5 7 3 6" xfId="49298" xr:uid="{00000000-0005-0000-0000-000083C00000}"/>
    <cellStyle name="Normal 5 7 3 6 2" xfId="49299" xr:uid="{00000000-0005-0000-0000-000084C00000}"/>
    <cellStyle name="Normal 5 7 3 6 2 2" xfId="49300" xr:uid="{00000000-0005-0000-0000-000085C00000}"/>
    <cellStyle name="Normal 5 7 3 6 3" xfId="49301" xr:uid="{00000000-0005-0000-0000-000086C00000}"/>
    <cellStyle name="Normal 5 7 3 7" xfId="49302" xr:uid="{00000000-0005-0000-0000-000087C00000}"/>
    <cellStyle name="Normal 5 7 3 7 2" xfId="49303" xr:uid="{00000000-0005-0000-0000-000088C00000}"/>
    <cellStyle name="Normal 5 7 3 8" xfId="49304" xr:uid="{00000000-0005-0000-0000-000089C00000}"/>
    <cellStyle name="Normal 5 7 3 9" xfId="49305" xr:uid="{00000000-0005-0000-0000-00008AC00000}"/>
    <cellStyle name="Normal 5 7 4" xfId="49306" xr:uid="{00000000-0005-0000-0000-00008BC00000}"/>
    <cellStyle name="Normal 5 7 4 2" xfId="49307" xr:uid="{00000000-0005-0000-0000-00008CC00000}"/>
    <cellStyle name="Normal 5 7 4 2 2" xfId="49308" xr:uid="{00000000-0005-0000-0000-00008DC00000}"/>
    <cellStyle name="Normal 5 7 4 2 2 2" xfId="49309" xr:uid="{00000000-0005-0000-0000-00008EC00000}"/>
    <cellStyle name="Normal 5 7 4 2 3" xfId="49310" xr:uid="{00000000-0005-0000-0000-00008FC00000}"/>
    <cellStyle name="Normal 5 7 4 2 3 2" xfId="49311" xr:uid="{00000000-0005-0000-0000-000090C00000}"/>
    <cellStyle name="Normal 5 7 4 2 3 2 2" xfId="49312" xr:uid="{00000000-0005-0000-0000-000091C00000}"/>
    <cellStyle name="Normal 5 7 4 2 3 3" xfId="49313" xr:uid="{00000000-0005-0000-0000-000092C00000}"/>
    <cellStyle name="Normal 5 7 4 2 4" xfId="49314" xr:uid="{00000000-0005-0000-0000-000093C00000}"/>
    <cellStyle name="Normal 5 7 4 3" xfId="49315" xr:uid="{00000000-0005-0000-0000-000094C00000}"/>
    <cellStyle name="Normal 5 7 4 3 2" xfId="49316" xr:uid="{00000000-0005-0000-0000-000095C00000}"/>
    <cellStyle name="Normal 5 7 4 4" xfId="49317" xr:uid="{00000000-0005-0000-0000-000096C00000}"/>
    <cellStyle name="Normal 5 7 4 4 2" xfId="49318" xr:uid="{00000000-0005-0000-0000-000097C00000}"/>
    <cellStyle name="Normal 5 7 4 4 2 2" xfId="49319" xr:uid="{00000000-0005-0000-0000-000098C00000}"/>
    <cellStyle name="Normal 5 7 4 4 3" xfId="49320" xr:uid="{00000000-0005-0000-0000-000099C00000}"/>
    <cellStyle name="Normal 5 7 4 5" xfId="49321" xr:uid="{00000000-0005-0000-0000-00009AC00000}"/>
    <cellStyle name="Normal 5 7 4 6" xfId="49322" xr:uid="{00000000-0005-0000-0000-00009BC00000}"/>
    <cellStyle name="Normal 5 7 5" xfId="49323" xr:uid="{00000000-0005-0000-0000-00009CC00000}"/>
    <cellStyle name="Normal 5 7 5 2" xfId="49324" xr:uid="{00000000-0005-0000-0000-00009DC00000}"/>
    <cellStyle name="Normal 5 7 5 2 2" xfId="49325" xr:uid="{00000000-0005-0000-0000-00009EC00000}"/>
    <cellStyle name="Normal 5 7 5 3" xfId="49326" xr:uid="{00000000-0005-0000-0000-00009FC00000}"/>
    <cellStyle name="Normal 5 7 5 3 2" xfId="49327" xr:uid="{00000000-0005-0000-0000-0000A0C00000}"/>
    <cellStyle name="Normal 5 7 5 3 2 2" xfId="49328" xr:uid="{00000000-0005-0000-0000-0000A1C00000}"/>
    <cellStyle name="Normal 5 7 5 3 3" xfId="49329" xr:uid="{00000000-0005-0000-0000-0000A2C00000}"/>
    <cellStyle name="Normal 5 7 5 4" xfId="49330" xr:uid="{00000000-0005-0000-0000-0000A3C00000}"/>
    <cellStyle name="Normal 5 7 6" xfId="49331" xr:uid="{00000000-0005-0000-0000-0000A4C00000}"/>
    <cellStyle name="Normal 5 7 6 2" xfId="49332" xr:uid="{00000000-0005-0000-0000-0000A5C00000}"/>
    <cellStyle name="Normal 5 7 6 2 2" xfId="49333" xr:uid="{00000000-0005-0000-0000-0000A6C00000}"/>
    <cellStyle name="Normal 5 7 6 3" xfId="49334" xr:uid="{00000000-0005-0000-0000-0000A7C00000}"/>
    <cellStyle name="Normal 5 7 6 3 2" xfId="49335" xr:uid="{00000000-0005-0000-0000-0000A8C00000}"/>
    <cellStyle name="Normal 5 7 6 3 2 2" xfId="49336" xr:uid="{00000000-0005-0000-0000-0000A9C00000}"/>
    <cellStyle name="Normal 5 7 6 3 3" xfId="49337" xr:uid="{00000000-0005-0000-0000-0000AAC00000}"/>
    <cellStyle name="Normal 5 7 6 4" xfId="49338" xr:uid="{00000000-0005-0000-0000-0000ABC00000}"/>
    <cellStyle name="Normal 5 7 7" xfId="49339" xr:uid="{00000000-0005-0000-0000-0000ACC00000}"/>
    <cellStyle name="Normal 5 7 7 2" xfId="49340" xr:uid="{00000000-0005-0000-0000-0000ADC00000}"/>
    <cellStyle name="Normal 5 7 8" xfId="49341" xr:uid="{00000000-0005-0000-0000-0000AEC00000}"/>
    <cellStyle name="Normal 5 7 8 2" xfId="49342" xr:uid="{00000000-0005-0000-0000-0000AFC00000}"/>
    <cellStyle name="Normal 5 7 8 2 2" xfId="49343" xr:uid="{00000000-0005-0000-0000-0000B0C00000}"/>
    <cellStyle name="Normal 5 7 8 3" xfId="49344" xr:uid="{00000000-0005-0000-0000-0000B1C00000}"/>
    <cellStyle name="Normal 5 7 9" xfId="49345" xr:uid="{00000000-0005-0000-0000-0000B2C00000}"/>
    <cellStyle name="Normal 5 7 9 2" xfId="49346" xr:uid="{00000000-0005-0000-0000-0000B3C00000}"/>
    <cellStyle name="Normal 5 7_T-straight with PEDs adjustor" xfId="49347" xr:uid="{00000000-0005-0000-0000-0000B4C00000}"/>
    <cellStyle name="Normal 5 8" xfId="49348" xr:uid="{00000000-0005-0000-0000-0000B5C00000}"/>
    <cellStyle name="Normal 5 8 2" xfId="49349" xr:uid="{00000000-0005-0000-0000-0000B6C00000}"/>
    <cellStyle name="Normal 5 8 2 2" xfId="49350" xr:uid="{00000000-0005-0000-0000-0000B7C00000}"/>
    <cellStyle name="Normal 5 8 2 2 2" xfId="49351" xr:uid="{00000000-0005-0000-0000-0000B8C00000}"/>
    <cellStyle name="Normal 5 8 2 2 2 2" xfId="49352" xr:uid="{00000000-0005-0000-0000-0000B9C00000}"/>
    <cellStyle name="Normal 5 8 2 2 2 2 2" xfId="49353" xr:uid="{00000000-0005-0000-0000-0000BAC00000}"/>
    <cellStyle name="Normal 5 8 2 2 2 3" xfId="49354" xr:uid="{00000000-0005-0000-0000-0000BBC00000}"/>
    <cellStyle name="Normal 5 8 2 2 2 3 2" xfId="49355" xr:uid="{00000000-0005-0000-0000-0000BCC00000}"/>
    <cellStyle name="Normal 5 8 2 2 2 3 2 2" xfId="49356" xr:uid="{00000000-0005-0000-0000-0000BDC00000}"/>
    <cellStyle name="Normal 5 8 2 2 2 3 3" xfId="49357" xr:uid="{00000000-0005-0000-0000-0000BEC00000}"/>
    <cellStyle name="Normal 5 8 2 2 2 4" xfId="49358" xr:uid="{00000000-0005-0000-0000-0000BFC00000}"/>
    <cellStyle name="Normal 5 8 2 2 3" xfId="49359" xr:uid="{00000000-0005-0000-0000-0000C0C00000}"/>
    <cellStyle name="Normal 5 8 2 2 3 2" xfId="49360" xr:uid="{00000000-0005-0000-0000-0000C1C00000}"/>
    <cellStyle name="Normal 5 8 2 2 4" xfId="49361" xr:uid="{00000000-0005-0000-0000-0000C2C00000}"/>
    <cellStyle name="Normal 5 8 2 2 4 2" xfId="49362" xr:uid="{00000000-0005-0000-0000-0000C3C00000}"/>
    <cellStyle name="Normal 5 8 2 2 4 2 2" xfId="49363" xr:uid="{00000000-0005-0000-0000-0000C4C00000}"/>
    <cellStyle name="Normal 5 8 2 2 4 3" xfId="49364" xr:uid="{00000000-0005-0000-0000-0000C5C00000}"/>
    <cellStyle name="Normal 5 8 2 2 5" xfId="49365" xr:uid="{00000000-0005-0000-0000-0000C6C00000}"/>
    <cellStyle name="Normal 5 8 2 3" xfId="49366" xr:uid="{00000000-0005-0000-0000-0000C7C00000}"/>
    <cellStyle name="Normal 5 8 2 3 2" xfId="49367" xr:uid="{00000000-0005-0000-0000-0000C8C00000}"/>
    <cellStyle name="Normal 5 8 2 3 2 2" xfId="49368" xr:uid="{00000000-0005-0000-0000-0000C9C00000}"/>
    <cellStyle name="Normal 5 8 2 3 3" xfId="49369" xr:uid="{00000000-0005-0000-0000-0000CAC00000}"/>
    <cellStyle name="Normal 5 8 2 3 3 2" xfId="49370" xr:uid="{00000000-0005-0000-0000-0000CBC00000}"/>
    <cellStyle name="Normal 5 8 2 3 3 2 2" xfId="49371" xr:uid="{00000000-0005-0000-0000-0000CCC00000}"/>
    <cellStyle name="Normal 5 8 2 3 3 3" xfId="49372" xr:uid="{00000000-0005-0000-0000-0000CDC00000}"/>
    <cellStyle name="Normal 5 8 2 3 4" xfId="49373" xr:uid="{00000000-0005-0000-0000-0000CEC00000}"/>
    <cellStyle name="Normal 5 8 2 4" xfId="49374" xr:uid="{00000000-0005-0000-0000-0000CFC00000}"/>
    <cellStyle name="Normal 5 8 2 4 2" xfId="49375" xr:uid="{00000000-0005-0000-0000-0000D0C00000}"/>
    <cellStyle name="Normal 5 8 2 4 2 2" xfId="49376" xr:uid="{00000000-0005-0000-0000-0000D1C00000}"/>
    <cellStyle name="Normal 5 8 2 4 3" xfId="49377" xr:uid="{00000000-0005-0000-0000-0000D2C00000}"/>
    <cellStyle name="Normal 5 8 2 4 3 2" xfId="49378" xr:uid="{00000000-0005-0000-0000-0000D3C00000}"/>
    <cellStyle name="Normal 5 8 2 4 3 2 2" xfId="49379" xr:uid="{00000000-0005-0000-0000-0000D4C00000}"/>
    <cellStyle name="Normal 5 8 2 4 3 3" xfId="49380" xr:uid="{00000000-0005-0000-0000-0000D5C00000}"/>
    <cellStyle name="Normal 5 8 2 4 4" xfId="49381" xr:uid="{00000000-0005-0000-0000-0000D6C00000}"/>
    <cellStyle name="Normal 5 8 2 5" xfId="49382" xr:uid="{00000000-0005-0000-0000-0000D7C00000}"/>
    <cellStyle name="Normal 5 8 2 5 2" xfId="49383" xr:uid="{00000000-0005-0000-0000-0000D8C00000}"/>
    <cellStyle name="Normal 5 8 2 6" xfId="49384" xr:uid="{00000000-0005-0000-0000-0000D9C00000}"/>
    <cellStyle name="Normal 5 8 2 6 2" xfId="49385" xr:uid="{00000000-0005-0000-0000-0000DAC00000}"/>
    <cellStyle name="Normal 5 8 2 6 2 2" xfId="49386" xr:uid="{00000000-0005-0000-0000-0000DBC00000}"/>
    <cellStyle name="Normal 5 8 2 6 3" xfId="49387" xr:uid="{00000000-0005-0000-0000-0000DCC00000}"/>
    <cellStyle name="Normal 5 8 2 7" xfId="49388" xr:uid="{00000000-0005-0000-0000-0000DDC00000}"/>
    <cellStyle name="Normal 5 8 2 7 2" xfId="49389" xr:uid="{00000000-0005-0000-0000-0000DEC00000}"/>
    <cellStyle name="Normal 5 8 2 8" xfId="49390" xr:uid="{00000000-0005-0000-0000-0000DFC00000}"/>
    <cellStyle name="Normal 5 8 3" xfId="49391" xr:uid="{00000000-0005-0000-0000-0000E0C00000}"/>
    <cellStyle name="Normal 5 8 3 2" xfId="49392" xr:uid="{00000000-0005-0000-0000-0000E1C00000}"/>
    <cellStyle name="Normal 5 8 3 2 2" xfId="49393" xr:uid="{00000000-0005-0000-0000-0000E2C00000}"/>
    <cellStyle name="Normal 5 8 3 2 2 2" xfId="49394" xr:uid="{00000000-0005-0000-0000-0000E3C00000}"/>
    <cellStyle name="Normal 5 8 3 2 3" xfId="49395" xr:uid="{00000000-0005-0000-0000-0000E4C00000}"/>
    <cellStyle name="Normal 5 8 3 2 3 2" xfId="49396" xr:uid="{00000000-0005-0000-0000-0000E5C00000}"/>
    <cellStyle name="Normal 5 8 3 2 3 2 2" xfId="49397" xr:uid="{00000000-0005-0000-0000-0000E6C00000}"/>
    <cellStyle name="Normal 5 8 3 2 3 3" xfId="49398" xr:uid="{00000000-0005-0000-0000-0000E7C00000}"/>
    <cellStyle name="Normal 5 8 3 2 4" xfId="49399" xr:uid="{00000000-0005-0000-0000-0000E8C00000}"/>
    <cellStyle name="Normal 5 8 3 3" xfId="49400" xr:uid="{00000000-0005-0000-0000-0000E9C00000}"/>
    <cellStyle name="Normal 5 8 3 3 2" xfId="49401" xr:uid="{00000000-0005-0000-0000-0000EAC00000}"/>
    <cellStyle name="Normal 5 8 3 4" xfId="49402" xr:uid="{00000000-0005-0000-0000-0000EBC00000}"/>
    <cellStyle name="Normal 5 8 3 4 2" xfId="49403" xr:uid="{00000000-0005-0000-0000-0000ECC00000}"/>
    <cellStyle name="Normal 5 8 3 4 2 2" xfId="49404" xr:uid="{00000000-0005-0000-0000-0000EDC00000}"/>
    <cellStyle name="Normal 5 8 3 4 3" xfId="49405" xr:uid="{00000000-0005-0000-0000-0000EEC00000}"/>
    <cellStyle name="Normal 5 8 3 5" xfId="49406" xr:uid="{00000000-0005-0000-0000-0000EFC00000}"/>
    <cellStyle name="Normal 5 8 4" xfId="49407" xr:uid="{00000000-0005-0000-0000-0000F0C00000}"/>
    <cellStyle name="Normal 5 8 4 2" xfId="49408" xr:uid="{00000000-0005-0000-0000-0000F1C00000}"/>
    <cellStyle name="Normal 5 8 4 2 2" xfId="49409" xr:uid="{00000000-0005-0000-0000-0000F2C00000}"/>
    <cellStyle name="Normal 5 8 4 3" xfId="49410" xr:uid="{00000000-0005-0000-0000-0000F3C00000}"/>
    <cellStyle name="Normal 5 8 4 3 2" xfId="49411" xr:uid="{00000000-0005-0000-0000-0000F4C00000}"/>
    <cellStyle name="Normal 5 8 4 3 2 2" xfId="49412" xr:uid="{00000000-0005-0000-0000-0000F5C00000}"/>
    <cellStyle name="Normal 5 8 4 3 3" xfId="49413" xr:uid="{00000000-0005-0000-0000-0000F6C00000}"/>
    <cellStyle name="Normal 5 8 4 4" xfId="49414" xr:uid="{00000000-0005-0000-0000-0000F7C00000}"/>
    <cellStyle name="Normal 5 8 5" xfId="49415" xr:uid="{00000000-0005-0000-0000-0000F8C00000}"/>
    <cellStyle name="Normal 5 8 5 2" xfId="49416" xr:uid="{00000000-0005-0000-0000-0000F9C00000}"/>
    <cellStyle name="Normal 5 8 5 2 2" xfId="49417" xr:uid="{00000000-0005-0000-0000-0000FAC00000}"/>
    <cellStyle name="Normal 5 8 5 3" xfId="49418" xr:uid="{00000000-0005-0000-0000-0000FBC00000}"/>
    <cellStyle name="Normal 5 8 5 3 2" xfId="49419" xr:uid="{00000000-0005-0000-0000-0000FCC00000}"/>
    <cellStyle name="Normal 5 8 5 3 2 2" xfId="49420" xr:uid="{00000000-0005-0000-0000-0000FDC00000}"/>
    <cellStyle name="Normal 5 8 5 3 3" xfId="49421" xr:uid="{00000000-0005-0000-0000-0000FEC00000}"/>
    <cellStyle name="Normal 5 8 5 4" xfId="49422" xr:uid="{00000000-0005-0000-0000-0000FFC00000}"/>
    <cellStyle name="Normal 5 8 6" xfId="49423" xr:uid="{00000000-0005-0000-0000-000000C10000}"/>
    <cellStyle name="Normal 5 8 6 2" xfId="49424" xr:uid="{00000000-0005-0000-0000-000001C10000}"/>
    <cellStyle name="Normal 5 8 7" xfId="49425" xr:uid="{00000000-0005-0000-0000-000002C10000}"/>
    <cellStyle name="Normal 5 8 7 2" xfId="49426" xr:uid="{00000000-0005-0000-0000-000003C10000}"/>
    <cellStyle name="Normal 5 8 7 2 2" xfId="49427" xr:uid="{00000000-0005-0000-0000-000004C10000}"/>
    <cellStyle name="Normal 5 8 7 3" xfId="49428" xr:uid="{00000000-0005-0000-0000-000005C10000}"/>
    <cellStyle name="Normal 5 8 8" xfId="49429" xr:uid="{00000000-0005-0000-0000-000006C10000}"/>
    <cellStyle name="Normal 5 8 8 2" xfId="49430" xr:uid="{00000000-0005-0000-0000-000007C10000}"/>
    <cellStyle name="Normal 5 8 9" xfId="49431" xr:uid="{00000000-0005-0000-0000-000008C10000}"/>
    <cellStyle name="Normal 5 9" xfId="49432" xr:uid="{00000000-0005-0000-0000-000009C10000}"/>
    <cellStyle name="Normal 5 9 2" xfId="49433" xr:uid="{00000000-0005-0000-0000-00000AC10000}"/>
    <cellStyle name="Normal 5 9 2 2" xfId="49434" xr:uid="{00000000-0005-0000-0000-00000BC10000}"/>
    <cellStyle name="Normal 5 9 2 2 2" xfId="49435" xr:uid="{00000000-0005-0000-0000-00000CC10000}"/>
    <cellStyle name="Normal 5 9 2 2 2 2" xfId="49436" xr:uid="{00000000-0005-0000-0000-00000DC10000}"/>
    <cellStyle name="Normal 5 9 2 2 3" xfId="49437" xr:uid="{00000000-0005-0000-0000-00000EC10000}"/>
    <cellStyle name="Normal 5 9 2 2 3 2" xfId="49438" xr:uid="{00000000-0005-0000-0000-00000FC10000}"/>
    <cellStyle name="Normal 5 9 2 2 3 2 2" xfId="49439" xr:uid="{00000000-0005-0000-0000-000010C10000}"/>
    <cellStyle name="Normal 5 9 2 2 3 3" xfId="49440" xr:uid="{00000000-0005-0000-0000-000011C10000}"/>
    <cellStyle name="Normal 5 9 2 2 4" xfId="49441" xr:uid="{00000000-0005-0000-0000-000012C10000}"/>
    <cellStyle name="Normal 5 9 2 3" xfId="49442" xr:uid="{00000000-0005-0000-0000-000013C10000}"/>
    <cellStyle name="Normal 5 9 2 3 2" xfId="49443" xr:uid="{00000000-0005-0000-0000-000014C10000}"/>
    <cellStyle name="Normal 5 9 2 4" xfId="49444" xr:uid="{00000000-0005-0000-0000-000015C10000}"/>
    <cellStyle name="Normal 5 9 2 4 2" xfId="49445" xr:uid="{00000000-0005-0000-0000-000016C10000}"/>
    <cellStyle name="Normal 5 9 2 4 2 2" xfId="49446" xr:uid="{00000000-0005-0000-0000-000017C10000}"/>
    <cellStyle name="Normal 5 9 2 4 3" xfId="49447" xr:uid="{00000000-0005-0000-0000-000018C10000}"/>
    <cellStyle name="Normal 5 9 2 5" xfId="49448" xr:uid="{00000000-0005-0000-0000-000019C10000}"/>
    <cellStyle name="Normal 5 9 3" xfId="49449" xr:uid="{00000000-0005-0000-0000-00001AC10000}"/>
    <cellStyle name="Normal 5 9 3 2" xfId="49450" xr:uid="{00000000-0005-0000-0000-00001BC10000}"/>
    <cellStyle name="Normal 5 9 3 2 2" xfId="49451" xr:uid="{00000000-0005-0000-0000-00001CC10000}"/>
    <cellStyle name="Normal 5 9 3 3" xfId="49452" xr:uid="{00000000-0005-0000-0000-00001DC10000}"/>
    <cellStyle name="Normal 5 9 3 3 2" xfId="49453" xr:uid="{00000000-0005-0000-0000-00001EC10000}"/>
    <cellStyle name="Normal 5 9 3 3 2 2" xfId="49454" xr:uid="{00000000-0005-0000-0000-00001FC10000}"/>
    <cellStyle name="Normal 5 9 3 3 3" xfId="49455" xr:uid="{00000000-0005-0000-0000-000020C10000}"/>
    <cellStyle name="Normal 5 9 3 4" xfId="49456" xr:uid="{00000000-0005-0000-0000-000021C10000}"/>
    <cellStyle name="Normal 5 9 4" xfId="49457" xr:uid="{00000000-0005-0000-0000-000022C10000}"/>
    <cellStyle name="Normal 5 9 4 2" xfId="49458" xr:uid="{00000000-0005-0000-0000-000023C10000}"/>
    <cellStyle name="Normal 5 9 5" xfId="49459" xr:uid="{00000000-0005-0000-0000-000024C10000}"/>
    <cellStyle name="Normal 5 9 5 2" xfId="49460" xr:uid="{00000000-0005-0000-0000-000025C10000}"/>
    <cellStyle name="Normal 5 9 5 2 2" xfId="49461" xr:uid="{00000000-0005-0000-0000-000026C10000}"/>
    <cellStyle name="Normal 5 9 5 3" xfId="49462" xr:uid="{00000000-0005-0000-0000-000027C10000}"/>
    <cellStyle name="Normal 5 9 6" xfId="49463" xr:uid="{00000000-0005-0000-0000-000028C10000}"/>
    <cellStyle name="Normal 5 9_T-straight with PEDs adjustor" xfId="49464" xr:uid="{00000000-0005-0000-0000-000029C10000}"/>
    <cellStyle name="Normal 5_Sheet1" xfId="49465" xr:uid="{00000000-0005-0000-0000-00002AC10000}"/>
    <cellStyle name="Normal 50" xfId="49466" xr:uid="{00000000-0005-0000-0000-00002BC10000}"/>
    <cellStyle name="Normal 50 2" xfId="49467" xr:uid="{00000000-0005-0000-0000-00002CC10000}"/>
    <cellStyle name="Normal 50 3" xfId="49468" xr:uid="{00000000-0005-0000-0000-00002DC10000}"/>
    <cellStyle name="Normal 51" xfId="49469" xr:uid="{00000000-0005-0000-0000-00002EC10000}"/>
    <cellStyle name="Normal 51 2" xfId="49470" xr:uid="{00000000-0005-0000-0000-00002FC10000}"/>
    <cellStyle name="Normal 51 2 2" xfId="49471" xr:uid="{00000000-0005-0000-0000-000030C10000}"/>
    <cellStyle name="Normal 51 2 3" xfId="49472" xr:uid="{00000000-0005-0000-0000-000031C10000}"/>
    <cellStyle name="Normal 51 2 4" xfId="49473" xr:uid="{00000000-0005-0000-0000-000032C10000}"/>
    <cellStyle name="Normal 51 3" xfId="49474" xr:uid="{00000000-0005-0000-0000-000033C10000}"/>
    <cellStyle name="Normal 52" xfId="49475" xr:uid="{00000000-0005-0000-0000-000034C10000}"/>
    <cellStyle name="Normal 52 2" xfId="49476" xr:uid="{00000000-0005-0000-0000-000035C10000}"/>
    <cellStyle name="Normal 53" xfId="49477" xr:uid="{00000000-0005-0000-0000-000036C10000}"/>
    <cellStyle name="Normal 53 2" xfId="49478" xr:uid="{00000000-0005-0000-0000-000037C10000}"/>
    <cellStyle name="Normal 54" xfId="49479" xr:uid="{00000000-0005-0000-0000-000038C10000}"/>
    <cellStyle name="Normal 54 2" xfId="49480" xr:uid="{00000000-0005-0000-0000-000039C10000}"/>
    <cellStyle name="Normal 55" xfId="49481" xr:uid="{00000000-0005-0000-0000-00003AC10000}"/>
    <cellStyle name="Normal 55 2" xfId="49482" xr:uid="{00000000-0005-0000-0000-00003BC10000}"/>
    <cellStyle name="Normal 55 3" xfId="49483" xr:uid="{00000000-0005-0000-0000-00003CC10000}"/>
    <cellStyle name="Normal 55 4" xfId="49484" xr:uid="{00000000-0005-0000-0000-00003DC10000}"/>
    <cellStyle name="Normal 56" xfId="49485" xr:uid="{00000000-0005-0000-0000-00003EC10000}"/>
    <cellStyle name="Normal 57" xfId="49486" xr:uid="{00000000-0005-0000-0000-00003FC10000}"/>
    <cellStyle name="Normal 58" xfId="49487" xr:uid="{00000000-0005-0000-0000-000040C10000}"/>
    <cellStyle name="Normal 58 2" xfId="49488" xr:uid="{00000000-0005-0000-0000-000041C10000}"/>
    <cellStyle name="Normal 58 3" xfId="49489" xr:uid="{00000000-0005-0000-0000-000042C10000}"/>
    <cellStyle name="Normal 59" xfId="49490" xr:uid="{00000000-0005-0000-0000-000043C10000}"/>
    <cellStyle name="Normal 6" xfId="25" xr:uid="{00000000-0005-0000-0000-000044C10000}"/>
    <cellStyle name="Normal 6 10" xfId="49491" xr:uid="{00000000-0005-0000-0000-000045C10000}"/>
    <cellStyle name="Normal 6 10 2" xfId="49492" xr:uid="{00000000-0005-0000-0000-000046C10000}"/>
    <cellStyle name="Normal 6 11" xfId="49493" xr:uid="{00000000-0005-0000-0000-000047C10000}"/>
    <cellStyle name="Normal 6 12" xfId="49494" xr:uid="{00000000-0005-0000-0000-000048C10000}"/>
    <cellStyle name="Normal 6 13" xfId="49495" xr:uid="{00000000-0005-0000-0000-000049C10000}"/>
    <cellStyle name="Normal 6 2" xfId="60" xr:uid="{00000000-0005-0000-0000-00004AC10000}"/>
    <cellStyle name="Normal 6 2 10" xfId="49496" xr:uid="{00000000-0005-0000-0000-00004BC10000}"/>
    <cellStyle name="Normal 6 2 11" xfId="49497" xr:uid="{00000000-0005-0000-0000-00004CC10000}"/>
    <cellStyle name="Normal 6 2 12" xfId="49498" xr:uid="{00000000-0005-0000-0000-00004DC10000}"/>
    <cellStyle name="Normal 6 2 2" xfId="49499" xr:uid="{00000000-0005-0000-0000-00004EC10000}"/>
    <cellStyle name="Normal 6 2 2 10" xfId="49500" xr:uid="{00000000-0005-0000-0000-00004FC10000}"/>
    <cellStyle name="Normal 6 2 2 2" xfId="49501" xr:uid="{00000000-0005-0000-0000-000050C10000}"/>
    <cellStyle name="Normal 6 2 2 2 2" xfId="49502" xr:uid="{00000000-0005-0000-0000-000051C10000}"/>
    <cellStyle name="Normal 6 2 2 2 2 2" xfId="49503" xr:uid="{00000000-0005-0000-0000-000052C10000}"/>
    <cellStyle name="Normal 6 2 2 2 2 2 2" xfId="49504" xr:uid="{00000000-0005-0000-0000-000053C10000}"/>
    <cellStyle name="Normal 6 2 2 2 2 2 2 2" xfId="49505" xr:uid="{00000000-0005-0000-0000-000054C10000}"/>
    <cellStyle name="Normal 6 2 2 2 2 2 3" xfId="49506" xr:uid="{00000000-0005-0000-0000-000055C10000}"/>
    <cellStyle name="Normal 6 2 2 2 2 3" xfId="49507" xr:uid="{00000000-0005-0000-0000-000056C10000}"/>
    <cellStyle name="Normal 6 2 2 2 2 3 2" xfId="49508" xr:uid="{00000000-0005-0000-0000-000057C10000}"/>
    <cellStyle name="Normal 6 2 2 2 2 3 2 2" xfId="49509" xr:uid="{00000000-0005-0000-0000-000058C10000}"/>
    <cellStyle name="Normal 6 2 2 2 2 3 3" xfId="49510" xr:uid="{00000000-0005-0000-0000-000059C10000}"/>
    <cellStyle name="Normal 6 2 2 2 2 4" xfId="49511" xr:uid="{00000000-0005-0000-0000-00005AC10000}"/>
    <cellStyle name="Normal 6 2 2 2 2 4 2" xfId="49512" xr:uid="{00000000-0005-0000-0000-00005BC10000}"/>
    <cellStyle name="Normal 6 2 2 2 2 5" xfId="49513" xr:uid="{00000000-0005-0000-0000-00005CC10000}"/>
    <cellStyle name="Normal 6 2 2 2 2_T-straight with PEDs adjustor" xfId="49514" xr:uid="{00000000-0005-0000-0000-00005DC10000}"/>
    <cellStyle name="Normal 6 2 2 2 3" xfId="49515" xr:uid="{00000000-0005-0000-0000-00005EC10000}"/>
    <cellStyle name="Normal 6 2 2 2 3 2" xfId="49516" xr:uid="{00000000-0005-0000-0000-00005FC10000}"/>
    <cellStyle name="Normal 6 2 2 2 3 2 2" xfId="49517" xr:uid="{00000000-0005-0000-0000-000060C10000}"/>
    <cellStyle name="Normal 6 2 2 2 3 3" xfId="49518" xr:uid="{00000000-0005-0000-0000-000061C10000}"/>
    <cellStyle name="Normal 6 2 2 2 4" xfId="49519" xr:uid="{00000000-0005-0000-0000-000062C10000}"/>
    <cellStyle name="Normal 6 2 2 2 4 2" xfId="49520" xr:uid="{00000000-0005-0000-0000-000063C10000}"/>
    <cellStyle name="Normal 6 2 2 2 4 2 2" xfId="49521" xr:uid="{00000000-0005-0000-0000-000064C10000}"/>
    <cellStyle name="Normal 6 2 2 2 4 3" xfId="49522" xr:uid="{00000000-0005-0000-0000-000065C10000}"/>
    <cellStyle name="Normal 6 2 2 2 5" xfId="49523" xr:uid="{00000000-0005-0000-0000-000066C10000}"/>
    <cellStyle name="Normal 6 2 2 2 5 2" xfId="49524" xr:uid="{00000000-0005-0000-0000-000067C10000}"/>
    <cellStyle name="Normal 6 2 2 2 6" xfId="49525" xr:uid="{00000000-0005-0000-0000-000068C10000}"/>
    <cellStyle name="Normal 6 2 2 2_T-straight with PEDs adjustor" xfId="49526" xr:uid="{00000000-0005-0000-0000-000069C10000}"/>
    <cellStyle name="Normal 6 2 2 3" xfId="49527" xr:uid="{00000000-0005-0000-0000-00006AC10000}"/>
    <cellStyle name="Normal 6 2 2 3 2" xfId="49528" xr:uid="{00000000-0005-0000-0000-00006BC10000}"/>
    <cellStyle name="Normal 6 2 2 3 2 2" xfId="49529" xr:uid="{00000000-0005-0000-0000-00006CC10000}"/>
    <cellStyle name="Normal 6 2 2 3 2 2 2" xfId="49530" xr:uid="{00000000-0005-0000-0000-00006DC10000}"/>
    <cellStyle name="Normal 6 2 2 3 2 3" xfId="49531" xr:uid="{00000000-0005-0000-0000-00006EC10000}"/>
    <cellStyle name="Normal 6 2 2 3 3" xfId="49532" xr:uid="{00000000-0005-0000-0000-00006FC10000}"/>
    <cellStyle name="Normal 6 2 2 3 3 2" xfId="49533" xr:uid="{00000000-0005-0000-0000-000070C10000}"/>
    <cellStyle name="Normal 6 2 2 3 3 2 2" xfId="49534" xr:uid="{00000000-0005-0000-0000-000071C10000}"/>
    <cellStyle name="Normal 6 2 2 3 3 3" xfId="49535" xr:uid="{00000000-0005-0000-0000-000072C10000}"/>
    <cellStyle name="Normal 6 2 2 3 4" xfId="49536" xr:uid="{00000000-0005-0000-0000-000073C10000}"/>
    <cellStyle name="Normal 6 2 2 3 4 2" xfId="49537" xr:uid="{00000000-0005-0000-0000-000074C10000}"/>
    <cellStyle name="Normal 6 2 2 3 5" xfId="49538" xr:uid="{00000000-0005-0000-0000-000075C10000}"/>
    <cellStyle name="Normal 6 2 2 3_T-straight with PEDs adjustor" xfId="49539" xr:uid="{00000000-0005-0000-0000-000076C10000}"/>
    <cellStyle name="Normal 6 2 2 4" xfId="49540" xr:uid="{00000000-0005-0000-0000-000077C10000}"/>
    <cellStyle name="Normal 6 2 2 4 2" xfId="49541" xr:uid="{00000000-0005-0000-0000-000078C10000}"/>
    <cellStyle name="Normal 6 2 2 4 2 2" xfId="49542" xr:uid="{00000000-0005-0000-0000-000079C10000}"/>
    <cellStyle name="Normal 6 2 2 4 3" xfId="49543" xr:uid="{00000000-0005-0000-0000-00007AC10000}"/>
    <cellStyle name="Normal 6 2 2 5" xfId="49544" xr:uid="{00000000-0005-0000-0000-00007BC10000}"/>
    <cellStyle name="Normal 6 2 2 5 2" xfId="49545" xr:uid="{00000000-0005-0000-0000-00007CC10000}"/>
    <cellStyle name="Normal 6 2 2 5 2 2" xfId="49546" xr:uid="{00000000-0005-0000-0000-00007DC10000}"/>
    <cellStyle name="Normal 6 2 2 5 3" xfId="49547" xr:uid="{00000000-0005-0000-0000-00007EC10000}"/>
    <cellStyle name="Normal 6 2 2 6" xfId="49548" xr:uid="{00000000-0005-0000-0000-00007FC10000}"/>
    <cellStyle name="Normal 6 2 2 6 2" xfId="49549" xr:uid="{00000000-0005-0000-0000-000080C10000}"/>
    <cellStyle name="Normal 6 2 2 7" xfId="49550" xr:uid="{00000000-0005-0000-0000-000081C10000}"/>
    <cellStyle name="Normal 6 2 2 8" xfId="49551" xr:uid="{00000000-0005-0000-0000-000082C10000}"/>
    <cellStyle name="Normal 6 2 2 9" xfId="49552" xr:uid="{00000000-0005-0000-0000-000083C10000}"/>
    <cellStyle name="Normal 6 2 2_T-straight with PEDs adjustor" xfId="49553" xr:uid="{00000000-0005-0000-0000-000084C10000}"/>
    <cellStyle name="Normal 6 2 3" xfId="49554" xr:uid="{00000000-0005-0000-0000-000085C10000}"/>
    <cellStyle name="Normal 6 2 3 2" xfId="49555" xr:uid="{00000000-0005-0000-0000-000086C10000}"/>
    <cellStyle name="Normal 6 2 3 2 2" xfId="49556" xr:uid="{00000000-0005-0000-0000-000087C10000}"/>
    <cellStyle name="Normal 6 2 3 2 2 2" xfId="49557" xr:uid="{00000000-0005-0000-0000-000088C10000}"/>
    <cellStyle name="Normal 6 2 3 2 2 2 2" xfId="49558" xr:uid="{00000000-0005-0000-0000-000089C10000}"/>
    <cellStyle name="Normal 6 2 3 2 2 3" xfId="49559" xr:uid="{00000000-0005-0000-0000-00008AC10000}"/>
    <cellStyle name="Normal 6 2 3 2 3" xfId="49560" xr:uid="{00000000-0005-0000-0000-00008BC10000}"/>
    <cellStyle name="Normal 6 2 3 2 3 2" xfId="49561" xr:uid="{00000000-0005-0000-0000-00008CC10000}"/>
    <cellStyle name="Normal 6 2 3 2 3 2 2" xfId="49562" xr:uid="{00000000-0005-0000-0000-00008DC10000}"/>
    <cellStyle name="Normal 6 2 3 2 3 3" xfId="49563" xr:uid="{00000000-0005-0000-0000-00008EC10000}"/>
    <cellStyle name="Normal 6 2 3 2 4" xfId="49564" xr:uid="{00000000-0005-0000-0000-00008FC10000}"/>
    <cellStyle name="Normal 6 2 3 2 4 2" xfId="49565" xr:uid="{00000000-0005-0000-0000-000090C10000}"/>
    <cellStyle name="Normal 6 2 3 2 5" xfId="49566" xr:uid="{00000000-0005-0000-0000-000091C10000}"/>
    <cellStyle name="Normal 6 2 3 2_T-straight with PEDs adjustor" xfId="49567" xr:uid="{00000000-0005-0000-0000-000092C10000}"/>
    <cellStyle name="Normal 6 2 3 3" xfId="49568" xr:uid="{00000000-0005-0000-0000-000093C10000}"/>
    <cellStyle name="Normal 6 2 3 3 2" xfId="49569" xr:uid="{00000000-0005-0000-0000-000094C10000}"/>
    <cellStyle name="Normal 6 2 3 3 2 2" xfId="49570" xr:uid="{00000000-0005-0000-0000-000095C10000}"/>
    <cellStyle name="Normal 6 2 3 3 3" xfId="49571" xr:uid="{00000000-0005-0000-0000-000096C10000}"/>
    <cellStyle name="Normal 6 2 3 4" xfId="49572" xr:uid="{00000000-0005-0000-0000-000097C10000}"/>
    <cellStyle name="Normal 6 2 3 4 2" xfId="49573" xr:uid="{00000000-0005-0000-0000-000098C10000}"/>
    <cellStyle name="Normal 6 2 3 4 2 2" xfId="49574" xr:uid="{00000000-0005-0000-0000-000099C10000}"/>
    <cellStyle name="Normal 6 2 3 4 3" xfId="49575" xr:uid="{00000000-0005-0000-0000-00009AC10000}"/>
    <cellStyle name="Normal 6 2 3 5" xfId="49576" xr:uid="{00000000-0005-0000-0000-00009BC10000}"/>
    <cellStyle name="Normal 6 2 3 5 2" xfId="49577" xr:uid="{00000000-0005-0000-0000-00009CC10000}"/>
    <cellStyle name="Normal 6 2 3 6" xfId="49578" xr:uid="{00000000-0005-0000-0000-00009DC10000}"/>
    <cellStyle name="Normal 6 2 3_T-straight with PEDs adjustor" xfId="49579" xr:uid="{00000000-0005-0000-0000-00009EC10000}"/>
    <cellStyle name="Normal 6 2 4" xfId="49580" xr:uid="{00000000-0005-0000-0000-00009FC10000}"/>
    <cellStyle name="Normal 6 2 4 2" xfId="49581" xr:uid="{00000000-0005-0000-0000-0000A0C10000}"/>
    <cellStyle name="Normal 6 2 4 2 2" xfId="49582" xr:uid="{00000000-0005-0000-0000-0000A1C10000}"/>
    <cellStyle name="Normal 6 2 4 2 2 2" xfId="49583" xr:uid="{00000000-0005-0000-0000-0000A2C10000}"/>
    <cellStyle name="Normal 6 2 4 2 3" xfId="49584" xr:uid="{00000000-0005-0000-0000-0000A3C10000}"/>
    <cellStyle name="Normal 6 2 4 3" xfId="49585" xr:uid="{00000000-0005-0000-0000-0000A4C10000}"/>
    <cellStyle name="Normal 6 2 4 3 2" xfId="49586" xr:uid="{00000000-0005-0000-0000-0000A5C10000}"/>
    <cellStyle name="Normal 6 2 4 3 2 2" xfId="49587" xr:uid="{00000000-0005-0000-0000-0000A6C10000}"/>
    <cellStyle name="Normal 6 2 4 3 3" xfId="49588" xr:uid="{00000000-0005-0000-0000-0000A7C10000}"/>
    <cellStyle name="Normal 6 2 4 4" xfId="49589" xr:uid="{00000000-0005-0000-0000-0000A8C10000}"/>
    <cellStyle name="Normal 6 2 4 4 2" xfId="49590" xr:uid="{00000000-0005-0000-0000-0000A9C10000}"/>
    <cellStyle name="Normal 6 2 4 5" xfId="49591" xr:uid="{00000000-0005-0000-0000-0000AAC10000}"/>
    <cellStyle name="Normal 6 2 4_T-straight with PEDs adjustor" xfId="49592" xr:uid="{00000000-0005-0000-0000-0000ABC10000}"/>
    <cellStyle name="Normal 6 2 5" xfId="49593" xr:uid="{00000000-0005-0000-0000-0000ACC10000}"/>
    <cellStyle name="Normal 6 2 5 2" xfId="49594" xr:uid="{00000000-0005-0000-0000-0000ADC10000}"/>
    <cellStyle name="Normal 6 2 5 2 2" xfId="49595" xr:uid="{00000000-0005-0000-0000-0000AEC10000}"/>
    <cellStyle name="Normal 6 2 5 3" xfId="49596" xr:uid="{00000000-0005-0000-0000-0000AFC10000}"/>
    <cellStyle name="Normal 6 2 6" xfId="49597" xr:uid="{00000000-0005-0000-0000-0000B0C10000}"/>
    <cellStyle name="Normal 6 2 6 2" xfId="49598" xr:uid="{00000000-0005-0000-0000-0000B1C10000}"/>
    <cellStyle name="Normal 6 2 6 2 2" xfId="49599" xr:uid="{00000000-0005-0000-0000-0000B2C10000}"/>
    <cellStyle name="Normal 6 2 6 3" xfId="49600" xr:uid="{00000000-0005-0000-0000-0000B3C10000}"/>
    <cellStyle name="Normal 6 2 7" xfId="49601" xr:uid="{00000000-0005-0000-0000-0000B4C10000}"/>
    <cellStyle name="Normal 6 2 7 2" xfId="49602" xr:uid="{00000000-0005-0000-0000-0000B5C10000}"/>
    <cellStyle name="Normal 6 2 8" xfId="49603" xr:uid="{00000000-0005-0000-0000-0000B6C10000}"/>
    <cellStyle name="Normal 6 2 9" xfId="49604" xr:uid="{00000000-0005-0000-0000-0000B7C10000}"/>
    <cellStyle name="Normal 6 2_T-straight with PEDs adjustor" xfId="49605" xr:uid="{00000000-0005-0000-0000-0000B8C10000}"/>
    <cellStyle name="Normal 6 3" xfId="61" xr:uid="{00000000-0005-0000-0000-0000B9C10000}"/>
    <cellStyle name="Normal 6 3 10" xfId="49606" xr:uid="{00000000-0005-0000-0000-0000BAC10000}"/>
    <cellStyle name="Normal 6 3 11" xfId="49607" xr:uid="{00000000-0005-0000-0000-0000BBC10000}"/>
    <cellStyle name="Normal 6 3 2" xfId="49608" xr:uid="{00000000-0005-0000-0000-0000BCC10000}"/>
    <cellStyle name="Normal 6 3 2 2" xfId="49609" xr:uid="{00000000-0005-0000-0000-0000BDC10000}"/>
    <cellStyle name="Normal 6 3 2 2 2" xfId="49610" xr:uid="{00000000-0005-0000-0000-0000BEC10000}"/>
    <cellStyle name="Normal 6 3 2 2 2 2" xfId="49611" xr:uid="{00000000-0005-0000-0000-0000BFC10000}"/>
    <cellStyle name="Normal 6 3 2 2 2 2 2" xfId="49612" xr:uid="{00000000-0005-0000-0000-0000C0C10000}"/>
    <cellStyle name="Normal 6 3 2 2 2 3" xfId="49613" xr:uid="{00000000-0005-0000-0000-0000C1C10000}"/>
    <cellStyle name="Normal 6 3 2 2 3" xfId="49614" xr:uid="{00000000-0005-0000-0000-0000C2C10000}"/>
    <cellStyle name="Normal 6 3 2 2 3 2" xfId="49615" xr:uid="{00000000-0005-0000-0000-0000C3C10000}"/>
    <cellStyle name="Normal 6 3 2 2 3 2 2" xfId="49616" xr:uid="{00000000-0005-0000-0000-0000C4C10000}"/>
    <cellStyle name="Normal 6 3 2 2 3 3" xfId="49617" xr:uid="{00000000-0005-0000-0000-0000C5C10000}"/>
    <cellStyle name="Normal 6 3 2 2 4" xfId="49618" xr:uid="{00000000-0005-0000-0000-0000C6C10000}"/>
    <cellStyle name="Normal 6 3 2 2 4 2" xfId="49619" xr:uid="{00000000-0005-0000-0000-0000C7C10000}"/>
    <cellStyle name="Normal 6 3 2 2 5" xfId="49620" xr:uid="{00000000-0005-0000-0000-0000C8C10000}"/>
    <cellStyle name="Normal 6 3 2 2_T-straight with PEDs adjustor" xfId="49621" xr:uid="{00000000-0005-0000-0000-0000C9C10000}"/>
    <cellStyle name="Normal 6 3 2 3" xfId="49622" xr:uid="{00000000-0005-0000-0000-0000CAC10000}"/>
    <cellStyle name="Normal 6 3 2 3 2" xfId="49623" xr:uid="{00000000-0005-0000-0000-0000CBC10000}"/>
    <cellStyle name="Normal 6 3 2 3 2 2" xfId="49624" xr:uid="{00000000-0005-0000-0000-0000CCC10000}"/>
    <cellStyle name="Normal 6 3 2 3 3" xfId="49625" xr:uid="{00000000-0005-0000-0000-0000CDC10000}"/>
    <cellStyle name="Normal 6 3 2 4" xfId="49626" xr:uid="{00000000-0005-0000-0000-0000CEC10000}"/>
    <cellStyle name="Normal 6 3 2 4 2" xfId="49627" xr:uid="{00000000-0005-0000-0000-0000CFC10000}"/>
    <cellStyle name="Normal 6 3 2 4 2 2" xfId="49628" xr:uid="{00000000-0005-0000-0000-0000D0C10000}"/>
    <cellStyle name="Normal 6 3 2 4 3" xfId="49629" xr:uid="{00000000-0005-0000-0000-0000D1C10000}"/>
    <cellStyle name="Normal 6 3 2 5" xfId="49630" xr:uid="{00000000-0005-0000-0000-0000D2C10000}"/>
    <cellStyle name="Normal 6 3 2 5 2" xfId="49631" xr:uid="{00000000-0005-0000-0000-0000D3C10000}"/>
    <cellStyle name="Normal 6 3 2 6" xfId="49632" xr:uid="{00000000-0005-0000-0000-0000D4C10000}"/>
    <cellStyle name="Normal 6 3 2_T-straight with PEDs adjustor" xfId="49633" xr:uid="{00000000-0005-0000-0000-0000D5C10000}"/>
    <cellStyle name="Normal 6 3 3" xfId="49634" xr:uid="{00000000-0005-0000-0000-0000D6C10000}"/>
    <cellStyle name="Normal 6 3 3 2" xfId="49635" xr:uid="{00000000-0005-0000-0000-0000D7C10000}"/>
    <cellStyle name="Normal 6 3 3 2 2" xfId="49636" xr:uid="{00000000-0005-0000-0000-0000D8C10000}"/>
    <cellStyle name="Normal 6 3 3 2 2 2" xfId="49637" xr:uid="{00000000-0005-0000-0000-0000D9C10000}"/>
    <cellStyle name="Normal 6 3 3 2 3" xfId="49638" xr:uid="{00000000-0005-0000-0000-0000DAC10000}"/>
    <cellStyle name="Normal 6 3 3 3" xfId="49639" xr:uid="{00000000-0005-0000-0000-0000DBC10000}"/>
    <cellStyle name="Normal 6 3 3 3 2" xfId="49640" xr:uid="{00000000-0005-0000-0000-0000DCC10000}"/>
    <cellStyle name="Normal 6 3 3 3 2 2" xfId="49641" xr:uid="{00000000-0005-0000-0000-0000DDC10000}"/>
    <cellStyle name="Normal 6 3 3 3 3" xfId="49642" xr:uid="{00000000-0005-0000-0000-0000DEC10000}"/>
    <cellStyle name="Normal 6 3 3 4" xfId="49643" xr:uid="{00000000-0005-0000-0000-0000DFC10000}"/>
    <cellStyle name="Normal 6 3 3 4 2" xfId="49644" xr:uid="{00000000-0005-0000-0000-0000E0C10000}"/>
    <cellStyle name="Normal 6 3 3 5" xfId="49645" xr:uid="{00000000-0005-0000-0000-0000E1C10000}"/>
    <cellStyle name="Normal 6 3 3_T-straight with PEDs adjustor" xfId="49646" xr:uid="{00000000-0005-0000-0000-0000E2C10000}"/>
    <cellStyle name="Normal 6 3 4" xfId="49647" xr:uid="{00000000-0005-0000-0000-0000E3C10000}"/>
    <cellStyle name="Normal 6 3 4 2" xfId="49648" xr:uid="{00000000-0005-0000-0000-0000E4C10000}"/>
    <cellStyle name="Normal 6 3 4 2 2" xfId="49649" xr:uid="{00000000-0005-0000-0000-0000E5C10000}"/>
    <cellStyle name="Normal 6 3 4 3" xfId="49650" xr:uid="{00000000-0005-0000-0000-0000E6C10000}"/>
    <cellStyle name="Normal 6 3 5" xfId="49651" xr:uid="{00000000-0005-0000-0000-0000E7C10000}"/>
    <cellStyle name="Normal 6 3 5 2" xfId="49652" xr:uid="{00000000-0005-0000-0000-0000E8C10000}"/>
    <cellStyle name="Normal 6 3 5 2 2" xfId="49653" xr:uid="{00000000-0005-0000-0000-0000E9C10000}"/>
    <cellStyle name="Normal 6 3 5 3" xfId="49654" xr:uid="{00000000-0005-0000-0000-0000EAC10000}"/>
    <cellStyle name="Normal 6 3 6" xfId="49655" xr:uid="{00000000-0005-0000-0000-0000EBC10000}"/>
    <cellStyle name="Normal 6 3 6 2" xfId="49656" xr:uid="{00000000-0005-0000-0000-0000ECC10000}"/>
    <cellStyle name="Normal 6 3 7" xfId="49657" xr:uid="{00000000-0005-0000-0000-0000EDC10000}"/>
    <cellStyle name="Normal 6 3 8" xfId="49658" xr:uid="{00000000-0005-0000-0000-0000EEC10000}"/>
    <cellStyle name="Normal 6 3 9" xfId="49659" xr:uid="{00000000-0005-0000-0000-0000EFC10000}"/>
    <cellStyle name="Normal 6 3_T-straight with PEDs adjustor" xfId="49660" xr:uid="{00000000-0005-0000-0000-0000F0C10000}"/>
    <cellStyle name="Normal 6 4" xfId="49661" xr:uid="{00000000-0005-0000-0000-0000F1C10000}"/>
    <cellStyle name="Normal 6 4 2" xfId="49662" xr:uid="{00000000-0005-0000-0000-0000F2C10000}"/>
    <cellStyle name="Normal 6 4 2 2" xfId="49663" xr:uid="{00000000-0005-0000-0000-0000F3C10000}"/>
    <cellStyle name="Normal 6 4 2 2 2" xfId="49664" xr:uid="{00000000-0005-0000-0000-0000F4C10000}"/>
    <cellStyle name="Normal 6 4 2 2 2 2" xfId="49665" xr:uid="{00000000-0005-0000-0000-0000F5C10000}"/>
    <cellStyle name="Normal 6 4 2 2 2 2 2" xfId="49666" xr:uid="{00000000-0005-0000-0000-0000F6C10000}"/>
    <cellStyle name="Normal 6 4 2 2 2 3" xfId="49667" xr:uid="{00000000-0005-0000-0000-0000F7C10000}"/>
    <cellStyle name="Normal 6 4 2 2 3" xfId="49668" xr:uid="{00000000-0005-0000-0000-0000F8C10000}"/>
    <cellStyle name="Normal 6 4 2 2 3 2" xfId="49669" xr:uid="{00000000-0005-0000-0000-0000F9C10000}"/>
    <cellStyle name="Normal 6 4 2 2 3 2 2" xfId="49670" xr:uid="{00000000-0005-0000-0000-0000FAC10000}"/>
    <cellStyle name="Normal 6 4 2 2 3 3" xfId="49671" xr:uid="{00000000-0005-0000-0000-0000FBC10000}"/>
    <cellStyle name="Normal 6 4 2 2 4" xfId="49672" xr:uid="{00000000-0005-0000-0000-0000FCC10000}"/>
    <cellStyle name="Normal 6 4 2 2 4 2" xfId="49673" xr:uid="{00000000-0005-0000-0000-0000FDC10000}"/>
    <cellStyle name="Normal 6 4 2 2 5" xfId="49674" xr:uid="{00000000-0005-0000-0000-0000FEC10000}"/>
    <cellStyle name="Normal 6 4 2 2_T-straight with PEDs adjustor" xfId="49675" xr:uid="{00000000-0005-0000-0000-0000FFC10000}"/>
    <cellStyle name="Normal 6 4 2 3" xfId="49676" xr:uid="{00000000-0005-0000-0000-000000C20000}"/>
    <cellStyle name="Normal 6 4 2 3 2" xfId="49677" xr:uid="{00000000-0005-0000-0000-000001C20000}"/>
    <cellStyle name="Normal 6 4 2 3 2 2" xfId="49678" xr:uid="{00000000-0005-0000-0000-000002C20000}"/>
    <cellStyle name="Normal 6 4 2 3 3" xfId="49679" xr:uid="{00000000-0005-0000-0000-000003C20000}"/>
    <cellStyle name="Normal 6 4 2 4" xfId="49680" xr:uid="{00000000-0005-0000-0000-000004C20000}"/>
    <cellStyle name="Normal 6 4 2 4 2" xfId="49681" xr:uid="{00000000-0005-0000-0000-000005C20000}"/>
    <cellStyle name="Normal 6 4 2 4 2 2" xfId="49682" xr:uid="{00000000-0005-0000-0000-000006C20000}"/>
    <cellStyle name="Normal 6 4 2 4 3" xfId="49683" xr:uid="{00000000-0005-0000-0000-000007C20000}"/>
    <cellStyle name="Normal 6 4 2 5" xfId="49684" xr:uid="{00000000-0005-0000-0000-000008C20000}"/>
    <cellStyle name="Normal 6 4 2 5 2" xfId="49685" xr:uid="{00000000-0005-0000-0000-000009C20000}"/>
    <cellStyle name="Normal 6 4 2 6" xfId="49686" xr:uid="{00000000-0005-0000-0000-00000AC20000}"/>
    <cellStyle name="Normal 6 4 2_T-straight with PEDs adjustor" xfId="49687" xr:uid="{00000000-0005-0000-0000-00000BC20000}"/>
    <cellStyle name="Normal 6 4 3" xfId="49688" xr:uid="{00000000-0005-0000-0000-00000CC20000}"/>
    <cellStyle name="Normal 6 4 3 2" xfId="49689" xr:uid="{00000000-0005-0000-0000-00000DC20000}"/>
    <cellStyle name="Normal 6 4 3 2 2" xfId="49690" xr:uid="{00000000-0005-0000-0000-00000EC20000}"/>
    <cellStyle name="Normal 6 4 3 2 2 2" xfId="49691" xr:uid="{00000000-0005-0000-0000-00000FC20000}"/>
    <cellStyle name="Normal 6 4 3 2 3" xfId="49692" xr:uid="{00000000-0005-0000-0000-000010C20000}"/>
    <cellStyle name="Normal 6 4 3 3" xfId="49693" xr:uid="{00000000-0005-0000-0000-000011C20000}"/>
    <cellStyle name="Normal 6 4 3 3 2" xfId="49694" xr:uid="{00000000-0005-0000-0000-000012C20000}"/>
    <cellStyle name="Normal 6 4 3 3 2 2" xfId="49695" xr:uid="{00000000-0005-0000-0000-000013C20000}"/>
    <cellStyle name="Normal 6 4 3 3 3" xfId="49696" xr:uid="{00000000-0005-0000-0000-000014C20000}"/>
    <cellStyle name="Normal 6 4 3 4" xfId="49697" xr:uid="{00000000-0005-0000-0000-000015C20000}"/>
    <cellStyle name="Normal 6 4 3 4 2" xfId="49698" xr:uid="{00000000-0005-0000-0000-000016C20000}"/>
    <cellStyle name="Normal 6 4 3 5" xfId="49699" xr:uid="{00000000-0005-0000-0000-000017C20000}"/>
    <cellStyle name="Normal 6 4 3_T-straight with PEDs adjustor" xfId="49700" xr:uid="{00000000-0005-0000-0000-000018C20000}"/>
    <cellStyle name="Normal 6 4 4" xfId="49701" xr:uid="{00000000-0005-0000-0000-000019C20000}"/>
    <cellStyle name="Normal 6 4 4 2" xfId="49702" xr:uid="{00000000-0005-0000-0000-00001AC20000}"/>
    <cellStyle name="Normal 6 4 4 2 2" xfId="49703" xr:uid="{00000000-0005-0000-0000-00001BC20000}"/>
    <cellStyle name="Normal 6 4 4 3" xfId="49704" xr:uid="{00000000-0005-0000-0000-00001CC20000}"/>
    <cellStyle name="Normal 6 4 5" xfId="49705" xr:uid="{00000000-0005-0000-0000-00001DC20000}"/>
    <cellStyle name="Normal 6 4 5 2" xfId="49706" xr:uid="{00000000-0005-0000-0000-00001EC20000}"/>
    <cellStyle name="Normal 6 4 5 2 2" xfId="49707" xr:uid="{00000000-0005-0000-0000-00001FC20000}"/>
    <cellStyle name="Normal 6 4 5 3" xfId="49708" xr:uid="{00000000-0005-0000-0000-000020C20000}"/>
    <cellStyle name="Normal 6 4 6" xfId="49709" xr:uid="{00000000-0005-0000-0000-000021C20000}"/>
    <cellStyle name="Normal 6 4 6 2" xfId="49710" xr:uid="{00000000-0005-0000-0000-000022C20000}"/>
    <cellStyle name="Normal 6 4 7" xfId="49711" xr:uid="{00000000-0005-0000-0000-000023C20000}"/>
    <cellStyle name="Normal 6 4_T-straight with PEDs adjustor" xfId="49712" xr:uid="{00000000-0005-0000-0000-000024C20000}"/>
    <cellStyle name="Normal 6 5" xfId="49713" xr:uid="{00000000-0005-0000-0000-000025C20000}"/>
    <cellStyle name="Normal 6 5 2" xfId="49714" xr:uid="{00000000-0005-0000-0000-000026C20000}"/>
    <cellStyle name="Normal 6 5 2 2" xfId="49715" xr:uid="{00000000-0005-0000-0000-000027C20000}"/>
    <cellStyle name="Normal 6 5 2 2 2" xfId="49716" xr:uid="{00000000-0005-0000-0000-000028C20000}"/>
    <cellStyle name="Normal 6 5 2 2 2 2" xfId="49717" xr:uid="{00000000-0005-0000-0000-000029C20000}"/>
    <cellStyle name="Normal 6 5 2 2 2 2 2" xfId="49718" xr:uid="{00000000-0005-0000-0000-00002AC20000}"/>
    <cellStyle name="Normal 6 5 2 2 2 3" xfId="49719" xr:uid="{00000000-0005-0000-0000-00002BC20000}"/>
    <cellStyle name="Normal 6 5 2 2 3" xfId="49720" xr:uid="{00000000-0005-0000-0000-00002CC20000}"/>
    <cellStyle name="Normal 6 5 2 2 3 2" xfId="49721" xr:uid="{00000000-0005-0000-0000-00002DC20000}"/>
    <cellStyle name="Normal 6 5 2 2 3 2 2" xfId="49722" xr:uid="{00000000-0005-0000-0000-00002EC20000}"/>
    <cellStyle name="Normal 6 5 2 2 3 3" xfId="49723" xr:uid="{00000000-0005-0000-0000-00002FC20000}"/>
    <cellStyle name="Normal 6 5 2 2 4" xfId="49724" xr:uid="{00000000-0005-0000-0000-000030C20000}"/>
    <cellStyle name="Normal 6 5 2 2 4 2" xfId="49725" xr:uid="{00000000-0005-0000-0000-000031C20000}"/>
    <cellStyle name="Normal 6 5 2 2 5" xfId="49726" xr:uid="{00000000-0005-0000-0000-000032C20000}"/>
    <cellStyle name="Normal 6 5 2 2_T-straight with PEDs adjustor" xfId="49727" xr:uid="{00000000-0005-0000-0000-000033C20000}"/>
    <cellStyle name="Normal 6 5 2 3" xfId="49728" xr:uid="{00000000-0005-0000-0000-000034C20000}"/>
    <cellStyle name="Normal 6 5 2 3 2" xfId="49729" xr:uid="{00000000-0005-0000-0000-000035C20000}"/>
    <cellStyle name="Normal 6 5 2 3 2 2" xfId="49730" xr:uid="{00000000-0005-0000-0000-000036C20000}"/>
    <cellStyle name="Normal 6 5 2 3 3" xfId="49731" xr:uid="{00000000-0005-0000-0000-000037C20000}"/>
    <cellStyle name="Normal 6 5 2 4" xfId="49732" xr:uid="{00000000-0005-0000-0000-000038C20000}"/>
    <cellStyle name="Normal 6 5 2 4 2" xfId="49733" xr:uid="{00000000-0005-0000-0000-000039C20000}"/>
    <cellStyle name="Normal 6 5 2 4 2 2" xfId="49734" xr:uid="{00000000-0005-0000-0000-00003AC20000}"/>
    <cellStyle name="Normal 6 5 2 4 3" xfId="49735" xr:uid="{00000000-0005-0000-0000-00003BC20000}"/>
    <cellStyle name="Normal 6 5 2 5" xfId="49736" xr:uid="{00000000-0005-0000-0000-00003CC20000}"/>
    <cellStyle name="Normal 6 5 2 5 2" xfId="49737" xr:uid="{00000000-0005-0000-0000-00003DC20000}"/>
    <cellStyle name="Normal 6 5 2 6" xfId="49738" xr:uid="{00000000-0005-0000-0000-00003EC20000}"/>
    <cellStyle name="Normal 6 5 2_T-straight with PEDs adjustor" xfId="49739" xr:uid="{00000000-0005-0000-0000-00003FC20000}"/>
    <cellStyle name="Normal 6 5 3" xfId="49740" xr:uid="{00000000-0005-0000-0000-000040C20000}"/>
    <cellStyle name="Normal 6 5 3 2" xfId="49741" xr:uid="{00000000-0005-0000-0000-000041C20000}"/>
    <cellStyle name="Normal 6 5 3 2 2" xfId="49742" xr:uid="{00000000-0005-0000-0000-000042C20000}"/>
    <cellStyle name="Normal 6 5 3 2 2 2" xfId="49743" xr:uid="{00000000-0005-0000-0000-000043C20000}"/>
    <cellStyle name="Normal 6 5 3 2 3" xfId="49744" xr:uid="{00000000-0005-0000-0000-000044C20000}"/>
    <cellStyle name="Normal 6 5 3 3" xfId="49745" xr:uid="{00000000-0005-0000-0000-000045C20000}"/>
    <cellStyle name="Normal 6 5 3 3 2" xfId="49746" xr:uid="{00000000-0005-0000-0000-000046C20000}"/>
    <cellStyle name="Normal 6 5 3 3 2 2" xfId="49747" xr:uid="{00000000-0005-0000-0000-000047C20000}"/>
    <cellStyle name="Normal 6 5 3 3 3" xfId="49748" xr:uid="{00000000-0005-0000-0000-000048C20000}"/>
    <cellStyle name="Normal 6 5 3 4" xfId="49749" xr:uid="{00000000-0005-0000-0000-000049C20000}"/>
    <cellStyle name="Normal 6 5 3 4 2" xfId="49750" xr:uid="{00000000-0005-0000-0000-00004AC20000}"/>
    <cellStyle name="Normal 6 5 3 5" xfId="49751" xr:uid="{00000000-0005-0000-0000-00004BC20000}"/>
    <cellStyle name="Normal 6 5 3_T-straight with PEDs adjustor" xfId="49752" xr:uid="{00000000-0005-0000-0000-00004CC20000}"/>
    <cellStyle name="Normal 6 5 4" xfId="49753" xr:uid="{00000000-0005-0000-0000-00004DC20000}"/>
    <cellStyle name="Normal 6 5 4 2" xfId="49754" xr:uid="{00000000-0005-0000-0000-00004EC20000}"/>
    <cellStyle name="Normal 6 5 4 2 2" xfId="49755" xr:uid="{00000000-0005-0000-0000-00004FC20000}"/>
    <cellStyle name="Normal 6 5 4 3" xfId="49756" xr:uid="{00000000-0005-0000-0000-000050C20000}"/>
    <cellStyle name="Normal 6 5 5" xfId="49757" xr:uid="{00000000-0005-0000-0000-000051C20000}"/>
    <cellStyle name="Normal 6 5 5 2" xfId="49758" xr:uid="{00000000-0005-0000-0000-000052C20000}"/>
    <cellStyle name="Normal 6 5 5 2 2" xfId="49759" xr:uid="{00000000-0005-0000-0000-000053C20000}"/>
    <cellStyle name="Normal 6 5 5 3" xfId="49760" xr:uid="{00000000-0005-0000-0000-000054C20000}"/>
    <cellStyle name="Normal 6 5 6" xfId="49761" xr:uid="{00000000-0005-0000-0000-000055C20000}"/>
    <cellStyle name="Normal 6 5 6 2" xfId="49762" xr:uid="{00000000-0005-0000-0000-000056C20000}"/>
    <cellStyle name="Normal 6 5 7" xfId="49763" xr:uid="{00000000-0005-0000-0000-000057C20000}"/>
    <cellStyle name="Normal 6 5_T-straight with PEDs adjustor" xfId="49764" xr:uid="{00000000-0005-0000-0000-000058C20000}"/>
    <cellStyle name="Normal 6 6" xfId="49765" xr:uid="{00000000-0005-0000-0000-000059C20000}"/>
    <cellStyle name="Normal 6 6 2" xfId="49766" xr:uid="{00000000-0005-0000-0000-00005AC20000}"/>
    <cellStyle name="Normal 6 6 2 2" xfId="49767" xr:uid="{00000000-0005-0000-0000-00005BC20000}"/>
    <cellStyle name="Normal 6 6 2 2 2" xfId="49768" xr:uid="{00000000-0005-0000-0000-00005CC20000}"/>
    <cellStyle name="Normal 6 6 2 2 2 2" xfId="49769" xr:uid="{00000000-0005-0000-0000-00005DC20000}"/>
    <cellStyle name="Normal 6 6 2 2 3" xfId="49770" xr:uid="{00000000-0005-0000-0000-00005EC20000}"/>
    <cellStyle name="Normal 6 6 2 3" xfId="49771" xr:uid="{00000000-0005-0000-0000-00005FC20000}"/>
    <cellStyle name="Normal 6 6 2 3 2" xfId="49772" xr:uid="{00000000-0005-0000-0000-000060C20000}"/>
    <cellStyle name="Normal 6 6 2 3 2 2" xfId="49773" xr:uid="{00000000-0005-0000-0000-000061C20000}"/>
    <cellStyle name="Normal 6 6 2 3 3" xfId="49774" xr:uid="{00000000-0005-0000-0000-000062C20000}"/>
    <cellStyle name="Normal 6 6 2 4" xfId="49775" xr:uid="{00000000-0005-0000-0000-000063C20000}"/>
    <cellStyle name="Normal 6 6 2 4 2" xfId="49776" xr:uid="{00000000-0005-0000-0000-000064C20000}"/>
    <cellStyle name="Normal 6 6 2 5" xfId="49777" xr:uid="{00000000-0005-0000-0000-000065C20000}"/>
    <cellStyle name="Normal 6 6 2_T-straight with PEDs adjustor" xfId="49778" xr:uid="{00000000-0005-0000-0000-000066C20000}"/>
    <cellStyle name="Normal 6 6 3" xfId="49779" xr:uid="{00000000-0005-0000-0000-000067C20000}"/>
    <cellStyle name="Normal 6 6 3 2" xfId="49780" xr:uid="{00000000-0005-0000-0000-000068C20000}"/>
    <cellStyle name="Normal 6 6 3 2 2" xfId="49781" xr:uid="{00000000-0005-0000-0000-000069C20000}"/>
    <cellStyle name="Normal 6 6 3 3" xfId="49782" xr:uid="{00000000-0005-0000-0000-00006AC20000}"/>
    <cellStyle name="Normal 6 6 4" xfId="49783" xr:uid="{00000000-0005-0000-0000-00006BC20000}"/>
    <cellStyle name="Normal 6 6 4 2" xfId="49784" xr:uid="{00000000-0005-0000-0000-00006CC20000}"/>
    <cellStyle name="Normal 6 6 4 2 2" xfId="49785" xr:uid="{00000000-0005-0000-0000-00006DC20000}"/>
    <cellStyle name="Normal 6 6 4 3" xfId="49786" xr:uid="{00000000-0005-0000-0000-00006EC20000}"/>
    <cellStyle name="Normal 6 6 5" xfId="49787" xr:uid="{00000000-0005-0000-0000-00006FC20000}"/>
    <cellStyle name="Normal 6 6 5 2" xfId="49788" xr:uid="{00000000-0005-0000-0000-000070C20000}"/>
    <cellStyle name="Normal 6 6 6" xfId="49789" xr:uid="{00000000-0005-0000-0000-000071C20000}"/>
    <cellStyle name="Normal 6 6_T-straight with PEDs adjustor" xfId="49790" xr:uid="{00000000-0005-0000-0000-000072C20000}"/>
    <cellStyle name="Normal 6 7" xfId="49791" xr:uid="{00000000-0005-0000-0000-000073C20000}"/>
    <cellStyle name="Normal 6 7 2" xfId="49792" xr:uid="{00000000-0005-0000-0000-000074C20000}"/>
    <cellStyle name="Normal 6 7 2 2" xfId="49793" xr:uid="{00000000-0005-0000-0000-000075C20000}"/>
    <cellStyle name="Normal 6 7 2 2 2" xfId="49794" xr:uid="{00000000-0005-0000-0000-000076C20000}"/>
    <cellStyle name="Normal 6 7 2 3" xfId="49795" xr:uid="{00000000-0005-0000-0000-000077C20000}"/>
    <cellStyle name="Normal 6 7 3" xfId="49796" xr:uid="{00000000-0005-0000-0000-000078C20000}"/>
    <cellStyle name="Normal 6 7 3 2" xfId="49797" xr:uid="{00000000-0005-0000-0000-000079C20000}"/>
    <cellStyle name="Normal 6 7 3 2 2" xfId="49798" xr:uid="{00000000-0005-0000-0000-00007AC20000}"/>
    <cellStyle name="Normal 6 7 3 3" xfId="49799" xr:uid="{00000000-0005-0000-0000-00007BC20000}"/>
    <cellStyle name="Normal 6 7 4" xfId="49800" xr:uid="{00000000-0005-0000-0000-00007CC20000}"/>
    <cellStyle name="Normal 6 7 4 2" xfId="49801" xr:uid="{00000000-0005-0000-0000-00007DC20000}"/>
    <cellStyle name="Normal 6 7 5" xfId="49802" xr:uid="{00000000-0005-0000-0000-00007EC20000}"/>
    <cellStyle name="Normal 6 7_T-straight with PEDs adjustor" xfId="49803" xr:uid="{00000000-0005-0000-0000-00007FC20000}"/>
    <cellStyle name="Normal 6 8" xfId="49804" xr:uid="{00000000-0005-0000-0000-000080C20000}"/>
    <cellStyle name="Normal 6 8 2" xfId="49805" xr:uid="{00000000-0005-0000-0000-000081C20000}"/>
    <cellStyle name="Normal 6 8 2 2" xfId="49806" xr:uid="{00000000-0005-0000-0000-000082C20000}"/>
    <cellStyle name="Normal 6 8 3" xfId="49807" xr:uid="{00000000-0005-0000-0000-000083C20000}"/>
    <cellStyle name="Normal 6 9" xfId="49808" xr:uid="{00000000-0005-0000-0000-000084C20000}"/>
    <cellStyle name="Normal 6 9 2" xfId="49809" xr:uid="{00000000-0005-0000-0000-000085C20000}"/>
    <cellStyle name="Normal 6 9 2 2" xfId="49810" xr:uid="{00000000-0005-0000-0000-000086C20000}"/>
    <cellStyle name="Normal 6 9 3" xfId="49811" xr:uid="{00000000-0005-0000-0000-000087C20000}"/>
    <cellStyle name="Normal 6_T-straight with PEDs adjustor" xfId="49812" xr:uid="{00000000-0005-0000-0000-000088C20000}"/>
    <cellStyle name="Normal 60" xfId="49813" xr:uid="{00000000-0005-0000-0000-000089C20000}"/>
    <cellStyle name="Normal 60 2" xfId="49814" xr:uid="{00000000-0005-0000-0000-00008AC20000}"/>
    <cellStyle name="Normal 60 3" xfId="49815" xr:uid="{00000000-0005-0000-0000-00008BC20000}"/>
    <cellStyle name="Normal 61" xfId="49816" xr:uid="{00000000-0005-0000-0000-00008CC20000}"/>
    <cellStyle name="Normal 62" xfId="49817" xr:uid="{00000000-0005-0000-0000-00008DC20000}"/>
    <cellStyle name="Normal 63" xfId="49818" xr:uid="{00000000-0005-0000-0000-00008EC20000}"/>
    <cellStyle name="Normal 64" xfId="49819" xr:uid="{00000000-0005-0000-0000-00008FC20000}"/>
    <cellStyle name="Normal 65" xfId="49820" xr:uid="{00000000-0005-0000-0000-000090C20000}"/>
    <cellStyle name="Normal 65 2" xfId="49821" xr:uid="{00000000-0005-0000-0000-000091C20000}"/>
    <cellStyle name="Normal 65 3" xfId="49822" xr:uid="{00000000-0005-0000-0000-000092C20000}"/>
    <cellStyle name="Normal 66" xfId="49823" xr:uid="{00000000-0005-0000-0000-000093C20000}"/>
    <cellStyle name="Normal 67" xfId="49824" xr:uid="{00000000-0005-0000-0000-000094C20000}"/>
    <cellStyle name="Normal 68" xfId="49825" xr:uid="{00000000-0005-0000-0000-000095C20000}"/>
    <cellStyle name="Normal 69" xfId="49826" xr:uid="{00000000-0005-0000-0000-000096C20000}"/>
    <cellStyle name="Normal 69 2" xfId="49827" xr:uid="{00000000-0005-0000-0000-000097C20000}"/>
    <cellStyle name="Normal 7" xfId="44" xr:uid="{00000000-0005-0000-0000-000098C20000}"/>
    <cellStyle name="Normal 7 10" xfId="49828" xr:uid="{00000000-0005-0000-0000-000099C20000}"/>
    <cellStyle name="Normal 7 10 2" xfId="49829" xr:uid="{00000000-0005-0000-0000-00009AC20000}"/>
    <cellStyle name="Normal 7 11" xfId="49830" xr:uid="{00000000-0005-0000-0000-00009BC20000}"/>
    <cellStyle name="Normal 7 12" xfId="49831" xr:uid="{00000000-0005-0000-0000-00009CC20000}"/>
    <cellStyle name="Normal 7 2" xfId="49832" xr:uid="{00000000-0005-0000-0000-00009DC20000}"/>
    <cellStyle name="Normal 7 2 10" xfId="49833" xr:uid="{00000000-0005-0000-0000-00009EC20000}"/>
    <cellStyle name="Normal 7 2 11" xfId="49834" xr:uid="{00000000-0005-0000-0000-00009FC20000}"/>
    <cellStyle name="Normal 7 2 2" xfId="49835" xr:uid="{00000000-0005-0000-0000-0000A0C20000}"/>
    <cellStyle name="Normal 7 2 2 10" xfId="49836" xr:uid="{00000000-0005-0000-0000-0000A1C20000}"/>
    <cellStyle name="Normal 7 2 2 2" xfId="49837" xr:uid="{00000000-0005-0000-0000-0000A2C20000}"/>
    <cellStyle name="Normal 7 2 2 2 2" xfId="49838" xr:uid="{00000000-0005-0000-0000-0000A3C20000}"/>
    <cellStyle name="Normal 7 2 2 2 2 2" xfId="49839" xr:uid="{00000000-0005-0000-0000-0000A4C20000}"/>
    <cellStyle name="Normal 7 2 2 2 2 2 2" xfId="49840" xr:uid="{00000000-0005-0000-0000-0000A5C20000}"/>
    <cellStyle name="Normal 7 2 2 2 2 2 2 2" xfId="49841" xr:uid="{00000000-0005-0000-0000-0000A6C20000}"/>
    <cellStyle name="Normal 7 2 2 2 2 2 3" xfId="49842" xr:uid="{00000000-0005-0000-0000-0000A7C20000}"/>
    <cellStyle name="Normal 7 2 2 2 2 3" xfId="49843" xr:uid="{00000000-0005-0000-0000-0000A8C20000}"/>
    <cellStyle name="Normal 7 2 2 2 2 3 2" xfId="49844" xr:uid="{00000000-0005-0000-0000-0000A9C20000}"/>
    <cellStyle name="Normal 7 2 2 2 2 3 2 2" xfId="49845" xr:uid="{00000000-0005-0000-0000-0000AAC20000}"/>
    <cellStyle name="Normal 7 2 2 2 2 3 3" xfId="49846" xr:uid="{00000000-0005-0000-0000-0000ABC20000}"/>
    <cellStyle name="Normal 7 2 2 2 2 4" xfId="49847" xr:uid="{00000000-0005-0000-0000-0000ACC20000}"/>
    <cellStyle name="Normal 7 2 2 2 2 4 2" xfId="49848" xr:uid="{00000000-0005-0000-0000-0000ADC20000}"/>
    <cellStyle name="Normal 7 2 2 2 2 5" xfId="49849" xr:uid="{00000000-0005-0000-0000-0000AEC20000}"/>
    <cellStyle name="Normal 7 2 2 2 2_T-straight with PEDs adjustor" xfId="49850" xr:uid="{00000000-0005-0000-0000-0000AFC20000}"/>
    <cellStyle name="Normal 7 2 2 2 3" xfId="49851" xr:uid="{00000000-0005-0000-0000-0000B0C20000}"/>
    <cellStyle name="Normal 7 2 2 2 3 2" xfId="49852" xr:uid="{00000000-0005-0000-0000-0000B1C20000}"/>
    <cellStyle name="Normal 7 2 2 2 3 2 2" xfId="49853" xr:uid="{00000000-0005-0000-0000-0000B2C20000}"/>
    <cellStyle name="Normal 7 2 2 2 3 3" xfId="49854" xr:uid="{00000000-0005-0000-0000-0000B3C20000}"/>
    <cellStyle name="Normal 7 2 2 2 4" xfId="49855" xr:uid="{00000000-0005-0000-0000-0000B4C20000}"/>
    <cellStyle name="Normal 7 2 2 2 4 2" xfId="49856" xr:uid="{00000000-0005-0000-0000-0000B5C20000}"/>
    <cellStyle name="Normal 7 2 2 2 4 2 2" xfId="49857" xr:uid="{00000000-0005-0000-0000-0000B6C20000}"/>
    <cellStyle name="Normal 7 2 2 2 4 3" xfId="49858" xr:uid="{00000000-0005-0000-0000-0000B7C20000}"/>
    <cellStyle name="Normal 7 2 2 2 5" xfId="49859" xr:uid="{00000000-0005-0000-0000-0000B8C20000}"/>
    <cellStyle name="Normal 7 2 2 2 5 2" xfId="49860" xr:uid="{00000000-0005-0000-0000-0000B9C20000}"/>
    <cellStyle name="Normal 7 2 2 2 6" xfId="49861" xr:uid="{00000000-0005-0000-0000-0000BAC20000}"/>
    <cellStyle name="Normal 7 2 2 2_T-straight with PEDs adjustor" xfId="49862" xr:uid="{00000000-0005-0000-0000-0000BBC20000}"/>
    <cellStyle name="Normal 7 2 2 3" xfId="49863" xr:uid="{00000000-0005-0000-0000-0000BCC20000}"/>
    <cellStyle name="Normal 7 2 2 3 2" xfId="49864" xr:uid="{00000000-0005-0000-0000-0000BDC20000}"/>
    <cellStyle name="Normal 7 2 2 3 2 2" xfId="49865" xr:uid="{00000000-0005-0000-0000-0000BEC20000}"/>
    <cellStyle name="Normal 7 2 2 3 2 2 2" xfId="49866" xr:uid="{00000000-0005-0000-0000-0000BFC20000}"/>
    <cellStyle name="Normal 7 2 2 3 2 3" xfId="49867" xr:uid="{00000000-0005-0000-0000-0000C0C20000}"/>
    <cellStyle name="Normal 7 2 2 3 3" xfId="49868" xr:uid="{00000000-0005-0000-0000-0000C1C20000}"/>
    <cellStyle name="Normal 7 2 2 3 3 2" xfId="49869" xr:uid="{00000000-0005-0000-0000-0000C2C20000}"/>
    <cellStyle name="Normal 7 2 2 3 3 2 2" xfId="49870" xr:uid="{00000000-0005-0000-0000-0000C3C20000}"/>
    <cellStyle name="Normal 7 2 2 3 3 3" xfId="49871" xr:uid="{00000000-0005-0000-0000-0000C4C20000}"/>
    <cellStyle name="Normal 7 2 2 3 4" xfId="49872" xr:uid="{00000000-0005-0000-0000-0000C5C20000}"/>
    <cellStyle name="Normal 7 2 2 3 4 2" xfId="49873" xr:uid="{00000000-0005-0000-0000-0000C6C20000}"/>
    <cellStyle name="Normal 7 2 2 3 5" xfId="49874" xr:uid="{00000000-0005-0000-0000-0000C7C20000}"/>
    <cellStyle name="Normal 7 2 2 3_T-straight with PEDs adjustor" xfId="49875" xr:uid="{00000000-0005-0000-0000-0000C8C20000}"/>
    <cellStyle name="Normal 7 2 2 4" xfId="49876" xr:uid="{00000000-0005-0000-0000-0000C9C20000}"/>
    <cellStyle name="Normal 7 2 2 4 2" xfId="49877" xr:uid="{00000000-0005-0000-0000-0000CAC20000}"/>
    <cellStyle name="Normal 7 2 2 4 2 2" xfId="49878" xr:uid="{00000000-0005-0000-0000-0000CBC20000}"/>
    <cellStyle name="Normal 7 2 2 4 3" xfId="49879" xr:uid="{00000000-0005-0000-0000-0000CCC20000}"/>
    <cellStyle name="Normal 7 2 2 5" xfId="49880" xr:uid="{00000000-0005-0000-0000-0000CDC20000}"/>
    <cellStyle name="Normal 7 2 2 5 2" xfId="49881" xr:uid="{00000000-0005-0000-0000-0000CEC20000}"/>
    <cellStyle name="Normal 7 2 2 5 2 2" xfId="49882" xr:uid="{00000000-0005-0000-0000-0000CFC20000}"/>
    <cellStyle name="Normal 7 2 2 5 3" xfId="49883" xr:uid="{00000000-0005-0000-0000-0000D0C20000}"/>
    <cellStyle name="Normal 7 2 2 6" xfId="49884" xr:uid="{00000000-0005-0000-0000-0000D1C20000}"/>
    <cellStyle name="Normal 7 2 2 6 2" xfId="49885" xr:uid="{00000000-0005-0000-0000-0000D2C20000}"/>
    <cellStyle name="Normal 7 2 2 7" xfId="49886" xr:uid="{00000000-0005-0000-0000-0000D3C20000}"/>
    <cellStyle name="Normal 7 2 2 8" xfId="49887" xr:uid="{00000000-0005-0000-0000-0000D4C20000}"/>
    <cellStyle name="Normal 7 2 2 9" xfId="49888" xr:uid="{00000000-0005-0000-0000-0000D5C20000}"/>
    <cellStyle name="Normal 7 2 2_T-straight with PEDs adjustor" xfId="49889" xr:uid="{00000000-0005-0000-0000-0000D6C20000}"/>
    <cellStyle name="Normal 7 2 3" xfId="49890" xr:uid="{00000000-0005-0000-0000-0000D7C20000}"/>
    <cellStyle name="Normal 7 2 3 2" xfId="49891" xr:uid="{00000000-0005-0000-0000-0000D8C20000}"/>
    <cellStyle name="Normal 7 2 3 2 2" xfId="49892" xr:uid="{00000000-0005-0000-0000-0000D9C20000}"/>
    <cellStyle name="Normal 7 2 3 2 2 2" xfId="49893" xr:uid="{00000000-0005-0000-0000-0000DAC20000}"/>
    <cellStyle name="Normal 7 2 3 2 2 2 2" xfId="49894" xr:uid="{00000000-0005-0000-0000-0000DBC20000}"/>
    <cellStyle name="Normal 7 2 3 2 2 3" xfId="49895" xr:uid="{00000000-0005-0000-0000-0000DCC20000}"/>
    <cellStyle name="Normal 7 2 3 2 3" xfId="49896" xr:uid="{00000000-0005-0000-0000-0000DDC20000}"/>
    <cellStyle name="Normal 7 2 3 2 3 2" xfId="49897" xr:uid="{00000000-0005-0000-0000-0000DEC20000}"/>
    <cellStyle name="Normal 7 2 3 2 3 2 2" xfId="49898" xr:uid="{00000000-0005-0000-0000-0000DFC20000}"/>
    <cellStyle name="Normal 7 2 3 2 3 3" xfId="49899" xr:uid="{00000000-0005-0000-0000-0000E0C20000}"/>
    <cellStyle name="Normal 7 2 3 2 4" xfId="49900" xr:uid="{00000000-0005-0000-0000-0000E1C20000}"/>
    <cellStyle name="Normal 7 2 3 2 4 2" xfId="49901" xr:uid="{00000000-0005-0000-0000-0000E2C20000}"/>
    <cellStyle name="Normal 7 2 3 2 5" xfId="49902" xr:uid="{00000000-0005-0000-0000-0000E3C20000}"/>
    <cellStyle name="Normal 7 2 3 2_T-straight with PEDs adjustor" xfId="49903" xr:uid="{00000000-0005-0000-0000-0000E4C20000}"/>
    <cellStyle name="Normal 7 2 3 3" xfId="49904" xr:uid="{00000000-0005-0000-0000-0000E5C20000}"/>
    <cellStyle name="Normal 7 2 3 3 2" xfId="49905" xr:uid="{00000000-0005-0000-0000-0000E6C20000}"/>
    <cellStyle name="Normal 7 2 3 3 2 2" xfId="49906" xr:uid="{00000000-0005-0000-0000-0000E7C20000}"/>
    <cellStyle name="Normal 7 2 3 3 3" xfId="49907" xr:uid="{00000000-0005-0000-0000-0000E8C20000}"/>
    <cellStyle name="Normal 7 2 3 4" xfId="49908" xr:uid="{00000000-0005-0000-0000-0000E9C20000}"/>
    <cellStyle name="Normal 7 2 3 4 2" xfId="49909" xr:uid="{00000000-0005-0000-0000-0000EAC20000}"/>
    <cellStyle name="Normal 7 2 3 4 2 2" xfId="49910" xr:uid="{00000000-0005-0000-0000-0000EBC20000}"/>
    <cellStyle name="Normal 7 2 3 4 3" xfId="49911" xr:uid="{00000000-0005-0000-0000-0000ECC20000}"/>
    <cellStyle name="Normal 7 2 3 5" xfId="49912" xr:uid="{00000000-0005-0000-0000-0000EDC20000}"/>
    <cellStyle name="Normal 7 2 3 5 2" xfId="49913" xr:uid="{00000000-0005-0000-0000-0000EEC20000}"/>
    <cellStyle name="Normal 7 2 3 6" xfId="49914" xr:uid="{00000000-0005-0000-0000-0000EFC20000}"/>
    <cellStyle name="Normal 7 2 3_T-straight with PEDs adjustor" xfId="49915" xr:uid="{00000000-0005-0000-0000-0000F0C20000}"/>
    <cellStyle name="Normal 7 2 4" xfId="49916" xr:uid="{00000000-0005-0000-0000-0000F1C20000}"/>
    <cellStyle name="Normal 7 2 4 2" xfId="49917" xr:uid="{00000000-0005-0000-0000-0000F2C20000}"/>
    <cellStyle name="Normal 7 2 4 2 2" xfId="49918" xr:uid="{00000000-0005-0000-0000-0000F3C20000}"/>
    <cellStyle name="Normal 7 2 4 2 2 2" xfId="49919" xr:uid="{00000000-0005-0000-0000-0000F4C20000}"/>
    <cellStyle name="Normal 7 2 4 2 3" xfId="49920" xr:uid="{00000000-0005-0000-0000-0000F5C20000}"/>
    <cellStyle name="Normal 7 2 4 3" xfId="49921" xr:uid="{00000000-0005-0000-0000-0000F6C20000}"/>
    <cellStyle name="Normal 7 2 4 3 2" xfId="49922" xr:uid="{00000000-0005-0000-0000-0000F7C20000}"/>
    <cellStyle name="Normal 7 2 4 3 2 2" xfId="49923" xr:uid="{00000000-0005-0000-0000-0000F8C20000}"/>
    <cellStyle name="Normal 7 2 4 3 3" xfId="49924" xr:uid="{00000000-0005-0000-0000-0000F9C20000}"/>
    <cellStyle name="Normal 7 2 4 4" xfId="49925" xr:uid="{00000000-0005-0000-0000-0000FAC20000}"/>
    <cellStyle name="Normal 7 2 4 4 2" xfId="49926" xr:uid="{00000000-0005-0000-0000-0000FBC20000}"/>
    <cellStyle name="Normal 7 2 4 5" xfId="49927" xr:uid="{00000000-0005-0000-0000-0000FCC20000}"/>
    <cellStyle name="Normal 7 2 4_T-straight with PEDs adjustor" xfId="49928" xr:uid="{00000000-0005-0000-0000-0000FDC20000}"/>
    <cellStyle name="Normal 7 2 5" xfId="49929" xr:uid="{00000000-0005-0000-0000-0000FEC20000}"/>
    <cellStyle name="Normal 7 2 5 2" xfId="49930" xr:uid="{00000000-0005-0000-0000-0000FFC20000}"/>
    <cellStyle name="Normal 7 2 5 2 2" xfId="49931" xr:uid="{00000000-0005-0000-0000-000000C30000}"/>
    <cellStyle name="Normal 7 2 5 3" xfId="49932" xr:uid="{00000000-0005-0000-0000-000001C30000}"/>
    <cellStyle name="Normal 7 2 6" xfId="49933" xr:uid="{00000000-0005-0000-0000-000002C30000}"/>
    <cellStyle name="Normal 7 2 6 2" xfId="49934" xr:uid="{00000000-0005-0000-0000-000003C30000}"/>
    <cellStyle name="Normal 7 2 6 2 2" xfId="49935" xr:uid="{00000000-0005-0000-0000-000004C30000}"/>
    <cellStyle name="Normal 7 2 6 3" xfId="49936" xr:uid="{00000000-0005-0000-0000-000005C30000}"/>
    <cellStyle name="Normal 7 2 7" xfId="49937" xr:uid="{00000000-0005-0000-0000-000006C30000}"/>
    <cellStyle name="Normal 7 2 7 2" xfId="49938" xr:uid="{00000000-0005-0000-0000-000007C30000}"/>
    <cellStyle name="Normal 7 2 8" xfId="49939" xr:uid="{00000000-0005-0000-0000-000008C30000}"/>
    <cellStyle name="Normal 7 2 9" xfId="49940" xr:uid="{00000000-0005-0000-0000-000009C30000}"/>
    <cellStyle name="Normal 7 2_T-straight with PEDs adjustor" xfId="49941" xr:uid="{00000000-0005-0000-0000-00000AC30000}"/>
    <cellStyle name="Normal 7 3" xfId="49942" xr:uid="{00000000-0005-0000-0000-00000BC30000}"/>
    <cellStyle name="Normal 7 3 10" xfId="49943" xr:uid="{00000000-0005-0000-0000-00000CC30000}"/>
    <cellStyle name="Normal 7 3 2" xfId="49944" xr:uid="{00000000-0005-0000-0000-00000DC30000}"/>
    <cellStyle name="Normal 7 3 2 2" xfId="49945" xr:uid="{00000000-0005-0000-0000-00000EC30000}"/>
    <cellStyle name="Normal 7 3 2 2 2" xfId="49946" xr:uid="{00000000-0005-0000-0000-00000FC30000}"/>
    <cellStyle name="Normal 7 3 2 2 2 2" xfId="49947" xr:uid="{00000000-0005-0000-0000-000010C30000}"/>
    <cellStyle name="Normal 7 3 2 2 2 2 2" xfId="49948" xr:uid="{00000000-0005-0000-0000-000011C30000}"/>
    <cellStyle name="Normal 7 3 2 2 2 3" xfId="49949" xr:uid="{00000000-0005-0000-0000-000012C30000}"/>
    <cellStyle name="Normal 7 3 2 2 3" xfId="49950" xr:uid="{00000000-0005-0000-0000-000013C30000}"/>
    <cellStyle name="Normal 7 3 2 2 3 2" xfId="49951" xr:uid="{00000000-0005-0000-0000-000014C30000}"/>
    <cellStyle name="Normal 7 3 2 2 3 2 2" xfId="49952" xr:uid="{00000000-0005-0000-0000-000015C30000}"/>
    <cellStyle name="Normal 7 3 2 2 3 3" xfId="49953" xr:uid="{00000000-0005-0000-0000-000016C30000}"/>
    <cellStyle name="Normal 7 3 2 2 4" xfId="49954" xr:uid="{00000000-0005-0000-0000-000017C30000}"/>
    <cellStyle name="Normal 7 3 2 2 4 2" xfId="49955" xr:uid="{00000000-0005-0000-0000-000018C30000}"/>
    <cellStyle name="Normal 7 3 2 2 5" xfId="49956" xr:uid="{00000000-0005-0000-0000-000019C30000}"/>
    <cellStyle name="Normal 7 3 2 2_T-straight with PEDs adjustor" xfId="49957" xr:uid="{00000000-0005-0000-0000-00001AC30000}"/>
    <cellStyle name="Normal 7 3 2 3" xfId="49958" xr:uid="{00000000-0005-0000-0000-00001BC30000}"/>
    <cellStyle name="Normal 7 3 2 3 2" xfId="49959" xr:uid="{00000000-0005-0000-0000-00001CC30000}"/>
    <cellStyle name="Normal 7 3 2 3 2 2" xfId="49960" xr:uid="{00000000-0005-0000-0000-00001DC30000}"/>
    <cellStyle name="Normal 7 3 2 3 3" xfId="49961" xr:uid="{00000000-0005-0000-0000-00001EC30000}"/>
    <cellStyle name="Normal 7 3 2 4" xfId="49962" xr:uid="{00000000-0005-0000-0000-00001FC30000}"/>
    <cellStyle name="Normal 7 3 2 4 2" xfId="49963" xr:uid="{00000000-0005-0000-0000-000020C30000}"/>
    <cellStyle name="Normal 7 3 2 4 2 2" xfId="49964" xr:uid="{00000000-0005-0000-0000-000021C30000}"/>
    <cellStyle name="Normal 7 3 2 4 3" xfId="49965" xr:uid="{00000000-0005-0000-0000-000022C30000}"/>
    <cellStyle name="Normal 7 3 2 5" xfId="49966" xr:uid="{00000000-0005-0000-0000-000023C30000}"/>
    <cellStyle name="Normal 7 3 2 5 2" xfId="49967" xr:uid="{00000000-0005-0000-0000-000024C30000}"/>
    <cellStyle name="Normal 7 3 2 6" xfId="49968" xr:uid="{00000000-0005-0000-0000-000025C30000}"/>
    <cellStyle name="Normal 7 3 2_T-straight with PEDs adjustor" xfId="49969" xr:uid="{00000000-0005-0000-0000-000026C30000}"/>
    <cellStyle name="Normal 7 3 3" xfId="49970" xr:uid="{00000000-0005-0000-0000-000027C30000}"/>
    <cellStyle name="Normal 7 3 3 2" xfId="49971" xr:uid="{00000000-0005-0000-0000-000028C30000}"/>
    <cellStyle name="Normal 7 3 3 2 2" xfId="49972" xr:uid="{00000000-0005-0000-0000-000029C30000}"/>
    <cellStyle name="Normal 7 3 3 2 2 2" xfId="49973" xr:uid="{00000000-0005-0000-0000-00002AC30000}"/>
    <cellStyle name="Normal 7 3 3 2 3" xfId="49974" xr:uid="{00000000-0005-0000-0000-00002BC30000}"/>
    <cellStyle name="Normal 7 3 3 3" xfId="49975" xr:uid="{00000000-0005-0000-0000-00002CC30000}"/>
    <cellStyle name="Normal 7 3 3 3 2" xfId="49976" xr:uid="{00000000-0005-0000-0000-00002DC30000}"/>
    <cellStyle name="Normal 7 3 3 3 2 2" xfId="49977" xr:uid="{00000000-0005-0000-0000-00002EC30000}"/>
    <cellStyle name="Normal 7 3 3 3 3" xfId="49978" xr:uid="{00000000-0005-0000-0000-00002FC30000}"/>
    <cellStyle name="Normal 7 3 3 4" xfId="49979" xr:uid="{00000000-0005-0000-0000-000030C30000}"/>
    <cellStyle name="Normal 7 3 3 4 2" xfId="49980" xr:uid="{00000000-0005-0000-0000-000031C30000}"/>
    <cellStyle name="Normal 7 3 3 5" xfId="49981" xr:uid="{00000000-0005-0000-0000-000032C30000}"/>
    <cellStyle name="Normal 7 3 3_T-straight with PEDs adjustor" xfId="49982" xr:uid="{00000000-0005-0000-0000-000033C30000}"/>
    <cellStyle name="Normal 7 3 4" xfId="49983" xr:uid="{00000000-0005-0000-0000-000034C30000}"/>
    <cellStyle name="Normal 7 3 4 2" xfId="49984" xr:uid="{00000000-0005-0000-0000-000035C30000}"/>
    <cellStyle name="Normal 7 3 4 2 2" xfId="49985" xr:uid="{00000000-0005-0000-0000-000036C30000}"/>
    <cellStyle name="Normal 7 3 4 3" xfId="49986" xr:uid="{00000000-0005-0000-0000-000037C30000}"/>
    <cellStyle name="Normal 7 3 5" xfId="49987" xr:uid="{00000000-0005-0000-0000-000038C30000}"/>
    <cellStyle name="Normal 7 3 5 2" xfId="49988" xr:uid="{00000000-0005-0000-0000-000039C30000}"/>
    <cellStyle name="Normal 7 3 5 2 2" xfId="49989" xr:uid="{00000000-0005-0000-0000-00003AC30000}"/>
    <cellStyle name="Normal 7 3 5 3" xfId="49990" xr:uid="{00000000-0005-0000-0000-00003BC30000}"/>
    <cellStyle name="Normal 7 3 6" xfId="49991" xr:uid="{00000000-0005-0000-0000-00003CC30000}"/>
    <cellStyle name="Normal 7 3 6 2" xfId="49992" xr:uid="{00000000-0005-0000-0000-00003DC30000}"/>
    <cellStyle name="Normal 7 3 7" xfId="49993" xr:uid="{00000000-0005-0000-0000-00003EC30000}"/>
    <cellStyle name="Normal 7 3 8" xfId="49994" xr:uid="{00000000-0005-0000-0000-00003FC30000}"/>
    <cellStyle name="Normal 7 3 9" xfId="49995" xr:uid="{00000000-0005-0000-0000-000040C30000}"/>
    <cellStyle name="Normal 7 3_T-straight with PEDs adjustor" xfId="49996" xr:uid="{00000000-0005-0000-0000-000041C30000}"/>
    <cellStyle name="Normal 7 4" xfId="49997" xr:uid="{00000000-0005-0000-0000-000042C30000}"/>
    <cellStyle name="Normal 7 4 2" xfId="49998" xr:uid="{00000000-0005-0000-0000-000043C30000}"/>
    <cellStyle name="Normal 7 4 2 2" xfId="49999" xr:uid="{00000000-0005-0000-0000-000044C30000}"/>
    <cellStyle name="Normal 7 4 2 2 2" xfId="50000" xr:uid="{00000000-0005-0000-0000-000045C30000}"/>
    <cellStyle name="Normal 7 4 2 2 2 2" xfId="50001" xr:uid="{00000000-0005-0000-0000-000046C30000}"/>
    <cellStyle name="Normal 7 4 2 2 2 2 2" xfId="50002" xr:uid="{00000000-0005-0000-0000-000047C30000}"/>
    <cellStyle name="Normal 7 4 2 2 2 3" xfId="50003" xr:uid="{00000000-0005-0000-0000-000048C30000}"/>
    <cellStyle name="Normal 7 4 2 2 3" xfId="50004" xr:uid="{00000000-0005-0000-0000-000049C30000}"/>
    <cellStyle name="Normal 7 4 2 2 3 2" xfId="50005" xr:uid="{00000000-0005-0000-0000-00004AC30000}"/>
    <cellStyle name="Normal 7 4 2 2 3 2 2" xfId="50006" xr:uid="{00000000-0005-0000-0000-00004BC30000}"/>
    <cellStyle name="Normal 7 4 2 2 3 3" xfId="50007" xr:uid="{00000000-0005-0000-0000-00004CC30000}"/>
    <cellStyle name="Normal 7 4 2 2 4" xfId="50008" xr:uid="{00000000-0005-0000-0000-00004DC30000}"/>
    <cellStyle name="Normal 7 4 2 2 4 2" xfId="50009" xr:uid="{00000000-0005-0000-0000-00004EC30000}"/>
    <cellStyle name="Normal 7 4 2 2 5" xfId="50010" xr:uid="{00000000-0005-0000-0000-00004FC30000}"/>
    <cellStyle name="Normal 7 4 2 2_T-straight with PEDs adjustor" xfId="50011" xr:uid="{00000000-0005-0000-0000-000050C30000}"/>
    <cellStyle name="Normal 7 4 2 3" xfId="50012" xr:uid="{00000000-0005-0000-0000-000051C30000}"/>
    <cellStyle name="Normal 7 4 2 3 2" xfId="50013" xr:uid="{00000000-0005-0000-0000-000052C30000}"/>
    <cellStyle name="Normal 7 4 2 3 2 2" xfId="50014" xr:uid="{00000000-0005-0000-0000-000053C30000}"/>
    <cellStyle name="Normal 7 4 2 3 3" xfId="50015" xr:uid="{00000000-0005-0000-0000-000054C30000}"/>
    <cellStyle name="Normal 7 4 2 4" xfId="50016" xr:uid="{00000000-0005-0000-0000-000055C30000}"/>
    <cellStyle name="Normal 7 4 2 4 2" xfId="50017" xr:uid="{00000000-0005-0000-0000-000056C30000}"/>
    <cellStyle name="Normal 7 4 2 4 2 2" xfId="50018" xr:uid="{00000000-0005-0000-0000-000057C30000}"/>
    <cellStyle name="Normal 7 4 2 4 3" xfId="50019" xr:uid="{00000000-0005-0000-0000-000058C30000}"/>
    <cellStyle name="Normal 7 4 2 5" xfId="50020" xr:uid="{00000000-0005-0000-0000-000059C30000}"/>
    <cellStyle name="Normal 7 4 2 5 2" xfId="50021" xr:uid="{00000000-0005-0000-0000-00005AC30000}"/>
    <cellStyle name="Normal 7 4 2 6" xfId="50022" xr:uid="{00000000-0005-0000-0000-00005BC30000}"/>
    <cellStyle name="Normal 7 4 2_T-straight with PEDs adjustor" xfId="50023" xr:uid="{00000000-0005-0000-0000-00005CC30000}"/>
    <cellStyle name="Normal 7 4 3" xfId="50024" xr:uid="{00000000-0005-0000-0000-00005DC30000}"/>
    <cellStyle name="Normal 7 4 3 2" xfId="50025" xr:uid="{00000000-0005-0000-0000-00005EC30000}"/>
    <cellStyle name="Normal 7 4 3 2 2" xfId="50026" xr:uid="{00000000-0005-0000-0000-00005FC30000}"/>
    <cellStyle name="Normal 7 4 3 2 2 2" xfId="50027" xr:uid="{00000000-0005-0000-0000-000060C30000}"/>
    <cellStyle name="Normal 7 4 3 2 3" xfId="50028" xr:uid="{00000000-0005-0000-0000-000061C30000}"/>
    <cellStyle name="Normal 7 4 3 3" xfId="50029" xr:uid="{00000000-0005-0000-0000-000062C30000}"/>
    <cellStyle name="Normal 7 4 3 3 2" xfId="50030" xr:uid="{00000000-0005-0000-0000-000063C30000}"/>
    <cellStyle name="Normal 7 4 3 3 2 2" xfId="50031" xr:uid="{00000000-0005-0000-0000-000064C30000}"/>
    <cellStyle name="Normal 7 4 3 3 3" xfId="50032" xr:uid="{00000000-0005-0000-0000-000065C30000}"/>
    <cellStyle name="Normal 7 4 3 4" xfId="50033" xr:uid="{00000000-0005-0000-0000-000066C30000}"/>
    <cellStyle name="Normal 7 4 3 4 2" xfId="50034" xr:uid="{00000000-0005-0000-0000-000067C30000}"/>
    <cellStyle name="Normal 7 4 3 5" xfId="50035" xr:uid="{00000000-0005-0000-0000-000068C30000}"/>
    <cellStyle name="Normal 7 4 3_T-straight with PEDs adjustor" xfId="50036" xr:uid="{00000000-0005-0000-0000-000069C30000}"/>
    <cellStyle name="Normal 7 4 4" xfId="50037" xr:uid="{00000000-0005-0000-0000-00006AC30000}"/>
    <cellStyle name="Normal 7 4 4 2" xfId="50038" xr:uid="{00000000-0005-0000-0000-00006BC30000}"/>
    <cellStyle name="Normal 7 4 4 2 2" xfId="50039" xr:uid="{00000000-0005-0000-0000-00006CC30000}"/>
    <cellStyle name="Normal 7 4 4 3" xfId="50040" xr:uid="{00000000-0005-0000-0000-00006DC30000}"/>
    <cellStyle name="Normal 7 4 5" xfId="50041" xr:uid="{00000000-0005-0000-0000-00006EC30000}"/>
    <cellStyle name="Normal 7 4 5 2" xfId="50042" xr:uid="{00000000-0005-0000-0000-00006FC30000}"/>
    <cellStyle name="Normal 7 4 5 2 2" xfId="50043" xr:uid="{00000000-0005-0000-0000-000070C30000}"/>
    <cellStyle name="Normal 7 4 5 3" xfId="50044" xr:uid="{00000000-0005-0000-0000-000071C30000}"/>
    <cellStyle name="Normal 7 4 6" xfId="50045" xr:uid="{00000000-0005-0000-0000-000072C30000}"/>
    <cellStyle name="Normal 7 4 6 2" xfId="50046" xr:uid="{00000000-0005-0000-0000-000073C30000}"/>
    <cellStyle name="Normal 7 4 7" xfId="50047" xr:uid="{00000000-0005-0000-0000-000074C30000}"/>
    <cellStyle name="Normal 7 4_T-straight with PEDs adjustor" xfId="50048" xr:uid="{00000000-0005-0000-0000-000075C30000}"/>
    <cellStyle name="Normal 7 5" xfId="50049" xr:uid="{00000000-0005-0000-0000-000076C30000}"/>
    <cellStyle name="Normal 7 5 2" xfId="50050" xr:uid="{00000000-0005-0000-0000-000077C30000}"/>
    <cellStyle name="Normal 7 5 2 2" xfId="50051" xr:uid="{00000000-0005-0000-0000-000078C30000}"/>
    <cellStyle name="Normal 7 5 2 2 2" xfId="50052" xr:uid="{00000000-0005-0000-0000-000079C30000}"/>
    <cellStyle name="Normal 7 5 2 2 2 2" xfId="50053" xr:uid="{00000000-0005-0000-0000-00007AC30000}"/>
    <cellStyle name="Normal 7 5 2 2 2 2 2" xfId="50054" xr:uid="{00000000-0005-0000-0000-00007BC30000}"/>
    <cellStyle name="Normal 7 5 2 2 2 3" xfId="50055" xr:uid="{00000000-0005-0000-0000-00007CC30000}"/>
    <cellStyle name="Normal 7 5 2 2 3" xfId="50056" xr:uid="{00000000-0005-0000-0000-00007DC30000}"/>
    <cellStyle name="Normal 7 5 2 2 3 2" xfId="50057" xr:uid="{00000000-0005-0000-0000-00007EC30000}"/>
    <cellStyle name="Normal 7 5 2 2 3 2 2" xfId="50058" xr:uid="{00000000-0005-0000-0000-00007FC30000}"/>
    <cellStyle name="Normal 7 5 2 2 3 3" xfId="50059" xr:uid="{00000000-0005-0000-0000-000080C30000}"/>
    <cellStyle name="Normal 7 5 2 2 4" xfId="50060" xr:uid="{00000000-0005-0000-0000-000081C30000}"/>
    <cellStyle name="Normal 7 5 2 2 4 2" xfId="50061" xr:uid="{00000000-0005-0000-0000-000082C30000}"/>
    <cellStyle name="Normal 7 5 2 2 5" xfId="50062" xr:uid="{00000000-0005-0000-0000-000083C30000}"/>
    <cellStyle name="Normal 7 5 2 2_T-straight with PEDs adjustor" xfId="50063" xr:uid="{00000000-0005-0000-0000-000084C30000}"/>
    <cellStyle name="Normal 7 5 2 3" xfId="50064" xr:uid="{00000000-0005-0000-0000-000085C30000}"/>
    <cellStyle name="Normal 7 5 2 3 2" xfId="50065" xr:uid="{00000000-0005-0000-0000-000086C30000}"/>
    <cellStyle name="Normal 7 5 2 3 2 2" xfId="50066" xr:uid="{00000000-0005-0000-0000-000087C30000}"/>
    <cellStyle name="Normal 7 5 2 3 3" xfId="50067" xr:uid="{00000000-0005-0000-0000-000088C30000}"/>
    <cellStyle name="Normal 7 5 2 4" xfId="50068" xr:uid="{00000000-0005-0000-0000-000089C30000}"/>
    <cellStyle name="Normal 7 5 2 4 2" xfId="50069" xr:uid="{00000000-0005-0000-0000-00008AC30000}"/>
    <cellStyle name="Normal 7 5 2 4 2 2" xfId="50070" xr:uid="{00000000-0005-0000-0000-00008BC30000}"/>
    <cellStyle name="Normal 7 5 2 4 3" xfId="50071" xr:uid="{00000000-0005-0000-0000-00008CC30000}"/>
    <cellStyle name="Normal 7 5 2 5" xfId="50072" xr:uid="{00000000-0005-0000-0000-00008DC30000}"/>
    <cellStyle name="Normal 7 5 2 5 2" xfId="50073" xr:uid="{00000000-0005-0000-0000-00008EC30000}"/>
    <cellStyle name="Normal 7 5 2 6" xfId="50074" xr:uid="{00000000-0005-0000-0000-00008FC30000}"/>
    <cellStyle name="Normal 7 5 2_T-straight with PEDs adjustor" xfId="50075" xr:uid="{00000000-0005-0000-0000-000090C30000}"/>
    <cellStyle name="Normal 7 5 3" xfId="50076" xr:uid="{00000000-0005-0000-0000-000091C30000}"/>
    <cellStyle name="Normal 7 5 3 2" xfId="50077" xr:uid="{00000000-0005-0000-0000-000092C30000}"/>
    <cellStyle name="Normal 7 5 3 2 2" xfId="50078" xr:uid="{00000000-0005-0000-0000-000093C30000}"/>
    <cellStyle name="Normal 7 5 3 2 2 2" xfId="50079" xr:uid="{00000000-0005-0000-0000-000094C30000}"/>
    <cellStyle name="Normal 7 5 3 2 3" xfId="50080" xr:uid="{00000000-0005-0000-0000-000095C30000}"/>
    <cellStyle name="Normal 7 5 3 3" xfId="50081" xr:uid="{00000000-0005-0000-0000-000096C30000}"/>
    <cellStyle name="Normal 7 5 3 3 2" xfId="50082" xr:uid="{00000000-0005-0000-0000-000097C30000}"/>
    <cellStyle name="Normal 7 5 3 3 2 2" xfId="50083" xr:uid="{00000000-0005-0000-0000-000098C30000}"/>
    <cellStyle name="Normal 7 5 3 3 3" xfId="50084" xr:uid="{00000000-0005-0000-0000-000099C30000}"/>
    <cellStyle name="Normal 7 5 3 4" xfId="50085" xr:uid="{00000000-0005-0000-0000-00009AC30000}"/>
    <cellStyle name="Normal 7 5 3 4 2" xfId="50086" xr:uid="{00000000-0005-0000-0000-00009BC30000}"/>
    <cellStyle name="Normal 7 5 3 5" xfId="50087" xr:uid="{00000000-0005-0000-0000-00009CC30000}"/>
    <cellStyle name="Normal 7 5 3_T-straight with PEDs adjustor" xfId="50088" xr:uid="{00000000-0005-0000-0000-00009DC30000}"/>
    <cellStyle name="Normal 7 5 4" xfId="50089" xr:uid="{00000000-0005-0000-0000-00009EC30000}"/>
    <cellStyle name="Normal 7 5 4 2" xfId="50090" xr:uid="{00000000-0005-0000-0000-00009FC30000}"/>
    <cellStyle name="Normal 7 5 4 2 2" xfId="50091" xr:uid="{00000000-0005-0000-0000-0000A0C30000}"/>
    <cellStyle name="Normal 7 5 4 3" xfId="50092" xr:uid="{00000000-0005-0000-0000-0000A1C30000}"/>
    <cellStyle name="Normal 7 5 5" xfId="50093" xr:uid="{00000000-0005-0000-0000-0000A2C30000}"/>
    <cellStyle name="Normal 7 5 5 2" xfId="50094" xr:uid="{00000000-0005-0000-0000-0000A3C30000}"/>
    <cellStyle name="Normal 7 5 5 2 2" xfId="50095" xr:uid="{00000000-0005-0000-0000-0000A4C30000}"/>
    <cellStyle name="Normal 7 5 5 3" xfId="50096" xr:uid="{00000000-0005-0000-0000-0000A5C30000}"/>
    <cellStyle name="Normal 7 5 6" xfId="50097" xr:uid="{00000000-0005-0000-0000-0000A6C30000}"/>
    <cellStyle name="Normal 7 5 6 2" xfId="50098" xr:uid="{00000000-0005-0000-0000-0000A7C30000}"/>
    <cellStyle name="Normal 7 5 7" xfId="50099" xr:uid="{00000000-0005-0000-0000-0000A8C30000}"/>
    <cellStyle name="Normal 7 5_T-straight with PEDs adjustor" xfId="50100" xr:uid="{00000000-0005-0000-0000-0000A9C30000}"/>
    <cellStyle name="Normal 7 6" xfId="50101" xr:uid="{00000000-0005-0000-0000-0000AAC30000}"/>
    <cellStyle name="Normal 7 6 2" xfId="50102" xr:uid="{00000000-0005-0000-0000-0000ABC30000}"/>
    <cellStyle name="Normal 7 6 2 2" xfId="50103" xr:uid="{00000000-0005-0000-0000-0000ACC30000}"/>
    <cellStyle name="Normal 7 6 2 2 2" xfId="50104" xr:uid="{00000000-0005-0000-0000-0000ADC30000}"/>
    <cellStyle name="Normal 7 6 2 2 2 2" xfId="50105" xr:uid="{00000000-0005-0000-0000-0000AEC30000}"/>
    <cellStyle name="Normal 7 6 2 2 3" xfId="50106" xr:uid="{00000000-0005-0000-0000-0000AFC30000}"/>
    <cellStyle name="Normal 7 6 2 3" xfId="50107" xr:uid="{00000000-0005-0000-0000-0000B0C30000}"/>
    <cellStyle name="Normal 7 6 2 3 2" xfId="50108" xr:uid="{00000000-0005-0000-0000-0000B1C30000}"/>
    <cellStyle name="Normal 7 6 2 3 2 2" xfId="50109" xr:uid="{00000000-0005-0000-0000-0000B2C30000}"/>
    <cellStyle name="Normal 7 6 2 3 3" xfId="50110" xr:uid="{00000000-0005-0000-0000-0000B3C30000}"/>
    <cellStyle name="Normal 7 6 2 4" xfId="50111" xr:uid="{00000000-0005-0000-0000-0000B4C30000}"/>
    <cellStyle name="Normal 7 6 2 4 2" xfId="50112" xr:uid="{00000000-0005-0000-0000-0000B5C30000}"/>
    <cellStyle name="Normal 7 6 2 5" xfId="50113" xr:uid="{00000000-0005-0000-0000-0000B6C30000}"/>
    <cellStyle name="Normal 7 6 2_T-straight with PEDs adjustor" xfId="50114" xr:uid="{00000000-0005-0000-0000-0000B7C30000}"/>
    <cellStyle name="Normal 7 6 3" xfId="50115" xr:uid="{00000000-0005-0000-0000-0000B8C30000}"/>
    <cellStyle name="Normal 7 6 3 2" xfId="50116" xr:uid="{00000000-0005-0000-0000-0000B9C30000}"/>
    <cellStyle name="Normal 7 6 3 2 2" xfId="50117" xr:uid="{00000000-0005-0000-0000-0000BAC30000}"/>
    <cellStyle name="Normal 7 6 3 3" xfId="50118" xr:uid="{00000000-0005-0000-0000-0000BBC30000}"/>
    <cellStyle name="Normal 7 6 4" xfId="50119" xr:uid="{00000000-0005-0000-0000-0000BCC30000}"/>
    <cellStyle name="Normal 7 6 4 2" xfId="50120" xr:uid="{00000000-0005-0000-0000-0000BDC30000}"/>
    <cellStyle name="Normal 7 6 4 2 2" xfId="50121" xr:uid="{00000000-0005-0000-0000-0000BEC30000}"/>
    <cellStyle name="Normal 7 6 4 3" xfId="50122" xr:uid="{00000000-0005-0000-0000-0000BFC30000}"/>
    <cellStyle name="Normal 7 6 5" xfId="50123" xr:uid="{00000000-0005-0000-0000-0000C0C30000}"/>
    <cellStyle name="Normal 7 6 5 2" xfId="50124" xr:uid="{00000000-0005-0000-0000-0000C1C30000}"/>
    <cellStyle name="Normal 7 6 6" xfId="50125" xr:uid="{00000000-0005-0000-0000-0000C2C30000}"/>
    <cellStyle name="Normal 7 6_T-straight with PEDs adjustor" xfId="50126" xr:uid="{00000000-0005-0000-0000-0000C3C30000}"/>
    <cellStyle name="Normal 7 7" xfId="50127" xr:uid="{00000000-0005-0000-0000-0000C4C30000}"/>
    <cellStyle name="Normal 7 7 2" xfId="50128" xr:uid="{00000000-0005-0000-0000-0000C5C30000}"/>
    <cellStyle name="Normal 7 7 2 2" xfId="50129" xr:uid="{00000000-0005-0000-0000-0000C6C30000}"/>
    <cellStyle name="Normal 7 7 2 2 2" xfId="50130" xr:uid="{00000000-0005-0000-0000-0000C7C30000}"/>
    <cellStyle name="Normal 7 7 2 3" xfId="50131" xr:uid="{00000000-0005-0000-0000-0000C8C30000}"/>
    <cellStyle name="Normal 7 7 3" xfId="50132" xr:uid="{00000000-0005-0000-0000-0000C9C30000}"/>
    <cellStyle name="Normal 7 7 3 2" xfId="50133" xr:uid="{00000000-0005-0000-0000-0000CAC30000}"/>
    <cellStyle name="Normal 7 7 3 2 2" xfId="50134" xr:uid="{00000000-0005-0000-0000-0000CBC30000}"/>
    <cellStyle name="Normal 7 7 3 3" xfId="50135" xr:uid="{00000000-0005-0000-0000-0000CCC30000}"/>
    <cellStyle name="Normal 7 7 4" xfId="50136" xr:uid="{00000000-0005-0000-0000-0000CDC30000}"/>
    <cellStyle name="Normal 7 7 4 2" xfId="50137" xr:uid="{00000000-0005-0000-0000-0000CEC30000}"/>
    <cellStyle name="Normal 7 7 5" xfId="50138" xr:uid="{00000000-0005-0000-0000-0000CFC30000}"/>
    <cellStyle name="Normal 7 7_T-straight with PEDs adjustor" xfId="50139" xr:uid="{00000000-0005-0000-0000-0000D0C30000}"/>
    <cellStyle name="Normal 7 8" xfId="50140" xr:uid="{00000000-0005-0000-0000-0000D1C30000}"/>
    <cellStyle name="Normal 7 8 2" xfId="50141" xr:uid="{00000000-0005-0000-0000-0000D2C30000}"/>
    <cellStyle name="Normal 7 8 2 2" xfId="50142" xr:uid="{00000000-0005-0000-0000-0000D3C30000}"/>
    <cellStyle name="Normal 7 8 3" xfId="50143" xr:uid="{00000000-0005-0000-0000-0000D4C30000}"/>
    <cellStyle name="Normal 7 9" xfId="50144" xr:uid="{00000000-0005-0000-0000-0000D5C30000}"/>
    <cellStyle name="Normal 7 9 2" xfId="50145" xr:uid="{00000000-0005-0000-0000-0000D6C30000}"/>
    <cellStyle name="Normal 7 9 2 2" xfId="50146" xr:uid="{00000000-0005-0000-0000-0000D7C30000}"/>
    <cellStyle name="Normal 7 9 3" xfId="50147" xr:uid="{00000000-0005-0000-0000-0000D8C30000}"/>
    <cellStyle name="Normal 7_T-straight with PEDs adjustor" xfId="50148" xr:uid="{00000000-0005-0000-0000-0000D9C30000}"/>
    <cellStyle name="Normal 70" xfId="50149" xr:uid="{00000000-0005-0000-0000-0000DAC30000}"/>
    <cellStyle name="Normal 71" xfId="50150" xr:uid="{00000000-0005-0000-0000-0000DBC30000}"/>
    <cellStyle name="Normal 72" xfId="50151" xr:uid="{00000000-0005-0000-0000-0000DCC30000}"/>
    <cellStyle name="Normal 73" xfId="50152" xr:uid="{00000000-0005-0000-0000-0000DDC30000}"/>
    <cellStyle name="Normal 74" xfId="50153" xr:uid="{00000000-0005-0000-0000-0000DEC30000}"/>
    <cellStyle name="Normal 75" xfId="50154" xr:uid="{00000000-0005-0000-0000-0000DFC30000}"/>
    <cellStyle name="Normal 76" xfId="50155" xr:uid="{00000000-0005-0000-0000-0000E0C30000}"/>
    <cellStyle name="Normal 77" xfId="50156" xr:uid="{00000000-0005-0000-0000-0000E1C30000}"/>
    <cellStyle name="Normal 78" xfId="64459" xr:uid="{00000000-0005-0000-0000-0000E2C30000}"/>
    <cellStyle name="Normal 79" xfId="64463" xr:uid="{00000000-0005-0000-0000-0000E3C30000}"/>
    <cellStyle name="Normal 8" xfId="43" xr:uid="{00000000-0005-0000-0000-0000E4C30000}"/>
    <cellStyle name="Normal 8 10" xfId="50157" xr:uid="{00000000-0005-0000-0000-0000E5C30000}"/>
    <cellStyle name="Normal 8 10 2" xfId="50158" xr:uid="{00000000-0005-0000-0000-0000E6C30000}"/>
    <cellStyle name="Normal 8 10 2 2" xfId="50159" xr:uid="{00000000-0005-0000-0000-0000E7C30000}"/>
    <cellStyle name="Normal 8 10 2 2 2" xfId="50160" xr:uid="{00000000-0005-0000-0000-0000E8C30000}"/>
    <cellStyle name="Normal 8 10 2 2 2 2" xfId="50161" xr:uid="{00000000-0005-0000-0000-0000E9C30000}"/>
    <cellStyle name="Normal 8 10 2 2 3" xfId="50162" xr:uid="{00000000-0005-0000-0000-0000EAC30000}"/>
    <cellStyle name="Normal 8 10 2 2 3 2" xfId="50163" xr:uid="{00000000-0005-0000-0000-0000EBC30000}"/>
    <cellStyle name="Normal 8 10 2 2 3 2 2" xfId="50164" xr:uid="{00000000-0005-0000-0000-0000ECC30000}"/>
    <cellStyle name="Normal 8 10 2 2 3 3" xfId="50165" xr:uid="{00000000-0005-0000-0000-0000EDC30000}"/>
    <cellStyle name="Normal 8 10 2 2 4" xfId="50166" xr:uid="{00000000-0005-0000-0000-0000EEC30000}"/>
    <cellStyle name="Normal 8 10 2 3" xfId="50167" xr:uid="{00000000-0005-0000-0000-0000EFC30000}"/>
    <cellStyle name="Normal 8 10 2 3 2" xfId="50168" xr:uid="{00000000-0005-0000-0000-0000F0C30000}"/>
    <cellStyle name="Normal 8 10 2 4" xfId="50169" xr:uid="{00000000-0005-0000-0000-0000F1C30000}"/>
    <cellStyle name="Normal 8 10 2 4 2" xfId="50170" xr:uid="{00000000-0005-0000-0000-0000F2C30000}"/>
    <cellStyle name="Normal 8 10 2 4 2 2" xfId="50171" xr:uid="{00000000-0005-0000-0000-0000F3C30000}"/>
    <cellStyle name="Normal 8 10 2 4 3" xfId="50172" xr:uid="{00000000-0005-0000-0000-0000F4C30000}"/>
    <cellStyle name="Normal 8 10 2 5" xfId="50173" xr:uid="{00000000-0005-0000-0000-0000F5C30000}"/>
    <cellStyle name="Normal 8 10 3" xfId="50174" xr:uid="{00000000-0005-0000-0000-0000F6C30000}"/>
    <cellStyle name="Normal 8 10 3 2" xfId="50175" xr:uid="{00000000-0005-0000-0000-0000F7C30000}"/>
    <cellStyle name="Normal 8 10 3 2 2" xfId="50176" xr:uid="{00000000-0005-0000-0000-0000F8C30000}"/>
    <cellStyle name="Normal 8 10 3 3" xfId="50177" xr:uid="{00000000-0005-0000-0000-0000F9C30000}"/>
    <cellStyle name="Normal 8 10 3 3 2" xfId="50178" xr:uid="{00000000-0005-0000-0000-0000FAC30000}"/>
    <cellStyle name="Normal 8 10 3 3 2 2" xfId="50179" xr:uid="{00000000-0005-0000-0000-0000FBC30000}"/>
    <cellStyle name="Normal 8 10 3 3 3" xfId="50180" xr:uid="{00000000-0005-0000-0000-0000FCC30000}"/>
    <cellStyle name="Normal 8 10 3 4" xfId="50181" xr:uid="{00000000-0005-0000-0000-0000FDC30000}"/>
    <cellStyle name="Normal 8 10 4" xfId="50182" xr:uid="{00000000-0005-0000-0000-0000FEC30000}"/>
    <cellStyle name="Normal 8 10 4 2" xfId="50183" xr:uid="{00000000-0005-0000-0000-0000FFC30000}"/>
    <cellStyle name="Normal 8 10 5" xfId="50184" xr:uid="{00000000-0005-0000-0000-000000C40000}"/>
    <cellStyle name="Normal 8 10 5 2" xfId="50185" xr:uid="{00000000-0005-0000-0000-000001C40000}"/>
    <cellStyle name="Normal 8 10 5 2 2" xfId="50186" xr:uid="{00000000-0005-0000-0000-000002C40000}"/>
    <cellStyle name="Normal 8 10 5 3" xfId="50187" xr:uid="{00000000-0005-0000-0000-000003C40000}"/>
    <cellStyle name="Normal 8 10 6" xfId="50188" xr:uid="{00000000-0005-0000-0000-000004C40000}"/>
    <cellStyle name="Normal 8 10 7" xfId="50189" xr:uid="{00000000-0005-0000-0000-000005C40000}"/>
    <cellStyle name="Normal 8 11" xfId="50190" xr:uid="{00000000-0005-0000-0000-000006C40000}"/>
    <cellStyle name="Normal 8 11 2" xfId="50191" xr:uid="{00000000-0005-0000-0000-000007C40000}"/>
    <cellStyle name="Normal 8 11 2 2" xfId="50192" xr:uid="{00000000-0005-0000-0000-000008C40000}"/>
    <cellStyle name="Normal 8 11 2 2 2" xfId="50193" xr:uid="{00000000-0005-0000-0000-000009C40000}"/>
    <cellStyle name="Normal 8 11 2 2 2 2" xfId="50194" xr:uid="{00000000-0005-0000-0000-00000AC40000}"/>
    <cellStyle name="Normal 8 11 2 2 3" xfId="50195" xr:uid="{00000000-0005-0000-0000-00000BC40000}"/>
    <cellStyle name="Normal 8 11 2 2 3 2" xfId="50196" xr:uid="{00000000-0005-0000-0000-00000CC40000}"/>
    <cellStyle name="Normal 8 11 2 2 3 2 2" xfId="50197" xr:uid="{00000000-0005-0000-0000-00000DC40000}"/>
    <cellStyle name="Normal 8 11 2 2 3 3" xfId="50198" xr:uid="{00000000-0005-0000-0000-00000EC40000}"/>
    <cellStyle name="Normal 8 11 2 2 4" xfId="50199" xr:uid="{00000000-0005-0000-0000-00000FC40000}"/>
    <cellStyle name="Normal 8 11 2 3" xfId="50200" xr:uid="{00000000-0005-0000-0000-000010C40000}"/>
    <cellStyle name="Normal 8 11 2 3 2" xfId="50201" xr:uid="{00000000-0005-0000-0000-000011C40000}"/>
    <cellStyle name="Normal 8 11 2 4" xfId="50202" xr:uid="{00000000-0005-0000-0000-000012C40000}"/>
    <cellStyle name="Normal 8 11 2 4 2" xfId="50203" xr:uid="{00000000-0005-0000-0000-000013C40000}"/>
    <cellStyle name="Normal 8 11 2 4 2 2" xfId="50204" xr:uid="{00000000-0005-0000-0000-000014C40000}"/>
    <cellStyle name="Normal 8 11 2 4 3" xfId="50205" xr:uid="{00000000-0005-0000-0000-000015C40000}"/>
    <cellStyle name="Normal 8 11 2 5" xfId="50206" xr:uid="{00000000-0005-0000-0000-000016C40000}"/>
    <cellStyle name="Normal 8 11 3" xfId="50207" xr:uid="{00000000-0005-0000-0000-000017C40000}"/>
    <cellStyle name="Normal 8 11 3 2" xfId="50208" xr:uid="{00000000-0005-0000-0000-000018C40000}"/>
    <cellStyle name="Normal 8 11 3 2 2" xfId="50209" xr:uid="{00000000-0005-0000-0000-000019C40000}"/>
    <cellStyle name="Normal 8 11 3 3" xfId="50210" xr:uid="{00000000-0005-0000-0000-00001AC40000}"/>
    <cellStyle name="Normal 8 11 3 3 2" xfId="50211" xr:uid="{00000000-0005-0000-0000-00001BC40000}"/>
    <cellStyle name="Normal 8 11 3 3 2 2" xfId="50212" xr:uid="{00000000-0005-0000-0000-00001CC40000}"/>
    <cellStyle name="Normal 8 11 3 3 3" xfId="50213" xr:uid="{00000000-0005-0000-0000-00001DC40000}"/>
    <cellStyle name="Normal 8 11 3 4" xfId="50214" xr:uid="{00000000-0005-0000-0000-00001EC40000}"/>
    <cellStyle name="Normal 8 11 4" xfId="50215" xr:uid="{00000000-0005-0000-0000-00001FC40000}"/>
    <cellStyle name="Normal 8 11 4 2" xfId="50216" xr:uid="{00000000-0005-0000-0000-000020C40000}"/>
    <cellStyle name="Normal 8 11 5" xfId="50217" xr:uid="{00000000-0005-0000-0000-000021C40000}"/>
    <cellStyle name="Normal 8 11 5 2" xfId="50218" xr:uid="{00000000-0005-0000-0000-000022C40000}"/>
    <cellStyle name="Normal 8 11 5 2 2" xfId="50219" xr:uid="{00000000-0005-0000-0000-000023C40000}"/>
    <cellStyle name="Normal 8 11 5 3" xfId="50220" xr:uid="{00000000-0005-0000-0000-000024C40000}"/>
    <cellStyle name="Normal 8 11 6" xfId="50221" xr:uid="{00000000-0005-0000-0000-000025C40000}"/>
    <cellStyle name="Normal 8 12" xfId="50222" xr:uid="{00000000-0005-0000-0000-000026C40000}"/>
    <cellStyle name="Normal 8 12 2" xfId="50223" xr:uid="{00000000-0005-0000-0000-000027C40000}"/>
    <cellStyle name="Normal 8 12 2 2" xfId="50224" xr:uid="{00000000-0005-0000-0000-000028C40000}"/>
    <cellStyle name="Normal 8 12 2 2 2" xfId="50225" xr:uid="{00000000-0005-0000-0000-000029C40000}"/>
    <cellStyle name="Normal 8 12 2 3" xfId="50226" xr:uid="{00000000-0005-0000-0000-00002AC40000}"/>
    <cellStyle name="Normal 8 12 2 3 2" xfId="50227" xr:uid="{00000000-0005-0000-0000-00002BC40000}"/>
    <cellStyle name="Normal 8 12 2 3 2 2" xfId="50228" xr:uid="{00000000-0005-0000-0000-00002CC40000}"/>
    <cellStyle name="Normal 8 12 2 3 3" xfId="50229" xr:uid="{00000000-0005-0000-0000-00002DC40000}"/>
    <cellStyle name="Normal 8 12 2 4" xfId="50230" xr:uid="{00000000-0005-0000-0000-00002EC40000}"/>
    <cellStyle name="Normal 8 12 3" xfId="50231" xr:uid="{00000000-0005-0000-0000-00002FC40000}"/>
    <cellStyle name="Normal 8 12 3 2" xfId="50232" xr:uid="{00000000-0005-0000-0000-000030C40000}"/>
    <cellStyle name="Normal 8 12 4" xfId="50233" xr:uid="{00000000-0005-0000-0000-000031C40000}"/>
    <cellStyle name="Normal 8 12 4 2" xfId="50234" xr:uid="{00000000-0005-0000-0000-000032C40000}"/>
    <cellStyle name="Normal 8 12 4 2 2" xfId="50235" xr:uid="{00000000-0005-0000-0000-000033C40000}"/>
    <cellStyle name="Normal 8 12 4 3" xfId="50236" xr:uid="{00000000-0005-0000-0000-000034C40000}"/>
    <cellStyle name="Normal 8 12 5" xfId="50237" xr:uid="{00000000-0005-0000-0000-000035C40000}"/>
    <cellStyle name="Normal 8 13" xfId="50238" xr:uid="{00000000-0005-0000-0000-000036C40000}"/>
    <cellStyle name="Normal 8 13 2" xfId="50239" xr:uid="{00000000-0005-0000-0000-000037C40000}"/>
    <cellStyle name="Normal 8 13 2 2" xfId="50240" xr:uid="{00000000-0005-0000-0000-000038C40000}"/>
    <cellStyle name="Normal 8 13 3" xfId="50241" xr:uid="{00000000-0005-0000-0000-000039C40000}"/>
    <cellStyle name="Normal 8 13 3 2" xfId="50242" xr:uid="{00000000-0005-0000-0000-00003AC40000}"/>
    <cellStyle name="Normal 8 13 3 2 2" xfId="50243" xr:uid="{00000000-0005-0000-0000-00003BC40000}"/>
    <cellStyle name="Normal 8 13 3 3" xfId="50244" xr:uid="{00000000-0005-0000-0000-00003CC40000}"/>
    <cellStyle name="Normal 8 13 4" xfId="50245" xr:uid="{00000000-0005-0000-0000-00003DC40000}"/>
    <cellStyle name="Normal 8 14" xfId="50246" xr:uid="{00000000-0005-0000-0000-00003EC40000}"/>
    <cellStyle name="Normal 8 14 2" xfId="50247" xr:uid="{00000000-0005-0000-0000-00003FC40000}"/>
    <cellStyle name="Normal 8 14 2 2" xfId="50248" xr:uid="{00000000-0005-0000-0000-000040C40000}"/>
    <cellStyle name="Normal 8 14 3" xfId="50249" xr:uid="{00000000-0005-0000-0000-000041C40000}"/>
    <cellStyle name="Normal 8 14 3 2" xfId="50250" xr:uid="{00000000-0005-0000-0000-000042C40000}"/>
    <cellStyle name="Normal 8 14 3 2 2" xfId="50251" xr:uid="{00000000-0005-0000-0000-000043C40000}"/>
    <cellStyle name="Normal 8 14 3 3" xfId="50252" xr:uid="{00000000-0005-0000-0000-000044C40000}"/>
    <cellStyle name="Normal 8 14 4" xfId="50253" xr:uid="{00000000-0005-0000-0000-000045C40000}"/>
    <cellStyle name="Normal 8 15" xfId="50254" xr:uid="{00000000-0005-0000-0000-000046C40000}"/>
    <cellStyle name="Normal 8 15 2" xfId="50255" xr:uid="{00000000-0005-0000-0000-000047C40000}"/>
    <cellStyle name="Normal 8 15 2 2" xfId="50256" xr:uid="{00000000-0005-0000-0000-000048C40000}"/>
    <cellStyle name="Normal 8 15 3" xfId="50257" xr:uid="{00000000-0005-0000-0000-000049C40000}"/>
    <cellStyle name="Normal 8 15 3 2" xfId="50258" xr:uid="{00000000-0005-0000-0000-00004AC40000}"/>
    <cellStyle name="Normal 8 15 3 2 2" xfId="50259" xr:uid="{00000000-0005-0000-0000-00004BC40000}"/>
    <cellStyle name="Normal 8 15 3 3" xfId="50260" xr:uid="{00000000-0005-0000-0000-00004CC40000}"/>
    <cellStyle name="Normal 8 15 4" xfId="50261" xr:uid="{00000000-0005-0000-0000-00004DC40000}"/>
    <cellStyle name="Normal 8 16" xfId="50262" xr:uid="{00000000-0005-0000-0000-00004EC40000}"/>
    <cellStyle name="Normal 8 16 2" xfId="50263" xr:uid="{00000000-0005-0000-0000-00004FC40000}"/>
    <cellStyle name="Normal 8 16 2 2" xfId="50264" xr:uid="{00000000-0005-0000-0000-000050C40000}"/>
    <cellStyle name="Normal 8 16 3" xfId="50265" xr:uid="{00000000-0005-0000-0000-000051C40000}"/>
    <cellStyle name="Normal 8 17" xfId="50266" xr:uid="{00000000-0005-0000-0000-000052C40000}"/>
    <cellStyle name="Normal 8 17 2" xfId="50267" xr:uid="{00000000-0005-0000-0000-000053C40000}"/>
    <cellStyle name="Normal 8 18" xfId="50268" xr:uid="{00000000-0005-0000-0000-000054C40000}"/>
    <cellStyle name="Normal 8 18 2" xfId="50269" xr:uid="{00000000-0005-0000-0000-000055C40000}"/>
    <cellStyle name="Normal 8 19" xfId="50270" xr:uid="{00000000-0005-0000-0000-000056C40000}"/>
    <cellStyle name="Normal 8 2" xfId="50271" xr:uid="{00000000-0005-0000-0000-000057C40000}"/>
    <cellStyle name="Normal 8 2 10" xfId="50272" xr:uid="{00000000-0005-0000-0000-000058C40000}"/>
    <cellStyle name="Normal 8 2 10 2" xfId="50273" xr:uid="{00000000-0005-0000-0000-000059C40000}"/>
    <cellStyle name="Normal 8 2 10 2 2" xfId="50274" xr:uid="{00000000-0005-0000-0000-00005AC40000}"/>
    <cellStyle name="Normal 8 2 10 2 2 2" xfId="50275" xr:uid="{00000000-0005-0000-0000-00005BC40000}"/>
    <cellStyle name="Normal 8 2 10 2 2 2 2" xfId="50276" xr:uid="{00000000-0005-0000-0000-00005CC40000}"/>
    <cellStyle name="Normal 8 2 10 2 2 3" xfId="50277" xr:uid="{00000000-0005-0000-0000-00005DC40000}"/>
    <cellStyle name="Normal 8 2 10 2 2 3 2" xfId="50278" xr:uid="{00000000-0005-0000-0000-00005EC40000}"/>
    <cellStyle name="Normal 8 2 10 2 2 3 2 2" xfId="50279" xr:uid="{00000000-0005-0000-0000-00005FC40000}"/>
    <cellStyle name="Normal 8 2 10 2 2 3 3" xfId="50280" xr:uid="{00000000-0005-0000-0000-000060C40000}"/>
    <cellStyle name="Normal 8 2 10 2 2 4" xfId="50281" xr:uid="{00000000-0005-0000-0000-000061C40000}"/>
    <cellStyle name="Normal 8 2 10 2 3" xfId="50282" xr:uid="{00000000-0005-0000-0000-000062C40000}"/>
    <cellStyle name="Normal 8 2 10 2 3 2" xfId="50283" xr:uid="{00000000-0005-0000-0000-000063C40000}"/>
    <cellStyle name="Normal 8 2 10 2 4" xfId="50284" xr:uid="{00000000-0005-0000-0000-000064C40000}"/>
    <cellStyle name="Normal 8 2 10 2 4 2" xfId="50285" xr:uid="{00000000-0005-0000-0000-000065C40000}"/>
    <cellStyle name="Normal 8 2 10 2 4 2 2" xfId="50286" xr:uid="{00000000-0005-0000-0000-000066C40000}"/>
    <cellStyle name="Normal 8 2 10 2 4 3" xfId="50287" xr:uid="{00000000-0005-0000-0000-000067C40000}"/>
    <cellStyle name="Normal 8 2 10 2 5" xfId="50288" xr:uid="{00000000-0005-0000-0000-000068C40000}"/>
    <cellStyle name="Normal 8 2 10 3" xfId="50289" xr:uid="{00000000-0005-0000-0000-000069C40000}"/>
    <cellStyle name="Normal 8 2 10 3 2" xfId="50290" xr:uid="{00000000-0005-0000-0000-00006AC40000}"/>
    <cellStyle name="Normal 8 2 10 3 2 2" xfId="50291" xr:uid="{00000000-0005-0000-0000-00006BC40000}"/>
    <cellStyle name="Normal 8 2 10 3 3" xfId="50292" xr:uid="{00000000-0005-0000-0000-00006CC40000}"/>
    <cellStyle name="Normal 8 2 10 3 3 2" xfId="50293" xr:uid="{00000000-0005-0000-0000-00006DC40000}"/>
    <cellStyle name="Normal 8 2 10 3 3 2 2" xfId="50294" xr:uid="{00000000-0005-0000-0000-00006EC40000}"/>
    <cellStyle name="Normal 8 2 10 3 3 3" xfId="50295" xr:uid="{00000000-0005-0000-0000-00006FC40000}"/>
    <cellStyle name="Normal 8 2 10 3 4" xfId="50296" xr:uid="{00000000-0005-0000-0000-000070C40000}"/>
    <cellStyle name="Normal 8 2 10 4" xfId="50297" xr:uid="{00000000-0005-0000-0000-000071C40000}"/>
    <cellStyle name="Normal 8 2 10 4 2" xfId="50298" xr:uid="{00000000-0005-0000-0000-000072C40000}"/>
    <cellStyle name="Normal 8 2 10 5" xfId="50299" xr:uid="{00000000-0005-0000-0000-000073C40000}"/>
    <cellStyle name="Normal 8 2 10 5 2" xfId="50300" xr:uid="{00000000-0005-0000-0000-000074C40000}"/>
    <cellStyle name="Normal 8 2 10 5 2 2" xfId="50301" xr:uid="{00000000-0005-0000-0000-000075C40000}"/>
    <cellStyle name="Normal 8 2 10 5 3" xfId="50302" xr:uid="{00000000-0005-0000-0000-000076C40000}"/>
    <cellStyle name="Normal 8 2 10 6" xfId="50303" xr:uid="{00000000-0005-0000-0000-000077C40000}"/>
    <cellStyle name="Normal 8 2 11" xfId="50304" xr:uid="{00000000-0005-0000-0000-000078C40000}"/>
    <cellStyle name="Normal 8 2 11 2" xfId="50305" xr:uid="{00000000-0005-0000-0000-000079C40000}"/>
    <cellStyle name="Normal 8 2 11 2 2" xfId="50306" xr:uid="{00000000-0005-0000-0000-00007AC40000}"/>
    <cellStyle name="Normal 8 2 11 2 2 2" xfId="50307" xr:uid="{00000000-0005-0000-0000-00007BC40000}"/>
    <cellStyle name="Normal 8 2 11 2 3" xfId="50308" xr:uid="{00000000-0005-0000-0000-00007CC40000}"/>
    <cellStyle name="Normal 8 2 11 2 3 2" xfId="50309" xr:uid="{00000000-0005-0000-0000-00007DC40000}"/>
    <cellStyle name="Normal 8 2 11 2 3 2 2" xfId="50310" xr:uid="{00000000-0005-0000-0000-00007EC40000}"/>
    <cellStyle name="Normal 8 2 11 2 3 3" xfId="50311" xr:uid="{00000000-0005-0000-0000-00007FC40000}"/>
    <cellStyle name="Normal 8 2 11 2 4" xfId="50312" xr:uid="{00000000-0005-0000-0000-000080C40000}"/>
    <cellStyle name="Normal 8 2 11 3" xfId="50313" xr:uid="{00000000-0005-0000-0000-000081C40000}"/>
    <cellStyle name="Normal 8 2 11 3 2" xfId="50314" xr:uid="{00000000-0005-0000-0000-000082C40000}"/>
    <cellStyle name="Normal 8 2 11 4" xfId="50315" xr:uid="{00000000-0005-0000-0000-000083C40000}"/>
    <cellStyle name="Normal 8 2 11 4 2" xfId="50316" xr:uid="{00000000-0005-0000-0000-000084C40000}"/>
    <cellStyle name="Normal 8 2 11 4 2 2" xfId="50317" xr:uid="{00000000-0005-0000-0000-000085C40000}"/>
    <cellStyle name="Normal 8 2 11 4 3" xfId="50318" xr:uid="{00000000-0005-0000-0000-000086C40000}"/>
    <cellStyle name="Normal 8 2 11 5" xfId="50319" xr:uid="{00000000-0005-0000-0000-000087C40000}"/>
    <cellStyle name="Normal 8 2 12" xfId="50320" xr:uid="{00000000-0005-0000-0000-000088C40000}"/>
    <cellStyle name="Normal 8 2 12 2" xfId="50321" xr:uid="{00000000-0005-0000-0000-000089C40000}"/>
    <cellStyle name="Normal 8 2 12 2 2" xfId="50322" xr:uid="{00000000-0005-0000-0000-00008AC40000}"/>
    <cellStyle name="Normal 8 2 12 3" xfId="50323" xr:uid="{00000000-0005-0000-0000-00008BC40000}"/>
    <cellStyle name="Normal 8 2 12 3 2" xfId="50324" xr:uid="{00000000-0005-0000-0000-00008CC40000}"/>
    <cellStyle name="Normal 8 2 12 3 2 2" xfId="50325" xr:uid="{00000000-0005-0000-0000-00008DC40000}"/>
    <cellStyle name="Normal 8 2 12 3 3" xfId="50326" xr:uid="{00000000-0005-0000-0000-00008EC40000}"/>
    <cellStyle name="Normal 8 2 12 4" xfId="50327" xr:uid="{00000000-0005-0000-0000-00008FC40000}"/>
    <cellStyle name="Normal 8 2 13" xfId="50328" xr:uid="{00000000-0005-0000-0000-000090C40000}"/>
    <cellStyle name="Normal 8 2 13 2" xfId="50329" xr:uid="{00000000-0005-0000-0000-000091C40000}"/>
    <cellStyle name="Normal 8 2 13 2 2" xfId="50330" xr:uid="{00000000-0005-0000-0000-000092C40000}"/>
    <cellStyle name="Normal 8 2 13 3" xfId="50331" xr:uid="{00000000-0005-0000-0000-000093C40000}"/>
    <cellStyle name="Normal 8 2 13 3 2" xfId="50332" xr:uid="{00000000-0005-0000-0000-000094C40000}"/>
    <cellStyle name="Normal 8 2 13 3 2 2" xfId="50333" xr:uid="{00000000-0005-0000-0000-000095C40000}"/>
    <cellStyle name="Normal 8 2 13 3 3" xfId="50334" xr:uid="{00000000-0005-0000-0000-000096C40000}"/>
    <cellStyle name="Normal 8 2 13 4" xfId="50335" xr:uid="{00000000-0005-0000-0000-000097C40000}"/>
    <cellStyle name="Normal 8 2 14" xfId="50336" xr:uid="{00000000-0005-0000-0000-000098C40000}"/>
    <cellStyle name="Normal 8 2 14 2" xfId="50337" xr:uid="{00000000-0005-0000-0000-000099C40000}"/>
    <cellStyle name="Normal 8 2 14 2 2" xfId="50338" xr:uid="{00000000-0005-0000-0000-00009AC40000}"/>
    <cellStyle name="Normal 8 2 14 3" xfId="50339" xr:uid="{00000000-0005-0000-0000-00009BC40000}"/>
    <cellStyle name="Normal 8 2 14 3 2" xfId="50340" xr:uid="{00000000-0005-0000-0000-00009CC40000}"/>
    <cellStyle name="Normal 8 2 14 3 2 2" xfId="50341" xr:uid="{00000000-0005-0000-0000-00009DC40000}"/>
    <cellStyle name="Normal 8 2 14 3 3" xfId="50342" xr:uid="{00000000-0005-0000-0000-00009EC40000}"/>
    <cellStyle name="Normal 8 2 14 4" xfId="50343" xr:uid="{00000000-0005-0000-0000-00009FC40000}"/>
    <cellStyle name="Normal 8 2 15" xfId="50344" xr:uid="{00000000-0005-0000-0000-0000A0C40000}"/>
    <cellStyle name="Normal 8 2 15 2" xfId="50345" xr:uid="{00000000-0005-0000-0000-0000A1C40000}"/>
    <cellStyle name="Normal 8 2 15 2 2" xfId="50346" xr:uid="{00000000-0005-0000-0000-0000A2C40000}"/>
    <cellStyle name="Normal 8 2 15 3" xfId="50347" xr:uid="{00000000-0005-0000-0000-0000A3C40000}"/>
    <cellStyle name="Normal 8 2 16" xfId="50348" xr:uid="{00000000-0005-0000-0000-0000A4C40000}"/>
    <cellStyle name="Normal 8 2 16 2" xfId="50349" xr:uid="{00000000-0005-0000-0000-0000A5C40000}"/>
    <cellStyle name="Normal 8 2 17" xfId="50350" xr:uid="{00000000-0005-0000-0000-0000A6C40000}"/>
    <cellStyle name="Normal 8 2 17 2" xfId="50351" xr:uid="{00000000-0005-0000-0000-0000A7C40000}"/>
    <cellStyle name="Normal 8 2 18" xfId="50352" xr:uid="{00000000-0005-0000-0000-0000A8C40000}"/>
    <cellStyle name="Normal 8 2 19" xfId="50353" xr:uid="{00000000-0005-0000-0000-0000A9C40000}"/>
    <cellStyle name="Normal 8 2 2" xfId="50354" xr:uid="{00000000-0005-0000-0000-0000AAC40000}"/>
    <cellStyle name="Normal 8 2 2 10" xfId="50355" xr:uid="{00000000-0005-0000-0000-0000ABC40000}"/>
    <cellStyle name="Normal 8 2 2 10 2" xfId="50356" xr:uid="{00000000-0005-0000-0000-0000ACC40000}"/>
    <cellStyle name="Normal 8 2 2 10 2 2" xfId="50357" xr:uid="{00000000-0005-0000-0000-0000ADC40000}"/>
    <cellStyle name="Normal 8 2 2 10 3" xfId="50358" xr:uid="{00000000-0005-0000-0000-0000AEC40000}"/>
    <cellStyle name="Normal 8 2 2 10 3 2" xfId="50359" xr:uid="{00000000-0005-0000-0000-0000AFC40000}"/>
    <cellStyle name="Normal 8 2 2 10 3 2 2" xfId="50360" xr:uid="{00000000-0005-0000-0000-0000B0C40000}"/>
    <cellStyle name="Normal 8 2 2 10 3 3" xfId="50361" xr:uid="{00000000-0005-0000-0000-0000B1C40000}"/>
    <cellStyle name="Normal 8 2 2 10 4" xfId="50362" xr:uid="{00000000-0005-0000-0000-0000B2C40000}"/>
    <cellStyle name="Normal 8 2 2 11" xfId="50363" xr:uid="{00000000-0005-0000-0000-0000B3C40000}"/>
    <cellStyle name="Normal 8 2 2 11 2" xfId="50364" xr:uid="{00000000-0005-0000-0000-0000B4C40000}"/>
    <cellStyle name="Normal 8 2 2 11 2 2" xfId="50365" xr:uid="{00000000-0005-0000-0000-0000B5C40000}"/>
    <cellStyle name="Normal 8 2 2 11 3" xfId="50366" xr:uid="{00000000-0005-0000-0000-0000B6C40000}"/>
    <cellStyle name="Normal 8 2 2 11 3 2" xfId="50367" xr:uid="{00000000-0005-0000-0000-0000B7C40000}"/>
    <cellStyle name="Normal 8 2 2 11 3 2 2" xfId="50368" xr:uid="{00000000-0005-0000-0000-0000B8C40000}"/>
    <cellStyle name="Normal 8 2 2 11 3 3" xfId="50369" xr:uid="{00000000-0005-0000-0000-0000B9C40000}"/>
    <cellStyle name="Normal 8 2 2 11 4" xfId="50370" xr:uid="{00000000-0005-0000-0000-0000BAC40000}"/>
    <cellStyle name="Normal 8 2 2 12" xfId="50371" xr:uid="{00000000-0005-0000-0000-0000BBC40000}"/>
    <cellStyle name="Normal 8 2 2 12 2" xfId="50372" xr:uid="{00000000-0005-0000-0000-0000BCC40000}"/>
    <cellStyle name="Normal 8 2 2 12 2 2" xfId="50373" xr:uid="{00000000-0005-0000-0000-0000BDC40000}"/>
    <cellStyle name="Normal 8 2 2 12 3" xfId="50374" xr:uid="{00000000-0005-0000-0000-0000BEC40000}"/>
    <cellStyle name="Normal 8 2 2 12 3 2" xfId="50375" xr:uid="{00000000-0005-0000-0000-0000BFC40000}"/>
    <cellStyle name="Normal 8 2 2 12 3 2 2" xfId="50376" xr:uid="{00000000-0005-0000-0000-0000C0C40000}"/>
    <cellStyle name="Normal 8 2 2 12 3 3" xfId="50377" xr:uid="{00000000-0005-0000-0000-0000C1C40000}"/>
    <cellStyle name="Normal 8 2 2 12 4" xfId="50378" xr:uid="{00000000-0005-0000-0000-0000C2C40000}"/>
    <cellStyle name="Normal 8 2 2 13" xfId="50379" xr:uid="{00000000-0005-0000-0000-0000C3C40000}"/>
    <cellStyle name="Normal 8 2 2 13 2" xfId="50380" xr:uid="{00000000-0005-0000-0000-0000C4C40000}"/>
    <cellStyle name="Normal 8 2 2 13 2 2" xfId="50381" xr:uid="{00000000-0005-0000-0000-0000C5C40000}"/>
    <cellStyle name="Normal 8 2 2 13 3" xfId="50382" xr:uid="{00000000-0005-0000-0000-0000C6C40000}"/>
    <cellStyle name="Normal 8 2 2 14" xfId="50383" xr:uid="{00000000-0005-0000-0000-0000C7C40000}"/>
    <cellStyle name="Normal 8 2 2 14 2" xfId="50384" xr:uid="{00000000-0005-0000-0000-0000C8C40000}"/>
    <cellStyle name="Normal 8 2 2 15" xfId="50385" xr:uid="{00000000-0005-0000-0000-0000C9C40000}"/>
    <cellStyle name="Normal 8 2 2 15 2" xfId="50386" xr:uid="{00000000-0005-0000-0000-0000CAC40000}"/>
    <cellStyle name="Normal 8 2 2 16" xfId="50387" xr:uid="{00000000-0005-0000-0000-0000CBC40000}"/>
    <cellStyle name="Normal 8 2 2 17" xfId="50388" xr:uid="{00000000-0005-0000-0000-0000CCC40000}"/>
    <cellStyle name="Normal 8 2 2 2" xfId="50389" xr:uid="{00000000-0005-0000-0000-0000CDC40000}"/>
    <cellStyle name="Normal 8 2 2 2 10" xfId="50390" xr:uid="{00000000-0005-0000-0000-0000CEC40000}"/>
    <cellStyle name="Normal 8 2 2 2 11" xfId="50391" xr:uid="{00000000-0005-0000-0000-0000CFC40000}"/>
    <cellStyle name="Normal 8 2 2 2 2" xfId="50392" xr:uid="{00000000-0005-0000-0000-0000D0C40000}"/>
    <cellStyle name="Normal 8 2 2 2 2 10" xfId="50393" xr:uid="{00000000-0005-0000-0000-0000D1C40000}"/>
    <cellStyle name="Normal 8 2 2 2 2 2" xfId="50394" xr:uid="{00000000-0005-0000-0000-0000D2C40000}"/>
    <cellStyle name="Normal 8 2 2 2 2 2 2" xfId="50395" xr:uid="{00000000-0005-0000-0000-0000D3C40000}"/>
    <cellStyle name="Normal 8 2 2 2 2 2 2 2" xfId="50396" xr:uid="{00000000-0005-0000-0000-0000D4C40000}"/>
    <cellStyle name="Normal 8 2 2 2 2 2 2 2 2" xfId="50397" xr:uid="{00000000-0005-0000-0000-0000D5C40000}"/>
    <cellStyle name="Normal 8 2 2 2 2 2 2 2 2 2" xfId="50398" xr:uid="{00000000-0005-0000-0000-0000D6C40000}"/>
    <cellStyle name="Normal 8 2 2 2 2 2 2 2 3" xfId="50399" xr:uid="{00000000-0005-0000-0000-0000D7C40000}"/>
    <cellStyle name="Normal 8 2 2 2 2 2 2 2 3 2" xfId="50400" xr:uid="{00000000-0005-0000-0000-0000D8C40000}"/>
    <cellStyle name="Normal 8 2 2 2 2 2 2 2 3 2 2" xfId="50401" xr:uid="{00000000-0005-0000-0000-0000D9C40000}"/>
    <cellStyle name="Normal 8 2 2 2 2 2 2 2 3 3" xfId="50402" xr:uid="{00000000-0005-0000-0000-0000DAC40000}"/>
    <cellStyle name="Normal 8 2 2 2 2 2 2 2 4" xfId="50403" xr:uid="{00000000-0005-0000-0000-0000DBC40000}"/>
    <cellStyle name="Normal 8 2 2 2 2 2 2 3" xfId="50404" xr:uid="{00000000-0005-0000-0000-0000DCC40000}"/>
    <cellStyle name="Normal 8 2 2 2 2 2 2 3 2" xfId="50405" xr:uid="{00000000-0005-0000-0000-0000DDC40000}"/>
    <cellStyle name="Normal 8 2 2 2 2 2 2 4" xfId="50406" xr:uid="{00000000-0005-0000-0000-0000DEC40000}"/>
    <cellStyle name="Normal 8 2 2 2 2 2 2 4 2" xfId="50407" xr:uid="{00000000-0005-0000-0000-0000DFC40000}"/>
    <cellStyle name="Normal 8 2 2 2 2 2 2 4 2 2" xfId="50408" xr:uid="{00000000-0005-0000-0000-0000E0C40000}"/>
    <cellStyle name="Normal 8 2 2 2 2 2 2 4 3" xfId="50409" xr:uid="{00000000-0005-0000-0000-0000E1C40000}"/>
    <cellStyle name="Normal 8 2 2 2 2 2 2 5" xfId="50410" xr:uid="{00000000-0005-0000-0000-0000E2C40000}"/>
    <cellStyle name="Normal 8 2 2 2 2 2 2 6" xfId="50411" xr:uid="{00000000-0005-0000-0000-0000E3C40000}"/>
    <cellStyle name="Normal 8 2 2 2 2 2 3" xfId="50412" xr:uid="{00000000-0005-0000-0000-0000E4C40000}"/>
    <cellStyle name="Normal 8 2 2 2 2 2 3 2" xfId="50413" xr:uid="{00000000-0005-0000-0000-0000E5C40000}"/>
    <cellStyle name="Normal 8 2 2 2 2 2 3 2 2" xfId="50414" xr:uid="{00000000-0005-0000-0000-0000E6C40000}"/>
    <cellStyle name="Normal 8 2 2 2 2 2 3 3" xfId="50415" xr:uid="{00000000-0005-0000-0000-0000E7C40000}"/>
    <cellStyle name="Normal 8 2 2 2 2 2 3 3 2" xfId="50416" xr:uid="{00000000-0005-0000-0000-0000E8C40000}"/>
    <cellStyle name="Normal 8 2 2 2 2 2 3 3 2 2" xfId="50417" xr:uid="{00000000-0005-0000-0000-0000E9C40000}"/>
    <cellStyle name="Normal 8 2 2 2 2 2 3 3 3" xfId="50418" xr:uid="{00000000-0005-0000-0000-0000EAC40000}"/>
    <cellStyle name="Normal 8 2 2 2 2 2 3 4" xfId="50419" xr:uid="{00000000-0005-0000-0000-0000EBC40000}"/>
    <cellStyle name="Normal 8 2 2 2 2 2 4" xfId="50420" xr:uid="{00000000-0005-0000-0000-0000ECC40000}"/>
    <cellStyle name="Normal 8 2 2 2 2 2 4 2" xfId="50421" xr:uid="{00000000-0005-0000-0000-0000EDC40000}"/>
    <cellStyle name="Normal 8 2 2 2 2 2 4 2 2" xfId="50422" xr:uid="{00000000-0005-0000-0000-0000EEC40000}"/>
    <cellStyle name="Normal 8 2 2 2 2 2 4 3" xfId="50423" xr:uid="{00000000-0005-0000-0000-0000EFC40000}"/>
    <cellStyle name="Normal 8 2 2 2 2 2 4 3 2" xfId="50424" xr:uid="{00000000-0005-0000-0000-0000F0C40000}"/>
    <cellStyle name="Normal 8 2 2 2 2 2 4 3 2 2" xfId="50425" xr:uid="{00000000-0005-0000-0000-0000F1C40000}"/>
    <cellStyle name="Normal 8 2 2 2 2 2 4 3 3" xfId="50426" xr:uid="{00000000-0005-0000-0000-0000F2C40000}"/>
    <cellStyle name="Normal 8 2 2 2 2 2 4 4" xfId="50427" xr:uid="{00000000-0005-0000-0000-0000F3C40000}"/>
    <cellStyle name="Normal 8 2 2 2 2 2 5" xfId="50428" xr:uid="{00000000-0005-0000-0000-0000F4C40000}"/>
    <cellStyle name="Normal 8 2 2 2 2 2 5 2" xfId="50429" xr:uid="{00000000-0005-0000-0000-0000F5C40000}"/>
    <cellStyle name="Normal 8 2 2 2 2 2 6" xfId="50430" xr:uid="{00000000-0005-0000-0000-0000F6C40000}"/>
    <cellStyle name="Normal 8 2 2 2 2 2 6 2" xfId="50431" xr:uid="{00000000-0005-0000-0000-0000F7C40000}"/>
    <cellStyle name="Normal 8 2 2 2 2 2 6 2 2" xfId="50432" xr:uid="{00000000-0005-0000-0000-0000F8C40000}"/>
    <cellStyle name="Normal 8 2 2 2 2 2 6 3" xfId="50433" xr:uid="{00000000-0005-0000-0000-0000F9C40000}"/>
    <cellStyle name="Normal 8 2 2 2 2 2 7" xfId="50434" xr:uid="{00000000-0005-0000-0000-0000FAC40000}"/>
    <cellStyle name="Normal 8 2 2 2 2 2 7 2" xfId="50435" xr:uid="{00000000-0005-0000-0000-0000FBC40000}"/>
    <cellStyle name="Normal 8 2 2 2 2 2 8" xfId="50436" xr:uid="{00000000-0005-0000-0000-0000FCC40000}"/>
    <cellStyle name="Normal 8 2 2 2 2 2 9" xfId="50437" xr:uid="{00000000-0005-0000-0000-0000FDC40000}"/>
    <cellStyle name="Normal 8 2 2 2 2 3" xfId="50438" xr:uid="{00000000-0005-0000-0000-0000FEC40000}"/>
    <cellStyle name="Normal 8 2 2 2 2 3 2" xfId="50439" xr:uid="{00000000-0005-0000-0000-0000FFC40000}"/>
    <cellStyle name="Normal 8 2 2 2 2 3 2 2" xfId="50440" xr:uid="{00000000-0005-0000-0000-000000C50000}"/>
    <cellStyle name="Normal 8 2 2 2 2 3 2 2 2" xfId="50441" xr:uid="{00000000-0005-0000-0000-000001C50000}"/>
    <cellStyle name="Normal 8 2 2 2 2 3 2 3" xfId="50442" xr:uid="{00000000-0005-0000-0000-000002C50000}"/>
    <cellStyle name="Normal 8 2 2 2 2 3 2 3 2" xfId="50443" xr:uid="{00000000-0005-0000-0000-000003C50000}"/>
    <cellStyle name="Normal 8 2 2 2 2 3 2 3 2 2" xfId="50444" xr:uid="{00000000-0005-0000-0000-000004C50000}"/>
    <cellStyle name="Normal 8 2 2 2 2 3 2 3 3" xfId="50445" xr:uid="{00000000-0005-0000-0000-000005C50000}"/>
    <cellStyle name="Normal 8 2 2 2 2 3 2 4" xfId="50446" xr:uid="{00000000-0005-0000-0000-000006C50000}"/>
    <cellStyle name="Normal 8 2 2 2 2 3 2 5" xfId="50447" xr:uid="{00000000-0005-0000-0000-000007C50000}"/>
    <cellStyle name="Normal 8 2 2 2 2 3 3" xfId="50448" xr:uid="{00000000-0005-0000-0000-000008C50000}"/>
    <cellStyle name="Normal 8 2 2 2 2 3 3 2" xfId="50449" xr:uid="{00000000-0005-0000-0000-000009C50000}"/>
    <cellStyle name="Normal 8 2 2 2 2 3 4" xfId="50450" xr:uid="{00000000-0005-0000-0000-00000AC50000}"/>
    <cellStyle name="Normal 8 2 2 2 2 3 4 2" xfId="50451" xr:uid="{00000000-0005-0000-0000-00000BC50000}"/>
    <cellStyle name="Normal 8 2 2 2 2 3 4 2 2" xfId="50452" xr:uid="{00000000-0005-0000-0000-00000CC50000}"/>
    <cellStyle name="Normal 8 2 2 2 2 3 4 3" xfId="50453" xr:uid="{00000000-0005-0000-0000-00000DC50000}"/>
    <cellStyle name="Normal 8 2 2 2 2 3 5" xfId="50454" xr:uid="{00000000-0005-0000-0000-00000EC50000}"/>
    <cellStyle name="Normal 8 2 2 2 2 3 6" xfId="50455" xr:uid="{00000000-0005-0000-0000-00000FC50000}"/>
    <cellStyle name="Normal 8 2 2 2 2 4" xfId="50456" xr:uid="{00000000-0005-0000-0000-000010C50000}"/>
    <cellStyle name="Normal 8 2 2 2 2 4 2" xfId="50457" xr:uid="{00000000-0005-0000-0000-000011C50000}"/>
    <cellStyle name="Normal 8 2 2 2 2 4 2 2" xfId="50458" xr:uid="{00000000-0005-0000-0000-000012C50000}"/>
    <cellStyle name="Normal 8 2 2 2 2 4 3" xfId="50459" xr:uid="{00000000-0005-0000-0000-000013C50000}"/>
    <cellStyle name="Normal 8 2 2 2 2 4 3 2" xfId="50460" xr:uid="{00000000-0005-0000-0000-000014C50000}"/>
    <cellStyle name="Normal 8 2 2 2 2 4 3 2 2" xfId="50461" xr:uid="{00000000-0005-0000-0000-000015C50000}"/>
    <cellStyle name="Normal 8 2 2 2 2 4 3 3" xfId="50462" xr:uid="{00000000-0005-0000-0000-000016C50000}"/>
    <cellStyle name="Normal 8 2 2 2 2 4 4" xfId="50463" xr:uid="{00000000-0005-0000-0000-000017C50000}"/>
    <cellStyle name="Normal 8 2 2 2 2 4 5" xfId="50464" xr:uid="{00000000-0005-0000-0000-000018C50000}"/>
    <cellStyle name="Normal 8 2 2 2 2 5" xfId="50465" xr:uid="{00000000-0005-0000-0000-000019C50000}"/>
    <cellStyle name="Normal 8 2 2 2 2 5 2" xfId="50466" xr:uid="{00000000-0005-0000-0000-00001AC50000}"/>
    <cellStyle name="Normal 8 2 2 2 2 5 2 2" xfId="50467" xr:uid="{00000000-0005-0000-0000-00001BC50000}"/>
    <cellStyle name="Normal 8 2 2 2 2 5 3" xfId="50468" xr:uid="{00000000-0005-0000-0000-00001CC50000}"/>
    <cellStyle name="Normal 8 2 2 2 2 5 3 2" xfId="50469" xr:uid="{00000000-0005-0000-0000-00001DC50000}"/>
    <cellStyle name="Normal 8 2 2 2 2 5 3 2 2" xfId="50470" xr:uid="{00000000-0005-0000-0000-00001EC50000}"/>
    <cellStyle name="Normal 8 2 2 2 2 5 3 3" xfId="50471" xr:uid="{00000000-0005-0000-0000-00001FC50000}"/>
    <cellStyle name="Normal 8 2 2 2 2 5 4" xfId="50472" xr:uid="{00000000-0005-0000-0000-000020C50000}"/>
    <cellStyle name="Normal 8 2 2 2 2 6" xfId="50473" xr:uid="{00000000-0005-0000-0000-000021C50000}"/>
    <cellStyle name="Normal 8 2 2 2 2 6 2" xfId="50474" xr:uid="{00000000-0005-0000-0000-000022C50000}"/>
    <cellStyle name="Normal 8 2 2 2 2 7" xfId="50475" xr:uid="{00000000-0005-0000-0000-000023C50000}"/>
    <cellStyle name="Normal 8 2 2 2 2 7 2" xfId="50476" xr:uid="{00000000-0005-0000-0000-000024C50000}"/>
    <cellStyle name="Normal 8 2 2 2 2 7 2 2" xfId="50477" xr:uid="{00000000-0005-0000-0000-000025C50000}"/>
    <cellStyle name="Normal 8 2 2 2 2 7 3" xfId="50478" xr:uid="{00000000-0005-0000-0000-000026C50000}"/>
    <cellStyle name="Normal 8 2 2 2 2 8" xfId="50479" xr:uid="{00000000-0005-0000-0000-000027C50000}"/>
    <cellStyle name="Normal 8 2 2 2 2 8 2" xfId="50480" xr:uid="{00000000-0005-0000-0000-000028C50000}"/>
    <cellStyle name="Normal 8 2 2 2 2 9" xfId="50481" xr:uid="{00000000-0005-0000-0000-000029C50000}"/>
    <cellStyle name="Normal 8 2 2 2 2_T-straight with PEDs adjustor" xfId="50482" xr:uid="{00000000-0005-0000-0000-00002AC50000}"/>
    <cellStyle name="Normal 8 2 2 2 3" xfId="50483" xr:uid="{00000000-0005-0000-0000-00002BC50000}"/>
    <cellStyle name="Normal 8 2 2 2 3 2" xfId="50484" xr:uid="{00000000-0005-0000-0000-00002CC50000}"/>
    <cellStyle name="Normal 8 2 2 2 3 2 2" xfId="50485" xr:uid="{00000000-0005-0000-0000-00002DC50000}"/>
    <cellStyle name="Normal 8 2 2 2 3 2 2 2" xfId="50486" xr:uid="{00000000-0005-0000-0000-00002EC50000}"/>
    <cellStyle name="Normal 8 2 2 2 3 2 2 2 2" xfId="50487" xr:uid="{00000000-0005-0000-0000-00002FC50000}"/>
    <cellStyle name="Normal 8 2 2 2 3 2 2 3" xfId="50488" xr:uid="{00000000-0005-0000-0000-000030C50000}"/>
    <cellStyle name="Normal 8 2 2 2 3 2 2 3 2" xfId="50489" xr:uid="{00000000-0005-0000-0000-000031C50000}"/>
    <cellStyle name="Normal 8 2 2 2 3 2 2 3 2 2" xfId="50490" xr:uid="{00000000-0005-0000-0000-000032C50000}"/>
    <cellStyle name="Normal 8 2 2 2 3 2 2 3 3" xfId="50491" xr:uid="{00000000-0005-0000-0000-000033C50000}"/>
    <cellStyle name="Normal 8 2 2 2 3 2 2 4" xfId="50492" xr:uid="{00000000-0005-0000-0000-000034C50000}"/>
    <cellStyle name="Normal 8 2 2 2 3 2 3" xfId="50493" xr:uid="{00000000-0005-0000-0000-000035C50000}"/>
    <cellStyle name="Normal 8 2 2 2 3 2 3 2" xfId="50494" xr:uid="{00000000-0005-0000-0000-000036C50000}"/>
    <cellStyle name="Normal 8 2 2 2 3 2 4" xfId="50495" xr:uid="{00000000-0005-0000-0000-000037C50000}"/>
    <cellStyle name="Normal 8 2 2 2 3 2 4 2" xfId="50496" xr:uid="{00000000-0005-0000-0000-000038C50000}"/>
    <cellStyle name="Normal 8 2 2 2 3 2 4 2 2" xfId="50497" xr:uid="{00000000-0005-0000-0000-000039C50000}"/>
    <cellStyle name="Normal 8 2 2 2 3 2 4 3" xfId="50498" xr:uid="{00000000-0005-0000-0000-00003AC50000}"/>
    <cellStyle name="Normal 8 2 2 2 3 2 5" xfId="50499" xr:uid="{00000000-0005-0000-0000-00003BC50000}"/>
    <cellStyle name="Normal 8 2 2 2 3 2 6" xfId="50500" xr:uid="{00000000-0005-0000-0000-00003CC50000}"/>
    <cellStyle name="Normal 8 2 2 2 3 3" xfId="50501" xr:uid="{00000000-0005-0000-0000-00003DC50000}"/>
    <cellStyle name="Normal 8 2 2 2 3 3 2" xfId="50502" xr:uid="{00000000-0005-0000-0000-00003EC50000}"/>
    <cellStyle name="Normal 8 2 2 2 3 3 2 2" xfId="50503" xr:uid="{00000000-0005-0000-0000-00003FC50000}"/>
    <cellStyle name="Normal 8 2 2 2 3 3 3" xfId="50504" xr:uid="{00000000-0005-0000-0000-000040C50000}"/>
    <cellStyle name="Normal 8 2 2 2 3 3 3 2" xfId="50505" xr:uid="{00000000-0005-0000-0000-000041C50000}"/>
    <cellStyle name="Normal 8 2 2 2 3 3 3 2 2" xfId="50506" xr:uid="{00000000-0005-0000-0000-000042C50000}"/>
    <cellStyle name="Normal 8 2 2 2 3 3 3 3" xfId="50507" xr:uid="{00000000-0005-0000-0000-000043C50000}"/>
    <cellStyle name="Normal 8 2 2 2 3 3 4" xfId="50508" xr:uid="{00000000-0005-0000-0000-000044C50000}"/>
    <cellStyle name="Normal 8 2 2 2 3 4" xfId="50509" xr:uid="{00000000-0005-0000-0000-000045C50000}"/>
    <cellStyle name="Normal 8 2 2 2 3 4 2" xfId="50510" xr:uid="{00000000-0005-0000-0000-000046C50000}"/>
    <cellStyle name="Normal 8 2 2 2 3 4 2 2" xfId="50511" xr:uid="{00000000-0005-0000-0000-000047C50000}"/>
    <cellStyle name="Normal 8 2 2 2 3 4 3" xfId="50512" xr:uid="{00000000-0005-0000-0000-000048C50000}"/>
    <cellStyle name="Normal 8 2 2 2 3 4 3 2" xfId="50513" xr:uid="{00000000-0005-0000-0000-000049C50000}"/>
    <cellStyle name="Normal 8 2 2 2 3 4 3 2 2" xfId="50514" xr:uid="{00000000-0005-0000-0000-00004AC50000}"/>
    <cellStyle name="Normal 8 2 2 2 3 4 3 3" xfId="50515" xr:uid="{00000000-0005-0000-0000-00004BC50000}"/>
    <cellStyle name="Normal 8 2 2 2 3 4 4" xfId="50516" xr:uid="{00000000-0005-0000-0000-00004CC50000}"/>
    <cellStyle name="Normal 8 2 2 2 3 5" xfId="50517" xr:uid="{00000000-0005-0000-0000-00004DC50000}"/>
    <cellStyle name="Normal 8 2 2 2 3 5 2" xfId="50518" xr:uid="{00000000-0005-0000-0000-00004EC50000}"/>
    <cellStyle name="Normal 8 2 2 2 3 6" xfId="50519" xr:uid="{00000000-0005-0000-0000-00004FC50000}"/>
    <cellStyle name="Normal 8 2 2 2 3 6 2" xfId="50520" xr:uid="{00000000-0005-0000-0000-000050C50000}"/>
    <cellStyle name="Normal 8 2 2 2 3 6 2 2" xfId="50521" xr:uid="{00000000-0005-0000-0000-000051C50000}"/>
    <cellStyle name="Normal 8 2 2 2 3 6 3" xfId="50522" xr:uid="{00000000-0005-0000-0000-000052C50000}"/>
    <cellStyle name="Normal 8 2 2 2 3 7" xfId="50523" xr:uid="{00000000-0005-0000-0000-000053C50000}"/>
    <cellStyle name="Normal 8 2 2 2 3 7 2" xfId="50524" xr:uid="{00000000-0005-0000-0000-000054C50000}"/>
    <cellStyle name="Normal 8 2 2 2 3 8" xfId="50525" xr:uid="{00000000-0005-0000-0000-000055C50000}"/>
    <cellStyle name="Normal 8 2 2 2 3 9" xfId="50526" xr:uid="{00000000-0005-0000-0000-000056C50000}"/>
    <cellStyle name="Normal 8 2 2 2 4" xfId="50527" xr:uid="{00000000-0005-0000-0000-000057C50000}"/>
    <cellStyle name="Normal 8 2 2 2 4 2" xfId="50528" xr:uid="{00000000-0005-0000-0000-000058C50000}"/>
    <cellStyle name="Normal 8 2 2 2 4 2 2" xfId="50529" xr:uid="{00000000-0005-0000-0000-000059C50000}"/>
    <cellStyle name="Normal 8 2 2 2 4 2 2 2" xfId="50530" xr:uid="{00000000-0005-0000-0000-00005AC50000}"/>
    <cellStyle name="Normal 8 2 2 2 4 2 3" xfId="50531" xr:uid="{00000000-0005-0000-0000-00005BC50000}"/>
    <cellStyle name="Normal 8 2 2 2 4 2 3 2" xfId="50532" xr:uid="{00000000-0005-0000-0000-00005CC50000}"/>
    <cellStyle name="Normal 8 2 2 2 4 2 3 2 2" xfId="50533" xr:uid="{00000000-0005-0000-0000-00005DC50000}"/>
    <cellStyle name="Normal 8 2 2 2 4 2 3 3" xfId="50534" xr:uid="{00000000-0005-0000-0000-00005EC50000}"/>
    <cellStyle name="Normal 8 2 2 2 4 2 4" xfId="50535" xr:uid="{00000000-0005-0000-0000-00005FC50000}"/>
    <cellStyle name="Normal 8 2 2 2 4 2 5" xfId="50536" xr:uid="{00000000-0005-0000-0000-000060C50000}"/>
    <cellStyle name="Normal 8 2 2 2 4 3" xfId="50537" xr:uid="{00000000-0005-0000-0000-000061C50000}"/>
    <cellStyle name="Normal 8 2 2 2 4 3 2" xfId="50538" xr:uid="{00000000-0005-0000-0000-000062C50000}"/>
    <cellStyle name="Normal 8 2 2 2 4 4" xfId="50539" xr:uid="{00000000-0005-0000-0000-000063C50000}"/>
    <cellStyle name="Normal 8 2 2 2 4 4 2" xfId="50540" xr:uid="{00000000-0005-0000-0000-000064C50000}"/>
    <cellStyle name="Normal 8 2 2 2 4 4 2 2" xfId="50541" xr:uid="{00000000-0005-0000-0000-000065C50000}"/>
    <cellStyle name="Normal 8 2 2 2 4 4 3" xfId="50542" xr:uid="{00000000-0005-0000-0000-000066C50000}"/>
    <cellStyle name="Normal 8 2 2 2 4 5" xfId="50543" xr:uid="{00000000-0005-0000-0000-000067C50000}"/>
    <cellStyle name="Normal 8 2 2 2 4 6" xfId="50544" xr:uid="{00000000-0005-0000-0000-000068C50000}"/>
    <cellStyle name="Normal 8 2 2 2 5" xfId="50545" xr:uid="{00000000-0005-0000-0000-000069C50000}"/>
    <cellStyle name="Normal 8 2 2 2 5 2" xfId="50546" xr:uid="{00000000-0005-0000-0000-00006AC50000}"/>
    <cellStyle name="Normal 8 2 2 2 5 2 2" xfId="50547" xr:uid="{00000000-0005-0000-0000-00006BC50000}"/>
    <cellStyle name="Normal 8 2 2 2 5 3" xfId="50548" xr:uid="{00000000-0005-0000-0000-00006CC50000}"/>
    <cellStyle name="Normal 8 2 2 2 5 3 2" xfId="50549" xr:uid="{00000000-0005-0000-0000-00006DC50000}"/>
    <cellStyle name="Normal 8 2 2 2 5 3 2 2" xfId="50550" xr:uid="{00000000-0005-0000-0000-00006EC50000}"/>
    <cellStyle name="Normal 8 2 2 2 5 3 3" xfId="50551" xr:uid="{00000000-0005-0000-0000-00006FC50000}"/>
    <cellStyle name="Normal 8 2 2 2 5 4" xfId="50552" xr:uid="{00000000-0005-0000-0000-000070C50000}"/>
    <cellStyle name="Normal 8 2 2 2 5 5" xfId="50553" xr:uid="{00000000-0005-0000-0000-000071C50000}"/>
    <cellStyle name="Normal 8 2 2 2 6" xfId="50554" xr:uid="{00000000-0005-0000-0000-000072C50000}"/>
    <cellStyle name="Normal 8 2 2 2 6 2" xfId="50555" xr:uid="{00000000-0005-0000-0000-000073C50000}"/>
    <cellStyle name="Normal 8 2 2 2 6 2 2" xfId="50556" xr:uid="{00000000-0005-0000-0000-000074C50000}"/>
    <cellStyle name="Normal 8 2 2 2 6 3" xfId="50557" xr:uid="{00000000-0005-0000-0000-000075C50000}"/>
    <cellStyle name="Normal 8 2 2 2 6 3 2" xfId="50558" xr:uid="{00000000-0005-0000-0000-000076C50000}"/>
    <cellStyle name="Normal 8 2 2 2 6 3 2 2" xfId="50559" xr:uid="{00000000-0005-0000-0000-000077C50000}"/>
    <cellStyle name="Normal 8 2 2 2 6 3 3" xfId="50560" xr:uid="{00000000-0005-0000-0000-000078C50000}"/>
    <cellStyle name="Normal 8 2 2 2 6 4" xfId="50561" xr:uid="{00000000-0005-0000-0000-000079C50000}"/>
    <cellStyle name="Normal 8 2 2 2 7" xfId="50562" xr:uid="{00000000-0005-0000-0000-00007AC50000}"/>
    <cellStyle name="Normal 8 2 2 2 7 2" xfId="50563" xr:uid="{00000000-0005-0000-0000-00007BC50000}"/>
    <cellStyle name="Normal 8 2 2 2 8" xfId="50564" xr:uid="{00000000-0005-0000-0000-00007CC50000}"/>
    <cellStyle name="Normal 8 2 2 2 8 2" xfId="50565" xr:uid="{00000000-0005-0000-0000-00007DC50000}"/>
    <cellStyle name="Normal 8 2 2 2 8 2 2" xfId="50566" xr:uid="{00000000-0005-0000-0000-00007EC50000}"/>
    <cellStyle name="Normal 8 2 2 2 8 3" xfId="50567" xr:uid="{00000000-0005-0000-0000-00007FC50000}"/>
    <cellStyle name="Normal 8 2 2 2 9" xfId="50568" xr:uid="{00000000-0005-0000-0000-000080C50000}"/>
    <cellStyle name="Normal 8 2 2 2 9 2" xfId="50569" xr:uid="{00000000-0005-0000-0000-000081C50000}"/>
    <cellStyle name="Normal 8 2 2 2_T-straight with PEDs adjustor" xfId="50570" xr:uid="{00000000-0005-0000-0000-000082C50000}"/>
    <cellStyle name="Normal 8 2 2 3" xfId="50571" xr:uid="{00000000-0005-0000-0000-000083C50000}"/>
    <cellStyle name="Normal 8 2 2 3 10" xfId="50572" xr:uid="{00000000-0005-0000-0000-000084C50000}"/>
    <cellStyle name="Normal 8 2 2 3 11" xfId="50573" xr:uid="{00000000-0005-0000-0000-000085C50000}"/>
    <cellStyle name="Normal 8 2 2 3 2" xfId="50574" xr:uid="{00000000-0005-0000-0000-000086C50000}"/>
    <cellStyle name="Normal 8 2 2 3 2 10" xfId="50575" xr:uid="{00000000-0005-0000-0000-000087C50000}"/>
    <cellStyle name="Normal 8 2 2 3 2 2" xfId="50576" xr:uid="{00000000-0005-0000-0000-000088C50000}"/>
    <cellStyle name="Normal 8 2 2 3 2 2 2" xfId="50577" xr:uid="{00000000-0005-0000-0000-000089C50000}"/>
    <cellStyle name="Normal 8 2 2 3 2 2 2 2" xfId="50578" xr:uid="{00000000-0005-0000-0000-00008AC50000}"/>
    <cellStyle name="Normal 8 2 2 3 2 2 2 2 2" xfId="50579" xr:uid="{00000000-0005-0000-0000-00008BC50000}"/>
    <cellStyle name="Normal 8 2 2 3 2 2 2 2 2 2" xfId="50580" xr:uid="{00000000-0005-0000-0000-00008CC50000}"/>
    <cellStyle name="Normal 8 2 2 3 2 2 2 2 3" xfId="50581" xr:uid="{00000000-0005-0000-0000-00008DC50000}"/>
    <cellStyle name="Normal 8 2 2 3 2 2 2 2 3 2" xfId="50582" xr:uid="{00000000-0005-0000-0000-00008EC50000}"/>
    <cellStyle name="Normal 8 2 2 3 2 2 2 2 3 2 2" xfId="50583" xr:uid="{00000000-0005-0000-0000-00008FC50000}"/>
    <cellStyle name="Normal 8 2 2 3 2 2 2 2 3 3" xfId="50584" xr:uid="{00000000-0005-0000-0000-000090C50000}"/>
    <cellStyle name="Normal 8 2 2 3 2 2 2 2 4" xfId="50585" xr:uid="{00000000-0005-0000-0000-000091C50000}"/>
    <cellStyle name="Normal 8 2 2 3 2 2 2 3" xfId="50586" xr:uid="{00000000-0005-0000-0000-000092C50000}"/>
    <cellStyle name="Normal 8 2 2 3 2 2 2 3 2" xfId="50587" xr:uid="{00000000-0005-0000-0000-000093C50000}"/>
    <cellStyle name="Normal 8 2 2 3 2 2 2 4" xfId="50588" xr:uid="{00000000-0005-0000-0000-000094C50000}"/>
    <cellStyle name="Normal 8 2 2 3 2 2 2 4 2" xfId="50589" xr:uid="{00000000-0005-0000-0000-000095C50000}"/>
    <cellStyle name="Normal 8 2 2 3 2 2 2 4 2 2" xfId="50590" xr:uid="{00000000-0005-0000-0000-000096C50000}"/>
    <cellStyle name="Normal 8 2 2 3 2 2 2 4 3" xfId="50591" xr:uid="{00000000-0005-0000-0000-000097C50000}"/>
    <cellStyle name="Normal 8 2 2 3 2 2 2 5" xfId="50592" xr:uid="{00000000-0005-0000-0000-000098C50000}"/>
    <cellStyle name="Normal 8 2 2 3 2 2 3" xfId="50593" xr:uid="{00000000-0005-0000-0000-000099C50000}"/>
    <cellStyle name="Normal 8 2 2 3 2 2 3 2" xfId="50594" xr:uid="{00000000-0005-0000-0000-00009AC50000}"/>
    <cellStyle name="Normal 8 2 2 3 2 2 3 2 2" xfId="50595" xr:uid="{00000000-0005-0000-0000-00009BC50000}"/>
    <cellStyle name="Normal 8 2 2 3 2 2 3 3" xfId="50596" xr:uid="{00000000-0005-0000-0000-00009CC50000}"/>
    <cellStyle name="Normal 8 2 2 3 2 2 3 3 2" xfId="50597" xr:uid="{00000000-0005-0000-0000-00009DC50000}"/>
    <cellStyle name="Normal 8 2 2 3 2 2 3 3 2 2" xfId="50598" xr:uid="{00000000-0005-0000-0000-00009EC50000}"/>
    <cellStyle name="Normal 8 2 2 3 2 2 3 3 3" xfId="50599" xr:uid="{00000000-0005-0000-0000-00009FC50000}"/>
    <cellStyle name="Normal 8 2 2 3 2 2 3 4" xfId="50600" xr:uid="{00000000-0005-0000-0000-0000A0C50000}"/>
    <cellStyle name="Normal 8 2 2 3 2 2 4" xfId="50601" xr:uid="{00000000-0005-0000-0000-0000A1C50000}"/>
    <cellStyle name="Normal 8 2 2 3 2 2 4 2" xfId="50602" xr:uid="{00000000-0005-0000-0000-0000A2C50000}"/>
    <cellStyle name="Normal 8 2 2 3 2 2 4 2 2" xfId="50603" xr:uid="{00000000-0005-0000-0000-0000A3C50000}"/>
    <cellStyle name="Normal 8 2 2 3 2 2 4 3" xfId="50604" xr:uid="{00000000-0005-0000-0000-0000A4C50000}"/>
    <cellStyle name="Normal 8 2 2 3 2 2 4 3 2" xfId="50605" xr:uid="{00000000-0005-0000-0000-0000A5C50000}"/>
    <cellStyle name="Normal 8 2 2 3 2 2 4 3 2 2" xfId="50606" xr:uid="{00000000-0005-0000-0000-0000A6C50000}"/>
    <cellStyle name="Normal 8 2 2 3 2 2 4 3 3" xfId="50607" xr:uid="{00000000-0005-0000-0000-0000A7C50000}"/>
    <cellStyle name="Normal 8 2 2 3 2 2 4 4" xfId="50608" xr:uid="{00000000-0005-0000-0000-0000A8C50000}"/>
    <cellStyle name="Normal 8 2 2 3 2 2 5" xfId="50609" xr:uid="{00000000-0005-0000-0000-0000A9C50000}"/>
    <cellStyle name="Normal 8 2 2 3 2 2 5 2" xfId="50610" xr:uid="{00000000-0005-0000-0000-0000AAC50000}"/>
    <cellStyle name="Normal 8 2 2 3 2 2 6" xfId="50611" xr:uid="{00000000-0005-0000-0000-0000ABC50000}"/>
    <cellStyle name="Normal 8 2 2 3 2 2 6 2" xfId="50612" xr:uid="{00000000-0005-0000-0000-0000ACC50000}"/>
    <cellStyle name="Normal 8 2 2 3 2 2 6 2 2" xfId="50613" xr:uid="{00000000-0005-0000-0000-0000ADC50000}"/>
    <cellStyle name="Normal 8 2 2 3 2 2 6 3" xfId="50614" xr:uid="{00000000-0005-0000-0000-0000AEC50000}"/>
    <cellStyle name="Normal 8 2 2 3 2 2 7" xfId="50615" xr:uid="{00000000-0005-0000-0000-0000AFC50000}"/>
    <cellStyle name="Normal 8 2 2 3 2 2 7 2" xfId="50616" xr:uid="{00000000-0005-0000-0000-0000B0C50000}"/>
    <cellStyle name="Normal 8 2 2 3 2 2 8" xfId="50617" xr:uid="{00000000-0005-0000-0000-0000B1C50000}"/>
    <cellStyle name="Normal 8 2 2 3 2 2 9" xfId="50618" xr:uid="{00000000-0005-0000-0000-0000B2C50000}"/>
    <cellStyle name="Normal 8 2 2 3 2 3" xfId="50619" xr:uid="{00000000-0005-0000-0000-0000B3C50000}"/>
    <cellStyle name="Normal 8 2 2 3 2 3 2" xfId="50620" xr:uid="{00000000-0005-0000-0000-0000B4C50000}"/>
    <cellStyle name="Normal 8 2 2 3 2 3 2 2" xfId="50621" xr:uid="{00000000-0005-0000-0000-0000B5C50000}"/>
    <cellStyle name="Normal 8 2 2 3 2 3 2 2 2" xfId="50622" xr:uid="{00000000-0005-0000-0000-0000B6C50000}"/>
    <cellStyle name="Normal 8 2 2 3 2 3 2 3" xfId="50623" xr:uid="{00000000-0005-0000-0000-0000B7C50000}"/>
    <cellStyle name="Normal 8 2 2 3 2 3 2 3 2" xfId="50624" xr:uid="{00000000-0005-0000-0000-0000B8C50000}"/>
    <cellStyle name="Normal 8 2 2 3 2 3 2 3 2 2" xfId="50625" xr:uid="{00000000-0005-0000-0000-0000B9C50000}"/>
    <cellStyle name="Normal 8 2 2 3 2 3 2 3 3" xfId="50626" xr:uid="{00000000-0005-0000-0000-0000BAC50000}"/>
    <cellStyle name="Normal 8 2 2 3 2 3 2 4" xfId="50627" xr:uid="{00000000-0005-0000-0000-0000BBC50000}"/>
    <cellStyle name="Normal 8 2 2 3 2 3 3" xfId="50628" xr:uid="{00000000-0005-0000-0000-0000BCC50000}"/>
    <cellStyle name="Normal 8 2 2 3 2 3 3 2" xfId="50629" xr:uid="{00000000-0005-0000-0000-0000BDC50000}"/>
    <cellStyle name="Normal 8 2 2 3 2 3 4" xfId="50630" xr:uid="{00000000-0005-0000-0000-0000BEC50000}"/>
    <cellStyle name="Normal 8 2 2 3 2 3 4 2" xfId="50631" xr:uid="{00000000-0005-0000-0000-0000BFC50000}"/>
    <cellStyle name="Normal 8 2 2 3 2 3 4 2 2" xfId="50632" xr:uid="{00000000-0005-0000-0000-0000C0C50000}"/>
    <cellStyle name="Normal 8 2 2 3 2 3 4 3" xfId="50633" xr:uid="{00000000-0005-0000-0000-0000C1C50000}"/>
    <cellStyle name="Normal 8 2 2 3 2 3 5" xfId="50634" xr:uid="{00000000-0005-0000-0000-0000C2C50000}"/>
    <cellStyle name="Normal 8 2 2 3 2 4" xfId="50635" xr:uid="{00000000-0005-0000-0000-0000C3C50000}"/>
    <cellStyle name="Normal 8 2 2 3 2 4 2" xfId="50636" xr:uid="{00000000-0005-0000-0000-0000C4C50000}"/>
    <cellStyle name="Normal 8 2 2 3 2 4 2 2" xfId="50637" xr:uid="{00000000-0005-0000-0000-0000C5C50000}"/>
    <cellStyle name="Normal 8 2 2 3 2 4 3" xfId="50638" xr:uid="{00000000-0005-0000-0000-0000C6C50000}"/>
    <cellStyle name="Normal 8 2 2 3 2 4 3 2" xfId="50639" xr:uid="{00000000-0005-0000-0000-0000C7C50000}"/>
    <cellStyle name="Normal 8 2 2 3 2 4 3 2 2" xfId="50640" xr:uid="{00000000-0005-0000-0000-0000C8C50000}"/>
    <cellStyle name="Normal 8 2 2 3 2 4 3 3" xfId="50641" xr:uid="{00000000-0005-0000-0000-0000C9C50000}"/>
    <cellStyle name="Normal 8 2 2 3 2 4 4" xfId="50642" xr:uid="{00000000-0005-0000-0000-0000CAC50000}"/>
    <cellStyle name="Normal 8 2 2 3 2 5" xfId="50643" xr:uid="{00000000-0005-0000-0000-0000CBC50000}"/>
    <cellStyle name="Normal 8 2 2 3 2 5 2" xfId="50644" xr:uid="{00000000-0005-0000-0000-0000CCC50000}"/>
    <cellStyle name="Normal 8 2 2 3 2 5 2 2" xfId="50645" xr:uid="{00000000-0005-0000-0000-0000CDC50000}"/>
    <cellStyle name="Normal 8 2 2 3 2 5 3" xfId="50646" xr:uid="{00000000-0005-0000-0000-0000CEC50000}"/>
    <cellStyle name="Normal 8 2 2 3 2 5 3 2" xfId="50647" xr:uid="{00000000-0005-0000-0000-0000CFC50000}"/>
    <cellStyle name="Normal 8 2 2 3 2 5 3 2 2" xfId="50648" xr:uid="{00000000-0005-0000-0000-0000D0C50000}"/>
    <cellStyle name="Normal 8 2 2 3 2 5 3 3" xfId="50649" xr:uid="{00000000-0005-0000-0000-0000D1C50000}"/>
    <cellStyle name="Normal 8 2 2 3 2 5 4" xfId="50650" xr:uid="{00000000-0005-0000-0000-0000D2C50000}"/>
    <cellStyle name="Normal 8 2 2 3 2 6" xfId="50651" xr:uid="{00000000-0005-0000-0000-0000D3C50000}"/>
    <cellStyle name="Normal 8 2 2 3 2 6 2" xfId="50652" xr:uid="{00000000-0005-0000-0000-0000D4C50000}"/>
    <cellStyle name="Normal 8 2 2 3 2 7" xfId="50653" xr:uid="{00000000-0005-0000-0000-0000D5C50000}"/>
    <cellStyle name="Normal 8 2 2 3 2 7 2" xfId="50654" xr:uid="{00000000-0005-0000-0000-0000D6C50000}"/>
    <cellStyle name="Normal 8 2 2 3 2 7 2 2" xfId="50655" xr:uid="{00000000-0005-0000-0000-0000D7C50000}"/>
    <cellStyle name="Normal 8 2 2 3 2 7 3" xfId="50656" xr:uid="{00000000-0005-0000-0000-0000D8C50000}"/>
    <cellStyle name="Normal 8 2 2 3 2 8" xfId="50657" xr:uid="{00000000-0005-0000-0000-0000D9C50000}"/>
    <cellStyle name="Normal 8 2 2 3 2 8 2" xfId="50658" xr:uid="{00000000-0005-0000-0000-0000DAC50000}"/>
    <cellStyle name="Normal 8 2 2 3 2 9" xfId="50659" xr:uid="{00000000-0005-0000-0000-0000DBC50000}"/>
    <cellStyle name="Normal 8 2 2 3 3" xfId="50660" xr:uid="{00000000-0005-0000-0000-0000DCC50000}"/>
    <cellStyle name="Normal 8 2 2 3 3 2" xfId="50661" xr:uid="{00000000-0005-0000-0000-0000DDC50000}"/>
    <cellStyle name="Normal 8 2 2 3 3 2 2" xfId="50662" xr:uid="{00000000-0005-0000-0000-0000DEC50000}"/>
    <cellStyle name="Normal 8 2 2 3 3 2 2 2" xfId="50663" xr:uid="{00000000-0005-0000-0000-0000DFC50000}"/>
    <cellStyle name="Normal 8 2 2 3 3 2 2 2 2" xfId="50664" xr:uid="{00000000-0005-0000-0000-0000E0C50000}"/>
    <cellStyle name="Normal 8 2 2 3 3 2 2 3" xfId="50665" xr:uid="{00000000-0005-0000-0000-0000E1C50000}"/>
    <cellStyle name="Normal 8 2 2 3 3 2 2 3 2" xfId="50666" xr:uid="{00000000-0005-0000-0000-0000E2C50000}"/>
    <cellStyle name="Normal 8 2 2 3 3 2 2 3 2 2" xfId="50667" xr:uid="{00000000-0005-0000-0000-0000E3C50000}"/>
    <cellStyle name="Normal 8 2 2 3 3 2 2 3 3" xfId="50668" xr:uid="{00000000-0005-0000-0000-0000E4C50000}"/>
    <cellStyle name="Normal 8 2 2 3 3 2 2 4" xfId="50669" xr:uid="{00000000-0005-0000-0000-0000E5C50000}"/>
    <cellStyle name="Normal 8 2 2 3 3 2 3" xfId="50670" xr:uid="{00000000-0005-0000-0000-0000E6C50000}"/>
    <cellStyle name="Normal 8 2 2 3 3 2 3 2" xfId="50671" xr:uid="{00000000-0005-0000-0000-0000E7C50000}"/>
    <cellStyle name="Normal 8 2 2 3 3 2 4" xfId="50672" xr:uid="{00000000-0005-0000-0000-0000E8C50000}"/>
    <cellStyle name="Normal 8 2 2 3 3 2 4 2" xfId="50673" xr:uid="{00000000-0005-0000-0000-0000E9C50000}"/>
    <cellStyle name="Normal 8 2 2 3 3 2 4 2 2" xfId="50674" xr:uid="{00000000-0005-0000-0000-0000EAC50000}"/>
    <cellStyle name="Normal 8 2 2 3 3 2 4 3" xfId="50675" xr:uid="{00000000-0005-0000-0000-0000EBC50000}"/>
    <cellStyle name="Normal 8 2 2 3 3 2 5" xfId="50676" xr:uid="{00000000-0005-0000-0000-0000ECC50000}"/>
    <cellStyle name="Normal 8 2 2 3 3 2 6" xfId="50677" xr:uid="{00000000-0005-0000-0000-0000EDC50000}"/>
    <cellStyle name="Normal 8 2 2 3 3 3" xfId="50678" xr:uid="{00000000-0005-0000-0000-0000EEC50000}"/>
    <cellStyle name="Normal 8 2 2 3 3 3 2" xfId="50679" xr:uid="{00000000-0005-0000-0000-0000EFC50000}"/>
    <cellStyle name="Normal 8 2 2 3 3 3 2 2" xfId="50680" xr:uid="{00000000-0005-0000-0000-0000F0C50000}"/>
    <cellStyle name="Normal 8 2 2 3 3 3 3" xfId="50681" xr:uid="{00000000-0005-0000-0000-0000F1C50000}"/>
    <cellStyle name="Normal 8 2 2 3 3 3 3 2" xfId="50682" xr:uid="{00000000-0005-0000-0000-0000F2C50000}"/>
    <cellStyle name="Normal 8 2 2 3 3 3 3 2 2" xfId="50683" xr:uid="{00000000-0005-0000-0000-0000F3C50000}"/>
    <cellStyle name="Normal 8 2 2 3 3 3 3 3" xfId="50684" xr:uid="{00000000-0005-0000-0000-0000F4C50000}"/>
    <cellStyle name="Normal 8 2 2 3 3 3 4" xfId="50685" xr:uid="{00000000-0005-0000-0000-0000F5C50000}"/>
    <cellStyle name="Normal 8 2 2 3 3 4" xfId="50686" xr:uid="{00000000-0005-0000-0000-0000F6C50000}"/>
    <cellStyle name="Normal 8 2 2 3 3 4 2" xfId="50687" xr:uid="{00000000-0005-0000-0000-0000F7C50000}"/>
    <cellStyle name="Normal 8 2 2 3 3 4 2 2" xfId="50688" xr:uid="{00000000-0005-0000-0000-0000F8C50000}"/>
    <cellStyle name="Normal 8 2 2 3 3 4 3" xfId="50689" xr:uid="{00000000-0005-0000-0000-0000F9C50000}"/>
    <cellStyle name="Normal 8 2 2 3 3 4 3 2" xfId="50690" xr:uid="{00000000-0005-0000-0000-0000FAC50000}"/>
    <cellStyle name="Normal 8 2 2 3 3 4 3 2 2" xfId="50691" xr:uid="{00000000-0005-0000-0000-0000FBC50000}"/>
    <cellStyle name="Normal 8 2 2 3 3 4 3 3" xfId="50692" xr:uid="{00000000-0005-0000-0000-0000FCC50000}"/>
    <cellStyle name="Normal 8 2 2 3 3 4 4" xfId="50693" xr:uid="{00000000-0005-0000-0000-0000FDC50000}"/>
    <cellStyle name="Normal 8 2 2 3 3 5" xfId="50694" xr:uid="{00000000-0005-0000-0000-0000FEC50000}"/>
    <cellStyle name="Normal 8 2 2 3 3 5 2" xfId="50695" xr:uid="{00000000-0005-0000-0000-0000FFC50000}"/>
    <cellStyle name="Normal 8 2 2 3 3 6" xfId="50696" xr:uid="{00000000-0005-0000-0000-000000C60000}"/>
    <cellStyle name="Normal 8 2 2 3 3 6 2" xfId="50697" xr:uid="{00000000-0005-0000-0000-000001C60000}"/>
    <cellStyle name="Normal 8 2 2 3 3 6 2 2" xfId="50698" xr:uid="{00000000-0005-0000-0000-000002C60000}"/>
    <cellStyle name="Normal 8 2 2 3 3 6 3" xfId="50699" xr:uid="{00000000-0005-0000-0000-000003C60000}"/>
    <cellStyle name="Normal 8 2 2 3 3 7" xfId="50700" xr:uid="{00000000-0005-0000-0000-000004C60000}"/>
    <cellStyle name="Normal 8 2 2 3 3 7 2" xfId="50701" xr:uid="{00000000-0005-0000-0000-000005C60000}"/>
    <cellStyle name="Normal 8 2 2 3 3 8" xfId="50702" xr:uid="{00000000-0005-0000-0000-000006C60000}"/>
    <cellStyle name="Normal 8 2 2 3 3 9" xfId="50703" xr:uid="{00000000-0005-0000-0000-000007C60000}"/>
    <cellStyle name="Normal 8 2 2 3 4" xfId="50704" xr:uid="{00000000-0005-0000-0000-000008C60000}"/>
    <cellStyle name="Normal 8 2 2 3 4 2" xfId="50705" xr:uid="{00000000-0005-0000-0000-000009C60000}"/>
    <cellStyle name="Normal 8 2 2 3 4 2 2" xfId="50706" xr:uid="{00000000-0005-0000-0000-00000AC60000}"/>
    <cellStyle name="Normal 8 2 2 3 4 2 2 2" xfId="50707" xr:uid="{00000000-0005-0000-0000-00000BC60000}"/>
    <cellStyle name="Normal 8 2 2 3 4 2 3" xfId="50708" xr:uid="{00000000-0005-0000-0000-00000CC60000}"/>
    <cellStyle name="Normal 8 2 2 3 4 2 3 2" xfId="50709" xr:uid="{00000000-0005-0000-0000-00000DC60000}"/>
    <cellStyle name="Normal 8 2 2 3 4 2 3 2 2" xfId="50710" xr:uid="{00000000-0005-0000-0000-00000EC60000}"/>
    <cellStyle name="Normal 8 2 2 3 4 2 3 3" xfId="50711" xr:uid="{00000000-0005-0000-0000-00000FC60000}"/>
    <cellStyle name="Normal 8 2 2 3 4 2 4" xfId="50712" xr:uid="{00000000-0005-0000-0000-000010C60000}"/>
    <cellStyle name="Normal 8 2 2 3 4 3" xfId="50713" xr:uid="{00000000-0005-0000-0000-000011C60000}"/>
    <cellStyle name="Normal 8 2 2 3 4 3 2" xfId="50714" xr:uid="{00000000-0005-0000-0000-000012C60000}"/>
    <cellStyle name="Normal 8 2 2 3 4 4" xfId="50715" xr:uid="{00000000-0005-0000-0000-000013C60000}"/>
    <cellStyle name="Normal 8 2 2 3 4 4 2" xfId="50716" xr:uid="{00000000-0005-0000-0000-000014C60000}"/>
    <cellStyle name="Normal 8 2 2 3 4 4 2 2" xfId="50717" xr:uid="{00000000-0005-0000-0000-000015C60000}"/>
    <cellStyle name="Normal 8 2 2 3 4 4 3" xfId="50718" xr:uid="{00000000-0005-0000-0000-000016C60000}"/>
    <cellStyle name="Normal 8 2 2 3 4 5" xfId="50719" xr:uid="{00000000-0005-0000-0000-000017C60000}"/>
    <cellStyle name="Normal 8 2 2 3 4 6" xfId="50720" xr:uid="{00000000-0005-0000-0000-000018C60000}"/>
    <cellStyle name="Normal 8 2 2 3 5" xfId="50721" xr:uid="{00000000-0005-0000-0000-000019C60000}"/>
    <cellStyle name="Normal 8 2 2 3 5 2" xfId="50722" xr:uid="{00000000-0005-0000-0000-00001AC60000}"/>
    <cellStyle name="Normal 8 2 2 3 5 2 2" xfId="50723" xr:uid="{00000000-0005-0000-0000-00001BC60000}"/>
    <cellStyle name="Normal 8 2 2 3 5 3" xfId="50724" xr:uid="{00000000-0005-0000-0000-00001CC60000}"/>
    <cellStyle name="Normal 8 2 2 3 5 3 2" xfId="50725" xr:uid="{00000000-0005-0000-0000-00001DC60000}"/>
    <cellStyle name="Normal 8 2 2 3 5 3 2 2" xfId="50726" xr:uid="{00000000-0005-0000-0000-00001EC60000}"/>
    <cellStyle name="Normal 8 2 2 3 5 3 3" xfId="50727" xr:uid="{00000000-0005-0000-0000-00001FC60000}"/>
    <cellStyle name="Normal 8 2 2 3 5 4" xfId="50728" xr:uid="{00000000-0005-0000-0000-000020C60000}"/>
    <cellStyle name="Normal 8 2 2 3 6" xfId="50729" xr:uid="{00000000-0005-0000-0000-000021C60000}"/>
    <cellStyle name="Normal 8 2 2 3 6 2" xfId="50730" xr:uid="{00000000-0005-0000-0000-000022C60000}"/>
    <cellStyle name="Normal 8 2 2 3 6 2 2" xfId="50731" xr:uid="{00000000-0005-0000-0000-000023C60000}"/>
    <cellStyle name="Normal 8 2 2 3 6 3" xfId="50732" xr:uid="{00000000-0005-0000-0000-000024C60000}"/>
    <cellStyle name="Normal 8 2 2 3 6 3 2" xfId="50733" xr:uid="{00000000-0005-0000-0000-000025C60000}"/>
    <cellStyle name="Normal 8 2 2 3 6 3 2 2" xfId="50734" xr:uid="{00000000-0005-0000-0000-000026C60000}"/>
    <cellStyle name="Normal 8 2 2 3 6 3 3" xfId="50735" xr:uid="{00000000-0005-0000-0000-000027C60000}"/>
    <cellStyle name="Normal 8 2 2 3 6 4" xfId="50736" xr:uid="{00000000-0005-0000-0000-000028C60000}"/>
    <cellStyle name="Normal 8 2 2 3 7" xfId="50737" xr:uid="{00000000-0005-0000-0000-000029C60000}"/>
    <cellStyle name="Normal 8 2 2 3 7 2" xfId="50738" xr:uid="{00000000-0005-0000-0000-00002AC60000}"/>
    <cellStyle name="Normal 8 2 2 3 8" xfId="50739" xr:uid="{00000000-0005-0000-0000-00002BC60000}"/>
    <cellStyle name="Normal 8 2 2 3 8 2" xfId="50740" xr:uid="{00000000-0005-0000-0000-00002CC60000}"/>
    <cellStyle name="Normal 8 2 2 3 8 2 2" xfId="50741" xr:uid="{00000000-0005-0000-0000-00002DC60000}"/>
    <cellStyle name="Normal 8 2 2 3 8 3" xfId="50742" xr:uid="{00000000-0005-0000-0000-00002EC60000}"/>
    <cellStyle name="Normal 8 2 2 3 9" xfId="50743" xr:uid="{00000000-0005-0000-0000-00002FC60000}"/>
    <cellStyle name="Normal 8 2 2 3 9 2" xfId="50744" xr:uid="{00000000-0005-0000-0000-000030C60000}"/>
    <cellStyle name="Normal 8 2 2 3_T-straight with PEDs adjustor" xfId="50745" xr:uid="{00000000-0005-0000-0000-000031C60000}"/>
    <cellStyle name="Normal 8 2 2 4" xfId="50746" xr:uid="{00000000-0005-0000-0000-000032C60000}"/>
    <cellStyle name="Normal 8 2 2 4 10" xfId="50747" xr:uid="{00000000-0005-0000-0000-000033C60000}"/>
    <cellStyle name="Normal 8 2 2 4 11" xfId="50748" xr:uid="{00000000-0005-0000-0000-000034C60000}"/>
    <cellStyle name="Normal 8 2 2 4 2" xfId="50749" xr:uid="{00000000-0005-0000-0000-000035C60000}"/>
    <cellStyle name="Normal 8 2 2 4 2 10" xfId="50750" xr:uid="{00000000-0005-0000-0000-000036C60000}"/>
    <cellStyle name="Normal 8 2 2 4 2 2" xfId="50751" xr:uid="{00000000-0005-0000-0000-000037C60000}"/>
    <cellStyle name="Normal 8 2 2 4 2 2 2" xfId="50752" xr:uid="{00000000-0005-0000-0000-000038C60000}"/>
    <cellStyle name="Normal 8 2 2 4 2 2 2 2" xfId="50753" xr:uid="{00000000-0005-0000-0000-000039C60000}"/>
    <cellStyle name="Normal 8 2 2 4 2 2 2 2 2" xfId="50754" xr:uid="{00000000-0005-0000-0000-00003AC60000}"/>
    <cellStyle name="Normal 8 2 2 4 2 2 2 2 2 2" xfId="50755" xr:uid="{00000000-0005-0000-0000-00003BC60000}"/>
    <cellStyle name="Normal 8 2 2 4 2 2 2 2 3" xfId="50756" xr:uid="{00000000-0005-0000-0000-00003CC60000}"/>
    <cellStyle name="Normal 8 2 2 4 2 2 2 2 3 2" xfId="50757" xr:uid="{00000000-0005-0000-0000-00003DC60000}"/>
    <cellStyle name="Normal 8 2 2 4 2 2 2 2 3 2 2" xfId="50758" xr:uid="{00000000-0005-0000-0000-00003EC60000}"/>
    <cellStyle name="Normal 8 2 2 4 2 2 2 2 3 3" xfId="50759" xr:uid="{00000000-0005-0000-0000-00003FC60000}"/>
    <cellStyle name="Normal 8 2 2 4 2 2 2 2 4" xfId="50760" xr:uid="{00000000-0005-0000-0000-000040C60000}"/>
    <cellStyle name="Normal 8 2 2 4 2 2 2 3" xfId="50761" xr:uid="{00000000-0005-0000-0000-000041C60000}"/>
    <cellStyle name="Normal 8 2 2 4 2 2 2 3 2" xfId="50762" xr:uid="{00000000-0005-0000-0000-000042C60000}"/>
    <cellStyle name="Normal 8 2 2 4 2 2 2 4" xfId="50763" xr:uid="{00000000-0005-0000-0000-000043C60000}"/>
    <cellStyle name="Normal 8 2 2 4 2 2 2 4 2" xfId="50764" xr:uid="{00000000-0005-0000-0000-000044C60000}"/>
    <cellStyle name="Normal 8 2 2 4 2 2 2 4 2 2" xfId="50765" xr:uid="{00000000-0005-0000-0000-000045C60000}"/>
    <cellStyle name="Normal 8 2 2 4 2 2 2 4 3" xfId="50766" xr:uid="{00000000-0005-0000-0000-000046C60000}"/>
    <cellStyle name="Normal 8 2 2 4 2 2 2 5" xfId="50767" xr:uid="{00000000-0005-0000-0000-000047C60000}"/>
    <cellStyle name="Normal 8 2 2 4 2 2 3" xfId="50768" xr:uid="{00000000-0005-0000-0000-000048C60000}"/>
    <cellStyle name="Normal 8 2 2 4 2 2 3 2" xfId="50769" xr:uid="{00000000-0005-0000-0000-000049C60000}"/>
    <cellStyle name="Normal 8 2 2 4 2 2 3 2 2" xfId="50770" xr:uid="{00000000-0005-0000-0000-00004AC60000}"/>
    <cellStyle name="Normal 8 2 2 4 2 2 3 3" xfId="50771" xr:uid="{00000000-0005-0000-0000-00004BC60000}"/>
    <cellStyle name="Normal 8 2 2 4 2 2 3 3 2" xfId="50772" xr:uid="{00000000-0005-0000-0000-00004CC60000}"/>
    <cellStyle name="Normal 8 2 2 4 2 2 3 3 2 2" xfId="50773" xr:uid="{00000000-0005-0000-0000-00004DC60000}"/>
    <cellStyle name="Normal 8 2 2 4 2 2 3 3 3" xfId="50774" xr:uid="{00000000-0005-0000-0000-00004EC60000}"/>
    <cellStyle name="Normal 8 2 2 4 2 2 3 4" xfId="50775" xr:uid="{00000000-0005-0000-0000-00004FC60000}"/>
    <cellStyle name="Normal 8 2 2 4 2 2 4" xfId="50776" xr:uid="{00000000-0005-0000-0000-000050C60000}"/>
    <cellStyle name="Normal 8 2 2 4 2 2 4 2" xfId="50777" xr:uid="{00000000-0005-0000-0000-000051C60000}"/>
    <cellStyle name="Normal 8 2 2 4 2 2 4 2 2" xfId="50778" xr:uid="{00000000-0005-0000-0000-000052C60000}"/>
    <cellStyle name="Normal 8 2 2 4 2 2 4 3" xfId="50779" xr:uid="{00000000-0005-0000-0000-000053C60000}"/>
    <cellStyle name="Normal 8 2 2 4 2 2 4 3 2" xfId="50780" xr:uid="{00000000-0005-0000-0000-000054C60000}"/>
    <cellStyle name="Normal 8 2 2 4 2 2 4 3 2 2" xfId="50781" xr:uid="{00000000-0005-0000-0000-000055C60000}"/>
    <cellStyle name="Normal 8 2 2 4 2 2 4 3 3" xfId="50782" xr:uid="{00000000-0005-0000-0000-000056C60000}"/>
    <cellStyle name="Normal 8 2 2 4 2 2 4 4" xfId="50783" xr:uid="{00000000-0005-0000-0000-000057C60000}"/>
    <cellStyle name="Normal 8 2 2 4 2 2 5" xfId="50784" xr:uid="{00000000-0005-0000-0000-000058C60000}"/>
    <cellStyle name="Normal 8 2 2 4 2 2 5 2" xfId="50785" xr:uid="{00000000-0005-0000-0000-000059C60000}"/>
    <cellStyle name="Normal 8 2 2 4 2 2 6" xfId="50786" xr:uid="{00000000-0005-0000-0000-00005AC60000}"/>
    <cellStyle name="Normal 8 2 2 4 2 2 6 2" xfId="50787" xr:uid="{00000000-0005-0000-0000-00005BC60000}"/>
    <cellStyle name="Normal 8 2 2 4 2 2 6 2 2" xfId="50788" xr:uid="{00000000-0005-0000-0000-00005CC60000}"/>
    <cellStyle name="Normal 8 2 2 4 2 2 6 3" xfId="50789" xr:uid="{00000000-0005-0000-0000-00005DC60000}"/>
    <cellStyle name="Normal 8 2 2 4 2 2 7" xfId="50790" xr:uid="{00000000-0005-0000-0000-00005EC60000}"/>
    <cellStyle name="Normal 8 2 2 4 2 2 7 2" xfId="50791" xr:uid="{00000000-0005-0000-0000-00005FC60000}"/>
    <cellStyle name="Normal 8 2 2 4 2 2 8" xfId="50792" xr:uid="{00000000-0005-0000-0000-000060C60000}"/>
    <cellStyle name="Normal 8 2 2 4 2 3" xfId="50793" xr:uid="{00000000-0005-0000-0000-000061C60000}"/>
    <cellStyle name="Normal 8 2 2 4 2 3 2" xfId="50794" xr:uid="{00000000-0005-0000-0000-000062C60000}"/>
    <cellStyle name="Normal 8 2 2 4 2 3 2 2" xfId="50795" xr:uid="{00000000-0005-0000-0000-000063C60000}"/>
    <cellStyle name="Normal 8 2 2 4 2 3 2 2 2" xfId="50796" xr:uid="{00000000-0005-0000-0000-000064C60000}"/>
    <cellStyle name="Normal 8 2 2 4 2 3 2 3" xfId="50797" xr:uid="{00000000-0005-0000-0000-000065C60000}"/>
    <cellStyle name="Normal 8 2 2 4 2 3 2 3 2" xfId="50798" xr:uid="{00000000-0005-0000-0000-000066C60000}"/>
    <cellStyle name="Normal 8 2 2 4 2 3 2 3 2 2" xfId="50799" xr:uid="{00000000-0005-0000-0000-000067C60000}"/>
    <cellStyle name="Normal 8 2 2 4 2 3 2 3 3" xfId="50800" xr:uid="{00000000-0005-0000-0000-000068C60000}"/>
    <cellStyle name="Normal 8 2 2 4 2 3 2 4" xfId="50801" xr:uid="{00000000-0005-0000-0000-000069C60000}"/>
    <cellStyle name="Normal 8 2 2 4 2 3 3" xfId="50802" xr:uid="{00000000-0005-0000-0000-00006AC60000}"/>
    <cellStyle name="Normal 8 2 2 4 2 3 3 2" xfId="50803" xr:uid="{00000000-0005-0000-0000-00006BC60000}"/>
    <cellStyle name="Normal 8 2 2 4 2 3 4" xfId="50804" xr:uid="{00000000-0005-0000-0000-00006CC60000}"/>
    <cellStyle name="Normal 8 2 2 4 2 3 4 2" xfId="50805" xr:uid="{00000000-0005-0000-0000-00006DC60000}"/>
    <cellStyle name="Normal 8 2 2 4 2 3 4 2 2" xfId="50806" xr:uid="{00000000-0005-0000-0000-00006EC60000}"/>
    <cellStyle name="Normal 8 2 2 4 2 3 4 3" xfId="50807" xr:uid="{00000000-0005-0000-0000-00006FC60000}"/>
    <cellStyle name="Normal 8 2 2 4 2 3 5" xfId="50808" xr:uid="{00000000-0005-0000-0000-000070C60000}"/>
    <cellStyle name="Normal 8 2 2 4 2 4" xfId="50809" xr:uid="{00000000-0005-0000-0000-000071C60000}"/>
    <cellStyle name="Normal 8 2 2 4 2 4 2" xfId="50810" xr:uid="{00000000-0005-0000-0000-000072C60000}"/>
    <cellStyle name="Normal 8 2 2 4 2 4 2 2" xfId="50811" xr:uid="{00000000-0005-0000-0000-000073C60000}"/>
    <cellStyle name="Normal 8 2 2 4 2 4 3" xfId="50812" xr:uid="{00000000-0005-0000-0000-000074C60000}"/>
    <cellStyle name="Normal 8 2 2 4 2 4 3 2" xfId="50813" xr:uid="{00000000-0005-0000-0000-000075C60000}"/>
    <cellStyle name="Normal 8 2 2 4 2 4 3 2 2" xfId="50814" xr:uid="{00000000-0005-0000-0000-000076C60000}"/>
    <cellStyle name="Normal 8 2 2 4 2 4 3 3" xfId="50815" xr:uid="{00000000-0005-0000-0000-000077C60000}"/>
    <cellStyle name="Normal 8 2 2 4 2 4 4" xfId="50816" xr:uid="{00000000-0005-0000-0000-000078C60000}"/>
    <cellStyle name="Normal 8 2 2 4 2 5" xfId="50817" xr:uid="{00000000-0005-0000-0000-000079C60000}"/>
    <cellStyle name="Normal 8 2 2 4 2 5 2" xfId="50818" xr:uid="{00000000-0005-0000-0000-00007AC60000}"/>
    <cellStyle name="Normal 8 2 2 4 2 5 2 2" xfId="50819" xr:uid="{00000000-0005-0000-0000-00007BC60000}"/>
    <cellStyle name="Normal 8 2 2 4 2 5 3" xfId="50820" xr:uid="{00000000-0005-0000-0000-00007CC60000}"/>
    <cellStyle name="Normal 8 2 2 4 2 5 3 2" xfId="50821" xr:uid="{00000000-0005-0000-0000-00007DC60000}"/>
    <cellStyle name="Normal 8 2 2 4 2 5 3 2 2" xfId="50822" xr:uid="{00000000-0005-0000-0000-00007EC60000}"/>
    <cellStyle name="Normal 8 2 2 4 2 5 3 3" xfId="50823" xr:uid="{00000000-0005-0000-0000-00007FC60000}"/>
    <cellStyle name="Normal 8 2 2 4 2 5 4" xfId="50824" xr:uid="{00000000-0005-0000-0000-000080C60000}"/>
    <cellStyle name="Normal 8 2 2 4 2 6" xfId="50825" xr:uid="{00000000-0005-0000-0000-000081C60000}"/>
    <cellStyle name="Normal 8 2 2 4 2 6 2" xfId="50826" xr:uid="{00000000-0005-0000-0000-000082C60000}"/>
    <cellStyle name="Normal 8 2 2 4 2 7" xfId="50827" xr:uid="{00000000-0005-0000-0000-000083C60000}"/>
    <cellStyle name="Normal 8 2 2 4 2 7 2" xfId="50828" xr:uid="{00000000-0005-0000-0000-000084C60000}"/>
    <cellStyle name="Normal 8 2 2 4 2 7 2 2" xfId="50829" xr:uid="{00000000-0005-0000-0000-000085C60000}"/>
    <cellStyle name="Normal 8 2 2 4 2 7 3" xfId="50830" xr:uid="{00000000-0005-0000-0000-000086C60000}"/>
    <cellStyle name="Normal 8 2 2 4 2 8" xfId="50831" xr:uid="{00000000-0005-0000-0000-000087C60000}"/>
    <cellStyle name="Normal 8 2 2 4 2 8 2" xfId="50832" xr:uid="{00000000-0005-0000-0000-000088C60000}"/>
    <cellStyle name="Normal 8 2 2 4 2 9" xfId="50833" xr:uid="{00000000-0005-0000-0000-000089C60000}"/>
    <cellStyle name="Normal 8 2 2 4 3" xfId="50834" xr:uid="{00000000-0005-0000-0000-00008AC60000}"/>
    <cellStyle name="Normal 8 2 2 4 3 2" xfId="50835" xr:uid="{00000000-0005-0000-0000-00008BC60000}"/>
    <cellStyle name="Normal 8 2 2 4 3 2 2" xfId="50836" xr:uid="{00000000-0005-0000-0000-00008CC60000}"/>
    <cellStyle name="Normal 8 2 2 4 3 2 2 2" xfId="50837" xr:uid="{00000000-0005-0000-0000-00008DC60000}"/>
    <cellStyle name="Normal 8 2 2 4 3 2 2 2 2" xfId="50838" xr:uid="{00000000-0005-0000-0000-00008EC60000}"/>
    <cellStyle name="Normal 8 2 2 4 3 2 2 3" xfId="50839" xr:uid="{00000000-0005-0000-0000-00008FC60000}"/>
    <cellStyle name="Normal 8 2 2 4 3 2 2 3 2" xfId="50840" xr:uid="{00000000-0005-0000-0000-000090C60000}"/>
    <cellStyle name="Normal 8 2 2 4 3 2 2 3 2 2" xfId="50841" xr:uid="{00000000-0005-0000-0000-000091C60000}"/>
    <cellStyle name="Normal 8 2 2 4 3 2 2 3 3" xfId="50842" xr:uid="{00000000-0005-0000-0000-000092C60000}"/>
    <cellStyle name="Normal 8 2 2 4 3 2 2 4" xfId="50843" xr:uid="{00000000-0005-0000-0000-000093C60000}"/>
    <cellStyle name="Normal 8 2 2 4 3 2 3" xfId="50844" xr:uid="{00000000-0005-0000-0000-000094C60000}"/>
    <cellStyle name="Normal 8 2 2 4 3 2 3 2" xfId="50845" xr:uid="{00000000-0005-0000-0000-000095C60000}"/>
    <cellStyle name="Normal 8 2 2 4 3 2 4" xfId="50846" xr:uid="{00000000-0005-0000-0000-000096C60000}"/>
    <cellStyle name="Normal 8 2 2 4 3 2 4 2" xfId="50847" xr:uid="{00000000-0005-0000-0000-000097C60000}"/>
    <cellStyle name="Normal 8 2 2 4 3 2 4 2 2" xfId="50848" xr:uid="{00000000-0005-0000-0000-000098C60000}"/>
    <cellStyle name="Normal 8 2 2 4 3 2 4 3" xfId="50849" xr:uid="{00000000-0005-0000-0000-000099C60000}"/>
    <cellStyle name="Normal 8 2 2 4 3 2 5" xfId="50850" xr:uid="{00000000-0005-0000-0000-00009AC60000}"/>
    <cellStyle name="Normal 8 2 2 4 3 3" xfId="50851" xr:uid="{00000000-0005-0000-0000-00009BC60000}"/>
    <cellStyle name="Normal 8 2 2 4 3 3 2" xfId="50852" xr:uid="{00000000-0005-0000-0000-00009CC60000}"/>
    <cellStyle name="Normal 8 2 2 4 3 3 2 2" xfId="50853" xr:uid="{00000000-0005-0000-0000-00009DC60000}"/>
    <cellStyle name="Normal 8 2 2 4 3 3 3" xfId="50854" xr:uid="{00000000-0005-0000-0000-00009EC60000}"/>
    <cellStyle name="Normal 8 2 2 4 3 3 3 2" xfId="50855" xr:uid="{00000000-0005-0000-0000-00009FC60000}"/>
    <cellStyle name="Normal 8 2 2 4 3 3 3 2 2" xfId="50856" xr:uid="{00000000-0005-0000-0000-0000A0C60000}"/>
    <cellStyle name="Normal 8 2 2 4 3 3 3 3" xfId="50857" xr:uid="{00000000-0005-0000-0000-0000A1C60000}"/>
    <cellStyle name="Normal 8 2 2 4 3 3 4" xfId="50858" xr:uid="{00000000-0005-0000-0000-0000A2C60000}"/>
    <cellStyle name="Normal 8 2 2 4 3 4" xfId="50859" xr:uid="{00000000-0005-0000-0000-0000A3C60000}"/>
    <cellStyle name="Normal 8 2 2 4 3 4 2" xfId="50860" xr:uid="{00000000-0005-0000-0000-0000A4C60000}"/>
    <cellStyle name="Normal 8 2 2 4 3 4 2 2" xfId="50861" xr:uid="{00000000-0005-0000-0000-0000A5C60000}"/>
    <cellStyle name="Normal 8 2 2 4 3 4 3" xfId="50862" xr:uid="{00000000-0005-0000-0000-0000A6C60000}"/>
    <cellStyle name="Normal 8 2 2 4 3 4 3 2" xfId="50863" xr:uid="{00000000-0005-0000-0000-0000A7C60000}"/>
    <cellStyle name="Normal 8 2 2 4 3 4 3 2 2" xfId="50864" xr:uid="{00000000-0005-0000-0000-0000A8C60000}"/>
    <cellStyle name="Normal 8 2 2 4 3 4 3 3" xfId="50865" xr:uid="{00000000-0005-0000-0000-0000A9C60000}"/>
    <cellStyle name="Normal 8 2 2 4 3 4 4" xfId="50866" xr:uid="{00000000-0005-0000-0000-0000AAC60000}"/>
    <cellStyle name="Normal 8 2 2 4 3 5" xfId="50867" xr:uid="{00000000-0005-0000-0000-0000ABC60000}"/>
    <cellStyle name="Normal 8 2 2 4 3 5 2" xfId="50868" xr:uid="{00000000-0005-0000-0000-0000ACC60000}"/>
    <cellStyle name="Normal 8 2 2 4 3 6" xfId="50869" xr:uid="{00000000-0005-0000-0000-0000ADC60000}"/>
    <cellStyle name="Normal 8 2 2 4 3 6 2" xfId="50870" xr:uid="{00000000-0005-0000-0000-0000AEC60000}"/>
    <cellStyle name="Normal 8 2 2 4 3 6 2 2" xfId="50871" xr:uid="{00000000-0005-0000-0000-0000AFC60000}"/>
    <cellStyle name="Normal 8 2 2 4 3 6 3" xfId="50872" xr:uid="{00000000-0005-0000-0000-0000B0C60000}"/>
    <cellStyle name="Normal 8 2 2 4 3 7" xfId="50873" xr:uid="{00000000-0005-0000-0000-0000B1C60000}"/>
    <cellStyle name="Normal 8 2 2 4 3 7 2" xfId="50874" xr:uid="{00000000-0005-0000-0000-0000B2C60000}"/>
    <cellStyle name="Normal 8 2 2 4 3 8" xfId="50875" xr:uid="{00000000-0005-0000-0000-0000B3C60000}"/>
    <cellStyle name="Normal 8 2 2 4 4" xfId="50876" xr:uid="{00000000-0005-0000-0000-0000B4C60000}"/>
    <cellStyle name="Normal 8 2 2 4 4 2" xfId="50877" xr:uid="{00000000-0005-0000-0000-0000B5C60000}"/>
    <cellStyle name="Normal 8 2 2 4 4 2 2" xfId="50878" xr:uid="{00000000-0005-0000-0000-0000B6C60000}"/>
    <cellStyle name="Normal 8 2 2 4 4 2 2 2" xfId="50879" xr:uid="{00000000-0005-0000-0000-0000B7C60000}"/>
    <cellStyle name="Normal 8 2 2 4 4 2 3" xfId="50880" xr:uid="{00000000-0005-0000-0000-0000B8C60000}"/>
    <cellStyle name="Normal 8 2 2 4 4 2 3 2" xfId="50881" xr:uid="{00000000-0005-0000-0000-0000B9C60000}"/>
    <cellStyle name="Normal 8 2 2 4 4 2 3 2 2" xfId="50882" xr:uid="{00000000-0005-0000-0000-0000BAC60000}"/>
    <cellStyle name="Normal 8 2 2 4 4 2 3 3" xfId="50883" xr:uid="{00000000-0005-0000-0000-0000BBC60000}"/>
    <cellStyle name="Normal 8 2 2 4 4 2 4" xfId="50884" xr:uid="{00000000-0005-0000-0000-0000BCC60000}"/>
    <cellStyle name="Normal 8 2 2 4 4 3" xfId="50885" xr:uid="{00000000-0005-0000-0000-0000BDC60000}"/>
    <cellStyle name="Normal 8 2 2 4 4 3 2" xfId="50886" xr:uid="{00000000-0005-0000-0000-0000BEC60000}"/>
    <cellStyle name="Normal 8 2 2 4 4 4" xfId="50887" xr:uid="{00000000-0005-0000-0000-0000BFC60000}"/>
    <cellStyle name="Normal 8 2 2 4 4 4 2" xfId="50888" xr:uid="{00000000-0005-0000-0000-0000C0C60000}"/>
    <cellStyle name="Normal 8 2 2 4 4 4 2 2" xfId="50889" xr:uid="{00000000-0005-0000-0000-0000C1C60000}"/>
    <cellStyle name="Normal 8 2 2 4 4 4 3" xfId="50890" xr:uid="{00000000-0005-0000-0000-0000C2C60000}"/>
    <cellStyle name="Normal 8 2 2 4 4 5" xfId="50891" xr:uid="{00000000-0005-0000-0000-0000C3C60000}"/>
    <cellStyle name="Normal 8 2 2 4 5" xfId="50892" xr:uid="{00000000-0005-0000-0000-0000C4C60000}"/>
    <cellStyle name="Normal 8 2 2 4 5 2" xfId="50893" xr:uid="{00000000-0005-0000-0000-0000C5C60000}"/>
    <cellStyle name="Normal 8 2 2 4 5 2 2" xfId="50894" xr:uid="{00000000-0005-0000-0000-0000C6C60000}"/>
    <cellStyle name="Normal 8 2 2 4 5 3" xfId="50895" xr:uid="{00000000-0005-0000-0000-0000C7C60000}"/>
    <cellStyle name="Normal 8 2 2 4 5 3 2" xfId="50896" xr:uid="{00000000-0005-0000-0000-0000C8C60000}"/>
    <cellStyle name="Normal 8 2 2 4 5 3 2 2" xfId="50897" xr:uid="{00000000-0005-0000-0000-0000C9C60000}"/>
    <cellStyle name="Normal 8 2 2 4 5 3 3" xfId="50898" xr:uid="{00000000-0005-0000-0000-0000CAC60000}"/>
    <cellStyle name="Normal 8 2 2 4 5 4" xfId="50899" xr:uid="{00000000-0005-0000-0000-0000CBC60000}"/>
    <cellStyle name="Normal 8 2 2 4 6" xfId="50900" xr:uid="{00000000-0005-0000-0000-0000CCC60000}"/>
    <cellStyle name="Normal 8 2 2 4 6 2" xfId="50901" xr:uid="{00000000-0005-0000-0000-0000CDC60000}"/>
    <cellStyle name="Normal 8 2 2 4 6 2 2" xfId="50902" xr:uid="{00000000-0005-0000-0000-0000CEC60000}"/>
    <cellStyle name="Normal 8 2 2 4 6 3" xfId="50903" xr:uid="{00000000-0005-0000-0000-0000CFC60000}"/>
    <cellStyle name="Normal 8 2 2 4 6 3 2" xfId="50904" xr:uid="{00000000-0005-0000-0000-0000D0C60000}"/>
    <cellStyle name="Normal 8 2 2 4 6 3 2 2" xfId="50905" xr:uid="{00000000-0005-0000-0000-0000D1C60000}"/>
    <cellStyle name="Normal 8 2 2 4 6 3 3" xfId="50906" xr:uid="{00000000-0005-0000-0000-0000D2C60000}"/>
    <cellStyle name="Normal 8 2 2 4 6 4" xfId="50907" xr:uid="{00000000-0005-0000-0000-0000D3C60000}"/>
    <cellStyle name="Normal 8 2 2 4 7" xfId="50908" xr:uid="{00000000-0005-0000-0000-0000D4C60000}"/>
    <cellStyle name="Normal 8 2 2 4 7 2" xfId="50909" xr:uid="{00000000-0005-0000-0000-0000D5C60000}"/>
    <cellStyle name="Normal 8 2 2 4 8" xfId="50910" xr:uid="{00000000-0005-0000-0000-0000D6C60000}"/>
    <cellStyle name="Normal 8 2 2 4 8 2" xfId="50911" xr:uid="{00000000-0005-0000-0000-0000D7C60000}"/>
    <cellStyle name="Normal 8 2 2 4 8 2 2" xfId="50912" xr:uid="{00000000-0005-0000-0000-0000D8C60000}"/>
    <cellStyle name="Normal 8 2 2 4 8 3" xfId="50913" xr:uid="{00000000-0005-0000-0000-0000D9C60000}"/>
    <cellStyle name="Normal 8 2 2 4 9" xfId="50914" xr:uid="{00000000-0005-0000-0000-0000DAC60000}"/>
    <cellStyle name="Normal 8 2 2 4 9 2" xfId="50915" xr:uid="{00000000-0005-0000-0000-0000DBC60000}"/>
    <cellStyle name="Normal 8 2 2 5" xfId="50916" xr:uid="{00000000-0005-0000-0000-0000DCC60000}"/>
    <cellStyle name="Normal 8 2 2 5 10" xfId="50917" xr:uid="{00000000-0005-0000-0000-0000DDC60000}"/>
    <cellStyle name="Normal 8 2 2 5 2" xfId="50918" xr:uid="{00000000-0005-0000-0000-0000DEC60000}"/>
    <cellStyle name="Normal 8 2 2 5 2 2" xfId="50919" xr:uid="{00000000-0005-0000-0000-0000DFC60000}"/>
    <cellStyle name="Normal 8 2 2 5 2 2 2" xfId="50920" xr:uid="{00000000-0005-0000-0000-0000E0C60000}"/>
    <cellStyle name="Normal 8 2 2 5 2 2 2 2" xfId="50921" xr:uid="{00000000-0005-0000-0000-0000E1C60000}"/>
    <cellStyle name="Normal 8 2 2 5 2 2 2 2 2" xfId="50922" xr:uid="{00000000-0005-0000-0000-0000E2C60000}"/>
    <cellStyle name="Normal 8 2 2 5 2 2 2 3" xfId="50923" xr:uid="{00000000-0005-0000-0000-0000E3C60000}"/>
    <cellStyle name="Normal 8 2 2 5 2 2 2 3 2" xfId="50924" xr:uid="{00000000-0005-0000-0000-0000E4C60000}"/>
    <cellStyle name="Normal 8 2 2 5 2 2 2 3 2 2" xfId="50925" xr:uid="{00000000-0005-0000-0000-0000E5C60000}"/>
    <cellStyle name="Normal 8 2 2 5 2 2 2 3 3" xfId="50926" xr:uid="{00000000-0005-0000-0000-0000E6C60000}"/>
    <cellStyle name="Normal 8 2 2 5 2 2 2 4" xfId="50927" xr:uid="{00000000-0005-0000-0000-0000E7C60000}"/>
    <cellStyle name="Normal 8 2 2 5 2 2 3" xfId="50928" xr:uid="{00000000-0005-0000-0000-0000E8C60000}"/>
    <cellStyle name="Normal 8 2 2 5 2 2 3 2" xfId="50929" xr:uid="{00000000-0005-0000-0000-0000E9C60000}"/>
    <cellStyle name="Normal 8 2 2 5 2 2 4" xfId="50930" xr:uid="{00000000-0005-0000-0000-0000EAC60000}"/>
    <cellStyle name="Normal 8 2 2 5 2 2 4 2" xfId="50931" xr:uid="{00000000-0005-0000-0000-0000EBC60000}"/>
    <cellStyle name="Normal 8 2 2 5 2 2 4 2 2" xfId="50932" xr:uid="{00000000-0005-0000-0000-0000ECC60000}"/>
    <cellStyle name="Normal 8 2 2 5 2 2 4 3" xfId="50933" xr:uid="{00000000-0005-0000-0000-0000EDC60000}"/>
    <cellStyle name="Normal 8 2 2 5 2 2 5" xfId="50934" xr:uid="{00000000-0005-0000-0000-0000EEC60000}"/>
    <cellStyle name="Normal 8 2 2 5 2 3" xfId="50935" xr:uid="{00000000-0005-0000-0000-0000EFC60000}"/>
    <cellStyle name="Normal 8 2 2 5 2 3 2" xfId="50936" xr:uid="{00000000-0005-0000-0000-0000F0C60000}"/>
    <cellStyle name="Normal 8 2 2 5 2 3 2 2" xfId="50937" xr:uid="{00000000-0005-0000-0000-0000F1C60000}"/>
    <cellStyle name="Normal 8 2 2 5 2 3 3" xfId="50938" xr:uid="{00000000-0005-0000-0000-0000F2C60000}"/>
    <cellStyle name="Normal 8 2 2 5 2 3 3 2" xfId="50939" xr:uid="{00000000-0005-0000-0000-0000F3C60000}"/>
    <cellStyle name="Normal 8 2 2 5 2 3 3 2 2" xfId="50940" xr:uid="{00000000-0005-0000-0000-0000F4C60000}"/>
    <cellStyle name="Normal 8 2 2 5 2 3 3 3" xfId="50941" xr:uid="{00000000-0005-0000-0000-0000F5C60000}"/>
    <cellStyle name="Normal 8 2 2 5 2 3 4" xfId="50942" xr:uid="{00000000-0005-0000-0000-0000F6C60000}"/>
    <cellStyle name="Normal 8 2 2 5 2 4" xfId="50943" xr:uid="{00000000-0005-0000-0000-0000F7C60000}"/>
    <cellStyle name="Normal 8 2 2 5 2 4 2" xfId="50944" xr:uid="{00000000-0005-0000-0000-0000F8C60000}"/>
    <cellStyle name="Normal 8 2 2 5 2 4 2 2" xfId="50945" xr:uid="{00000000-0005-0000-0000-0000F9C60000}"/>
    <cellStyle name="Normal 8 2 2 5 2 4 3" xfId="50946" xr:uid="{00000000-0005-0000-0000-0000FAC60000}"/>
    <cellStyle name="Normal 8 2 2 5 2 4 3 2" xfId="50947" xr:uid="{00000000-0005-0000-0000-0000FBC60000}"/>
    <cellStyle name="Normal 8 2 2 5 2 4 3 2 2" xfId="50948" xr:uid="{00000000-0005-0000-0000-0000FCC60000}"/>
    <cellStyle name="Normal 8 2 2 5 2 4 3 3" xfId="50949" xr:uid="{00000000-0005-0000-0000-0000FDC60000}"/>
    <cellStyle name="Normal 8 2 2 5 2 4 4" xfId="50950" xr:uid="{00000000-0005-0000-0000-0000FEC60000}"/>
    <cellStyle name="Normal 8 2 2 5 2 5" xfId="50951" xr:uid="{00000000-0005-0000-0000-0000FFC60000}"/>
    <cellStyle name="Normal 8 2 2 5 2 5 2" xfId="50952" xr:uid="{00000000-0005-0000-0000-000000C70000}"/>
    <cellStyle name="Normal 8 2 2 5 2 6" xfId="50953" xr:uid="{00000000-0005-0000-0000-000001C70000}"/>
    <cellStyle name="Normal 8 2 2 5 2 6 2" xfId="50954" xr:uid="{00000000-0005-0000-0000-000002C70000}"/>
    <cellStyle name="Normal 8 2 2 5 2 6 2 2" xfId="50955" xr:uid="{00000000-0005-0000-0000-000003C70000}"/>
    <cellStyle name="Normal 8 2 2 5 2 6 3" xfId="50956" xr:uid="{00000000-0005-0000-0000-000004C70000}"/>
    <cellStyle name="Normal 8 2 2 5 2 7" xfId="50957" xr:uid="{00000000-0005-0000-0000-000005C70000}"/>
    <cellStyle name="Normal 8 2 2 5 2 7 2" xfId="50958" xr:uid="{00000000-0005-0000-0000-000006C70000}"/>
    <cellStyle name="Normal 8 2 2 5 2 8" xfId="50959" xr:uid="{00000000-0005-0000-0000-000007C70000}"/>
    <cellStyle name="Normal 8 2 2 5 2 9" xfId="50960" xr:uid="{00000000-0005-0000-0000-000008C70000}"/>
    <cellStyle name="Normal 8 2 2 5 3" xfId="50961" xr:uid="{00000000-0005-0000-0000-000009C70000}"/>
    <cellStyle name="Normal 8 2 2 5 3 2" xfId="50962" xr:uid="{00000000-0005-0000-0000-00000AC70000}"/>
    <cellStyle name="Normal 8 2 2 5 3 2 2" xfId="50963" xr:uid="{00000000-0005-0000-0000-00000BC70000}"/>
    <cellStyle name="Normal 8 2 2 5 3 2 2 2" xfId="50964" xr:uid="{00000000-0005-0000-0000-00000CC70000}"/>
    <cellStyle name="Normal 8 2 2 5 3 2 3" xfId="50965" xr:uid="{00000000-0005-0000-0000-00000DC70000}"/>
    <cellStyle name="Normal 8 2 2 5 3 2 3 2" xfId="50966" xr:uid="{00000000-0005-0000-0000-00000EC70000}"/>
    <cellStyle name="Normal 8 2 2 5 3 2 3 2 2" xfId="50967" xr:uid="{00000000-0005-0000-0000-00000FC70000}"/>
    <cellStyle name="Normal 8 2 2 5 3 2 3 3" xfId="50968" xr:uid="{00000000-0005-0000-0000-000010C70000}"/>
    <cellStyle name="Normal 8 2 2 5 3 2 4" xfId="50969" xr:uid="{00000000-0005-0000-0000-000011C70000}"/>
    <cellStyle name="Normal 8 2 2 5 3 3" xfId="50970" xr:uid="{00000000-0005-0000-0000-000012C70000}"/>
    <cellStyle name="Normal 8 2 2 5 3 3 2" xfId="50971" xr:uid="{00000000-0005-0000-0000-000013C70000}"/>
    <cellStyle name="Normal 8 2 2 5 3 4" xfId="50972" xr:uid="{00000000-0005-0000-0000-000014C70000}"/>
    <cellStyle name="Normal 8 2 2 5 3 4 2" xfId="50973" xr:uid="{00000000-0005-0000-0000-000015C70000}"/>
    <cellStyle name="Normal 8 2 2 5 3 4 2 2" xfId="50974" xr:uid="{00000000-0005-0000-0000-000016C70000}"/>
    <cellStyle name="Normal 8 2 2 5 3 4 3" xfId="50975" xr:uid="{00000000-0005-0000-0000-000017C70000}"/>
    <cellStyle name="Normal 8 2 2 5 3 5" xfId="50976" xr:uid="{00000000-0005-0000-0000-000018C70000}"/>
    <cellStyle name="Normal 8 2 2 5 4" xfId="50977" xr:uid="{00000000-0005-0000-0000-000019C70000}"/>
    <cellStyle name="Normal 8 2 2 5 4 2" xfId="50978" xr:uid="{00000000-0005-0000-0000-00001AC70000}"/>
    <cellStyle name="Normal 8 2 2 5 4 2 2" xfId="50979" xr:uid="{00000000-0005-0000-0000-00001BC70000}"/>
    <cellStyle name="Normal 8 2 2 5 4 3" xfId="50980" xr:uid="{00000000-0005-0000-0000-00001CC70000}"/>
    <cellStyle name="Normal 8 2 2 5 4 3 2" xfId="50981" xr:uid="{00000000-0005-0000-0000-00001DC70000}"/>
    <cellStyle name="Normal 8 2 2 5 4 3 2 2" xfId="50982" xr:uid="{00000000-0005-0000-0000-00001EC70000}"/>
    <cellStyle name="Normal 8 2 2 5 4 3 3" xfId="50983" xr:uid="{00000000-0005-0000-0000-00001FC70000}"/>
    <cellStyle name="Normal 8 2 2 5 4 4" xfId="50984" xr:uid="{00000000-0005-0000-0000-000020C70000}"/>
    <cellStyle name="Normal 8 2 2 5 5" xfId="50985" xr:uid="{00000000-0005-0000-0000-000021C70000}"/>
    <cellStyle name="Normal 8 2 2 5 5 2" xfId="50986" xr:uid="{00000000-0005-0000-0000-000022C70000}"/>
    <cellStyle name="Normal 8 2 2 5 5 2 2" xfId="50987" xr:uid="{00000000-0005-0000-0000-000023C70000}"/>
    <cellStyle name="Normal 8 2 2 5 5 3" xfId="50988" xr:uid="{00000000-0005-0000-0000-000024C70000}"/>
    <cellStyle name="Normal 8 2 2 5 5 3 2" xfId="50989" xr:uid="{00000000-0005-0000-0000-000025C70000}"/>
    <cellStyle name="Normal 8 2 2 5 5 3 2 2" xfId="50990" xr:uid="{00000000-0005-0000-0000-000026C70000}"/>
    <cellStyle name="Normal 8 2 2 5 5 3 3" xfId="50991" xr:uid="{00000000-0005-0000-0000-000027C70000}"/>
    <cellStyle name="Normal 8 2 2 5 5 4" xfId="50992" xr:uid="{00000000-0005-0000-0000-000028C70000}"/>
    <cellStyle name="Normal 8 2 2 5 6" xfId="50993" xr:uid="{00000000-0005-0000-0000-000029C70000}"/>
    <cellStyle name="Normal 8 2 2 5 6 2" xfId="50994" xr:uid="{00000000-0005-0000-0000-00002AC70000}"/>
    <cellStyle name="Normal 8 2 2 5 7" xfId="50995" xr:uid="{00000000-0005-0000-0000-00002BC70000}"/>
    <cellStyle name="Normal 8 2 2 5 7 2" xfId="50996" xr:uid="{00000000-0005-0000-0000-00002CC70000}"/>
    <cellStyle name="Normal 8 2 2 5 7 2 2" xfId="50997" xr:uid="{00000000-0005-0000-0000-00002DC70000}"/>
    <cellStyle name="Normal 8 2 2 5 7 3" xfId="50998" xr:uid="{00000000-0005-0000-0000-00002EC70000}"/>
    <cellStyle name="Normal 8 2 2 5 8" xfId="50999" xr:uid="{00000000-0005-0000-0000-00002FC70000}"/>
    <cellStyle name="Normal 8 2 2 5 8 2" xfId="51000" xr:uid="{00000000-0005-0000-0000-000030C70000}"/>
    <cellStyle name="Normal 8 2 2 5 9" xfId="51001" xr:uid="{00000000-0005-0000-0000-000031C70000}"/>
    <cellStyle name="Normal 8 2 2 6" xfId="51002" xr:uid="{00000000-0005-0000-0000-000032C70000}"/>
    <cellStyle name="Normal 8 2 2 6 2" xfId="51003" xr:uid="{00000000-0005-0000-0000-000033C70000}"/>
    <cellStyle name="Normal 8 2 2 6 2 2" xfId="51004" xr:uid="{00000000-0005-0000-0000-000034C70000}"/>
    <cellStyle name="Normal 8 2 2 6 2 2 2" xfId="51005" xr:uid="{00000000-0005-0000-0000-000035C70000}"/>
    <cellStyle name="Normal 8 2 2 6 2 2 2 2" xfId="51006" xr:uid="{00000000-0005-0000-0000-000036C70000}"/>
    <cellStyle name="Normal 8 2 2 6 2 2 3" xfId="51007" xr:uid="{00000000-0005-0000-0000-000037C70000}"/>
    <cellStyle name="Normal 8 2 2 6 2 2 3 2" xfId="51008" xr:uid="{00000000-0005-0000-0000-000038C70000}"/>
    <cellStyle name="Normal 8 2 2 6 2 2 3 2 2" xfId="51009" xr:uid="{00000000-0005-0000-0000-000039C70000}"/>
    <cellStyle name="Normal 8 2 2 6 2 2 3 3" xfId="51010" xr:uid="{00000000-0005-0000-0000-00003AC70000}"/>
    <cellStyle name="Normal 8 2 2 6 2 2 4" xfId="51011" xr:uid="{00000000-0005-0000-0000-00003BC70000}"/>
    <cellStyle name="Normal 8 2 2 6 2 3" xfId="51012" xr:uid="{00000000-0005-0000-0000-00003CC70000}"/>
    <cellStyle name="Normal 8 2 2 6 2 3 2" xfId="51013" xr:uid="{00000000-0005-0000-0000-00003DC70000}"/>
    <cellStyle name="Normal 8 2 2 6 2 4" xfId="51014" xr:uid="{00000000-0005-0000-0000-00003EC70000}"/>
    <cellStyle name="Normal 8 2 2 6 2 4 2" xfId="51015" xr:uid="{00000000-0005-0000-0000-00003FC70000}"/>
    <cellStyle name="Normal 8 2 2 6 2 4 2 2" xfId="51016" xr:uid="{00000000-0005-0000-0000-000040C70000}"/>
    <cellStyle name="Normal 8 2 2 6 2 4 3" xfId="51017" xr:uid="{00000000-0005-0000-0000-000041C70000}"/>
    <cellStyle name="Normal 8 2 2 6 2 5" xfId="51018" xr:uid="{00000000-0005-0000-0000-000042C70000}"/>
    <cellStyle name="Normal 8 2 2 6 3" xfId="51019" xr:uid="{00000000-0005-0000-0000-000043C70000}"/>
    <cellStyle name="Normal 8 2 2 6 3 2" xfId="51020" xr:uid="{00000000-0005-0000-0000-000044C70000}"/>
    <cellStyle name="Normal 8 2 2 6 3 2 2" xfId="51021" xr:uid="{00000000-0005-0000-0000-000045C70000}"/>
    <cellStyle name="Normal 8 2 2 6 3 3" xfId="51022" xr:uid="{00000000-0005-0000-0000-000046C70000}"/>
    <cellStyle name="Normal 8 2 2 6 3 3 2" xfId="51023" xr:uid="{00000000-0005-0000-0000-000047C70000}"/>
    <cellStyle name="Normal 8 2 2 6 3 3 2 2" xfId="51024" xr:uid="{00000000-0005-0000-0000-000048C70000}"/>
    <cellStyle name="Normal 8 2 2 6 3 3 3" xfId="51025" xr:uid="{00000000-0005-0000-0000-000049C70000}"/>
    <cellStyle name="Normal 8 2 2 6 3 4" xfId="51026" xr:uid="{00000000-0005-0000-0000-00004AC70000}"/>
    <cellStyle name="Normal 8 2 2 6 4" xfId="51027" xr:uid="{00000000-0005-0000-0000-00004BC70000}"/>
    <cellStyle name="Normal 8 2 2 6 4 2" xfId="51028" xr:uid="{00000000-0005-0000-0000-00004CC70000}"/>
    <cellStyle name="Normal 8 2 2 6 4 2 2" xfId="51029" xr:uid="{00000000-0005-0000-0000-00004DC70000}"/>
    <cellStyle name="Normal 8 2 2 6 4 3" xfId="51030" xr:uid="{00000000-0005-0000-0000-00004EC70000}"/>
    <cellStyle name="Normal 8 2 2 6 4 3 2" xfId="51031" xr:uid="{00000000-0005-0000-0000-00004FC70000}"/>
    <cellStyle name="Normal 8 2 2 6 4 3 2 2" xfId="51032" xr:uid="{00000000-0005-0000-0000-000050C70000}"/>
    <cellStyle name="Normal 8 2 2 6 4 3 3" xfId="51033" xr:uid="{00000000-0005-0000-0000-000051C70000}"/>
    <cellStyle name="Normal 8 2 2 6 4 4" xfId="51034" xr:uid="{00000000-0005-0000-0000-000052C70000}"/>
    <cellStyle name="Normal 8 2 2 6 5" xfId="51035" xr:uid="{00000000-0005-0000-0000-000053C70000}"/>
    <cellStyle name="Normal 8 2 2 6 5 2" xfId="51036" xr:uid="{00000000-0005-0000-0000-000054C70000}"/>
    <cellStyle name="Normal 8 2 2 6 6" xfId="51037" xr:uid="{00000000-0005-0000-0000-000055C70000}"/>
    <cellStyle name="Normal 8 2 2 6 6 2" xfId="51038" xr:uid="{00000000-0005-0000-0000-000056C70000}"/>
    <cellStyle name="Normal 8 2 2 6 6 2 2" xfId="51039" xr:uid="{00000000-0005-0000-0000-000057C70000}"/>
    <cellStyle name="Normal 8 2 2 6 6 3" xfId="51040" xr:uid="{00000000-0005-0000-0000-000058C70000}"/>
    <cellStyle name="Normal 8 2 2 6 7" xfId="51041" xr:uid="{00000000-0005-0000-0000-000059C70000}"/>
    <cellStyle name="Normal 8 2 2 6 7 2" xfId="51042" xr:uid="{00000000-0005-0000-0000-00005AC70000}"/>
    <cellStyle name="Normal 8 2 2 6 8" xfId="51043" xr:uid="{00000000-0005-0000-0000-00005BC70000}"/>
    <cellStyle name="Normal 8 2 2 6 9" xfId="51044" xr:uid="{00000000-0005-0000-0000-00005CC70000}"/>
    <cellStyle name="Normal 8 2 2 7" xfId="51045" xr:uid="{00000000-0005-0000-0000-00005DC70000}"/>
    <cellStyle name="Normal 8 2 2 7 2" xfId="51046" xr:uid="{00000000-0005-0000-0000-00005EC70000}"/>
    <cellStyle name="Normal 8 2 2 7 2 2" xfId="51047" xr:uid="{00000000-0005-0000-0000-00005FC70000}"/>
    <cellStyle name="Normal 8 2 2 7 2 2 2" xfId="51048" xr:uid="{00000000-0005-0000-0000-000060C70000}"/>
    <cellStyle name="Normal 8 2 2 7 2 2 2 2" xfId="51049" xr:uid="{00000000-0005-0000-0000-000061C70000}"/>
    <cellStyle name="Normal 8 2 2 7 2 2 3" xfId="51050" xr:uid="{00000000-0005-0000-0000-000062C70000}"/>
    <cellStyle name="Normal 8 2 2 7 2 2 3 2" xfId="51051" xr:uid="{00000000-0005-0000-0000-000063C70000}"/>
    <cellStyle name="Normal 8 2 2 7 2 2 3 2 2" xfId="51052" xr:uid="{00000000-0005-0000-0000-000064C70000}"/>
    <cellStyle name="Normal 8 2 2 7 2 2 3 3" xfId="51053" xr:uid="{00000000-0005-0000-0000-000065C70000}"/>
    <cellStyle name="Normal 8 2 2 7 2 2 4" xfId="51054" xr:uid="{00000000-0005-0000-0000-000066C70000}"/>
    <cellStyle name="Normal 8 2 2 7 2 3" xfId="51055" xr:uid="{00000000-0005-0000-0000-000067C70000}"/>
    <cellStyle name="Normal 8 2 2 7 2 3 2" xfId="51056" xr:uid="{00000000-0005-0000-0000-000068C70000}"/>
    <cellStyle name="Normal 8 2 2 7 2 4" xfId="51057" xr:uid="{00000000-0005-0000-0000-000069C70000}"/>
    <cellStyle name="Normal 8 2 2 7 2 4 2" xfId="51058" xr:uid="{00000000-0005-0000-0000-00006AC70000}"/>
    <cellStyle name="Normal 8 2 2 7 2 4 2 2" xfId="51059" xr:uid="{00000000-0005-0000-0000-00006BC70000}"/>
    <cellStyle name="Normal 8 2 2 7 2 4 3" xfId="51060" xr:uid="{00000000-0005-0000-0000-00006CC70000}"/>
    <cellStyle name="Normal 8 2 2 7 2 5" xfId="51061" xr:uid="{00000000-0005-0000-0000-00006DC70000}"/>
    <cellStyle name="Normal 8 2 2 7 3" xfId="51062" xr:uid="{00000000-0005-0000-0000-00006EC70000}"/>
    <cellStyle name="Normal 8 2 2 7 3 2" xfId="51063" xr:uid="{00000000-0005-0000-0000-00006FC70000}"/>
    <cellStyle name="Normal 8 2 2 7 3 2 2" xfId="51064" xr:uid="{00000000-0005-0000-0000-000070C70000}"/>
    <cellStyle name="Normal 8 2 2 7 3 3" xfId="51065" xr:uid="{00000000-0005-0000-0000-000071C70000}"/>
    <cellStyle name="Normal 8 2 2 7 3 3 2" xfId="51066" xr:uid="{00000000-0005-0000-0000-000072C70000}"/>
    <cellStyle name="Normal 8 2 2 7 3 3 2 2" xfId="51067" xr:uid="{00000000-0005-0000-0000-000073C70000}"/>
    <cellStyle name="Normal 8 2 2 7 3 3 3" xfId="51068" xr:uid="{00000000-0005-0000-0000-000074C70000}"/>
    <cellStyle name="Normal 8 2 2 7 3 4" xfId="51069" xr:uid="{00000000-0005-0000-0000-000075C70000}"/>
    <cellStyle name="Normal 8 2 2 7 4" xfId="51070" xr:uid="{00000000-0005-0000-0000-000076C70000}"/>
    <cellStyle name="Normal 8 2 2 7 4 2" xfId="51071" xr:uid="{00000000-0005-0000-0000-000077C70000}"/>
    <cellStyle name="Normal 8 2 2 7 5" xfId="51072" xr:uid="{00000000-0005-0000-0000-000078C70000}"/>
    <cellStyle name="Normal 8 2 2 7 5 2" xfId="51073" xr:uid="{00000000-0005-0000-0000-000079C70000}"/>
    <cellStyle name="Normal 8 2 2 7 5 2 2" xfId="51074" xr:uid="{00000000-0005-0000-0000-00007AC70000}"/>
    <cellStyle name="Normal 8 2 2 7 5 3" xfId="51075" xr:uid="{00000000-0005-0000-0000-00007BC70000}"/>
    <cellStyle name="Normal 8 2 2 7 6" xfId="51076" xr:uid="{00000000-0005-0000-0000-00007CC70000}"/>
    <cellStyle name="Normal 8 2 2 8" xfId="51077" xr:uid="{00000000-0005-0000-0000-00007DC70000}"/>
    <cellStyle name="Normal 8 2 2 8 2" xfId="51078" xr:uid="{00000000-0005-0000-0000-00007EC70000}"/>
    <cellStyle name="Normal 8 2 2 8 2 2" xfId="51079" xr:uid="{00000000-0005-0000-0000-00007FC70000}"/>
    <cellStyle name="Normal 8 2 2 8 2 2 2" xfId="51080" xr:uid="{00000000-0005-0000-0000-000080C70000}"/>
    <cellStyle name="Normal 8 2 2 8 2 2 2 2" xfId="51081" xr:uid="{00000000-0005-0000-0000-000081C70000}"/>
    <cellStyle name="Normal 8 2 2 8 2 2 3" xfId="51082" xr:uid="{00000000-0005-0000-0000-000082C70000}"/>
    <cellStyle name="Normal 8 2 2 8 2 2 3 2" xfId="51083" xr:uid="{00000000-0005-0000-0000-000083C70000}"/>
    <cellStyle name="Normal 8 2 2 8 2 2 3 2 2" xfId="51084" xr:uid="{00000000-0005-0000-0000-000084C70000}"/>
    <cellStyle name="Normal 8 2 2 8 2 2 3 3" xfId="51085" xr:uid="{00000000-0005-0000-0000-000085C70000}"/>
    <cellStyle name="Normal 8 2 2 8 2 2 4" xfId="51086" xr:uid="{00000000-0005-0000-0000-000086C70000}"/>
    <cellStyle name="Normal 8 2 2 8 2 3" xfId="51087" xr:uid="{00000000-0005-0000-0000-000087C70000}"/>
    <cellStyle name="Normal 8 2 2 8 2 3 2" xfId="51088" xr:uid="{00000000-0005-0000-0000-000088C70000}"/>
    <cellStyle name="Normal 8 2 2 8 2 4" xfId="51089" xr:uid="{00000000-0005-0000-0000-000089C70000}"/>
    <cellStyle name="Normal 8 2 2 8 2 4 2" xfId="51090" xr:uid="{00000000-0005-0000-0000-00008AC70000}"/>
    <cellStyle name="Normal 8 2 2 8 2 4 2 2" xfId="51091" xr:uid="{00000000-0005-0000-0000-00008BC70000}"/>
    <cellStyle name="Normal 8 2 2 8 2 4 3" xfId="51092" xr:uid="{00000000-0005-0000-0000-00008CC70000}"/>
    <cellStyle name="Normal 8 2 2 8 2 5" xfId="51093" xr:uid="{00000000-0005-0000-0000-00008DC70000}"/>
    <cellStyle name="Normal 8 2 2 8 3" xfId="51094" xr:uid="{00000000-0005-0000-0000-00008EC70000}"/>
    <cellStyle name="Normal 8 2 2 8 3 2" xfId="51095" xr:uid="{00000000-0005-0000-0000-00008FC70000}"/>
    <cellStyle name="Normal 8 2 2 8 3 2 2" xfId="51096" xr:uid="{00000000-0005-0000-0000-000090C70000}"/>
    <cellStyle name="Normal 8 2 2 8 3 3" xfId="51097" xr:uid="{00000000-0005-0000-0000-000091C70000}"/>
    <cellStyle name="Normal 8 2 2 8 3 3 2" xfId="51098" xr:uid="{00000000-0005-0000-0000-000092C70000}"/>
    <cellStyle name="Normal 8 2 2 8 3 3 2 2" xfId="51099" xr:uid="{00000000-0005-0000-0000-000093C70000}"/>
    <cellStyle name="Normal 8 2 2 8 3 3 3" xfId="51100" xr:uid="{00000000-0005-0000-0000-000094C70000}"/>
    <cellStyle name="Normal 8 2 2 8 3 4" xfId="51101" xr:uid="{00000000-0005-0000-0000-000095C70000}"/>
    <cellStyle name="Normal 8 2 2 8 4" xfId="51102" xr:uid="{00000000-0005-0000-0000-000096C70000}"/>
    <cellStyle name="Normal 8 2 2 8 4 2" xfId="51103" xr:uid="{00000000-0005-0000-0000-000097C70000}"/>
    <cellStyle name="Normal 8 2 2 8 5" xfId="51104" xr:uid="{00000000-0005-0000-0000-000098C70000}"/>
    <cellStyle name="Normal 8 2 2 8 5 2" xfId="51105" xr:uid="{00000000-0005-0000-0000-000099C70000}"/>
    <cellStyle name="Normal 8 2 2 8 5 2 2" xfId="51106" xr:uid="{00000000-0005-0000-0000-00009AC70000}"/>
    <cellStyle name="Normal 8 2 2 8 5 3" xfId="51107" xr:uid="{00000000-0005-0000-0000-00009BC70000}"/>
    <cellStyle name="Normal 8 2 2 8 6" xfId="51108" xr:uid="{00000000-0005-0000-0000-00009CC70000}"/>
    <cellStyle name="Normal 8 2 2 9" xfId="51109" xr:uid="{00000000-0005-0000-0000-00009DC70000}"/>
    <cellStyle name="Normal 8 2 2 9 2" xfId="51110" xr:uid="{00000000-0005-0000-0000-00009EC70000}"/>
    <cellStyle name="Normal 8 2 2 9 2 2" xfId="51111" xr:uid="{00000000-0005-0000-0000-00009FC70000}"/>
    <cellStyle name="Normal 8 2 2 9 2 2 2" xfId="51112" xr:uid="{00000000-0005-0000-0000-0000A0C70000}"/>
    <cellStyle name="Normal 8 2 2 9 2 3" xfId="51113" xr:uid="{00000000-0005-0000-0000-0000A1C70000}"/>
    <cellStyle name="Normal 8 2 2 9 2 3 2" xfId="51114" xr:uid="{00000000-0005-0000-0000-0000A2C70000}"/>
    <cellStyle name="Normal 8 2 2 9 2 3 2 2" xfId="51115" xr:uid="{00000000-0005-0000-0000-0000A3C70000}"/>
    <cellStyle name="Normal 8 2 2 9 2 3 3" xfId="51116" xr:uid="{00000000-0005-0000-0000-0000A4C70000}"/>
    <cellStyle name="Normal 8 2 2 9 2 4" xfId="51117" xr:uid="{00000000-0005-0000-0000-0000A5C70000}"/>
    <cellStyle name="Normal 8 2 2 9 3" xfId="51118" xr:uid="{00000000-0005-0000-0000-0000A6C70000}"/>
    <cellStyle name="Normal 8 2 2 9 3 2" xfId="51119" xr:uid="{00000000-0005-0000-0000-0000A7C70000}"/>
    <cellStyle name="Normal 8 2 2 9 4" xfId="51120" xr:uid="{00000000-0005-0000-0000-0000A8C70000}"/>
    <cellStyle name="Normal 8 2 2 9 4 2" xfId="51121" xr:uid="{00000000-0005-0000-0000-0000A9C70000}"/>
    <cellStyle name="Normal 8 2 2 9 4 2 2" xfId="51122" xr:uid="{00000000-0005-0000-0000-0000AAC70000}"/>
    <cellStyle name="Normal 8 2 2 9 4 3" xfId="51123" xr:uid="{00000000-0005-0000-0000-0000ABC70000}"/>
    <cellStyle name="Normal 8 2 2 9 5" xfId="51124" xr:uid="{00000000-0005-0000-0000-0000ACC70000}"/>
    <cellStyle name="Normal 8 2 2_T-straight with PEDs adjustor" xfId="51125" xr:uid="{00000000-0005-0000-0000-0000ADC70000}"/>
    <cellStyle name="Normal 8 2 3" xfId="51126" xr:uid="{00000000-0005-0000-0000-0000AEC70000}"/>
    <cellStyle name="Normal 8 2 3 10" xfId="51127" xr:uid="{00000000-0005-0000-0000-0000AFC70000}"/>
    <cellStyle name="Normal 8 2 3 11" xfId="51128" xr:uid="{00000000-0005-0000-0000-0000B0C70000}"/>
    <cellStyle name="Normal 8 2 3 2" xfId="51129" xr:uid="{00000000-0005-0000-0000-0000B1C70000}"/>
    <cellStyle name="Normal 8 2 3 2 10" xfId="51130" xr:uid="{00000000-0005-0000-0000-0000B2C70000}"/>
    <cellStyle name="Normal 8 2 3 2 2" xfId="51131" xr:uid="{00000000-0005-0000-0000-0000B3C70000}"/>
    <cellStyle name="Normal 8 2 3 2 2 2" xfId="51132" xr:uid="{00000000-0005-0000-0000-0000B4C70000}"/>
    <cellStyle name="Normal 8 2 3 2 2 2 2" xfId="51133" xr:uid="{00000000-0005-0000-0000-0000B5C70000}"/>
    <cellStyle name="Normal 8 2 3 2 2 2 2 2" xfId="51134" xr:uid="{00000000-0005-0000-0000-0000B6C70000}"/>
    <cellStyle name="Normal 8 2 3 2 2 2 2 2 2" xfId="51135" xr:uid="{00000000-0005-0000-0000-0000B7C70000}"/>
    <cellStyle name="Normal 8 2 3 2 2 2 2 3" xfId="51136" xr:uid="{00000000-0005-0000-0000-0000B8C70000}"/>
    <cellStyle name="Normal 8 2 3 2 2 2 2 3 2" xfId="51137" xr:uid="{00000000-0005-0000-0000-0000B9C70000}"/>
    <cellStyle name="Normal 8 2 3 2 2 2 2 3 2 2" xfId="51138" xr:uid="{00000000-0005-0000-0000-0000BAC70000}"/>
    <cellStyle name="Normal 8 2 3 2 2 2 2 3 3" xfId="51139" xr:uid="{00000000-0005-0000-0000-0000BBC70000}"/>
    <cellStyle name="Normal 8 2 3 2 2 2 2 4" xfId="51140" xr:uid="{00000000-0005-0000-0000-0000BCC70000}"/>
    <cellStyle name="Normal 8 2 3 2 2 2 3" xfId="51141" xr:uid="{00000000-0005-0000-0000-0000BDC70000}"/>
    <cellStyle name="Normal 8 2 3 2 2 2 3 2" xfId="51142" xr:uid="{00000000-0005-0000-0000-0000BEC70000}"/>
    <cellStyle name="Normal 8 2 3 2 2 2 4" xfId="51143" xr:uid="{00000000-0005-0000-0000-0000BFC70000}"/>
    <cellStyle name="Normal 8 2 3 2 2 2 4 2" xfId="51144" xr:uid="{00000000-0005-0000-0000-0000C0C70000}"/>
    <cellStyle name="Normal 8 2 3 2 2 2 4 2 2" xfId="51145" xr:uid="{00000000-0005-0000-0000-0000C1C70000}"/>
    <cellStyle name="Normal 8 2 3 2 2 2 4 3" xfId="51146" xr:uid="{00000000-0005-0000-0000-0000C2C70000}"/>
    <cellStyle name="Normal 8 2 3 2 2 2 5" xfId="51147" xr:uid="{00000000-0005-0000-0000-0000C3C70000}"/>
    <cellStyle name="Normal 8 2 3 2 2 2 6" xfId="51148" xr:uid="{00000000-0005-0000-0000-0000C4C70000}"/>
    <cellStyle name="Normal 8 2 3 2 2 3" xfId="51149" xr:uid="{00000000-0005-0000-0000-0000C5C70000}"/>
    <cellStyle name="Normal 8 2 3 2 2 3 2" xfId="51150" xr:uid="{00000000-0005-0000-0000-0000C6C70000}"/>
    <cellStyle name="Normal 8 2 3 2 2 3 2 2" xfId="51151" xr:uid="{00000000-0005-0000-0000-0000C7C70000}"/>
    <cellStyle name="Normal 8 2 3 2 2 3 3" xfId="51152" xr:uid="{00000000-0005-0000-0000-0000C8C70000}"/>
    <cellStyle name="Normal 8 2 3 2 2 3 3 2" xfId="51153" xr:uid="{00000000-0005-0000-0000-0000C9C70000}"/>
    <cellStyle name="Normal 8 2 3 2 2 3 3 2 2" xfId="51154" xr:uid="{00000000-0005-0000-0000-0000CAC70000}"/>
    <cellStyle name="Normal 8 2 3 2 2 3 3 3" xfId="51155" xr:uid="{00000000-0005-0000-0000-0000CBC70000}"/>
    <cellStyle name="Normal 8 2 3 2 2 3 4" xfId="51156" xr:uid="{00000000-0005-0000-0000-0000CCC70000}"/>
    <cellStyle name="Normal 8 2 3 2 2 4" xfId="51157" xr:uid="{00000000-0005-0000-0000-0000CDC70000}"/>
    <cellStyle name="Normal 8 2 3 2 2 4 2" xfId="51158" xr:uid="{00000000-0005-0000-0000-0000CEC70000}"/>
    <cellStyle name="Normal 8 2 3 2 2 4 2 2" xfId="51159" xr:uid="{00000000-0005-0000-0000-0000CFC70000}"/>
    <cellStyle name="Normal 8 2 3 2 2 4 3" xfId="51160" xr:uid="{00000000-0005-0000-0000-0000D0C70000}"/>
    <cellStyle name="Normal 8 2 3 2 2 4 3 2" xfId="51161" xr:uid="{00000000-0005-0000-0000-0000D1C70000}"/>
    <cellStyle name="Normal 8 2 3 2 2 4 3 2 2" xfId="51162" xr:uid="{00000000-0005-0000-0000-0000D2C70000}"/>
    <cellStyle name="Normal 8 2 3 2 2 4 3 3" xfId="51163" xr:uid="{00000000-0005-0000-0000-0000D3C70000}"/>
    <cellStyle name="Normal 8 2 3 2 2 4 4" xfId="51164" xr:uid="{00000000-0005-0000-0000-0000D4C70000}"/>
    <cellStyle name="Normal 8 2 3 2 2 5" xfId="51165" xr:uid="{00000000-0005-0000-0000-0000D5C70000}"/>
    <cellStyle name="Normal 8 2 3 2 2 5 2" xfId="51166" xr:uid="{00000000-0005-0000-0000-0000D6C70000}"/>
    <cellStyle name="Normal 8 2 3 2 2 6" xfId="51167" xr:uid="{00000000-0005-0000-0000-0000D7C70000}"/>
    <cellStyle name="Normal 8 2 3 2 2 6 2" xfId="51168" xr:uid="{00000000-0005-0000-0000-0000D8C70000}"/>
    <cellStyle name="Normal 8 2 3 2 2 6 2 2" xfId="51169" xr:uid="{00000000-0005-0000-0000-0000D9C70000}"/>
    <cellStyle name="Normal 8 2 3 2 2 6 3" xfId="51170" xr:uid="{00000000-0005-0000-0000-0000DAC70000}"/>
    <cellStyle name="Normal 8 2 3 2 2 7" xfId="51171" xr:uid="{00000000-0005-0000-0000-0000DBC70000}"/>
    <cellStyle name="Normal 8 2 3 2 2 7 2" xfId="51172" xr:uid="{00000000-0005-0000-0000-0000DCC70000}"/>
    <cellStyle name="Normal 8 2 3 2 2 8" xfId="51173" xr:uid="{00000000-0005-0000-0000-0000DDC70000}"/>
    <cellStyle name="Normal 8 2 3 2 2 9" xfId="51174" xr:uid="{00000000-0005-0000-0000-0000DEC70000}"/>
    <cellStyle name="Normal 8 2 3 2 3" xfId="51175" xr:uid="{00000000-0005-0000-0000-0000DFC70000}"/>
    <cellStyle name="Normal 8 2 3 2 3 2" xfId="51176" xr:uid="{00000000-0005-0000-0000-0000E0C70000}"/>
    <cellStyle name="Normal 8 2 3 2 3 2 2" xfId="51177" xr:uid="{00000000-0005-0000-0000-0000E1C70000}"/>
    <cellStyle name="Normal 8 2 3 2 3 2 2 2" xfId="51178" xr:uid="{00000000-0005-0000-0000-0000E2C70000}"/>
    <cellStyle name="Normal 8 2 3 2 3 2 3" xfId="51179" xr:uid="{00000000-0005-0000-0000-0000E3C70000}"/>
    <cellStyle name="Normal 8 2 3 2 3 2 3 2" xfId="51180" xr:uid="{00000000-0005-0000-0000-0000E4C70000}"/>
    <cellStyle name="Normal 8 2 3 2 3 2 3 2 2" xfId="51181" xr:uid="{00000000-0005-0000-0000-0000E5C70000}"/>
    <cellStyle name="Normal 8 2 3 2 3 2 3 3" xfId="51182" xr:uid="{00000000-0005-0000-0000-0000E6C70000}"/>
    <cellStyle name="Normal 8 2 3 2 3 2 4" xfId="51183" xr:uid="{00000000-0005-0000-0000-0000E7C70000}"/>
    <cellStyle name="Normal 8 2 3 2 3 2 5" xfId="51184" xr:uid="{00000000-0005-0000-0000-0000E8C70000}"/>
    <cellStyle name="Normal 8 2 3 2 3 3" xfId="51185" xr:uid="{00000000-0005-0000-0000-0000E9C70000}"/>
    <cellStyle name="Normal 8 2 3 2 3 3 2" xfId="51186" xr:uid="{00000000-0005-0000-0000-0000EAC70000}"/>
    <cellStyle name="Normal 8 2 3 2 3 4" xfId="51187" xr:uid="{00000000-0005-0000-0000-0000EBC70000}"/>
    <cellStyle name="Normal 8 2 3 2 3 4 2" xfId="51188" xr:uid="{00000000-0005-0000-0000-0000ECC70000}"/>
    <cellStyle name="Normal 8 2 3 2 3 4 2 2" xfId="51189" xr:uid="{00000000-0005-0000-0000-0000EDC70000}"/>
    <cellStyle name="Normal 8 2 3 2 3 4 3" xfId="51190" xr:uid="{00000000-0005-0000-0000-0000EEC70000}"/>
    <cellStyle name="Normal 8 2 3 2 3 5" xfId="51191" xr:uid="{00000000-0005-0000-0000-0000EFC70000}"/>
    <cellStyle name="Normal 8 2 3 2 3 6" xfId="51192" xr:uid="{00000000-0005-0000-0000-0000F0C70000}"/>
    <cellStyle name="Normal 8 2 3 2 4" xfId="51193" xr:uid="{00000000-0005-0000-0000-0000F1C70000}"/>
    <cellStyle name="Normal 8 2 3 2 4 2" xfId="51194" xr:uid="{00000000-0005-0000-0000-0000F2C70000}"/>
    <cellStyle name="Normal 8 2 3 2 4 2 2" xfId="51195" xr:uid="{00000000-0005-0000-0000-0000F3C70000}"/>
    <cellStyle name="Normal 8 2 3 2 4 3" xfId="51196" xr:uid="{00000000-0005-0000-0000-0000F4C70000}"/>
    <cellStyle name="Normal 8 2 3 2 4 3 2" xfId="51197" xr:uid="{00000000-0005-0000-0000-0000F5C70000}"/>
    <cellStyle name="Normal 8 2 3 2 4 3 2 2" xfId="51198" xr:uid="{00000000-0005-0000-0000-0000F6C70000}"/>
    <cellStyle name="Normal 8 2 3 2 4 3 3" xfId="51199" xr:uid="{00000000-0005-0000-0000-0000F7C70000}"/>
    <cellStyle name="Normal 8 2 3 2 4 4" xfId="51200" xr:uid="{00000000-0005-0000-0000-0000F8C70000}"/>
    <cellStyle name="Normal 8 2 3 2 4 5" xfId="51201" xr:uid="{00000000-0005-0000-0000-0000F9C70000}"/>
    <cellStyle name="Normal 8 2 3 2 5" xfId="51202" xr:uid="{00000000-0005-0000-0000-0000FAC70000}"/>
    <cellStyle name="Normal 8 2 3 2 5 2" xfId="51203" xr:uid="{00000000-0005-0000-0000-0000FBC70000}"/>
    <cellStyle name="Normal 8 2 3 2 5 2 2" xfId="51204" xr:uid="{00000000-0005-0000-0000-0000FCC70000}"/>
    <cellStyle name="Normal 8 2 3 2 5 3" xfId="51205" xr:uid="{00000000-0005-0000-0000-0000FDC70000}"/>
    <cellStyle name="Normal 8 2 3 2 5 3 2" xfId="51206" xr:uid="{00000000-0005-0000-0000-0000FEC70000}"/>
    <cellStyle name="Normal 8 2 3 2 5 3 2 2" xfId="51207" xr:uid="{00000000-0005-0000-0000-0000FFC70000}"/>
    <cellStyle name="Normal 8 2 3 2 5 3 3" xfId="51208" xr:uid="{00000000-0005-0000-0000-000000C80000}"/>
    <cellStyle name="Normal 8 2 3 2 5 4" xfId="51209" xr:uid="{00000000-0005-0000-0000-000001C80000}"/>
    <cellStyle name="Normal 8 2 3 2 6" xfId="51210" xr:uid="{00000000-0005-0000-0000-000002C80000}"/>
    <cellStyle name="Normal 8 2 3 2 6 2" xfId="51211" xr:uid="{00000000-0005-0000-0000-000003C80000}"/>
    <cellStyle name="Normal 8 2 3 2 7" xfId="51212" xr:uid="{00000000-0005-0000-0000-000004C80000}"/>
    <cellStyle name="Normal 8 2 3 2 7 2" xfId="51213" xr:uid="{00000000-0005-0000-0000-000005C80000}"/>
    <cellStyle name="Normal 8 2 3 2 7 2 2" xfId="51214" xr:uid="{00000000-0005-0000-0000-000006C80000}"/>
    <cellStyle name="Normal 8 2 3 2 7 3" xfId="51215" xr:uid="{00000000-0005-0000-0000-000007C80000}"/>
    <cellStyle name="Normal 8 2 3 2 8" xfId="51216" xr:uid="{00000000-0005-0000-0000-000008C80000}"/>
    <cellStyle name="Normal 8 2 3 2 8 2" xfId="51217" xr:uid="{00000000-0005-0000-0000-000009C80000}"/>
    <cellStyle name="Normal 8 2 3 2 9" xfId="51218" xr:uid="{00000000-0005-0000-0000-00000AC80000}"/>
    <cellStyle name="Normal 8 2 3 2_T-straight with PEDs adjustor" xfId="51219" xr:uid="{00000000-0005-0000-0000-00000BC80000}"/>
    <cellStyle name="Normal 8 2 3 3" xfId="51220" xr:uid="{00000000-0005-0000-0000-00000CC80000}"/>
    <cellStyle name="Normal 8 2 3 3 2" xfId="51221" xr:uid="{00000000-0005-0000-0000-00000DC80000}"/>
    <cellStyle name="Normal 8 2 3 3 2 2" xfId="51222" xr:uid="{00000000-0005-0000-0000-00000EC80000}"/>
    <cellStyle name="Normal 8 2 3 3 2 2 2" xfId="51223" xr:uid="{00000000-0005-0000-0000-00000FC80000}"/>
    <cellStyle name="Normal 8 2 3 3 2 2 2 2" xfId="51224" xr:uid="{00000000-0005-0000-0000-000010C80000}"/>
    <cellStyle name="Normal 8 2 3 3 2 2 3" xfId="51225" xr:uid="{00000000-0005-0000-0000-000011C80000}"/>
    <cellStyle name="Normal 8 2 3 3 2 2 3 2" xfId="51226" xr:uid="{00000000-0005-0000-0000-000012C80000}"/>
    <cellStyle name="Normal 8 2 3 3 2 2 3 2 2" xfId="51227" xr:uid="{00000000-0005-0000-0000-000013C80000}"/>
    <cellStyle name="Normal 8 2 3 3 2 2 3 3" xfId="51228" xr:uid="{00000000-0005-0000-0000-000014C80000}"/>
    <cellStyle name="Normal 8 2 3 3 2 2 4" xfId="51229" xr:uid="{00000000-0005-0000-0000-000015C80000}"/>
    <cellStyle name="Normal 8 2 3 3 2 3" xfId="51230" xr:uid="{00000000-0005-0000-0000-000016C80000}"/>
    <cellStyle name="Normal 8 2 3 3 2 3 2" xfId="51231" xr:uid="{00000000-0005-0000-0000-000017C80000}"/>
    <cellStyle name="Normal 8 2 3 3 2 4" xfId="51232" xr:uid="{00000000-0005-0000-0000-000018C80000}"/>
    <cellStyle name="Normal 8 2 3 3 2 4 2" xfId="51233" xr:uid="{00000000-0005-0000-0000-000019C80000}"/>
    <cellStyle name="Normal 8 2 3 3 2 4 2 2" xfId="51234" xr:uid="{00000000-0005-0000-0000-00001AC80000}"/>
    <cellStyle name="Normal 8 2 3 3 2 4 3" xfId="51235" xr:uid="{00000000-0005-0000-0000-00001BC80000}"/>
    <cellStyle name="Normal 8 2 3 3 2 5" xfId="51236" xr:uid="{00000000-0005-0000-0000-00001CC80000}"/>
    <cellStyle name="Normal 8 2 3 3 2 6" xfId="51237" xr:uid="{00000000-0005-0000-0000-00001DC80000}"/>
    <cellStyle name="Normal 8 2 3 3 3" xfId="51238" xr:uid="{00000000-0005-0000-0000-00001EC80000}"/>
    <cellStyle name="Normal 8 2 3 3 3 2" xfId="51239" xr:uid="{00000000-0005-0000-0000-00001FC80000}"/>
    <cellStyle name="Normal 8 2 3 3 3 2 2" xfId="51240" xr:uid="{00000000-0005-0000-0000-000020C80000}"/>
    <cellStyle name="Normal 8 2 3 3 3 3" xfId="51241" xr:uid="{00000000-0005-0000-0000-000021C80000}"/>
    <cellStyle name="Normal 8 2 3 3 3 3 2" xfId="51242" xr:uid="{00000000-0005-0000-0000-000022C80000}"/>
    <cellStyle name="Normal 8 2 3 3 3 3 2 2" xfId="51243" xr:uid="{00000000-0005-0000-0000-000023C80000}"/>
    <cellStyle name="Normal 8 2 3 3 3 3 3" xfId="51244" xr:uid="{00000000-0005-0000-0000-000024C80000}"/>
    <cellStyle name="Normal 8 2 3 3 3 4" xfId="51245" xr:uid="{00000000-0005-0000-0000-000025C80000}"/>
    <cellStyle name="Normal 8 2 3 3 4" xfId="51246" xr:uid="{00000000-0005-0000-0000-000026C80000}"/>
    <cellStyle name="Normal 8 2 3 3 4 2" xfId="51247" xr:uid="{00000000-0005-0000-0000-000027C80000}"/>
    <cellStyle name="Normal 8 2 3 3 4 2 2" xfId="51248" xr:uid="{00000000-0005-0000-0000-000028C80000}"/>
    <cellStyle name="Normal 8 2 3 3 4 3" xfId="51249" xr:uid="{00000000-0005-0000-0000-000029C80000}"/>
    <cellStyle name="Normal 8 2 3 3 4 3 2" xfId="51250" xr:uid="{00000000-0005-0000-0000-00002AC80000}"/>
    <cellStyle name="Normal 8 2 3 3 4 3 2 2" xfId="51251" xr:uid="{00000000-0005-0000-0000-00002BC80000}"/>
    <cellStyle name="Normal 8 2 3 3 4 3 3" xfId="51252" xr:uid="{00000000-0005-0000-0000-00002CC80000}"/>
    <cellStyle name="Normal 8 2 3 3 4 4" xfId="51253" xr:uid="{00000000-0005-0000-0000-00002DC80000}"/>
    <cellStyle name="Normal 8 2 3 3 5" xfId="51254" xr:uid="{00000000-0005-0000-0000-00002EC80000}"/>
    <cellStyle name="Normal 8 2 3 3 5 2" xfId="51255" xr:uid="{00000000-0005-0000-0000-00002FC80000}"/>
    <cellStyle name="Normal 8 2 3 3 6" xfId="51256" xr:uid="{00000000-0005-0000-0000-000030C80000}"/>
    <cellStyle name="Normal 8 2 3 3 6 2" xfId="51257" xr:uid="{00000000-0005-0000-0000-000031C80000}"/>
    <cellStyle name="Normal 8 2 3 3 6 2 2" xfId="51258" xr:uid="{00000000-0005-0000-0000-000032C80000}"/>
    <cellStyle name="Normal 8 2 3 3 6 3" xfId="51259" xr:uid="{00000000-0005-0000-0000-000033C80000}"/>
    <cellStyle name="Normal 8 2 3 3 7" xfId="51260" xr:uid="{00000000-0005-0000-0000-000034C80000}"/>
    <cellStyle name="Normal 8 2 3 3 7 2" xfId="51261" xr:uid="{00000000-0005-0000-0000-000035C80000}"/>
    <cellStyle name="Normal 8 2 3 3 8" xfId="51262" xr:uid="{00000000-0005-0000-0000-000036C80000}"/>
    <cellStyle name="Normal 8 2 3 3 9" xfId="51263" xr:uid="{00000000-0005-0000-0000-000037C80000}"/>
    <cellStyle name="Normal 8 2 3 4" xfId="51264" xr:uid="{00000000-0005-0000-0000-000038C80000}"/>
    <cellStyle name="Normal 8 2 3 4 2" xfId="51265" xr:uid="{00000000-0005-0000-0000-000039C80000}"/>
    <cellStyle name="Normal 8 2 3 4 2 2" xfId="51266" xr:uid="{00000000-0005-0000-0000-00003AC80000}"/>
    <cellStyle name="Normal 8 2 3 4 2 2 2" xfId="51267" xr:uid="{00000000-0005-0000-0000-00003BC80000}"/>
    <cellStyle name="Normal 8 2 3 4 2 3" xfId="51268" xr:uid="{00000000-0005-0000-0000-00003CC80000}"/>
    <cellStyle name="Normal 8 2 3 4 2 3 2" xfId="51269" xr:uid="{00000000-0005-0000-0000-00003DC80000}"/>
    <cellStyle name="Normal 8 2 3 4 2 3 2 2" xfId="51270" xr:uid="{00000000-0005-0000-0000-00003EC80000}"/>
    <cellStyle name="Normal 8 2 3 4 2 3 3" xfId="51271" xr:uid="{00000000-0005-0000-0000-00003FC80000}"/>
    <cellStyle name="Normal 8 2 3 4 2 4" xfId="51272" xr:uid="{00000000-0005-0000-0000-000040C80000}"/>
    <cellStyle name="Normal 8 2 3 4 2 5" xfId="51273" xr:uid="{00000000-0005-0000-0000-000041C80000}"/>
    <cellStyle name="Normal 8 2 3 4 3" xfId="51274" xr:uid="{00000000-0005-0000-0000-000042C80000}"/>
    <cellStyle name="Normal 8 2 3 4 3 2" xfId="51275" xr:uid="{00000000-0005-0000-0000-000043C80000}"/>
    <cellStyle name="Normal 8 2 3 4 4" xfId="51276" xr:uid="{00000000-0005-0000-0000-000044C80000}"/>
    <cellStyle name="Normal 8 2 3 4 4 2" xfId="51277" xr:uid="{00000000-0005-0000-0000-000045C80000}"/>
    <cellStyle name="Normal 8 2 3 4 4 2 2" xfId="51278" xr:uid="{00000000-0005-0000-0000-000046C80000}"/>
    <cellStyle name="Normal 8 2 3 4 4 3" xfId="51279" xr:uid="{00000000-0005-0000-0000-000047C80000}"/>
    <cellStyle name="Normal 8 2 3 4 5" xfId="51280" xr:uid="{00000000-0005-0000-0000-000048C80000}"/>
    <cellStyle name="Normal 8 2 3 4 6" xfId="51281" xr:uid="{00000000-0005-0000-0000-000049C80000}"/>
    <cellStyle name="Normal 8 2 3 5" xfId="51282" xr:uid="{00000000-0005-0000-0000-00004AC80000}"/>
    <cellStyle name="Normal 8 2 3 5 2" xfId="51283" xr:uid="{00000000-0005-0000-0000-00004BC80000}"/>
    <cellStyle name="Normal 8 2 3 5 2 2" xfId="51284" xr:uid="{00000000-0005-0000-0000-00004CC80000}"/>
    <cellStyle name="Normal 8 2 3 5 3" xfId="51285" xr:uid="{00000000-0005-0000-0000-00004DC80000}"/>
    <cellStyle name="Normal 8 2 3 5 3 2" xfId="51286" xr:uid="{00000000-0005-0000-0000-00004EC80000}"/>
    <cellStyle name="Normal 8 2 3 5 3 2 2" xfId="51287" xr:uid="{00000000-0005-0000-0000-00004FC80000}"/>
    <cellStyle name="Normal 8 2 3 5 3 3" xfId="51288" xr:uid="{00000000-0005-0000-0000-000050C80000}"/>
    <cellStyle name="Normal 8 2 3 5 4" xfId="51289" xr:uid="{00000000-0005-0000-0000-000051C80000}"/>
    <cellStyle name="Normal 8 2 3 5 5" xfId="51290" xr:uid="{00000000-0005-0000-0000-000052C80000}"/>
    <cellStyle name="Normal 8 2 3 6" xfId="51291" xr:uid="{00000000-0005-0000-0000-000053C80000}"/>
    <cellStyle name="Normal 8 2 3 6 2" xfId="51292" xr:uid="{00000000-0005-0000-0000-000054C80000}"/>
    <cellStyle name="Normal 8 2 3 6 2 2" xfId="51293" xr:uid="{00000000-0005-0000-0000-000055C80000}"/>
    <cellStyle name="Normal 8 2 3 6 3" xfId="51294" xr:uid="{00000000-0005-0000-0000-000056C80000}"/>
    <cellStyle name="Normal 8 2 3 6 3 2" xfId="51295" xr:uid="{00000000-0005-0000-0000-000057C80000}"/>
    <cellStyle name="Normal 8 2 3 6 3 2 2" xfId="51296" xr:uid="{00000000-0005-0000-0000-000058C80000}"/>
    <cellStyle name="Normal 8 2 3 6 3 3" xfId="51297" xr:uid="{00000000-0005-0000-0000-000059C80000}"/>
    <cellStyle name="Normal 8 2 3 6 4" xfId="51298" xr:uid="{00000000-0005-0000-0000-00005AC80000}"/>
    <cellStyle name="Normal 8 2 3 7" xfId="51299" xr:uid="{00000000-0005-0000-0000-00005BC80000}"/>
    <cellStyle name="Normal 8 2 3 7 2" xfId="51300" xr:uid="{00000000-0005-0000-0000-00005CC80000}"/>
    <cellStyle name="Normal 8 2 3 8" xfId="51301" xr:uid="{00000000-0005-0000-0000-00005DC80000}"/>
    <cellStyle name="Normal 8 2 3 8 2" xfId="51302" xr:uid="{00000000-0005-0000-0000-00005EC80000}"/>
    <cellStyle name="Normal 8 2 3 8 2 2" xfId="51303" xr:uid="{00000000-0005-0000-0000-00005FC80000}"/>
    <cellStyle name="Normal 8 2 3 8 3" xfId="51304" xr:uid="{00000000-0005-0000-0000-000060C80000}"/>
    <cellStyle name="Normal 8 2 3 9" xfId="51305" xr:uid="{00000000-0005-0000-0000-000061C80000}"/>
    <cellStyle name="Normal 8 2 3 9 2" xfId="51306" xr:uid="{00000000-0005-0000-0000-000062C80000}"/>
    <cellStyle name="Normal 8 2 3_T-straight with PEDs adjustor" xfId="51307" xr:uid="{00000000-0005-0000-0000-000063C80000}"/>
    <cellStyle name="Normal 8 2 4" xfId="51308" xr:uid="{00000000-0005-0000-0000-000064C80000}"/>
    <cellStyle name="Normal 8 2 4 10" xfId="51309" xr:uid="{00000000-0005-0000-0000-000065C80000}"/>
    <cellStyle name="Normal 8 2 4 11" xfId="51310" xr:uid="{00000000-0005-0000-0000-000066C80000}"/>
    <cellStyle name="Normal 8 2 4 2" xfId="51311" xr:uid="{00000000-0005-0000-0000-000067C80000}"/>
    <cellStyle name="Normal 8 2 4 2 10" xfId="51312" xr:uid="{00000000-0005-0000-0000-000068C80000}"/>
    <cellStyle name="Normal 8 2 4 2 2" xfId="51313" xr:uid="{00000000-0005-0000-0000-000069C80000}"/>
    <cellStyle name="Normal 8 2 4 2 2 2" xfId="51314" xr:uid="{00000000-0005-0000-0000-00006AC80000}"/>
    <cellStyle name="Normal 8 2 4 2 2 2 2" xfId="51315" xr:uid="{00000000-0005-0000-0000-00006BC80000}"/>
    <cellStyle name="Normal 8 2 4 2 2 2 2 2" xfId="51316" xr:uid="{00000000-0005-0000-0000-00006CC80000}"/>
    <cellStyle name="Normal 8 2 4 2 2 2 2 2 2" xfId="51317" xr:uid="{00000000-0005-0000-0000-00006DC80000}"/>
    <cellStyle name="Normal 8 2 4 2 2 2 2 3" xfId="51318" xr:uid="{00000000-0005-0000-0000-00006EC80000}"/>
    <cellStyle name="Normal 8 2 4 2 2 2 2 3 2" xfId="51319" xr:uid="{00000000-0005-0000-0000-00006FC80000}"/>
    <cellStyle name="Normal 8 2 4 2 2 2 2 3 2 2" xfId="51320" xr:uid="{00000000-0005-0000-0000-000070C80000}"/>
    <cellStyle name="Normal 8 2 4 2 2 2 2 3 3" xfId="51321" xr:uid="{00000000-0005-0000-0000-000071C80000}"/>
    <cellStyle name="Normal 8 2 4 2 2 2 2 4" xfId="51322" xr:uid="{00000000-0005-0000-0000-000072C80000}"/>
    <cellStyle name="Normal 8 2 4 2 2 2 3" xfId="51323" xr:uid="{00000000-0005-0000-0000-000073C80000}"/>
    <cellStyle name="Normal 8 2 4 2 2 2 3 2" xfId="51324" xr:uid="{00000000-0005-0000-0000-000074C80000}"/>
    <cellStyle name="Normal 8 2 4 2 2 2 4" xfId="51325" xr:uid="{00000000-0005-0000-0000-000075C80000}"/>
    <cellStyle name="Normal 8 2 4 2 2 2 4 2" xfId="51326" xr:uid="{00000000-0005-0000-0000-000076C80000}"/>
    <cellStyle name="Normal 8 2 4 2 2 2 4 2 2" xfId="51327" xr:uid="{00000000-0005-0000-0000-000077C80000}"/>
    <cellStyle name="Normal 8 2 4 2 2 2 4 3" xfId="51328" xr:uid="{00000000-0005-0000-0000-000078C80000}"/>
    <cellStyle name="Normal 8 2 4 2 2 2 5" xfId="51329" xr:uid="{00000000-0005-0000-0000-000079C80000}"/>
    <cellStyle name="Normal 8 2 4 2 2 3" xfId="51330" xr:uid="{00000000-0005-0000-0000-00007AC80000}"/>
    <cellStyle name="Normal 8 2 4 2 2 3 2" xfId="51331" xr:uid="{00000000-0005-0000-0000-00007BC80000}"/>
    <cellStyle name="Normal 8 2 4 2 2 3 2 2" xfId="51332" xr:uid="{00000000-0005-0000-0000-00007CC80000}"/>
    <cellStyle name="Normal 8 2 4 2 2 3 3" xfId="51333" xr:uid="{00000000-0005-0000-0000-00007DC80000}"/>
    <cellStyle name="Normal 8 2 4 2 2 3 3 2" xfId="51334" xr:uid="{00000000-0005-0000-0000-00007EC80000}"/>
    <cellStyle name="Normal 8 2 4 2 2 3 3 2 2" xfId="51335" xr:uid="{00000000-0005-0000-0000-00007FC80000}"/>
    <cellStyle name="Normal 8 2 4 2 2 3 3 3" xfId="51336" xr:uid="{00000000-0005-0000-0000-000080C80000}"/>
    <cellStyle name="Normal 8 2 4 2 2 3 4" xfId="51337" xr:uid="{00000000-0005-0000-0000-000081C80000}"/>
    <cellStyle name="Normal 8 2 4 2 2 4" xfId="51338" xr:uid="{00000000-0005-0000-0000-000082C80000}"/>
    <cellStyle name="Normal 8 2 4 2 2 4 2" xfId="51339" xr:uid="{00000000-0005-0000-0000-000083C80000}"/>
    <cellStyle name="Normal 8 2 4 2 2 4 2 2" xfId="51340" xr:uid="{00000000-0005-0000-0000-000084C80000}"/>
    <cellStyle name="Normal 8 2 4 2 2 4 3" xfId="51341" xr:uid="{00000000-0005-0000-0000-000085C80000}"/>
    <cellStyle name="Normal 8 2 4 2 2 4 3 2" xfId="51342" xr:uid="{00000000-0005-0000-0000-000086C80000}"/>
    <cellStyle name="Normal 8 2 4 2 2 4 3 2 2" xfId="51343" xr:uid="{00000000-0005-0000-0000-000087C80000}"/>
    <cellStyle name="Normal 8 2 4 2 2 4 3 3" xfId="51344" xr:uid="{00000000-0005-0000-0000-000088C80000}"/>
    <cellStyle name="Normal 8 2 4 2 2 4 4" xfId="51345" xr:uid="{00000000-0005-0000-0000-000089C80000}"/>
    <cellStyle name="Normal 8 2 4 2 2 5" xfId="51346" xr:uid="{00000000-0005-0000-0000-00008AC80000}"/>
    <cellStyle name="Normal 8 2 4 2 2 5 2" xfId="51347" xr:uid="{00000000-0005-0000-0000-00008BC80000}"/>
    <cellStyle name="Normal 8 2 4 2 2 6" xfId="51348" xr:uid="{00000000-0005-0000-0000-00008CC80000}"/>
    <cellStyle name="Normal 8 2 4 2 2 6 2" xfId="51349" xr:uid="{00000000-0005-0000-0000-00008DC80000}"/>
    <cellStyle name="Normal 8 2 4 2 2 6 2 2" xfId="51350" xr:uid="{00000000-0005-0000-0000-00008EC80000}"/>
    <cellStyle name="Normal 8 2 4 2 2 6 3" xfId="51351" xr:uid="{00000000-0005-0000-0000-00008FC80000}"/>
    <cellStyle name="Normal 8 2 4 2 2 7" xfId="51352" xr:uid="{00000000-0005-0000-0000-000090C80000}"/>
    <cellStyle name="Normal 8 2 4 2 2 7 2" xfId="51353" xr:uid="{00000000-0005-0000-0000-000091C80000}"/>
    <cellStyle name="Normal 8 2 4 2 2 8" xfId="51354" xr:uid="{00000000-0005-0000-0000-000092C80000}"/>
    <cellStyle name="Normal 8 2 4 2 2 9" xfId="51355" xr:uid="{00000000-0005-0000-0000-000093C80000}"/>
    <cellStyle name="Normal 8 2 4 2 3" xfId="51356" xr:uid="{00000000-0005-0000-0000-000094C80000}"/>
    <cellStyle name="Normal 8 2 4 2 3 2" xfId="51357" xr:uid="{00000000-0005-0000-0000-000095C80000}"/>
    <cellStyle name="Normal 8 2 4 2 3 2 2" xfId="51358" xr:uid="{00000000-0005-0000-0000-000096C80000}"/>
    <cellStyle name="Normal 8 2 4 2 3 2 2 2" xfId="51359" xr:uid="{00000000-0005-0000-0000-000097C80000}"/>
    <cellStyle name="Normal 8 2 4 2 3 2 3" xfId="51360" xr:uid="{00000000-0005-0000-0000-000098C80000}"/>
    <cellStyle name="Normal 8 2 4 2 3 2 3 2" xfId="51361" xr:uid="{00000000-0005-0000-0000-000099C80000}"/>
    <cellStyle name="Normal 8 2 4 2 3 2 3 2 2" xfId="51362" xr:uid="{00000000-0005-0000-0000-00009AC80000}"/>
    <cellStyle name="Normal 8 2 4 2 3 2 3 3" xfId="51363" xr:uid="{00000000-0005-0000-0000-00009BC80000}"/>
    <cellStyle name="Normal 8 2 4 2 3 2 4" xfId="51364" xr:uid="{00000000-0005-0000-0000-00009CC80000}"/>
    <cellStyle name="Normal 8 2 4 2 3 3" xfId="51365" xr:uid="{00000000-0005-0000-0000-00009DC80000}"/>
    <cellStyle name="Normal 8 2 4 2 3 3 2" xfId="51366" xr:uid="{00000000-0005-0000-0000-00009EC80000}"/>
    <cellStyle name="Normal 8 2 4 2 3 4" xfId="51367" xr:uid="{00000000-0005-0000-0000-00009FC80000}"/>
    <cellStyle name="Normal 8 2 4 2 3 4 2" xfId="51368" xr:uid="{00000000-0005-0000-0000-0000A0C80000}"/>
    <cellStyle name="Normal 8 2 4 2 3 4 2 2" xfId="51369" xr:uid="{00000000-0005-0000-0000-0000A1C80000}"/>
    <cellStyle name="Normal 8 2 4 2 3 4 3" xfId="51370" xr:uid="{00000000-0005-0000-0000-0000A2C80000}"/>
    <cellStyle name="Normal 8 2 4 2 3 5" xfId="51371" xr:uid="{00000000-0005-0000-0000-0000A3C80000}"/>
    <cellStyle name="Normal 8 2 4 2 4" xfId="51372" xr:uid="{00000000-0005-0000-0000-0000A4C80000}"/>
    <cellStyle name="Normal 8 2 4 2 4 2" xfId="51373" xr:uid="{00000000-0005-0000-0000-0000A5C80000}"/>
    <cellStyle name="Normal 8 2 4 2 4 2 2" xfId="51374" xr:uid="{00000000-0005-0000-0000-0000A6C80000}"/>
    <cellStyle name="Normal 8 2 4 2 4 3" xfId="51375" xr:uid="{00000000-0005-0000-0000-0000A7C80000}"/>
    <cellStyle name="Normal 8 2 4 2 4 3 2" xfId="51376" xr:uid="{00000000-0005-0000-0000-0000A8C80000}"/>
    <cellStyle name="Normal 8 2 4 2 4 3 2 2" xfId="51377" xr:uid="{00000000-0005-0000-0000-0000A9C80000}"/>
    <cellStyle name="Normal 8 2 4 2 4 3 3" xfId="51378" xr:uid="{00000000-0005-0000-0000-0000AAC80000}"/>
    <cellStyle name="Normal 8 2 4 2 4 4" xfId="51379" xr:uid="{00000000-0005-0000-0000-0000ABC80000}"/>
    <cellStyle name="Normal 8 2 4 2 5" xfId="51380" xr:uid="{00000000-0005-0000-0000-0000ACC80000}"/>
    <cellStyle name="Normal 8 2 4 2 5 2" xfId="51381" xr:uid="{00000000-0005-0000-0000-0000ADC80000}"/>
    <cellStyle name="Normal 8 2 4 2 5 2 2" xfId="51382" xr:uid="{00000000-0005-0000-0000-0000AEC80000}"/>
    <cellStyle name="Normal 8 2 4 2 5 3" xfId="51383" xr:uid="{00000000-0005-0000-0000-0000AFC80000}"/>
    <cellStyle name="Normal 8 2 4 2 5 3 2" xfId="51384" xr:uid="{00000000-0005-0000-0000-0000B0C80000}"/>
    <cellStyle name="Normal 8 2 4 2 5 3 2 2" xfId="51385" xr:uid="{00000000-0005-0000-0000-0000B1C80000}"/>
    <cellStyle name="Normal 8 2 4 2 5 3 3" xfId="51386" xr:uid="{00000000-0005-0000-0000-0000B2C80000}"/>
    <cellStyle name="Normal 8 2 4 2 5 4" xfId="51387" xr:uid="{00000000-0005-0000-0000-0000B3C80000}"/>
    <cellStyle name="Normal 8 2 4 2 6" xfId="51388" xr:uid="{00000000-0005-0000-0000-0000B4C80000}"/>
    <cellStyle name="Normal 8 2 4 2 6 2" xfId="51389" xr:uid="{00000000-0005-0000-0000-0000B5C80000}"/>
    <cellStyle name="Normal 8 2 4 2 7" xfId="51390" xr:uid="{00000000-0005-0000-0000-0000B6C80000}"/>
    <cellStyle name="Normal 8 2 4 2 7 2" xfId="51391" xr:uid="{00000000-0005-0000-0000-0000B7C80000}"/>
    <cellStyle name="Normal 8 2 4 2 7 2 2" xfId="51392" xr:uid="{00000000-0005-0000-0000-0000B8C80000}"/>
    <cellStyle name="Normal 8 2 4 2 7 3" xfId="51393" xr:uid="{00000000-0005-0000-0000-0000B9C80000}"/>
    <cellStyle name="Normal 8 2 4 2 8" xfId="51394" xr:uid="{00000000-0005-0000-0000-0000BAC80000}"/>
    <cellStyle name="Normal 8 2 4 2 8 2" xfId="51395" xr:uid="{00000000-0005-0000-0000-0000BBC80000}"/>
    <cellStyle name="Normal 8 2 4 2 9" xfId="51396" xr:uid="{00000000-0005-0000-0000-0000BCC80000}"/>
    <cellStyle name="Normal 8 2 4 3" xfId="51397" xr:uid="{00000000-0005-0000-0000-0000BDC80000}"/>
    <cellStyle name="Normal 8 2 4 3 2" xfId="51398" xr:uid="{00000000-0005-0000-0000-0000BEC80000}"/>
    <cellStyle name="Normal 8 2 4 3 2 2" xfId="51399" xr:uid="{00000000-0005-0000-0000-0000BFC80000}"/>
    <cellStyle name="Normal 8 2 4 3 2 2 2" xfId="51400" xr:uid="{00000000-0005-0000-0000-0000C0C80000}"/>
    <cellStyle name="Normal 8 2 4 3 2 2 2 2" xfId="51401" xr:uid="{00000000-0005-0000-0000-0000C1C80000}"/>
    <cellStyle name="Normal 8 2 4 3 2 2 3" xfId="51402" xr:uid="{00000000-0005-0000-0000-0000C2C80000}"/>
    <cellStyle name="Normal 8 2 4 3 2 2 3 2" xfId="51403" xr:uid="{00000000-0005-0000-0000-0000C3C80000}"/>
    <cellStyle name="Normal 8 2 4 3 2 2 3 2 2" xfId="51404" xr:uid="{00000000-0005-0000-0000-0000C4C80000}"/>
    <cellStyle name="Normal 8 2 4 3 2 2 3 3" xfId="51405" xr:uid="{00000000-0005-0000-0000-0000C5C80000}"/>
    <cellStyle name="Normal 8 2 4 3 2 2 4" xfId="51406" xr:uid="{00000000-0005-0000-0000-0000C6C80000}"/>
    <cellStyle name="Normal 8 2 4 3 2 3" xfId="51407" xr:uid="{00000000-0005-0000-0000-0000C7C80000}"/>
    <cellStyle name="Normal 8 2 4 3 2 3 2" xfId="51408" xr:uid="{00000000-0005-0000-0000-0000C8C80000}"/>
    <cellStyle name="Normal 8 2 4 3 2 4" xfId="51409" xr:uid="{00000000-0005-0000-0000-0000C9C80000}"/>
    <cellStyle name="Normal 8 2 4 3 2 4 2" xfId="51410" xr:uid="{00000000-0005-0000-0000-0000CAC80000}"/>
    <cellStyle name="Normal 8 2 4 3 2 4 2 2" xfId="51411" xr:uid="{00000000-0005-0000-0000-0000CBC80000}"/>
    <cellStyle name="Normal 8 2 4 3 2 4 3" xfId="51412" xr:uid="{00000000-0005-0000-0000-0000CCC80000}"/>
    <cellStyle name="Normal 8 2 4 3 2 5" xfId="51413" xr:uid="{00000000-0005-0000-0000-0000CDC80000}"/>
    <cellStyle name="Normal 8 2 4 3 2 6" xfId="51414" xr:uid="{00000000-0005-0000-0000-0000CEC80000}"/>
    <cellStyle name="Normal 8 2 4 3 3" xfId="51415" xr:uid="{00000000-0005-0000-0000-0000CFC80000}"/>
    <cellStyle name="Normal 8 2 4 3 3 2" xfId="51416" xr:uid="{00000000-0005-0000-0000-0000D0C80000}"/>
    <cellStyle name="Normal 8 2 4 3 3 2 2" xfId="51417" xr:uid="{00000000-0005-0000-0000-0000D1C80000}"/>
    <cellStyle name="Normal 8 2 4 3 3 3" xfId="51418" xr:uid="{00000000-0005-0000-0000-0000D2C80000}"/>
    <cellStyle name="Normal 8 2 4 3 3 3 2" xfId="51419" xr:uid="{00000000-0005-0000-0000-0000D3C80000}"/>
    <cellStyle name="Normal 8 2 4 3 3 3 2 2" xfId="51420" xr:uid="{00000000-0005-0000-0000-0000D4C80000}"/>
    <cellStyle name="Normal 8 2 4 3 3 3 3" xfId="51421" xr:uid="{00000000-0005-0000-0000-0000D5C80000}"/>
    <cellStyle name="Normal 8 2 4 3 3 4" xfId="51422" xr:uid="{00000000-0005-0000-0000-0000D6C80000}"/>
    <cellStyle name="Normal 8 2 4 3 4" xfId="51423" xr:uid="{00000000-0005-0000-0000-0000D7C80000}"/>
    <cellStyle name="Normal 8 2 4 3 4 2" xfId="51424" xr:uid="{00000000-0005-0000-0000-0000D8C80000}"/>
    <cellStyle name="Normal 8 2 4 3 4 2 2" xfId="51425" xr:uid="{00000000-0005-0000-0000-0000D9C80000}"/>
    <cellStyle name="Normal 8 2 4 3 4 3" xfId="51426" xr:uid="{00000000-0005-0000-0000-0000DAC80000}"/>
    <cellStyle name="Normal 8 2 4 3 4 3 2" xfId="51427" xr:uid="{00000000-0005-0000-0000-0000DBC80000}"/>
    <cellStyle name="Normal 8 2 4 3 4 3 2 2" xfId="51428" xr:uid="{00000000-0005-0000-0000-0000DCC80000}"/>
    <cellStyle name="Normal 8 2 4 3 4 3 3" xfId="51429" xr:uid="{00000000-0005-0000-0000-0000DDC80000}"/>
    <cellStyle name="Normal 8 2 4 3 4 4" xfId="51430" xr:uid="{00000000-0005-0000-0000-0000DEC80000}"/>
    <cellStyle name="Normal 8 2 4 3 5" xfId="51431" xr:uid="{00000000-0005-0000-0000-0000DFC80000}"/>
    <cellStyle name="Normal 8 2 4 3 5 2" xfId="51432" xr:uid="{00000000-0005-0000-0000-0000E0C80000}"/>
    <cellStyle name="Normal 8 2 4 3 6" xfId="51433" xr:uid="{00000000-0005-0000-0000-0000E1C80000}"/>
    <cellStyle name="Normal 8 2 4 3 6 2" xfId="51434" xr:uid="{00000000-0005-0000-0000-0000E2C80000}"/>
    <cellStyle name="Normal 8 2 4 3 6 2 2" xfId="51435" xr:uid="{00000000-0005-0000-0000-0000E3C80000}"/>
    <cellStyle name="Normal 8 2 4 3 6 3" xfId="51436" xr:uid="{00000000-0005-0000-0000-0000E4C80000}"/>
    <cellStyle name="Normal 8 2 4 3 7" xfId="51437" xr:uid="{00000000-0005-0000-0000-0000E5C80000}"/>
    <cellStyle name="Normal 8 2 4 3 7 2" xfId="51438" xr:uid="{00000000-0005-0000-0000-0000E6C80000}"/>
    <cellStyle name="Normal 8 2 4 3 8" xfId="51439" xr:uid="{00000000-0005-0000-0000-0000E7C80000}"/>
    <cellStyle name="Normal 8 2 4 3 9" xfId="51440" xr:uid="{00000000-0005-0000-0000-0000E8C80000}"/>
    <cellStyle name="Normal 8 2 4 4" xfId="51441" xr:uid="{00000000-0005-0000-0000-0000E9C80000}"/>
    <cellStyle name="Normal 8 2 4 4 2" xfId="51442" xr:uid="{00000000-0005-0000-0000-0000EAC80000}"/>
    <cellStyle name="Normal 8 2 4 4 2 2" xfId="51443" xr:uid="{00000000-0005-0000-0000-0000EBC80000}"/>
    <cellStyle name="Normal 8 2 4 4 2 2 2" xfId="51444" xr:uid="{00000000-0005-0000-0000-0000ECC80000}"/>
    <cellStyle name="Normal 8 2 4 4 2 3" xfId="51445" xr:uid="{00000000-0005-0000-0000-0000EDC80000}"/>
    <cellStyle name="Normal 8 2 4 4 2 3 2" xfId="51446" xr:uid="{00000000-0005-0000-0000-0000EEC80000}"/>
    <cellStyle name="Normal 8 2 4 4 2 3 2 2" xfId="51447" xr:uid="{00000000-0005-0000-0000-0000EFC80000}"/>
    <cellStyle name="Normal 8 2 4 4 2 3 3" xfId="51448" xr:uid="{00000000-0005-0000-0000-0000F0C80000}"/>
    <cellStyle name="Normal 8 2 4 4 2 4" xfId="51449" xr:uid="{00000000-0005-0000-0000-0000F1C80000}"/>
    <cellStyle name="Normal 8 2 4 4 3" xfId="51450" xr:uid="{00000000-0005-0000-0000-0000F2C80000}"/>
    <cellStyle name="Normal 8 2 4 4 3 2" xfId="51451" xr:uid="{00000000-0005-0000-0000-0000F3C80000}"/>
    <cellStyle name="Normal 8 2 4 4 4" xfId="51452" xr:uid="{00000000-0005-0000-0000-0000F4C80000}"/>
    <cellStyle name="Normal 8 2 4 4 4 2" xfId="51453" xr:uid="{00000000-0005-0000-0000-0000F5C80000}"/>
    <cellStyle name="Normal 8 2 4 4 4 2 2" xfId="51454" xr:uid="{00000000-0005-0000-0000-0000F6C80000}"/>
    <cellStyle name="Normal 8 2 4 4 4 3" xfId="51455" xr:uid="{00000000-0005-0000-0000-0000F7C80000}"/>
    <cellStyle name="Normal 8 2 4 4 5" xfId="51456" xr:uid="{00000000-0005-0000-0000-0000F8C80000}"/>
    <cellStyle name="Normal 8 2 4 4 6" xfId="51457" xr:uid="{00000000-0005-0000-0000-0000F9C80000}"/>
    <cellStyle name="Normal 8 2 4 5" xfId="51458" xr:uid="{00000000-0005-0000-0000-0000FAC80000}"/>
    <cellStyle name="Normal 8 2 4 5 2" xfId="51459" xr:uid="{00000000-0005-0000-0000-0000FBC80000}"/>
    <cellStyle name="Normal 8 2 4 5 2 2" xfId="51460" xr:uid="{00000000-0005-0000-0000-0000FCC80000}"/>
    <cellStyle name="Normal 8 2 4 5 3" xfId="51461" xr:uid="{00000000-0005-0000-0000-0000FDC80000}"/>
    <cellStyle name="Normal 8 2 4 5 3 2" xfId="51462" xr:uid="{00000000-0005-0000-0000-0000FEC80000}"/>
    <cellStyle name="Normal 8 2 4 5 3 2 2" xfId="51463" xr:uid="{00000000-0005-0000-0000-0000FFC80000}"/>
    <cellStyle name="Normal 8 2 4 5 3 3" xfId="51464" xr:uid="{00000000-0005-0000-0000-000000C90000}"/>
    <cellStyle name="Normal 8 2 4 5 4" xfId="51465" xr:uid="{00000000-0005-0000-0000-000001C90000}"/>
    <cellStyle name="Normal 8 2 4 6" xfId="51466" xr:uid="{00000000-0005-0000-0000-000002C90000}"/>
    <cellStyle name="Normal 8 2 4 6 2" xfId="51467" xr:uid="{00000000-0005-0000-0000-000003C90000}"/>
    <cellStyle name="Normal 8 2 4 6 2 2" xfId="51468" xr:uid="{00000000-0005-0000-0000-000004C90000}"/>
    <cellStyle name="Normal 8 2 4 6 3" xfId="51469" xr:uid="{00000000-0005-0000-0000-000005C90000}"/>
    <cellStyle name="Normal 8 2 4 6 3 2" xfId="51470" xr:uid="{00000000-0005-0000-0000-000006C90000}"/>
    <cellStyle name="Normal 8 2 4 6 3 2 2" xfId="51471" xr:uid="{00000000-0005-0000-0000-000007C90000}"/>
    <cellStyle name="Normal 8 2 4 6 3 3" xfId="51472" xr:uid="{00000000-0005-0000-0000-000008C90000}"/>
    <cellStyle name="Normal 8 2 4 6 4" xfId="51473" xr:uid="{00000000-0005-0000-0000-000009C90000}"/>
    <cellStyle name="Normal 8 2 4 7" xfId="51474" xr:uid="{00000000-0005-0000-0000-00000AC90000}"/>
    <cellStyle name="Normal 8 2 4 7 2" xfId="51475" xr:uid="{00000000-0005-0000-0000-00000BC90000}"/>
    <cellStyle name="Normal 8 2 4 8" xfId="51476" xr:uid="{00000000-0005-0000-0000-00000CC90000}"/>
    <cellStyle name="Normal 8 2 4 8 2" xfId="51477" xr:uid="{00000000-0005-0000-0000-00000DC90000}"/>
    <cellStyle name="Normal 8 2 4 8 2 2" xfId="51478" xr:uid="{00000000-0005-0000-0000-00000EC90000}"/>
    <cellStyle name="Normal 8 2 4 8 3" xfId="51479" xr:uid="{00000000-0005-0000-0000-00000FC90000}"/>
    <cellStyle name="Normal 8 2 4 9" xfId="51480" xr:uid="{00000000-0005-0000-0000-000010C90000}"/>
    <cellStyle name="Normal 8 2 4 9 2" xfId="51481" xr:uid="{00000000-0005-0000-0000-000011C90000}"/>
    <cellStyle name="Normal 8 2 4_T-straight with PEDs adjustor" xfId="51482" xr:uid="{00000000-0005-0000-0000-000012C90000}"/>
    <cellStyle name="Normal 8 2 5" xfId="51483" xr:uid="{00000000-0005-0000-0000-000013C90000}"/>
    <cellStyle name="Normal 8 2 5 10" xfId="51484" xr:uid="{00000000-0005-0000-0000-000014C90000}"/>
    <cellStyle name="Normal 8 2 5 11" xfId="51485" xr:uid="{00000000-0005-0000-0000-000015C90000}"/>
    <cellStyle name="Normal 8 2 5 2" xfId="51486" xr:uid="{00000000-0005-0000-0000-000016C90000}"/>
    <cellStyle name="Normal 8 2 5 2 10" xfId="51487" xr:uid="{00000000-0005-0000-0000-000017C90000}"/>
    <cellStyle name="Normal 8 2 5 2 2" xfId="51488" xr:uid="{00000000-0005-0000-0000-000018C90000}"/>
    <cellStyle name="Normal 8 2 5 2 2 2" xfId="51489" xr:uid="{00000000-0005-0000-0000-000019C90000}"/>
    <cellStyle name="Normal 8 2 5 2 2 2 2" xfId="51490" xr:uid="{00000000-0005-0000-0000-00001AC90000}"/>
    <cellStyle name="Normal 8 2 5 2 2 2 2 2" xfId="51491" xr:uid="{00000000-0005-0000-0000-00001BC90000}"/>
    <cellStyle name="Normal 8 2 5 2 2 2 2 2 2" xfId="51492" xr:uid="{00000000-0005-0000-0000-00001CC90000}"/>
    <cellStyle name="Normal 8 2 5 2 2 2 2 3" xfId="51493" xr:uid="{00000000-0005-0000-0000-00001DC90000}"/>
    <cellStyle name="Normal 8 2 5 2 2 2 2 3 2" xfId="51494" xr:uid="{00000000-0005-0000-0000-00001EC90000}"/>
    <cellStyle name="Normal 8 2 5 2 2 2 2 3 2 2" xfId="51495" xr:uid="{00000000-0005-0000-0000-00001FC90000}"/>
    <cellStyle name="Normal 8 2 5 2 2 2 2 3 3" xfId="51496" xr:uid="{00000000-0005-0000-0000-000020C90000}"/>
    <cellStyle name="Normal 8 2 5 2 2 2 2 4" xfId="51497" xr:uid="{00000000-0005-0000-0000-000021C90000}"/>
    <cellStyle name="Normal 8 2 5 2 2 2 3" xfId="51498" xr:uid="{00000000-0005-0000-0000-000022C90000}"/>
    <cellStyle name="Normal 8 2 5 2 2 2 3 2" xfId="51499" xr:uid="{00000000-0005-0000-0000-000023C90000}"/>
    <cellStyle name="Normal 8 2 5 2 2 2 4" xfId="51500" xr:uid="{00000000-0005-0000-0000-000024C90000}"/>
    <cellStyle name="Normal 8 2 5 2 2 2 4 2" xfId="51501" xr:uid="{00000000-0005-0000-0000-000025C90000}"/>
    <cellStyle name="Normal 8 2 5 2 2 2 4 2 2" xfId="51502" xr:uid="{00000000-0005-0000-0000-000026C90000}"/>
    <cellStyle name="Normal 8 2 5 2 2 2 4 3" xfId="51503" xr:uid="{00000000-0005-0000-0000-000027C90000}"/>
    <cellStyle name="Normal 8 2 5 2 2 2 5" xfId="51504" xr:uid="{00000000-0005-0000-0000-000028C90000}"/>
    <cellStyle name="Normal 8 2 5 2 2 3" xfId="51505" xr:uid="{00000000-0005-0000-0000-000029C90000}"/>
    <cellStyle name="Normal 8 2 5 2 2 3 2" xfId="51506" xr:uid="{00000000-0005-0000-0000-00002AC90000}"/>
    <cellStyle name="Normal 8 2 5 2 2 3 2 2" xfId="51507" xr:uid="{00000000-0005-0000-0000-00002BC90000}"/>
    <cellStyle name="Normal 8 2 5 2 2 3 3" xfId="51508" xr:uid="{00000000-0005-0000-0000-00002CC90000}"/>
    <cellStyle name="Normal 8 2 5 2 2 3 3 2" xfId="51509" xr:uid="{00000000-0005-0000-0000-00002DC90000}"/>
    <cellStyle name="Normal 8 2 5 2 2 3 3 2 2" xfId="51510" xr:uid="{00000000-0005-0000-0000-00002EC90000}"/>
    <cellStyle name="Normal 8 2 5 2 2 3 3 3" xfId="51511" xr:uid="{00000000-0005-0000-0000-00002FC90000}"/>
    <cellStyle name="Normal 8 2 5 2 2 3 4" xfId="51512" xr:uid="{00000000-0005-0000-0000-000030C90000}"/>
    <cellStyle name="Normal 8 2 5 2 2 4" xfId="51513" xr:uid="{00000000-0005-0000-0000-000031C90000}"/>
    <cellStyle name="Normal 8 2 5 2 2 4 2" xfId="51514" xr:uid="{00000000-0005-0000-0000-000032C90000}"/>
    <cellStyle name="Normal 8 2 5 2 2 4 2 2" xfId="51515" xr:uid="{00000000-0005-0000-0000-000033C90000}"/>
    <cellStyle name="Normal 8 2 5 2 2 4 3" xfId="51516" xr:uid="{00000000-0005-0000-0000-000034C90000}"/>
    <cellStyle name="Normal 8 2 5 2 2 4 3 2" xfId="51517" xr:uid="{00000000-0005-0000-0000-000035C90000}"/>
    <cellStyle name="Normal 8 2 5 2 2 4 3 2 2" xfId="51518" xr:uid="{00000000-0005-0000-0000-000036C90000}"/>
    <cellStyle name="Normal 8 2 5 2 2 4 3 3" xfId="51519" xr:uid="{00000000-0005-0000-0000-000037C90000}"/>
    <cellStyle name="Normal 8 2 5 2 2 4 4" xfId="51520" xr:uid="{00000000-0005-0000-0000-000038C90000}"/>
    <cellStyle name="Normal 8 2 5 2 2 5" xfId="51521" xr:uid="{00000000-0005-0000-0000-000039C90000}"/>
    <cellStyle name="Normal 8 2 5 2 2 5 2" xfId="51522" xr:uid="{00000000-0005-0000-0000-00003AC90000}"/>
    <cellStyle name="Normal 8 2 5 2 2 6" xfId="51523" xr:uid="{00000000-0005-0000-0000-00003BC90000}"/>
    <cellStyle name="Normal 8 2 5 2 2 6 2" xfId="51524" xr:uid="{00000000-0005-0000-0000-00003CC90000}"/>
    <cellStyle name="Normal 8 2 5 2 2 6 2 2" xfId="51525" xr:uid="{00000000-0005-0000-0000-00003DC90000}"/>
    <cellStyle name="Normal 8 2 5 2 2 6 3" xfId="51526" xr:uid="{00000000-0005-0000-0000-00003EC90000}"/>
    <cellStyle name="Normal 8 2 5 2 2 7" xfId="51527" xr:uid="{00000000-0005-0000-0000-00003FC90000}"/>
    <cellStyle name="Normal 8 2 5 2 2 7 2" xfId="51528" xr:uid="{00000000-0005-0000-0000-000040C90000}"/>
    <cellStyle name="Normal 8 2 5 2 2 8" xfId="51529" xr:uid="{00000000-0005-0000-0000-000041C90000}"/>
    <cellStyle name="Normal 8 2 5 2 3" xfId="51530" xr:uid="{00000000-0005-0000-0000-000042C90000}"/>
    <cellStyle name="Normal 8 2 5 2 3 2" xfId="51531" xr:uid="{00000000-0005-0000-0000-000043C90000}"/>
    <cellStyle name="Normal 8 2 5 2 3 2 2" xfId="51532" xr:uid="{00000000-0005-0000-0000-000044C90000}"/>
    <cellStyle name="Normal 8 2 5 2 3 2 2 2" xfId="51533" xr:uid="{00000000-0005-0000-0000-000045C90000}"/>
    <cellStyle name="Normal 8 2 5 2 3 2 3" xfId="51534" xr:uid="{00000000-0005-0000-0000-000046C90000}"/>
    <cellStyle name="Normal 8 2 5 2 3 2 3 2" xfId="51535" xr:uid="{00000000-0005-0000-0000-000047C90000}"/>
    <cellStyle name="Normal 8 2 5 2 3 2 3 2 2" xfId="51536" xr:uid="{00000000-0005-0000-0000-000048C90000}"/>
    <cellStyle name="Normal 8 2 5 2 3 2 3 3" xfId="51537" xr:uid="{00000000-0005-0000-0000-000049C90000}"/>
    <cellStyle name="Normal 8 2 5 2 3 2 4" xfId="51538" xr:uid="{00000000-0005-0000-0000-00004AC90000}"/>
    <cellStyle name="Normal 8 2 5 2 3 3" xfId="51539" xr:uid="{00000000-0005-0000-0000-00004BC90000}"/>
    <cellStyle name="Normal 8 2 5 2 3 3 2" xfId="51540" xr:uid="{00000000-0005-0000-0000-00004CC90000}"/>
    <cellStyle name="Normal 8 2 5 2 3 4" xfId="51541" xr:uid="{00000000-0005-0000-0000-00004DC90000}"/>
    <cellStyle name="Normal 8 2 5 2 3 4 2" xfId="51542" xr:uid="{00000000-0005-0000-0000-00004EC90000}"/>
    <cellStyle name="Normal 8 2 5 2 3 4 2 2" xfId="51543" xr:uid="{00000000-0005-0000-0000-00004FC90000}"/>
    <cellStyle name="Normal 8 2 5 2 3 4 3" xfId="51544" xr:uid="{00000000-0005-0000-0000-000050C90000}"/>
    <cellStyle name="Normal 8 2 5 2 3 5" xfId="51545" xr:uid="{00000000-0005-0000-0000-000051C90000}"/>
    <cellStyle name="Normal 8 2 5 2 4" xfId="51546" xr:uid="{00000000-0005-0000-0000-000052C90000}"/>
    <cellStyle name="Normal 8 2 5 2 4 2" xfId="51547" xr:uid="{00000000-0005-0000-0000-000053C90000}"/>
    <cellStyle name="Normal 8 2 5 2 4 2 2" xfId="51548" xr:uid="{00000000-0005-0000-0000-000054C90000}"/>
    <cellStyle name="Normal 8 2 5 2 4 3" xfId="51549" xr:uid="{00000000-0005-0000-0000-000055C90000}"/>
    <cellStyle name="Normal 8 2 5 2 4 3 2" xfId="51550" xr:uid="{00000000-0005-0000-0000-000056C90000}"/>
    <cellStyle name="Normal 8 2 5 2 4 3 2 2" xfId="51551" xr:uid="{00000000-0005-0000-0000-000057C90000}"/>
    <cellStyle name="Normal 8 2 5 2 4 3 3" xfId="51552" xr:uid="{00000000-0005-0000-0000-000058C90000}"/>
    <cellStyle name="Normal 8 2 5 2 4 4" xfId="51553" xr:uid="{00000000-0005-0000-0000-000059C90000}"/>
    <cellStyle name="Normal 8 2 5 2 5" xfId="51554" xr:uid="{00000000-0005-0000-0000-00005AC90000}"/>
    <cellStyle name="Normal 8 2 5 2 5 2" xfId="51555" xr:uid="{00000000-0005-0000-0000-00005BC90000}"/>
    <cellStyle name="Normal 8 2 5 2 5 2 2" xfId="51556" xr:uid="{00000000-0005-0000-0000-00005CC90000}"/>
    <cellStyle name="Normal 8 2 5 2 5 3" xfId="51557" xr:uid="{00000000-0005-0000-0000-00005DC90000}"/>
    <cellStyle name="Normal 8 2 5 2 5 3 2" xfId="51558" xr:uid="{00000000-0005-0000-0000-00005EC90000}"/>
    <cellStyle name="Normal 8 2 5 2 5 3 2 2" xfId="51559" xr:uid="{00000000-0005-0000-0000-00005FC90000}"/>
    <cellStyle name="Normal 8 2 5 2 5 3 3" xfId="51560" xr:uid="{00000000-0005-0000-0000-000060C90000}"/>
    <cellStyle name="Normal 8 2 5 2 5 4" xfId="51561" xr:uid="{00000000-0005-0000-0000-000061C90000}"/>
    <cellStyle name="Normal 8 2 5 2 6" xfId="51562" xr:uid="{00000000-0005-0000-0000-000062C90000}"/>
    <cellStyle name="Normal 8 2 5 2 6 2" xfId="51563" xr:uid="{00000000-0005-0000-0000-000063C90000}"/>
    <cellStyle name="Normal 8 2 5 2 7" xfId="51564" xr:uid="{00000000-0005-0000-0000-000064C90000}"/>
    <cellStyle name="Normal 8 2 5 2 7 2" xfId="51565" xr:uid="{00000000-0005-0000-0000-000065C90000}"/>
    <cellStyle name="Normal 8 2 5 2 7 2 2" xfId="51566" xr:uid="{00000000-0005-0000-0000-000066C90000}"/>
    <cellStyle name="Normal 8 2 5 2 7 3" xfId="51567" xr:uid="{00000000-0005-0000-0000-000067C90000}"/>
    <cellStyle name="Normal 8 2 5 2 8" xfId="51568" xr:uid="{00000000-0005-0000-0000-000068C90000}"/>
    <cellStyle name="Normal 8 2 5 2 8 2" xfId="51569" xr:uid="{00000000-0005-0000-0000-000069C90000}"/>
    <cellStyle name="Normal 8 2 5 2 9" xfId="51570" xr:uid="{00000000-0005-0000-0000-00006AC90000}"/>
    <cellStyle name="Normal 8 2 5 3" xfId="51571" xr:uid="{00000000-0005-0000-0000-00006BC90000}"/>
    <cellStyle name="Normal 8 2 5 3 2" xfId="51572" xr:uid="{00000000-0005-0000-0000-00006CC90000}"/>
    <cellStyle name="Normal 8 2 5 3 2 2" xfId="51573" xr:uid="{00000000-0005-0000-0000-00006DC90000}"/>
    <cellStyle name="Normal 8 2 5 3 2 2 2" xfId="51574" xr:uid="{00000000-0005-0000-0000-00006EC90000}"/>
    <cellStyle name="Normal 8 2 5 3 2 2 2 2" xfId="51575" xr:uid="{00000000-0005-0000-0000-00006FC90000}"/>
    <cellStyle name="Normal 8 2 5 3 2 2 3" xfId="51576" xr:uid="{00000000-0005-0000-0000-000070C90000}"/>
    <cellStyle name="Normal 8 2 5 3 2 2 3 2" xfId="51577" xr:uid="{00000000-0005-0000-0000-000071C90000}"/>
    <cellStyle name="Normal 8 2 5 3 2 2 3 2 2" xfId="51578" xr:uid="{00000000-0005-0000-0000-000072C90000}"/>
    <cellStyle name="Normal 8 2 5 3 2 2 3 3" xfId="51579" xr:uid="{00000000-0005-0000-0000-000073C90000}"/>
    <cellStyle name="Normal 8 2 5 3 2 2 4" xfId="51580" xr:uid="{00000000-0005-0000-0000-000074C90000}"/>
    <cellStyle name="Normal 8 2 5 3 2 3" xfId="51581" xr:uid="{00000000-0005-0000-0000-000075C90000}"/>
    <cellStyle name="Normal 8 2 5 3 2 3 2" xfId="51582" xr:uid="{00000000-0005-0000-0000-000076C90000}"/>
    <cellStyle name="Normal 8 2 5 3 2 4" xfId="51583" xr:uid="{00000000-0005-0000-0000-000077C90000}"/>
    <cellStyle name="Normal 8 2 5 3 2 4 2" xfId="51584" xr:uid="{00000000-0005-0000-0000-000078C90000}"/>
    <cellStyle name="Normal 8 2 5 3 2 4 2 2" xfId="51585" xr:uid="{00000000-0005-0000-0000-000079C90000}"/>
    <cellStyle name="Normal 8 2 5 3 2 4 3" xfId="51586" xr:uid="{00000000-0005-0000-0000-00007AC90000}"/>
    <cellStyle name="Normal 8 2 5 3 2 5" xfId="51587" xr:uid="{00000000-0005-0000-0000-00007BC90000}"/>
    <cellStyle name="Normal 8 2 5 3 3" xfId="51588" xr:uid="{00000000-0005-0000-0000-00007CC90000}"/>
    <cellStyle name="Normal 8 2 5 3 3 2" xfId="51589" xr:uid="{00000000-0005-0000-0000-00007DC90000}"/>
    <cellStyle name="Normal 8 2 5 3 3 2 2" xfId="51590" xr:uid="{00000000-0005-0000-0000-00007EC90000}"/>
    <cellStyle name="Normal 8 2 5 3 3 3" xfId="51591" xr:uid="{00000000-0005-0000-0000-00007FC90000}"/>
    <cellStyle name="Normal 8 2 5 3 3 3 2" xfId="51592" xr:uid="{00000000-0005-0000-0000-000080C90000}"/>
    <cellStyle name="Normal 8 2 5 3 3 3 2 2" xfId="51593" xr:uid="{00000000-0005-0000-0000-000081C90000}"/>
    <cellStyle name="Normal 8 2 5 3 3 3 3" xfId="51594" xr:uid="{00000000-0005-0000-0000-000082C90000}"/>
    <cellStyle name="Normal 8 2 5 3 3 4" xfId="51595" xr:uid="{00000000-0005-0000-0000-000083C90000}"/>
    <cellStyle name="Normal 8 2 5 3 4" xfId="51596" xr:uid="{00000000-0005-0000-0000-000084C90000}"/>
    <cellStyle name="Normal 8 2 5 3 4 2" xfId="51597" xr:uid="{00000000-0005-0000-0000-000085C90000}"/>
    <cellStyle name="Normal 8 2 5 3 4 2 2" xfId="51598" xr:uid="{00000000-0005-0000-0000-000086C90000}"/>
    <cellStyle name="Normal 8 2 5 3 4 3" xfId="51599" xr:uid="{00000000-0005-0000-0000-000087C90000}"/>
    <cellStyle name="Normal 8 2 5 3 4 3 2" xfId="51600" xr:uid="{00000000-0005-0000-0000-000088C90000}"/>
    <cellStyle name="Normal 8 2 5 3 4 3 2 2" xfId="51601" xr:uid="{00000000-0005-0000-0000-000089C90000}"/>
    <cellStyle name="Normal 8 2 5 3 4 3 3" xfId="51602" xr:uid="{00000000-0005-0000-0000-00008AC90000}"/>
    <cellStyle name="Normal 8 2 5 3 4 4" xfId="51603" xr:uid="{00000000-0005-0000-0000-00008BC90000}"/>
    <cellStyle name="Normal 8 2 5 3 5" xfId="51604" xr:uid="{00000000-0005-0000-0000-00008CC90000}"/>
    <cellStyle name="Normal 8 2 5 3 5 2" xfId="51605" xr:uid="{00000000-0005-0000-0000-00008DC90000}"/>
    <cellStyle name="Normal 8 2 5 3 6" xfId="51606" xr:uid="{00000000-0005-0000-0000-00008EC90000}"/>
    <cellStyle name="Normal 8 2 5 3 6 2" xfId="51607" xr:uid="{00000000-0005-0000-0000-00008FC90000}"/>
    <cellStyle name="Normal 8 2 5 3 6 2 2" xfId="51608" xr:uid="{00000000-0005-0000-0000-000090C90000}"/>
    <cellStyle name="Normal 8 2 5 3 6 3" xfId="51609" xr:uid="{00000000-0005-0000-0000-000091C90000}"/>
    <cellStyle name="Normal 8 2 5 3 7" xfId="51610" xr:uid="{00000000-0005-0000-0000-000092C90000}"/>
    <cellStyle name="Normal 8 2 5 3 7 2" xfId="51611" xr:uid="{00000000-0005-0000-0000-000093C90000}"/>
    <cellStyle name="Normal 8 2 5 3 8" xfId="51612" xr:uid="{00000000-0005-0000-0000-000094C90000}"/>
    <cellStyle name="Normal 8 2 5 4" xfId="51613" xr:uid="{00000000-0005-0000-0000-000095C90000}"/>
    <cellStyle name="Normal 8 2 5 4 2" xfId="51614" xr:uid="{00000000-0005-0000-0000-000096C90000}"/>
    <cellStyle name="Normal 8 2 5 4 2 2" xfId="51615" xr:uid="{00000000-0005-0000-0000-000097C90000}"/>
    <cellStyle name="Normal 8 2 5 4 2 2 2" xfId="51616" xr:uid="{00000000-0005-0000-0000-000098C90000}"/>
    <cellStyle name="Normal 8 2 5 4 2 3" xfId="51617" xr:uid="{00000000-0005-0000-0000-000099C90000}"/>
    <cellStyle name="Normal 8 2 5 4 2 3 2" xfId="51618" xr:uid="{00000000-0005-0000-0000-00009AC90000}"/>
    <cellStyle name="Normal 8 2 5 4 2 3 2 2" xfId="51619" xr:uid="{00000000-0005-0000-0000-00009BC90000}"/>
    <cellStyle name="Normal 8 2 5 4 2 3 3" xfId="51620" xr:uid="{00000000-0005-0000-0000-00009CC90000}"/>
    <cellStyle name="Normal 8 2 5 4 2 4" xfId="51621" xr:uid="{00000000-0005-0000-0000-00009DC90000}"/>
    <cellStyle name="Normal 8 2 5 4 3" xfId="51622" xr:uid="{00000000-0005-0000-0000-00009EC90000}"/>
    <cellStyle name="Normal 8 2 5 4 3 2" xfId="51623" xr:uid="{00000000-0005-0000-0000-00009FC90000}"/>
    <cellStyle name="Normal 8 2 5 4 4" xfId="51624" xr:uid="{00000000-0005-0000-0000-0000A0C90000}"/>
    <cellStyle name="Normal 8 2 5 4 4 2" xfId="51625" xr:uid="{00000000-0005-0000-0000-0000A1C90000}"/>
    <cellStyle name="Normal 8 2 5 4 4 2 2" xfId="51626" xr:uid="{00000000-0005-0000-0000-0000A2C90000}"/>
    <cellStyle name="Normal 8 2 5 4 4 3" xfId="51627" xr:uid="{00000000-0005-0000-0000-0000A3C90000}"/>
    <cellStyle name="Normal 8 2 5 4 5" xfId="51628" xr:uid="{00000000-0005-0000-0000-0000A4C90000}"/>
    <cellStyle name="Normal 8 2 5 5" xfId="51629" xr:uid="{00000000-0005-0000-0000-0000A5C90000}"/>
    <cellStyle name="Normal 8 2 5 5 2" xfId="51630" xr:uid="{00000000-0005-0000-0000-0000A6C90000}"/>
    <cellStyle name="Normal 8 2 5 5 2 2" xfId="51631" xr:uid="{00000000-0005-0000-0000-0000A7C90000}"/>
    <cellStyle name="Normal 8 2 5 5 3" xfId="51632" xr:uid="{00000000-0005-0000-0000-0000A8C90000}"/>
    <cellStyle name="Normal 8 2 5 5 3 2" xfId="51633" xr:uid="{00000000-0005-0000-0000-0000A9C90000}"/>
    <cellStyle name="Normal 8 2 5 5 3 2 2" xfId="51634" xr:uid="{00000000-0005-0000-0000-0000AAC90000}"/>
    <cellStyle name="Normal 8 2 5 5 3 3" xfId="51635" xr:uid="{00000000-0005-0000-0000-0000ABC90000}"/>
    <cellStyle name="Normal 8 2 5 5 4" xfId="51636" xr:uid="{00000000-0005-0000-0000-0000ACC90000}"/>
    <cellStyle name="Normal 8 2 5 6" xfId="51637" xr:uid="{00000000-0005-0000-0000-0000ADC90000}"/>
    <cellStyle name="Normal 8 2 5 6 2" xfId="51638" xr:uid="{00000000-0005-0000-0000-0000AEC90000}"/>
    <cellStyle name="Normal 8 2 5 6 2 2" xfId="51639" xr:uid="{00000000-0005-0000-0000-0000AFC90000}"/>
    <cellStyle name="Normal 8 2 5 6 3" xfId="51640" xr:uid="{00000000-0005-0000-0000-0000B0C90000}"/>
    <cellStyle name="Normal 8 2 5 6 3 2" xfId="51641" xr:uid="{00000000-0005-0000-0000-0000B1C90000}"/>
    <cellStyle name="Normal 8 2 5 6 3 2 2" xfId="51642" xr:uid="{00000000-0005-0000-0000-0000B2C90000}"/>
    <cellStyle name="Normal 8 2 5 6 3 3" xfId="51643" xr:uid="{00000000-0005-0000-0000-0000B3C90000}"/>
    <cellStyle name="Normal 8 2 5 6 4" xfId="51644" xr:uid="{00000000-0005-0000-0000-0000B4C90000}"/>
    <cellStyle name="Normal 8 2 5 7" xfId="51645" xr:uid="{00000000-0005-0000-0000-0000B5C90000}"/>
    <cellStyle name="Normal 8 2 5 7 2" xfId="51646" xr:uid="{00000000-0005-0000-0000-0000B6C90000}"/>
    <cellStyle name="Normal 8 2 5 8" xfId="51647" xr:uid="{00000000-0005-0000-0000-0000B7C90000}"/>
    <cellStyle name="Normal 8 2 5 8 2" xfId="51648" xr:uid="{00000000-0005-0000-0000-0000B8C90000}"/>
    <cellStyle name="Normal 8 2 5 8 2 2" xfId="51649" xr:uid="{00000000-0005-0000-0000-0000B9C90000}"/>
    <cellStyle name="Normal 8 2 5 8 3" xfId="51650" xr:uid="{00000000-0005-0000-0000-0000BAC90000}"/>
    <cellStyle name="Normal 8 2 5 9" xfId="51651" xr:uid="{00000000-0005-0000-0000-0000BBC90000}"/>
    <cellStyle name="Normal 8 2 5 9 2" xfId="51652" xr:uid="{00000000-0005-0000-0000-0000BCC90000}"/>
    <cellStyle name="Normal 8 2 6" xfId="51653" xr:uid="{00000000-0005-0000-0000-0000BDC90000}"/>
    <cellStyle name="Normal 8 2 6 10" xfId="51654" xr:uid="{00000000-0005-0000-0000-0000BEC90000}"/>
    <cellStyle name="Normal 8 2 6 2" xfId="51655" xr:uid="{00000000-0005-0000-0000-0000BFC90000}"/>
    <cellStyle name="Normal 8 2 6 2 2" xfId="51656" xr:uid="{00000000-0005-0000-0000-0000C0C90000}"/>
    <cellStyle name="Normal 8 2 6 2 2 2" xfId="51657" xr:uid="{00000000-0005-0000-0000-0000C1C90000}"/>
    <cellStyle name="Normal 8 2 6 2 2 2 2" xfId="51658" xr:uid="{00000000-0005-0000-0000-0000C2C90000}"/>
    <cellStyle name="Normal 8 2 6 2 2 2 2 2" xfId="51659" xr:uid="{00000000-0005-0000-0000-0000C3C90000}"/>
    <cellStyle name="Normal 8 2 6 2 2 2 3" xfId="51660" xr:uid="{00000000-0005-0000-0000-0000C4C90000}"/>
    <cellStyle name="Normal 8 2 6 2 2 2 3 2" xfId="51661" xr:uid="{00000000-0005-0000-0000-0000C5C90000}"/>
    <cellStyle name="Normal 8 2 6 2 2 2 3 2 2" xfId="51662" xr:uid="{00000000-0005-0000-0000-0000C6C90000}"/>
    <cellStyle name="Normal 8 2 6 2 2 2 3 3" xfId="51663" xr:uid="{00000000-0005-0000-0000-0000C7C90000}"/>
    <cellStyle name="Normal 8 2 6 2 2 2 4" xfId="51664" xr:uid="{00000000-0005-0000-0000-0000C8C90000}"/>
    <cellStyle name="Normal 8 2 6 2 2 3" xfId="51665" xr:uid="{00000000-0005-0000-0000-0000C9C90000}"/>
    <cellStyle name="Normal 8 2 6 2 2 3 2" xfId="51666" xr:uid="{00000000-0005-0000-0000-0000CAC90000}"/>
    <cellStyle name="Normal 8 2 6 2 2 4" xfId="51667" xr:uid="{00000000-0005-0000-0000-0000CBC90000}"/>
    <cellStyle name="Normal 8 2 6 2 2 4 2" xfId="51668" xr:uid="{00000000-0005-0000-0000-0000CCC90000}"/>
    <cellStyle name="Normal 8 2 6 2 2 4 2 2" xfId="51669" xr:uid="{00000000-0005-0000-0000-0000CDC90000}"/>
    <cellStyle name="Normal 8 2 6 2 2 4 3" xfId="51670" xr:uid="{00000000-0005-0000-0000-0000CEC90000}"/>
    <cellStyle name="Normal 8 2 6 2 2 5" xfId="51671" xr:uid="{00000000-0005-0000-0000-0000CFC90000}"/>
    <cellStyle name="Normal 8 2 6 2 3" xfId="51672" xr:uid="{00000000-0005-0000-0000-0000D0C90000}"/>
    <cellStyle name="Normal 8 2 6 2 3 2" xfId="51673" xr:uid="{00000000-0005-0000-0000-0000D1C90000}"/>
    <cellStyle name="Normal 8 2 6 2 3 2 2" xfId="51674" xr:uid="{00000000-0005-0000-0000-0000D2C90000}"/>
    <cellStyle name="Normal 8 2 6 2 3 3" xfId="51675" xr:uid="{00000000-0005-0000-0000-0000D3C90000}"/>
    <cellStyle name="Normal 8 2 6 2 3 3 2" xfId="51676" xr:uid="{00000000-0005-0000-0000-0000D4C90000}"/>
    <cellStyle name="Normal 8 2 6 2 3 3 2 2" xfId="51677" xr:uid="{00000000-0005-0000-0000-0000D5C90000}"/>
    <cellStyle name="Normal 8 2 6 2 3 3 3" xfId="51678" xr:uid="{00000000-0005-0000-0000-0000D6C90000}"/>
    <cellStyle name="Normal 8 2 6 2 3 4" xfId="51679" xr:uid="{00000000-0005-0000-0000-0000D7C90000}"/>
    <cellStyle name="Normal 8 2 6 2 4" xfId="51680" xr:uid="{00000000-0005-0000-0000-0000D8C90000}"/>
    <cellStyle name="Normal 8 2 6 2 4 2" xfId="51681" xr:uid="{00000000-0005-0000-0000-0000D9C90000}"/>
    <cellStyle name="Normal 8 2 6 2 4 2 2" xfId="51682" xr:uid="{00000000-0005-0000-0000-0000DAC90000}"/>
    <cellStyle name="Normal 8 2 6 2 4 3" xfId="51683" xr:uid="{00000000-0005-0000-0000-0000DBC90000}"/>
    <cellStyle name="Normal 8 2 6 2 4 3 2" xfId="51684" xr:uid="{00000000-0005-0000-0000-0000DCC90000}"/>
    <cellStyle name="Normal 8 2 6 2 4 3 2 2" xfId="51685" xr:uid="{00000000-0005-0000-0000-0000DDC90000}"/>
    <cellStyle name="Normal 8 2 6 2 4 3 3" xfId="51686" xr:uid="{00000000-0005-0000-0000-0000DEC90000}"/>
    <cellStyle name="Normal 8 2 6 2 4 4" xfId="51687" xr:uid="{00000000-0005-0000-0000-0000DFC90000}"/>
    <cellStyle name="Normal 8 2 6 2 5" xfId="51688" xr:uid="{00000000-0005-0000-0000-0000E0C90000}"/>
    <cellStyle name="Normal 8 2 6 2 5 2" xfId="51689" xr:uid="{00000000-0005-0000-0000-0000E1C90000}"/>
    <cellStyle name="Normal 8 2 6 2 6" xfId="51690" xr:uid="{00000000-0005-0000-0000-0000E2C90000}"/>
    <cellStyle name="Normal 8 2 6 2 6 2" xfId="51691" xr:uid="{00000000-0005-0000-0000-0000E3C90000}"/>
    <cellStyle name="Normal 8 2 6 2 6 2 2" xfId="51692" xr:uid="{00000000-0005-0000-0000-0000E4C90000}"/>
    <cellStyle name="Normal 8 2 6 2 6 3" xfId="51693" xr:uid="{00000000-0005-0000-0000-0000E5C90000}"/>
    <cellStyle name="Normal 8 2 6 2 7" xfId="51694" xr:uid="{00000000-0005-0000-0000-0000E6C90000}"/>
    <cellStyle name="Normal 8 2 6 2 7 2" xfId="51695" xr:uid="{00000000-0005-0000-0000-0000E7C90000}"/>
    <cellStyle name="Normal 8 2 6 2 8" xfId="51696" xr:uid="{00000000-0005-0000-0000-0000E8C90000}"/>
    <cellStyle name="Normal 8 2 6 2 9" xfId="51697" xr:uid="{00000000-0005-0000-0000-0000E9C90000}"/>
    <cellStyle name="Normal 8 2 6 3" xfId="51698" xr:uid="{00000000-0005-0000-0000-0000EAC90000}"/>
    <cellStyle name="Normal 8 2 6 3 2" xfId="51699" xr:uid="{00000000-0005-0000-0000-0000EBC90000}"/>
    <cellStyle name="Normal 8 2 6 3 2 2" xfId="51700" xr:uid="{00000000-0005-0000-0000-0000ECC90000}"/>
    <cellStyle name="Normal 8 2 6 3 2 2 2" xfId="51701" xr:uid="{00000000-0005-0000-0000-0000EDC90000}"/>
    <cellStyle name="Normal 8 2 6 3 2 3" xfId="51702" xr:uid="{00000000-0005-0000-0000-0000EEC90000}"/>
    <cellStyle name="Normal 8 2 6 3 2 3 2" xfId="51703" xr:uid="{00000000-0005-0000-0000-0000EFC90000}"/>
    <cellStyle name="Normal 8 2 6 3 2 3 2 2" xfId="51704" xr:uid="{00000000-0005-0000-0000-0000F0C90000}"/>
    <cellStyle name="Normal 8 2 6 3 2 3 3" xfId="51705" xr:uid="{00000000-0005-0000-0000-0000F1C90000}"/>
    <cellStyle name="Normal 8 2 6 3 2 4" xfId="51706" xr:uid="{00000000-0005-0000-0000-0000F2C90000}"/>
    <cellStyle name="Normal 8 2 6 3 3" xfId="51707" xr:uid="{00000000-0005-0000-0000-0000F3C90000}"/>
    <cellStyle name="Normal 8 2 6 3 3 2" xfId="51708" xr:uid="{00000000-0005-0000-0000-0000F4C90000}"/>
    <cellStyle name="Normal 8 2 6 3 4" xfId="51709" xr:uid="{00000000-0005-0000-0000-0000F5C90000}"/>
    <cellStyle name="Normal 8 2 6 3 4 2" xfId="51710" xr:uid="{00000000-0005-0000-0000-0000F6C90000}"/>
    <cellStyle name="Normal 8 2 6 3 4 2 2" xfId="51711" xr:uid="{00000000-0005-0000-0000-0000F7C90000}"/>
    <cellStyle name="Normal 8 2 6 3 4 3" xfId="51712" xr:uid="{00000000-0005-0000-0000-0000F8C90000}"/>
    <cellStyle name="Normal 8 2 6 3 5" xfId="51713" xr:uid="{00000000-0005-0000-0000-0000F9C90000}"/>
    <cellStyle name="Normal 8 2 6 4" xfId="51714" xr:uid="{00000000-0005-0000-0000-0000FAC90000}"/>
    <cellStyle name="Normal 8 2 6 4 2" xfId="51715" xr:uid="{00000000-0005-0000-0000-0000FBC90000}"/>
    <cellStyle name="Normal 8 2 6 4 2 2" xfId="51716" xr:uid="{00000000-0005-0000-0000-0000FCC90000}"/>
    <cellStyle name="Normal 8 2 6 4 3" xfId="51717" xr:uid="{00000000-0005-0000-0000-0000FDC90000}"/>
    <cellStyle name="Normal 8 2 6 4 3 2" xfId="51718" xr:uid="{00000000-0005-0000-0000-0000FEC90000}"/>
    <cellStyle name="Normal 8 2 6 4 3 2 2" xfId="51719" xr:uid="{00000000-0005-0000-0000-0000FFC90000}"/>
    <cellStyle name="Normal 8 2 6 4 3 3" xfId="51720" xr:uid="{00000000-0005-0000-0000-000000CA0000}"/>
    <cellStyle name="Normal 8 2 6 4 4" xfId="51721" xr:uid="{00000000-0005-0000-0000-000001CA0000}"/>
    <cellStyle name="Normal 8 2 6 5" xfId="51722" xr:uid="{00000000-0005-0000-0000-000002CA0000}"/>
    <cellStyle name="Normal 8 2 6 5 2" xfId="51723" xr:uid="{00000000-0005-0000-0000-000003CA0000}"/>
    <cellStyle name="Normal 8 2 6 5 2 2" xfId="51724" xr:uid="{00000000-0005-0000-0000-000004CA0000}"/>
    <cellStyle name="Normal 8 2 6 5 3" xfId="51725" xr:uid="{00000000-0005-0000-0000-000005CA0000}"/>
    <cellStyle name="Normal 8 2 6 5 3 2" xfId="51726" xr:uid="{00000000-0005-0000-0000-000006CA0000}"/>
    <cellStyle name="Normal 8 2 6 5 3 2 2" xfId="51727" xr:uid="{00000000-0005-0000-0000-000007CA0000}"/>
    <cellStyle name="Normal 8 2 6 5 3 3" xfId="51728" xr:uid="{00000000-0005-0000-0000-000008CA0000}"/>
    <cellStyle name="Normal 8 2 6 5 4" xfId="51729" xr:uid="{00000000-0005-0000-0000-000009CA0000}"/>
    <cellStyle name="Normal 8 2 6 6" xfId="51730" xr:uid="{00000000-0005-0000-0000-00000ACA0000}"/>
    <cellStyle name="Normal 8 2 6 6 2" xfId="51731" xr:uid="{00000000-0005-0000-0000-00000BCA0000}"/>
    <cellStyle name="Normal 8 2 6 7" xfId="51732" xr:uid="{00000000-0005-0000-0000-00000CCA0000}"/>
    <cellStyle name="Normal 8 2 6 7 2" xfId="51733" xr:uid="{00000000-0005-0000-0000-00000DCA0000}"/>
    <cellStyle name="Normal 8 2 6 7 2 2" xfId="51734" xr:uid="{00000000-0005-0000-0000-00000ECA0000}"/>
    <cellStyle name="Normal 8 2 6 7 3" xfId="51735" xr:uid="{00000000-0005-0000-0000-00000FCA0000}"/>
    <cellStyle name="Normal 8 2 6 8" xfId="51736" xr:uid="{00000000-0005-0000-0000-000010CA0000}"/>
    <cellStyle name="Normal 8 2 6 8 2" xfId="51737" xr:uid="{00000000-0005-0000-0000-000011CA0000}"/>
    <cellStyle name="Normal 8 2 6 9" xfId="51738" xr:uid="{00000000-0005-0000-0000-000012CA0000}"/>
    <cellStyle name="Normal 8 2 7" xfId="51739" xr:uid="{00000000-0005-0000-0000-000013CA0000}"/>
    <cellStyle name="Normal 8 2 7 2" xfId="51740" xr:uid="{00000000-0005-0000-0000-000014CA0000}"/>
    <cellStyle name="Normal 8 2 7 2 2" xfId="51741" xr:uid="{00000000-0005-0000-0000-000015CA0000}"/>
    <cellStyle name="Normal 8 2 7 2 2 2" xfId="51742" xr:uid="{00000000-0005-0000-0000-000016CA0000}"/>
    <cellStyle name="Normal 8 2 7 2 2 2 2" xfId="51743" xr:uid="{00000000-0005-0000-0000-000017CA0000}"/>
    <cellStyle name="Normal 8 2 7 2 2 3" xfId="51744" xr:uid="{00000000-0005-0000-0000-000018CA0000}"/>
    <cellStyle name="Normal 8 2 7 2 2 3 2" xfId="51745" xr:uid="{00000000-0005-0000-0000-000019CA0000}"/>
    <cellStyle name="Normal 8 2 7 2 2 3 2 2" xfId="51746" xr:uid="{00000000-0005-0000-0000-00001ACA0000}"/>
    <cellStyle name="Normal 8 2 7 2 2 3 3" xfId="51747" xr:uid="{00000000-0005-0000-0000-00001BCA0000}"/>
    <cellStyle name="Normal 8 2 7 2 2 4" xfId="51748" xr:uid="{00000000-0005-0000-0000-00001CCA0000}"/>
    <cellStyle name="Normal 8 2 7 2 3" xfId="51749" xr:uid="{00000000-0005-0000-0000-00001DCA0000}"/>
    <cellStyle name="Normal 8 2 7 2 3 2" xfId="51750" xr:uid="{00000000-0005-0000-0000-00001ECA0000}"/>
    <cellStyle name="Normal 8 2 7 2 4" xfId="51751" xr:uid="{00000000-0005-0000-0000-00001FCA0000}"/>
    <cellStyle name="Normal 8 2 7 2 4 2" xfId="51752" xr:uid="{00000000-0005-0000-0000-000020CA0000}"/>
    <cellStyle name="Normal 8 2 7 2 4 2 2" xfId="51753" xr:uid="{00000000-0005-0000-0000-000021CA0000}"/>
    <cellStyle name="Normal 8 2 7 2 4 3" xfId="51754" xr:uid="{00000000-0005-0000-0000-000022CA0000}"/>
    <cellStyle name="Normal 8 2 7 2 5" xfId="51755" xr:uid="{00000000-0005-0000-0000-000023CA0000}"/>
    <cellStyle name="Normal 8 2 7 3" xfId="51756" xr:uid="{00000000-0005-0000-0000-000024CA0000}"/>
    <cellStyle name="Normal 8 2 7 3 2" xfId="51757" xr:uid="{00000000-0005-0000-0000-000025CA0000}"/>
    <cellStyle name="Normal 8 2 7 3 2 2" xfId="51758" xr:uid="{00000000-0005-0000-0000-000026CA0000}"/>
    <cellStyle name="Normal 8 2 7 3 3" xfId="51759" xr:uid="{00000000-0005-0000-0000-000027CA0000}"/>
    <cellStyle name="Normal 8 2 7 3 3 2" xfId="51760" xr:uid="{00000000-0005-0000-0000-000028CA0000}"/>
    <cellStyle name="Normal 8 2 7 3 3 2 2" xfId="51761" xr:uid="{00000000-0005-0000-0000-000029CA0000}"/>
    <cellStyle name="Normal 8 2 7 3 3 3" xfId="51762" xr:uid="{00000000-0005-0000-0000-00002ACA0000}"/>
    <cellStyle name="Normal 8 2 7 3 4" xfId="51763" xr:uid="{00000000-0005-0000-0000-00002BCA0000}"/>
    <cellStyle name="Normal 8 2 7 4" xfId="51764" xr:uid="{00000000-0005-0000-0000-00002CCA0000}"/>
    <cellStyle name="Normal 8 2 7 4 2" xfId="51765" xr:uid="{00000000-0005-0000-0000-00002DCA0000}"/>
    <cellStyle name="Normal 8 2 7 4 2 2" xfId="51766" xr:uid="{00000000-0005-0000-0000-00002ECA0000}"/>
    <cellStyle name="Normal 8 2 7 4 3" xfId="51767" xr:uid="{00000000-0005-0000-0000-00002FCA0000}"/>
    <cellStyle name="Normal 8 2 7 4 3 2" xfId="51768" xr:uid="{00000000-0005-0000-0000-000030CA0000}"/>
    <cellStyle name="Normal 8 2 7 4 3 2 2" xfId="51769" xr:uid="{00000000-0005-0000-0000-000031CA0000}"/>
    <cellStyle name="Normal 8 2 7 4 3 3" xfId="51770" xr:uid="{00000000-0005-0000-0000-000032CA0000}"/>
    <cellStyle name="Normal 8 2 7 4 4" xfId="51771" xr:uid="{00000000-0005-0000-0000-000033CA0000}"/>
    <cellStyle name="Normal 8 2 7 5" xfId="51772" xr:uid="{00000000-0005-0000-0000-000034CA0000}"/>
    <cellStyle name="Normal 8 2 7 5 2" xfId="51773" xr:uid="{00000000-0005-0000-0000-000035CA0000}"/>
    <cellStyle name="Normal 8 2 7 6" xfId="51774" xr:uid="{00000000-0005-0000-0000-000036CA0000}"/>
    <cellStyle name="Normal 8 2 7 6 2" xfId="51775" xr:uid="{00000000-0005-0000-0000-000037CA0000}"/>
    <cellStyle name="Normal 8 2 7 6 2 2" xfId="51776" xr:uid="{00000000-0005-0000-0000-000038CA0000}"/>
    <cellStyle name="Normal 8 2 7 6 3" xfId="51777" xr:uid="{00000000-0005-0000-0000-000039CA0000}"/>
    <cellStyle name="Normal 8 2 7 7" xfId="51778" xr:uid="{00000000-0005-0000-0000-00003ACA0000}"/>
    <cellStyle name="Normal 8 2 7 7 2" xfId="51779" xr:uid="{00000000-0005-0000-0000-00003BCA0000}"/>
    <cellStyle name="Normal 8 2 7 8" xfId="51780" xr:uid="{00000000-0005-0000-0000-00003CCA0000}"/>
    <cellStyle name="Normal 8 2 7 9" xfId="51781" xr:uid="{00000000-0005-0000-0000-00003DCA0000}"/>
    <cellStyle name="Normal 8 2 8" xfId="51782" xr:uid="{00000000-0005-0000-0000-00003ECA0000}"/>
    <cellStyle name="Normal 8 2 8 2" xfId="51783" xr:uid="{00000000-0005-0000-0000-00003FCA0000}"/>
    <cellStyle name="Normal 8 2 8 2 2" xfId="51784" xr:uid="{00000000-0005-0000-0000-000040CA0000}"/>
    <cellStyle name="Normal 8 2 8 2 2 2" xfId="51785" xr:uid="{00000000-0005-0000-0000-000041CA0000}"/>
    <cellStyle name="Normal 8 2 8 2 2 2 2" xfId="51786" xr:uid="{00000000-0005-0000-0000-000042CA0000}"/>
    <cellStyle name="Normal 8 2 8 2 2 3" xfId="51787" xr:uid="{00000000-0005-0000-0000-000043CA0000}"/>
    <cellStyle name="Normal 8 2 8 2 2 3 2" xfId="51788" xr:uid="{00000000-0005-0000-0000-000044CA0000}"/>
    <cellStyle name="Normal 8 2 8 2 2 3 2 2" xfId="51789" xr:uid="{00000000-0005-0000-0000-000045CA0000}"/>
    <cellStyle name="Normal 8 2 8 2 2 3 3" xfId="51790" xr:uid="{00000000-0005-0000-0000-000046CA0000}"/>
    <cellStyle name="Normal 8 2 8 2 2 4" xfId="51791" xr:uid="{00000000-0005-0000-0000-000047CA0000}"/>
    <cellStyle name="Normal 8 2 8 2 3" xfId="51792" xr:uid="{00000000-0005-0000-0000-000048CA0000}"/>
    <cellStyle name="Normal 8 2 8 2 3 2" xfId="51793" xr:uid="{00000000-0005-0000-0000-000049CA0000}"/>
    <cellStyle name="Normal 8 2 8 2 4" xfId="51794" xr:uid="{00000000-0005-0000-0000-00004ACA0000}"/>
    <cellStyle name="Normal 8 2 8 2 4 2" xfId="51795" xr:uid="{00000000-0005-0000-0000-00004BCA0000}"/>
    <cellStyle name="Normal 8 2 8 2 4 2 2" xfId="51796" xr:uid="{00000000-0005-0000-0000-00004CCA0000}"/>
    <cellStyle name="Normal 8 2 8 2 4 3" xfId="51797" xr:uid="{00000000-0005-0000-0000-00004DCA0000}"/>
    <cellStyle name="Normal 8 2 8 2 5" xfId="51798" xr:uid="{00000000-0005-0000-0000-00004ECA0000}"/>
    <cellStyle name="Normal 8 2 8 3" xfId="51799" xr:uid="{00000000-0005-0000-0000-00004FCA0000}"/>
    <cellStyle name="Normal 8 2 8 3 2" xfId="51800" xr:uid="{00000000-0005-0000-0000-000050CA0000}"/>
    <cellStyle name="Normal 8 2 8 3 2 2" xfId="51801" xr:uid="{00000000-0005-0000-0000-000051CA0000}"/>
    <cellStyle name="Normal 8 2 8 3 3" xfId="51802" xr:uid="{00000000-0005-0000-0000-000052CA0000}"/>
    <cellStyle name="Normal 8 2 8 3 3 2" xfId="51803" xr:uid="{00000000-0005-0000-0000-000053CA0000}"/>
    <cellStyle name="Normal 8 2 8 3 3 2 2" xfId="51804" xr:uid="{00000000-0005-0000-0000-000054CA0000}"/>
    <cellStyle name="Normal 8 2 8 3 3 3" xfId="51805" xr:uid="{00000000-0005-0000-0000-000055CA0000}"/>
    <cellStyle name="Normal 8 2 8 3 4" xfId="51806" xr:uid="{00000000-0005-0000-0000-000056CA0000}"/>
    <cellStyle name="Normal 8 2 8 4" xfId="51807" xr:uid="{00000000-0005-0000-0000-000057CA0000}"/>
    <cellStyle name="Normal 8 2 8 4 2" xfId="51808" xr:uid="{00000000-0005-0000-0000-000058CA0000}"/>
    <cellStyle name="Normal 8 2 8 4 2 2" xfId="51809" xr:uid="{00000000-0005-0000-0000-000059CA0000}"/>
    <cellStyle name="Normal 8 2 8 4 3" xfId="51810" xr:uid="{00000000-0005-0000-0000-00005ACA0000}"/>
    <cellStyle name="Normal 8 2 8 4 3 2" xfId="51811" xr:uid="{00000000-0005-0000-0000-00005BCA0000}"/>
    <cellStyle name="Normal 8 2 8 4 3 2 2" xfId="51812" xr:uid="{00000000-0005-0000-0000-00005CCA0000}"/>
    <cellStyle name="Normal 8 2 8 4 3 3" xfId="51813" xr:uid="{00000000-0005-0000-0000-00005DCA0000}"/>
    <cellStyle name="Normal 8 2 8 4 4" xfId="51814" xr:uid="{00000000-0005-0000-0000-00005ECA0000}"/>
    <cellStyle name="Normal 8 2 8 5" xfId="51815" xr:uid="{00000000-0005-0000-0000-00005FCA0000}"/>
    <cellStyle name="Normal 8 2 8 5 2" xfId="51816" xr:uid="{00000000-0005-0000-0000-000060CA0000}"/>
    <cellStyle name="Normal 8 2 8 6" xfId="51817" xr:uid="{00000000-0005-0000-0000-000061CA0000}"/>
    <cellStyle name="Normal 8 2 8 6 2" xfId="51818" xr:uid="{00000000-0005-0000-0000-000062CA0000}"/>
    <cellStyle name="Normal 8 2 8 6 2 2" xfId="51819" xr:uid="{00000000-0005-0000-0000-000063CA0000}"/>
    <cellStyle name="Normal 8 2 8 6 3" xfId="51820" xr:uid="{00000000-0005-0000-0000-000064CA0000}"/>
    <cellStyle name="Normal 8 2 8 7" xfId="51821" xr:uid="{00000000-0005-0000-0000-000065CA0000}"/>
    <cellStyle name="Normal 8 2 8 7 2" xfId="51822" xr:uid="{00000000-0005-0000-0000-000066CA0000}"/>
    <cellStyle name="Normal 8 2 8 8" xfId="51823" xr:uid="{00000000-0005-0000-0000-000067CA0000}"/>
    <cellStyle name="Normal 8 2 9" xfId="51824" xr:uid="{00000000-0005-0000-0000-000068CA0000}"/>
    <cellStyle name="Normal 8 2 9 2" xfId="51825" xr:uid="{00000000-0005-0000-0000-000069CA0000}"/>
    <cellStyle name="Normal 8 2 9 2 2" xfId="51826" xr:uid="{00000000-0005-0000-0000-00006ACA0000}"/>
    <cellStyle name="Normal 8 2 9 2 2 2" xfId="51827" xr:uid="{00000000-0005-0000-0000-00006BCA0000}"/>
    <cellStyle name="Normal 8 2 9 2 2 2 2" xfId="51828" xr:uid="{00000000-0005-0000-0000-00006CCA0000}"/>
    <cellStyle name="Normal 8 2 9 2 2 3" xfId="51829" xr:uid="{00000000-0005-0000-0000-00006DCA0000}"/>
    <cellStyle name="Normal 8 2 9 2 2 3 2" xfId="51830" xr:uid="{00000000-0005-0000-0000-00006ECA0000}"/>
    <cellStyle name="Normal 8 2 9 2 2 3 2 2" xfId="51831" xr:uid="{00000000-0005-0000-0000-00006FCA0000}"/>
    <cellStyle name="Normal 8 2 9 2 2 3 3" xfId="51832" xr:uid="{00000000-0005-0000-0000-000070CA0000}"/>
    <cellStyle name="Normal 8 2 9 2 2 4" xfId="51833" xr:uid="{00000000-0005-0000-0000-000071CA0000}"/>
    <cellStyle name="Normal 8 2 9 2 3" xfId="51834" xr:uid="{00000000-0005-0000-0000-000072CA0000}"/>
    <cellStyle name="Normal 8 2 9 2 3 2" xfId="51835" xr:uid="{00000000-0005-0000-0000-000073CA0000}"/>
    <cellStyle name="Normal 8 2 9 2 4" xfId="51836" xr:uid="{00000000-0005-0000-0000-000074CA0000}"/>
    <cellStyle name="Normal 8 2 9 2 4 2" xfId="51837" xr:uid="{00000000-0005-0000-0000-000075CA0000}"/>
    <cellStyle name="Normal 8 2 9 2 4 2 2" xfId="51838" xr:uid="{00000000-0005-0000-0000-000076CA0000}"/>
    <cellStyle name="Normal 8 2 9 2 4 3" xfId="51839" xr:uid="{00000000-0005-0000-0000-000077CA0000}"/>
    <cellStyle name="Normal 8 2 9 2 5" xfId="51840" xr:uid="{00000000-0005-0000-0000-000078CA0000}"/>
    <cellStyle name="Normal 8 2 9 3" xfId="51841" xr:uid="{00000000-0005-0000-0000-000079CA0000}"/>
    <cellStyle name="Normal 8 2 9 3 2" xfId="51842" xr:uid="{00000000-0005-0000-0000-00007ACA0000}"/>
    <cellStyle name="Normal 8 2 9 3 2 2" xfId="51843" xr:uid="{00000000-0005-0000-0000-00007BCA0000}"/>
    <cellStyle name="Normal 8 2 9 3 3" xfId="51844" xr:uid="{00000000-0005-0000-0000-00007CCA0000}"/>
    <cellStyle name="Normal 8 2 9 3 3 2" xfId="51845" xr:uid="{00000000-0005-0000-0000-00007DCA0000}"/>
    <cellStyle name="Normal 8 2 9 3 3 2 2" xfId="51846" xr:uid="{00000000-0005-0000-0000-00007ECA0000}"/>
    <cellStyle name="Normal 8 2 9 3 3 3" xfId="51847" xr:uid="{00000000-0005-0000-0000-00007FCA0000}"/>
    <cellStyle name="Normal 8 2 9 3 4" xfId="51848" xr:uid="{00000000-0005-0000-0000-000080CA0000}"/>
    <cellStyle name="Normal 8 2 9 4" xfId="51849" xr:uid="{00000000-0005-0000-0000-000081CA0000}"/>
    <cellStyle name="Normal 8 2 9 4 2" xfId="51850" xr:uid="{00000000-0005-0000-0000-000082CA0000}"/>
    <cellStyle name="Normal 8 2 9 5" xfId="51851" xr:uid="{00000000-0005-0000-0000-000083CA0000}"/>
    <cellStyle name="Normal 8 2 9 5 2" xfId="51852" xr:uid="{00000000-0005-0000-0000-000084CA0000}"/>
    <cellStyle name="Normal 8 2 9 5 2 2" xfId="51853" xr:uid="{00000000-0005-0000-0000-000085CA0000}"/>
    <cellStyle name="Normal 8 2 9 5 3" xfId="51854" xr:uid="{00000000-0005-0000-0000-000086CA0000}"/>
    <cellStyle name="Normal 8 2 9 6" xfId="51855" xr:uid="{00000000-0005-0000-0000-000087CA0000}"/>
    <cellStyle name="Normal 8 2_T-straight with PEDs adjustor" xfId="51856" xr:uid="{00000000-0005-0000-0000-000088CA0000}"/>
    <cellStyle name="Normal 8 20" xfId="51857" xr:uid="{00000000-0005-0000-0000-000089CA0000}"/>
    <cellStyle name="Normal 8 3" xfId="51858" xr:uid="{00000000-0005-0000-0000-00008ACA0000}"/>
    <cellStyle name="Normal 8 3 10" xfId="51859" xr:uid="{00000000-0005-0000-0000-00008BCA0000}"/>
    <cellStyle name="Normal 8 3 10 2" xfId="51860" xr:uid="{00000000-0005-0000-0000-00008CCA0000}"/>
    <cellStyle name="Normal 8 3 10 2 2" xfId="51861" xr:uid="{00000000-0005-0000-0000-00008DCA0000}"/>
    <cellStyle name="Normal 8 3 10 3" xfId="51862" xr:uid="{00000000-0005-0000-0000-00008ECA0000}"/>
    <cellStyle name="Normal 8 3 10 3 2" xfId="51863" xr:uid="{00000000-0005-0000-0000-00008FCA0000}"/>
    <cellStyle name="Normal 8 3 10 3 2 2" xfId="51864" xr:uid="{00000000-0005-0000-0000-000090CA0000}"/>
    <cellStyle name="Normal 8 3 10 3 3" xfId="51865" xr:uid="{00000000-0005-0000-0000-000091CA0000}"/>
    <cellStyle name="Normal 8 3 10 4" xfId="51866" xr:uid="{00000000-0005-0000-0000-000092CA0000}"/>
    <cellStyle name="Normal 8 3 11" xfId="51867" xr:uid="{00000000-0005-0000-0000-000093CA0000}"/>
    <cellStyle name="Normal 8 3 11 2" xfId="51868" xr:uid="{00000000-0005-0000-0000-000094CA0000}"/>
    <cellStyle name="Normal 8 3 11 2 2" xfId="51869" xr:uid="{00000000-0005-0000-0000-000095CA0000}"/>
    <cellStyle name="Normal 8 3 11 3" xfId="51870" xr:uid="{00000000-0005-0000-0000-000096CA0000}"/>
    <cellStyle name="Normal 8 3 11 3 2" xfId="51871" xr:uid="{00000000-0005-0000-0000-000097CA0000}"/>
    <cellStyle name="Normal 8 3 11 3 2 2" xfId="51872" xr:uid="{00000000-0005-0000-0000-000098CA0000}"/>
    <cellStyle name="Normal 8 3 11 3 3" xfId="51873" xr:uid="{00000000-0005-0000-0000-000099CA0000}"/>
    <cellStyle name="Normal 8 3 11 4" xfId="51874" xr:uid="{00000000-0005-0000-0000-00009ACA0000}"/>
    <cellStyle name="Normal 8 3 12" xfId="51875" xr:uid="{00000000-0005-0000-0000-00009BCA0000}"/>
    <cellStyle name="Normal 8 3 12 2" xfId="51876" xr:uid="{00000000-0005-0000-0000-00009CCA0000}"/>
    <cellStyle name="Normal 8 3 12 2 2" xfId="51877" xr:uid="{00000000-0005-0000-0000-00009DCA0000}"/>
    <cellStyle name="Normal 8 3 12 3" xfId="51878" xr:uid="{00000000-0005-0000-0000-00009ECA0000}"/>
    <cellStyle name="Normal 8 3 12 3 2" xfId="51879" xr:uid="{00000000-0005-0000-0000-00009FCA0000}"/>
    <cellStyle name="Normal 8 3 12 3 2 2" xfId="51880" xr:uid="{00000000-0005-0000-0000-0000A0CA0000}"/>
    <cellStyle name="Normal 8 3 12 3 3" xfId="51881" xr:uid="{00000000-0005-0000-0000-0000A1CA0000}"/>
    <cellStyle name="Normal 8 3 12 4" xfId="51882" xr:uid="{00000000-0005-0000-0000-0000A2CA0000}"/>
    <cellStyle name="Normal 8 3 13" xfId="51883" xr:uid="{00000000-0005-0000-0000-0000A3CA0000}"/>
    <cellStyle name="Normal 8 3 13 2" xfId="51884" xr:uid="{00000000-0005-0000-0000-0000A4CA0000}"/>
    <cellStyle name="Normal 8 3 13 2 2" xfId="51885" xr:uid="{00000000-0005-0000-0000-0000A5CA0000}"/>
    <cellStyle name="Normal 8 3 13 3" xfId="51886" xr:uid="{00000000-0005-0000-0000-0000A6CA0000}"/>
    <cellStyle name="Normal 8 3 14" xfId="51887" xr:uid="{00000000-0005-0000-0000-0000A7CA0000}"/>
    <cellStyle name="Normal 8 3 14 2" xfId="51888" xr:uid="{00000000-0005-0000-0000-0000A8CA0000}"/>
    <cellStyle name="Normal 8 3 15" xfId="51889" xr:uid="{00000000-0005-0000-0000-0000A9CA0000}"/>
    <cellStyle name="Normal 8 3 15 2" xfId="51890" xr:uid="{00000000-0005-0000-0000-0000AACA0000}"/>
    <cellStyle name="Normal 8 3 16" xfId="51891" xr:uid="{00000000-0005-0000-0000-0000ABCA0000}"/>
    <cellStyle name="Normal 8 3 17" xfId="51892" xr:uid="{00000000-0005-0000-0000-0000ACCA0000}"/>
    <cellStyle name="Normal 8 3 2" xfId="51893" xr:uid="{00000000-0005-0000-0000-0000ADCA0000}"/>
    <cellStyle name="Normal 8 3 2 10" xfId="51894" xr:uid="{00000000-0005-0000-0000-0000AECA0000}"/>
    <cellStyle name="Normal 8 3 2 11" xfId="51895" xr:uid="{00000000-0005-0000-0000-0000AFCA0000}"/>
    <cellStyle name="Normal 8 3 2 2" xfId="51896" xr:uid="{00000000-0005-0000-0000-0000B0CA0000}"/>
    <cellStyle name="Normal 8 3 2 2 10" xfId="51897" xr:uid="{00000000-0005-0000-0000-0000B1CA0000}"/>
    <cellStyle name="Normal 8 3 2 2 2" xfId="51898" xr:uid="{00000000-0005-0000-0000-0000B2CA0000}"/>
    <cellStyle name="Normal 8 3 2 2 2 2" xfId="51899" xr:uid="{00000000-0005-0000-0000-0000B3CA0000}"/>
    <cellStyle name="Normal 8 3 2 2 2 2 2" xfId="51900" xr:uid="{00000000-0005-0000-0000-0000B4CA0000}"/>
    <cellStyle name="Normal 8 3 2 2 2 2 2 2" xfId="51901" xr:uid="{00000000-0005-0000-0000-0000B5CA0000}"/>
    <cellStyle name="Normal 8 3 2 2 2 2 2 2 2" xfId="51902" xr:uid="{00000000-0005-0000-0000-0000B6CA0000}"/>
    <cellStyle name="Normal 8 3 2 2 2 2 2 3" xfId="51903" xr:uid="{00000000-0005-0000-0000-0000B7CA0000}"/>
    <cellStyle name="Normal 8 3 2 2 2 2 2 3 2" xfId="51904" xr:uid="{00000000-0005-0000-0000-0000B8CA0000}"/>
    <cellStyle name="Normal 8 3 2 2 2 2 2 3 2 2" xfId="51905" xr:uid="{00000000-0005-0000-0000-0000B9CA0000}"/>
    <cellStyle name="Normal 8 3 2 2 2 2 2 3 3" xfId="51906" xr:uid="{00000000-0005-0000-0000-0000BACA0000}"/>
    <cellStyle name="Normal 8 3 2 2 2 2 2 4" xfId="51907" xr:uid="{00000000-0005-0000-0000-0000BBCA0000}"/>
    <cellStyle name="Normal 8 3 2 2 2 2 3" xfId="51908" xr:uid="{00000000-0005-0000-0000-0000BCCA0000}"/>
    <cellStyle name="Normal 8 3 2 2 2 2 3 2" xfId="51909" xr:uid="{00000000-0005-0000-0000-0000BDCA0000}"/>
    <cellStyle name="Normal 8 3 2 2 2 2 4" xfId="51910" xr:uid="{00000000-0005-0000-0000-0000BECA0000}"/>
    <cellStyle name="Normal 8 3 2 2 2 2 4 2" xfId="51911" xr:uid="{00000000-0005-0000-0000-0000BFCA0000}"/>
    <cellStyle name="Normal 8 3 2 2 2 2 4 2 2" xfId="51912" xr:uid="{00000000-0005-0000-0000-0000C0CA0000}"/>
    <cellStyle name="Normal 8 3 2 2 2 2 4 3" xfId="51913" xr:uid="{00000000-0005-0000-0000-0000C1CA0000}"/>
    <cellStyle name="Normal 8 3 2 2 2 2 5" xfId="51914" xr:uid="{00000000-0005-0000-0000-0000C2CA0000}"/>
    <cellStyle name="Normal 8 3 2 2 2 2 6" xfId="51915" xr:uid="{00000000-0005-0000-0000-0000C3CA0000}"/>
    <cellStyle name="Normal 8 3 2 2 2 3" xfId="51916" xr:uid="{00000000-0005-0000-0000-0000C4CA0000}"/>
    <cellStyle name="Normal 8 3 2 2 2 3 2" xfId="51917" xr:uid="{00000000-0005-0000-0000-0000C5CA0000}"/>
    <cellStyle name="Normal 8 3 2 2 2 3 2 2" xfId="51918" xr:uid="{00000000-0005-0000-0000-0000C6CA0000}"/>
    <cellStyle name="Normal 8 3 2 2 2 3 3" xfId="51919" xr:uid="{00000000-0005-0000-0000-0000C7CA0000}"/>
    <cellStyle name="Normal 8 3 2 2 2 3 3 2" xfId="51920" xr:uid="{00000000-0005-0000-0000-0000C8CA0000}"/>
    <cellStyle name="Normal 8 3 2 2 2 3 3 2 2" xfId="51921" xr:uid="{00000000-0005-0000-0000-0000C9CA0000}"/>
    <cellStyle name="Normal 8 3 2 2 2 3 3 3" xfId="51922" xr:uid="{00000000-0005-0000-0000-0000CACA0000}"/>
    <cellStyle name="Normal 8 3 2 2 2 3 4" xfId="51923" xr:uid="{00000000-0005-0000-0000-0000CBCA0000}"/>
    <cellStyle name="Normal 8 3 2 2 2 4" xfId="51924" xr:uid="{00000000-0005-0000-0000-0000CCCA0000}"/>
    <cellStyle name="Normal 8 3 2 2 2 4 2" xfId="51925" xr:uid="{00000000-0005-0000-0000-0000CDCA0000}"/>
    <cellStyle name="Normal 8 3 2 2 2 4 2 2" xfId="51926" xr:uid="{00000000-0005-0000-0000-0000CECA0000}"/>
    <cellStyle name="Normal 8 3 2 2 2 4 3" xfId="51927" xr:uid="{00000000-0005-0000-0000-0000CFCA0000}"/>
    <cellStyle name="Normal 8 3 2 2 2 4 3 2" xfId="51928" xr:uid="{00000000-0005-0000-0000-0000D0CA0000}"/>
    <cellStyle name="Normal 8 3 2 2 2 4 3 2 2" xfId="51929" xr:uid="{00000000-0005-0000-0000-0000D1CA0000}"/>
    <cellStyle name="Normal 8 3 2 2 2 4 3 3" xfId="51930" xr:uid="{00000000-0005-0000-0000-0000D2CA0000}"/>
    <cellStyle name="Normal 8 3 2 2 2 4 4" xfId="51931" xr:uid="{00000000-0005-0000-0000-0000D3CA0000}"/>
    <cellStyle name="Normal 8 3 2 2 2 5" xfId="51932" xr:uid="{00000000-0005-0000-0000-0000D4CA0000}"/>
    <cellStyle name="Normal 8 3 2 2 2 5 2" xfId="51933" xr:uid="{00000000-0005-0000-0000-0000D5CA0000}"/>
    <cellStyle name="Normal 8 3 2 2 2 6" xfId="51934" xr:uid="{00000000-0005-0000-0000-0000D6CA0000}"/>
    <cellStyle name="Normal 8 3 2 2 2 6 2" xfId="51935" xr:uid="{00000000-0005-0000-0000-0000D7CA0000}"/>
    <cellStyle name="Normal 8 3 2 2 2 6 2 2" xfId="51936" xr:uid="{00000000-0005-0000-0000-0000D8CA0000}"/>
    <cellStyle name="Normal 8 3 2 2 2 6 3" xfId="51937" xr:uid="{00000000-0005-0000-0000-0000D9CA0000}"/>
    <cellStyle name="Normal 8 3 2 2 2 7" xfId="51938" xr:uid="{00000000-0005-0000-0000-0000DACA0000}"/>
    <cellStyle name="Normal 8 3 2 2 2 7 2" xfId="51939" xr:uid="{00000000-0005-0000-0000-0000DBCA0000}"/>
    <cellStyle name="Normal 8 3 2 2 2 8" xfId="51940" xr:uid="{00000000-0005-0000-0000-0000DCCA0000}"/>
    <cellStyle name="Normal 8 3 2 2 2 9" xfId="51941" xr:uid="{00000000-0005-0000-0000-0000DDCA0000}"/>
    <cellStyle name="Normal 8 3 2 2 3" xfId="51942" xr:uid="{00000000-0005-0000-0000-0000DECA0000}"/>
    <cellStyle name="Normal 8 3 2 2 3 2" xfId="51943" xr:uid="{00000000-0005-0000-0000-0000DFCA0000}"/>
    <cellStyle name="Normal 8 3 2 2 3 2 2" xfId="51944" xr:uid="{00000000-0005-0000-0000-0000E0CA0000}"/>
    <cellStyle name="Normal 8 3 2 2 3 2 2 2" xfId="51945" xr:uid="{00000000-0005-0000-0000-0000E1CA0000}"/>
    <cellStyle name="Normal 8 3 2 2 3 2 3" xfId="51946" xr:uid="{00000000-0005-0000-0000-0000E2CA0000}"/>
    <cellStyle name="Normal 8 3 2 2 3 2 3 2" xfId="51947" xr:uid="{00000000-0005-0000-0000-0000E3CA0000}"/>
    <cellStyle name="Normal 8 3 2 2 3 2 3 2 2" xfId="51948" xr:uid="{00000000-0005-0000-0000-0000E4CA0000}"/>
    <cellStyle name="Normal 8 3 2 2 3 2 3 3" xfId="51949" xr:uid="{00000000-0005-0000-0000-0000E5CA0000}"/>
    <cellStyle name="Normal 8 3 2 2 3 2 4" xfId="51950" xr:uid="{00000000-0005-0000-0000-0000E6CA0000}"/>
    <cellStyle name="Normal 8 3 2 2 3 2 5" xfId="51951" xr:uid="{00000000-0005-0000-0000-0000E7CA0000}"/>
    <cellStyle name="Normal 8 3 2 2 3 3" xfId="51952" xr:uid="{00000000-0005-0000-0000-0000E8CA0000}"/>
    <cellStyle name="Normal 8 3 2 2 3 3 2" xfId="51953" xr:uid="{00000000-0005-0000-0000-0000E9CA0000}"/>
    <cellStyle name="Normal 8 3 2 2 3 4" xfId="51954" xr:uid="{00000000-0005-0000-0000-0000EACA0000}"/>
    <cellStyle name="Normal 8 3 2 2 3 4 2" xfId="51955" xr:uid="{00000000-0005-0000-0000-0000EBCA0000}"/>
    <cellStyle name="Normal 8 3 2 2 3 4 2 2" xfId="51956" xr:uid="{00000000-0005-0000-0000-0000ECCA0000}"/>
    <cellStyle name="Normal 8 3 2 2 3 4 3" xfId="51957" xr:uid="{00000000-0005-0000-0000-0000EDCA0000}"/>
    <cellStyle name="Normal 8 3 2 2 3 5" xfId="51958" xr:uid="{00000000-0005-0000-0000-0000EECA0000}"/>
    <cellStyle name="Normal 8 3 2 2 3 6" xfId="51959" xr:uid="{00000000-0005-0000-0000-0000EFCA0000}"/>
    <cellStyle name="Normal 8 3 2 2 4" xfId="51960" xr:uid="{00000000-0005-0000-0000-0000F0CA0000}"/>
    <cellStyle name="Normal 8 3 2 2 4 2" xfId="51961" xr:uid="{00000000-0005-0000-0000-0000F1CA0000}"/>
    <cellStyle name="Normal 8 3 2 2 4 2 2" xfId="51962" xr:uid="{00000000-0005-0000-0000-0000F2CA0000}"/>
    <cellStyle name="Normal 8 3 2 2 4 3" xfId="51963" xr:uid="{00000000-0005-0000-0000-0000F3CA0000}"/>
    <cellStyle name="Normal 8 3 2 2 4 3 2" xfId="51964" xr:uid="{00000000-0005-0000-0000-0000F4CA0000}"/>
    <cellStyle name="Normal 8 3 2 2 4 3 2 2" xfId="51965" xr:uid="{00000000-0005-0000-0000-0000F5CA0000}"/>
    <cellStyle name="Normal 8 3 2 2 4 3 3" xfId="51966" xr:uid="{00000000-0005-0000-0000-0000F6CA0000}"/>
    <cellStyle name="Normal 8 3 2 2 4 4" xfId="51967" xr:uid="{00000000-0005-0000-0000-0000F7CA0000}"/>
    <cellStyle name="Normal 8 3 2 2 4 5" xfId="51968" xr:uid="{00000000-0005-0000-0000-0000F8CA0000}"/>
    <cellStyle name="Normal 8 3 2 2 5" xfId="51969" xr:uid="{00000000-0005-0000-0000-0000F9CA0000}"/>
    <cellStyle name="Normal 8 3 2 2 5 2" xfId="51970" xr:uid="{00000000-0005-0000-0000-0000FACA0000}"/>
    <cellStyle name="Normal 8 3 2 2 5 2 2" xfId="51971" xr:uid="{00000000-0005-0000-0000-0000FBCA0000}"/>
    <cellStyle name="Normal 8 3 2 2 5 3" xfId="51972" xr:uid="{00000000-0005-0000-0000-0000FCCA0000}"/>
    <cellStyle name="Normal 8 3 2 2 5 3 2" xfId="51973" xr:uid="{00000000-0005-0000-0000-0000FDCA0000}"/>
    <cellStyle name="Normal 8 3 2 2 5 3 2 2" xfId="51974" xr:uid="{00000000-0005-0000-0000-0000FECA0000}"/>
    <cellStyle name="Normal 8 3 2 2 5 3 3" xfId="51975" xr:uid="{00000000-0005-0000-0000-0000FFCA0000}"/>
    <cellStyle name="Normal 8 3 2 2 5 4" xfId="51976" xr:uid="{00000000-0005-0000-0000-000000CB0000}"/>
    <cellStyle name="Normal 8 3 2 2 6" xfId="51977" xr:uid="{00000000-0005-0000-0000-000001CB0000}"/>
    <cellStyle name="Normal 8 3 2 2 6 2" xfId="51978" xr:uid="{00000000-0005-0000-0000-000002CB0000}"/>
    <cellStyle name="Normal 8 3 2 2 7" xfId="51979" xr:uid="{00000000-0005-0000-0000-000003CB0000}"/>
    <cellStyle name="Normal 8 3 2 2 7 2" xfId="51980" xr:uid="{00000000-0005-0000-0000-000004CB0000}"/>
    <cellStyle name="Normal 8 3 2 2 7 2 2" xfId="51981" xr:uid="{00000000-0005-0000-0000-000005CB0000}"/>
    <cellStyle name="Normal 8 3 2 2 7 3" xfId="51982" xr:uid="{00000000-0005-0000-0000-000006CB0000}"/>
    <cellStyle name="Normal 8 3 2 2 8" xfId="51983" xr:uid="{00000000-0005-0000-0000-000007CB0000}"/>
    <cellStyle name="Normal 8 3 2 2 8 2" xfId="51984" xr:uid="{00000000-0005-0000-0000-000008CB0000}"/>
    <cellStyle name="Normal 8 3 2 2 9" xfId="51985" xr:uid="{00000000-0005-0000-0000-000009CB0000}"/>
    <cellStyle name="Normal 8 3 2 2_T-straight with PEDs adjustor" xfId="51986" xr:uid="{00000000-0005-0000-0000-00000ACB0000}"/>
    <cellStyle name="Normal 8 3 2 3" xfId="51987" xr:uid="{00000000-0005-0000-0000-00000BCB0000}"/>
    <cellStyle name="Normal 8 3 2 3 2" xfId="51988" xr:uid="{00000000-0005-0000-0000-00000CCB0000}"/>
    <cellStyle name="Normal 8 3 2 3 2 2" xfId="51989" xr:uid="{00000000-0005-0000-0000-00000DCB0000}"/>
    <cellStyle name="Normal 8 3 2 3 2 2 2" xfId="51990" xr:uid="{00000000-0005-0000-0000-00000ECB0000}"/>
    <cellStyle name="Normal 8 3 2 3 2 2 2 2" xfId="51991" xr:uid="{00000000-0005-0000-0000-00000FCB0000}"/>
    <cellStyle name="Normal 8 3 2 3 2 2 3" xfId="51992" xr:uid="{00000000-0005-0000-0000-000010CB0000}"/>
    <cellStyle name="Normal 8 3 2 3 2 2 3 2" xfId="51993" xr:uid="{00000000-0005-0000-0000-000011CB0000}"/>
    <cellStyle name="Normal 8 3 2 3 2 2 3 2 2" xfId="51994" xr:uid="{00000000-0005-0000-0000-000012CB0000}"/>
    <cellStyle name="Normal 8 3 2 3 2 2 3 3" xfId="51995" xr:uid="{00000000-0005-0000-0000-000013CB0000}"/>
    <cellStyle name="Normal 8 3 2 3 2 2 4" xfId="51996" xr:uid="{00000000-0005-0000-0000-000014CB0000}"/>
    <cellStyle name="Normal 8 3 2 3 2 3" xfId="51997" xr:uid="{00000000-0005-0000-0000-000015CB0000}"/>
    <cellStyle name="Normal 8 3 2 3 2 3 2" xfId="51998" xr:uid="{00000000-0005-0000-0000-000016CB0000}"/>
    <cellStyle name="Normal 8 3 2 3 2 4" xfId="51999" xr:uid="{00000000-0005-0000-0000-000017CB0000}"/>
    <cellStyle name="Normal 8 3 2 3 2 4 2" xfId="52000" xr:uid="{00000000-0005-0000-0000-000018CB0000}"/>
    <cellStyle name="Normal 8 3 2 3 2 4 2 2" xfId="52001" xr:uid="{00000000-0005-0000-0000-000019CB0000}"/>
    <cellStyle name="Normal 8 3 2 3 2 4 3" xfId="52002" xr:uid="{00000000-0005-0000-0000-00001ACB0000}"/>
    <cellStyle name="Normal 8 3 2 3 2 5" xfId="52003" xr:uid="{00000000-0005-0000-0000-00001BCB0000}"/>
    <cellStyle name="Normal 8 3 2 3 2 6" xfId="52004" xr:uid="{00000000-0005-0000-0000-00001CCB0000}"/>
    <cellStyle name="Normal 8 3 2 3 3" xfId="52005" xr:uid="{00000000-0005-0000-0000-00001DCB0000}"/>
    <cellStyle name="Normal 8 3 2 3 3 2" xfId="52006" xr:uid="{00000000-0005-0000-0000-00001ECB0000}"/>
    <cellStyle name="Normal 8 3 2 3 3 2 2" xfId="52007" xr:uid="{00000000-0005-0000-0000-00001FCB0000}"/>
    <cellStyle name="Normal 8 3 2 3 3 3" xfId="52008" xr:uid="{00000000-0005-0000-0000-000020CB0000}"/>
    <cellStyle name="Normal 8 3 2 3 3 3 2" xfId="52009" xr:uid="{00000000-0005-0000-0000-000021CB0000}"/>
    <cellStyle name="Normal 8 3 2 3 3 3 2 2" xfId="52010" xr:uid="{00000000-0005-0000-0000-000022CB0000}"/>
    <cellStyle name="Normal 8 3 2 3 3 3 3" xfId="52011" xr:uid="{00000000-0005-0000-0000-000023CB0000}"/>
    <cellStyle name="Normal 8 3 2 3 3 4" xfId="52012" xr:uid="{00000000-0005-0000-0000-000024CB0000}"/>
    <cellStyle name="Normal 8 3 2 3 4" xfId="52013" xr:uid="{00000000-0005-0000-0000-000025CB0000}"/>
    <cellStyle name="Normal 8 3 2 3 4 2" xfId="52014" xr:uid="{00000000-0005-0000-0000-000026CB0000}"/>
    <cellStyle name="Normal 8 3 2 3 4 2 2" xfId="52015" xr:uid="{00000000-0005-0000-0000-000027CB0000}"/>
    <cellStyle name="Normal 8 3 2 3 4 3" xfId="52016" xr:uid="{00000000-0005-0000-0000-000028CB0000}"/>
    <cellStyle name="Normal 8 3 2 3 4 3 2" xfId="52017" xr:uid="{00000000-0005-0000-0000-000029CB0000}"/>
    <cellStyle name="Normal 8 3 2 3 4 3 2 2" xfId="52018" xr:uid="{00000000-0005-0000-0000-00002ACB0000}"/>
    <cellStyle name="Normal 8 3 2 3 4 3 3" xfId="52019" xr:uid="{00000000-0005-0000-0000-00002BCB0000}"/>
    <cellStyle name="Normal 8 3 2 3 4 4" xfId="52020" xr:uid="{00000000-0005-0000-0000-00002CCB0000}"/>
    <cellStyle name="Normal 8 3 2 3 5" xfId="52021" xr:uid="{00000000-0005-0000-0000-00002DCB0000}"/>
    <cellStyle name="Normal 8 3 2 3 5 2" xfId="52022" xr:uid="{00000000-0005-0000-0000-00002ECB0000}"/>
    <cellStyle name="Normal 8 3 2 3 6" xfId="52023" xr:uid="{00000000-0005-0000-0000-00002FCB0000}"/>
    <cellStyle name="Normal 8 3 2 3 6 2" xfId="52024" xr:uid="{00000000-0005-0000-0000-000030CB0000}"/>
    <cellStyle name="Normal 8 3 2 3 6 2 2" xfId="52025" xr:uid="{00000000-0005-0000-0000-000031CB0000}"/>
    <cellStyle name="Normal 8 3 2 3 6 3" xfId="52026" xr:uid="{00000000-0005-0000-0000-000032CB0000}"/>
    <cellStyle name="Normal 8 3 2 3 7" xfId="52027" xr:uid="{00000000-0005-0000-0000-000033CB0000}"/>
    <cellStyle name="Normal 8 3 2 3 7 2" xfId="52028" xr:uid="{00000000-0005-0000-0000-000034CB0000}"/>
    <cellStyle name="Normal 8 3 2 3 8" xfId="52029" xr:uid="{00000000-0005-0000-0000-000035CB0000}"/>
    <cellStyle name="Normal 8 3 2 3 9" xfId="52030" xr:uid="{00000000-0005-0000-0000-000036CB0000}"/>
    <cellStyle name="Normal 8 3 2 4" xfId="52031" xr:uid="{00000000-0005-0000-0000-000037CB0000}"/>
    <cellStyle name="Normal 8 3 2 4 2" xfId="52032" xr:uid="{00000000-0005-0000-0000-000038CB0000}"/>
    <cellStyle name="Normal 8 3 2 4 2 2" xfId="52033" xr:uid="{00000000-0005-0000-0000-000039CB0000}"/>
    <cellStyle name="Normal 8 3 2 4 2 2 2" xfId="52034" xr:uid="{00000000-0005-0000-0000-00003ACB0000}"/>
    <cellStyle name="Normal 8 3 2 4 2 3" xfId="52035" xr:uid="{00000000-0005-0000-0000-00003BCB0000}"/>
    <cellStyle name="Normal 8 3 2 4 2 3 2" xfId="52036" xr:uid="{00000000-0005-0000-0000-00003CCB0000}"/>
    <cellStyle name="Normal 8 3 2 4 2 3 2 2" xfId="52037" xr:uid="{00000000-0005-0000-0000-00003DCB0000}"/>
    <cellStyle name="Normal 8 3 2 4 2 3 3" xfId="52038" xr:uid="{00000000-0005-0000-0000-00003ECB0000}"/>
    <cellStyle name="Normal 8 3 2 4 2 4" xfId="52039" xr:uid="{00000000-0005-0000-0000-00003FCB0000}"/>
    <cellStyle name="Normal 8 3 2 4 2 5" xfId="52040" xr:uid="{00000000-0005-0000-0000-000040CB0000}"/>
    <cellStyle name="Normal 8 3 2 4 3" xfId="52041" xr:uid="{00000000-0005-0000-0000-000041CB0000}"/>
    <cellStyle name="Normal 8 3 2 4 3 2" xfId="52042" xr:uid="{00000000-0005-0000-0000-000042CB0000}"/>
    <cellStyle name="Normal 8 3 2 4 4" xfId="52043" xr:uid="{00000000-0005-0000-0000-000043CB0000}"/>
    <cellStyle name="Normal 8 3 2 4 4 2" xfId="52044" xr:uid="{00000000-0005-0000-0000-000044CB0000}"/>
    <cellStyle name="Normal 8 3 2 4 4 2 2" xfId="52045" xr:uid="{00000000-0005-0000-0000-000045CB0000}"/>
    <cellStyle name="Normal 8 3 2 4 4 3" xfId="52046" xr:uid="{00000000-0005-0000-0000-000046CB0000}"/>
    <cellStyle name="Normal 8 3 2 4 5" xfId="52047" xr:uid="{00000000-0005-0000-0000-000047CB0000}"/>
    <cellStyle name="Normal 8 3 2 4 6" xfId="52048" xr:uid="{00000000-0005-0000-0000-000048CB0000}"/>
    <cellStyle name="Normal 8 3 2 5" xfId="52049" xr:uid="{00000000-0005-0000-0000-000049CB0000}"/>
    <cellStyle name="Normal 8 3 2 5 2" xfId="52050" xr:uid="{00000000-0005-0000-0000-00004ACB0000}"/>
    <cellStyle name="Normal 8 3 2 5 2 2" xfId="52051" xr:uid="{00000000-0005-0000-0000-00004BCB0000}"/>
    <cellStyle name="Normal 8 3 2 5 3" xfId="52052" xr:uid="{00000000-0005-0000-0000-00004CCB0000}"/>
    <cellStyle name="Normal 8 3 2 5 3 2" xfId="52053" xr:uid="{00000000-0005-0000-0000-00004DCB0000}"/>
    <cellStyle name="Normal 8 3 2 5 3 2 2" xfId="52054" xr:uid="{00000000-0005-0000-0000-00004ECB0000}"/>
    <cellStyle name="Normal 8 3 2 5 3 3" xfId="52055" xr:uid="{00000000-0005-0000-0000-00004FCB0000}"/>
    <cellStyle name="Normal 8 3 2 5 4" xfId="52056" xr:uid="{00000000-0005-0000-0000-000050CB0000}"/>
    <cellStyle name="Normal 8 3 2 5 5" xfId="52057" xr:uid="{00000000-0005-0000-0000-000051CB0000}"/>
    <cellStyle name="Normal 8 3 2 6" xfId="52058" xr:uid="{00000000-0005-0000-0000-000052CB0000}"/>
    <cellStyle name="Normal 8 3 2 6 2" xfId="52059" xr:uid="{00000000-0005-0000-0000-000053CB0000}"/>
    <cellStyle name="Normal 8 3 2 6 2 2" xfId="52060" xr:uid="{00000000-0005-0000-0000-000054CB0000}"/>
    <cellStyle name="Normal 8 3 2 6 3" xfId="52061" xr:uid="{00000000-0005-0000-0000-000055CB0000}"/>
    <cellStyle name="Normal 8 3 2 6 3 2" xfId="52062" xr:uid="{00000000-0005-0000-0000-000056CB0000}"/>
    <cellStyle name="Normal 8 3 2 6 3 2 2" xfId="52063" xr:uid="{00000000-0005-0000-0000-000057CB0000}"/>
    <cellStyle name="Normal 8 3 2 6 3 3" xfId="52064" xr:uid="{00000000-0005-0000-0000-000058CB0000}"/>
    <cellStyle name="Normal 8 3 2 6 4" xfId="52065" xr:uid="{00000000-0005-0000-0000-000059CB0000}"/>
    <cellStyle name="Normal 8 3 2 7" xfId="52066" xr:uid="{00000000-0005-0000-0000-00005ACB0000}"/>
    <cellStyle name="Normal 8 3 2 7 2" xfId="52067" xr:uid="{00000000-0005-0000-0000-00005BCB0000}"/>
    <cellStyle name="Normal 8 3 2 8" xfId="52068" xr:uid="{00000000-0005-0000-0000-00005CCB0000}"/>
    <cellStyle name="Normal 8 3 2 8 2" xfId="52069" xr:uid="{00000000-0005-0000-0000-00005DCB0000}"/>
    <cellStyle name="Normal 8 3 2 8 2 2" xfId="52070" xr:uid="{00000000-0005-0000-0000-00005ECB0000}"/>
    <cellStyle name="Normal 8 3 2 8 3" xfId="52071" xr:uid="{00000000-0005-0000-0000-00005FCB0000}"/>
    <cellStyle name="Normal 8 3 2 9" xfId="52072" xr:uid="{00000000-0005-0000-0000-000060CB0000}"/>
    <cellStyle name="Normal 8 3 2 9 2" xfId="52073" xr:uid="{00000000-0005-0000-0000-000061CB0000}"/>
    <cellStyle name="Normal 8 3 2_T-straight with PEDs adjustor" xfId="52074" xr:uid="{00000000-0005-0000-0000-000062CB0000}"/>
    <cellStyle name="Normal 8 3 3" xfId="52075" xr:uid="{00000000-0005-0000-0000-000063CB0000}"/>
    <cellStyle name="Normal 8 3 3 10" xfId="52076" xr:uid="{00000000-0005-0000-0000-000064CB0000}"/>
    <cellStyle name="Normal 8 3 3 11" xfId="52077" xr:uid="{00000000-0005-0000-0000-000065CB0000}"/>
    <cellStyle name="Normal 8 3 3 2" xfId="52078" xr:uid="{00000000-0005-0000-0000-000066CB0000}"/>
    <cellStyle name="Normal 8 3 3 2 10" xfId="52079" xr:uid="{00000000-0005-0000-0000-000067CB0000}"/>
    <cellStyle name="Normal 8 3 3 2 2" xfId="52080" xr:uid="{00000000-0005-0000-0000-000068CB0000}"/>
    <cellStyle name="Normal 8 3 3 2 2 2" xfId="52081" xr:uid="{00000000-0005-0000-0000-000069CB0000}"/>
    <cellStyle name="Normal 8 3 3 2 2 2 2" xfId="52082" xr:uid="{00000000-0005-0000-0000-00006ACB0000}"/>
    <cellStyle name="Normal 8 3 3 2 2 2 2 2" xfId="52083" xr:uid="{00000000-0005-0000-0000-00006BCB0000}"/>
    <cellStyle name="Normal 8 3 3 2 2 2 2 2 2" xfId="52084" xr:uid="{00000000-0005-0000-0000-00006CCB0000}"/>
    <cellStyle name="Normal 8 3 3 2 2 2 2 3" xfId="52085" xr:uid="{00000000-0005-0000-0000-00006DCB0000}"/>
    <cellStyle name="Normal 8 3 3 2 2 2 2 3 2" xfId="52086" xr:uid="{00000000-0005-0000-0000-00006ECB0000}"/>
    <cellStyle name="Normal 8 3 3 2 2 2 2 3 2 2" xfId="52087" xr:uid="{00000000-0005-0000-0000-00006FCB0000}"/>
    <cellStyle name="Normal 8 3 3 2 2 2 2 3 3" xfId="52088" xr:uid="{00000000-0005-0000-0000-000070CB0000}"/>
    <cellStyle name="Normal 8 3 3 2 2 2 2 4" xfId="52089" xr:uid="{00000000-0005-0000-0000-000071CB0000}"/>
    <cellStyle name="Normal 8 3 3 2 2 2 3" xfId="52090" xr:uid="{00000000-0005-0000-0000-000072CB0000}"/>
    <cellStyle name="Normal 8 3 3 2 2 2 3 2" xfId="52091" xr:uid="{00000000-0005-0000-0000-000073CB0000}"/>
    <cellStyle name="Normal 8 3 3 2 2 2 4" xfId="52092" xr:uid="{00000000-0005-0000-0000-000074CB0000}"/>
    <cellStyle name="Normal 8 3 3 2 2 2 4 2" xfId="52093" xr:uid="{00000000-0005-0000-0000-000075CB0000}"/>
    <cellStyle name="Normal 8 3 3 2 2 2 4 2 2" xfId="52094" xr:uid="{00000000-0005-0000-0000-000076CB0000}"/>
    <cellStyle name="Normal 8 3 3 2 2 2 4 3" xfId="52095" xr:uid="{00000000-0005-0000-0000-000077CB0000}"/>
    <cellStyle name="Normal 8 3 3 2 2 2 5" xfId="52096" xr:uid="{00000000-0005-0000-0000-000078CB0000}"/>
    <cellStyle name="Normal 8 3 3 2 2 3" xfId="52097" xr:uid="{00000000-0005-0000-0000-000079CB0000}"/>
    <cellStyle name="Normal 8 3 3 2 2 3 2" xfId="52098" xr:uid="{00000000-0005-0000-0000-00007ACB0000}"/>
    <cellStyle name="Normal 8 3 3 2 2 3 2 2" xfId="52099" xr:uid="{00000000-0005-0000-0000-00007BCB0000}"/>
    <cellStyle name="Normal 8 3 3 2 2 3 3" xfId="52100" xr:uid="{00000000-0005-0000-0000-00007CCB0000}"/>
    <cellStyle name="Normal 8 3 3 2 2 3 3 2" xfId="52101" xr:uid="{00000000-0005-0000-0000-00007DCB0000}"/>
    <cellStyle name="Normal 8 3 3 2 2 3 3 2 2" xfId="52102" xr:uid="{00000000-0005-0000-0000-00007ECB0000}"/>
    <cellStyle name="Normal 8 3 3 2 2 3 3 3" xfId="52103" xr:uid="{00000000-0005-0000-0000-00007FCB0000}"/>
    <cellStyle name="Normal 8 3 3 2 2 3 4" xfId="52104" xr:uid="{00000000-0005-0000-0000-000080CB0000}"/>
    <cellStyle name="Normal 8 3 3 2 2 4" xfId="52105" xr:uid="{00000000-0005-0000-0000-000081CB0000}"/>
    <cellStyle name="Normal 8 3 3 2 2 4 2" xfId="52106" xr:uid="{00000000-0005-0000-0000-000082CB0000}"/>
    <cellStyle name="Normal 8 3 3 2 2 4 2 2" xfId="52107" xr:uid="{00000000-0005-0000-0000-000083CB0000}"/>
    <cellStyle name="Normal 8 3 3 2 2 4 3" xfId="52108" xr:uid="{00000000-0005-0000-0000-000084CB0000}"/>
    <cellStyle name="Normal 8 3 3 2 2 4 3 2" xfId="52109" xr:uid="{00000000-0005-0000-0000-000085CB0000}"/>
    <cellStyle name="Normal 8 3 3 2 2 4 3 2 2" xfId="52110" xr:uid="{00000000-0005-0000-0000-000086CB0000}"/>
    <cellStyle name="Normal 8 3 3 2 2 4 3 3" xfId="52111" xr:uid="{00000000-0005-0000-0000-000087CB0000}"/>
    <cellStyle name="Normal 8 3 3 2 2 4 4" xfId="52112" xr:uid="{00000000-0005-0000-0000-000088CB0000}"/>
    <cellStyle name="Normal 8 3 3 2 2 5" xfId="52113" xr:uid="{00000000-0005-0000-0000-000089CB0000}"/>
    <cellStyle name="Normal 8 3 3 2 2 5 2" xfId="52114" xr:uid="{00000000-0005-0000-0000-00008ACB0000}"/>
    <cellStyle name="Normal 8 3 3 2 2 6" xfId="52115" xr:uid="{00000000-0005-0000-0000-00008BCB0000}"/>
    <cellStyle name="Normal 8 3 3 2 2 6 2" xfId="52116" xr:uid="{00000000-0005-0000-0000-00008CCB0000}"/>
    <cellStyle name="Normal 8 3 3 2 2 6 2 2" xfId="52117" xr:uid="{00000000-0005-0000-0000-00008DCB0000}"/>
    <cellStyle name="Normal 8 3 3 2 2 6 3" xfId="52118" xr:uid="{00000000-0005-0000-0000-00008ECB0000}"/>
    <cellStyle name="Normal 8 3 3 2 2 7" xfId="52119" xr:uid="{00000000-0005-0000-0000-00008FCB0000}"/>
    <cellStyle name="Normal 8 3 3 2 2 7 2" xfId="52120" xr:uid="{00000000-0005-0000-0000-000090CB0000}"/>
    <cellStyle name="Normal 8 3 3 2 2 8" xfId="52121" xr:uid="{00000000-0005-0000-0000-000091CB0000}"/>
    <cellStyle name="Normal 8 3 3 2 2 9" xfId="52122" xr:uid="{00000000-0005-0000-0000-000092CB0000}"/>
    <cellStyle name="Normal 8 3 3 2 3" xfId="52123" xr:uid="{00000000-0005-0000-0000-000093CB0000}"/>
    <cellStyle name="Normal 8 3 3 2 3 2" xfId="52124" xr:uid="{00000000-0005-0000-0000-000094CB0000}"/>
    <cellStyle name="Normal 8 3 3 2 3 2 2" xfId="52125" xr:uid="{00000000-0005-0000-0000-000095CB0000}"/>
    <cellStyle name="Normal 8 3 3 2 3 2 2 2" xfId="52126" xr:uid="{00000000-0005-0000-0000-000096CB0000}"/>
    <cellStyle name="Normal 8 3 3 2 3 2 3" xfId="52127" xr:uid="{00000000-0005-0000-0000-000097CB0000}"/>
    <cellStyle name="Normal 8 3 3 2 3 2 3 2" xfId="52128" xr:uid="{00000000-0005-0000-0000-000098CB0000}"/>
    <cellStyle name="Normal 8 3 3 2 3 2 3 2 2" xfId="52129" xr:uid="{00000000-0005-0000-0000-000099CB0000}"/>
    <cellStyle name="Normal 8 3 3 2 3 2 3 3" xfId="52130" xr:uid="{00000000-0005-0000-0000-00009ACB0000}"/>
    <cellStyle name="Normal 8 3 3 2 3 2 4" xfId="52131" xr:uid="{00000000-0005-0000-0000-00009BCB0000}"/>
    <cellStyle name="Normal 8 3 3 2 3 3" xfId="52132" xr:uid="{00000000-0005-0000-0000-00009CCB0000}"/>
    <cellStyle name="Normal 8 3 3 2 3 3 2" xfId="52133" xr:uid="{00000000-0005-0000-0000-00009DCB0000}"/>
    <cellStyle name="Normal 8 3 3 2 3 4" xfId="52134" xr:uid="{00000000-0005-0000-0000-00009ECB0000}"/>
    <cellStyle name="Normal 8 3 3 2 3 4 2" xfId="52135" xr:uid="{00000000-0005-0000-0000-00009FCB0000}"/>
    <cellStyle name="Normal 8 3 3 2 3 4 2 2" xfId="52136" xr:uid="{00000000-0005-0000-0000-0000A0CB0000}"/>
    <cellStyle name="Normal 8 3 3 2 3 4 3" xfId="52137" xr:uid="{00000000-0005-0000-0000-0000A1CB0000}"/>
    <cellStyle name="Normal 8 3 3 2 3 5" xfId="52138" xr:uid="{00000000-0005-0000-0000-0000A2CB0000}"/>
    <cellStyle name="Normal 8 3 3 2 4" xfId="52139" xr:uid="{00000000-0005-0000-0000-0000A3CB0000}"/>
    <cellStyle name="Normal 8 3 3 2 4 2" xfId="52140" xr:uid="{00000000-0005-0000-0000-0000A4CB0000}"/>
    <cellStyle name="Normal 8 3 3 2 4 2 2" xfId="52141" xr:uid="{00000000-0005-0000-0000-0000A5CB0000}"/>
    <cellStyle name="Normal 8 3 3 2 4 3" xfId="52142" xr:uid="{00000000-0005-0000-0000-0000A6CB0000}"/>
    <cellStyle name="Normal 8 3 3 2 4 3 2" xfId="52143" xr:uid="{00000000-0005-0000-0000-0000A7CB0000}"/>
    <cellStyle name="Normal 8 3 3 2 4 3 2 2" xfId="52144" xr:uid="{00000000-0005-0000-0000-0000A8CB0000}"/>
    <cellStyle name="Normal 8 3 3 2 4 3 3" xfId="52145" xr:uid="{00000000-0005-0000-0000-0000A9CB0000}"/>
    <cellStyle name="Normal 8 3 3 2 4 4" xfId="52146" xr:uid="{00000000-0005-0000-0000-0000AACB0000}"/>
    <cellStyle name="Normal 8 3 3 2 5" xfId="52147" xr:uid="{00000000-0005-0000-0000-0000ABCB0000}"/>
    <cellStyle name="Normal 8 3 3 2 5 2" xfId="52148" xr:uid="{00000000-0005-0000-0000-0000ACCB0000}"/>
    <cellStyle name="Normal 8 3 3 2 5 2 2" xfId="52149" xr:uid="{00000000-0005-0000-0000-0000ADCB0000}"/>
    <cellStyle name="Normal 8 3 3 2 5 3" xfId="52150" xr:uid="{00000000-0005-0000-0000-0000AECB0000}"/>
    <cellStyle name="Normal 8 3 3 2 5 3 2" xfId="52151" xr:uid="{00000000-0005-0000-0000-0000AFCB0000}"/>
    <cellStyle name="Normal 8 3 3 2 5 3 2 2" xfId="52152" xr:uid="{00000000-0005-0000-0000-0000B0CB0000}"/>
    <cellStyle name="Normal 8 3 3 2 5 3 3" xfId="52153" xr:uid="{00000000-0005-0000-0000-0000B1CB0000}"/>
    <cellStyle name="Normal 8 3 3 2 5 4" xfId="52154" xr:uid="{00000000-0005-0000-0000-0000B2CB0000}"/>
    <cellStyle name="Normal 8 3 3 2 6" xfId="52155" xr:uid="{00000000-0005-0000-0000-0000B3CB0000}"/>
    <cellStyle name="Normal 8 3 3 2 6 2" xfId="52156" xr:uid="{00000000-0005-0000-0000-0000B4CB0000}"/>
    <cellStyle name="Normal 8 3 3 2 7" xfId="52157" xr:uid="{00000000-0005-0000-0000-0000B5CB0000}"/>
    <cellStyle name="Normal 8 3 3 2 7 2" xfId="52158" xr:uid="{00000000-0005-0000-0000-0000B6CB0000}"/>
    <cellStyle name="Normal 8 3 3 2 7 2 2" xfId="52159" xr:uid="{00000000-0005-0000-0000-0000B7CB0000}"/>
    <cellStyle name="Normal 8 3 3 2 7 3" xfId="52160" xr:uid="{00000000-0005-0000-0000-0000B8CB0000}"/>
    <cellStyle name="Normal 8 3 3 2 8" xfId="52161" xr:uid="{00000000-0005-0000-0000-0000B9CB0000}"/>
    <cellStyle name="Normal 8 3 3 2 8 2" xfId="52162" xr:uid="{00000000-0005-0000-0000-0000BACB0000}"/>
    <cellStyle name="Normal 8 3 3 2 9" xfId="52163" xr:uid="{00000000-0005-0000-0000-0000BBCB0000}"/>
    <cellStyle name="Normal 8 3 3 3" xfId="52164" xr:uid="{00000000-0005-0000-0000-0000BCCB0000}"/>
    <cellStyle name="Normal 8 3 3 3 2" xfId="52165" xr:uid="{00000000-0005-0000-0000-0000BDCB0000}"/>
    <cellStyle name="Normal 8 3 3 3 2 2" xfId="52166" xr:uid="{00000000-0005-0000-0000-0000BECB0000}"/>
    <cellStyle name="Normal 8 3 3 3 2 2 2" xfId="52167" xr:uid="{00000000-0005-0000-0000-0000BFCB0000}"/>
    <cellStyle name="Normal 8 3 3 3 2 2 2 2" xfId="52168" xr:uid="{00000000-0005-0000-0000-0000C0CB0000}"/>
    <cellStyle name="Normal 8 3 3 3 2 2 3" xfId="52169" xr:uid="{00000000-0005-0000-0000-0000C1CB0000}"/>
    <cellStyle name="Normal 8 3 3 3 2 2 3 2" xfId="52170" xr:uid="{00000000-0005-0000-0000-0000C2CB0000}"/>
    <cellStyle name="Normal 8 3 3 3 2 2 3 2 2" xfId="52171" xr:uid="{00000000-0005-0000-0000-0000C3CB0000}"/>
    <cellStyle name="Normal 8 3 3 3 2 2 3 3" xfId="52172" xr:uid="{00000000-0005-0000-0000-0000C4CB0000}"/>
    <cellStyle name="Normal 8 3 3 3 2 2 4" xfId="52173" xr:uid="{00000000-0005-0000-0000-0000C5CB0000}"/>
    <cellStyle name="Normal 8 3 3 3 2 3" xfId="52174" xr:uid="{00000000-0005-0000-0000-0000C6CB0000}"/>
    <cellStyle name="Normal 8 3 3 3 2 3 2" xfId="52175" xr:uid="{00000000-0005-0000-0000-0000C7CB0000}"/>
    <cellStyle name="Normal 8 3 3 3 2 4" xfId="52176" xr:uid="{00000000-0005-0000-0000-0000C8CB0000}"/>
    <cellStyle name="Normal 8 3 3 3 2 4 2" xfId="52177" xr:uid="{00000000-0005-0000-0000-0000C9CB0000}"/>
    <cellStyle name="Normal 8 3 3 3 2 4 2 2" xfId="52178" xr:uid="{00000000-0005-0000-0000-0000CACB0000}"/>
    <cellStyle name="Normal 8 3 3 3 2 4 3" xfId="52179" xr:uid="{00000000-0005-0000-0000-0000CBCB0000}"/>
    <cellStyle name="Normal 8 3 3 3 2 5" xfId="52180" xr:uid="{00000000-0005-0000-0000-0000CCCB0000}"/>
    <cellStyle name="Normal 8 3 3 3 2 6" xfId="52181" xr:uid="{00000000-0005-0000-0000-0000CDCB0000}"/>
    <cellStyle name="Normal 8 3 3 3 3" xfId="52182" xr:uid="{00000000-0005-0000-0000-0000CECB0000}"/>
    <cellStyle name="Normal 8 3 3 3 3 2" xfId="52183" xr:uid="{00000000-0005-0000-0000-0000CFCB0000}"/>
    <cellStyle name="Normal 8 3 3 3 3 2 2" xfId="52184" xr:uid="{00000000-0005-0000-0000-0000D0CB0000}"/>
    <cellStyle name="Normal 8 3 3 3 3 3" xfId="52185" xr:uid="{00000000-0005-0000-0000-0000D1CB0000}"/>
    <cellStyle name="Normal 8 3 3 3 3 3 2" xfId="52186" xr:uid="{00000000-0005-0000-0000-0000D2CB0000}"/>
    <cellStyle name="Normal 8 3 3 3 3 3 2 2" xfId="52187" xr:uid="{00000000-0005-0000-0000-0000D3CB0000}"/>
    <cellStyle name="Normal 8 3 3 3 3 3 3" xfId="52188" xr:uid="{00000000-0005-0000-0000-0000D4CB0000}"/>
    <cellStyle name="Normal 8 3 3 3 3 4" xfId="52189" xr:uid="{00000000-0005-0000-0000-0000D5CB0000}"/>
    <cellStyle name="Normal 8 3 3 3 4" xfId="52190" xr:uid="{00000000-0005-0000-0000-0000D6CB0000}"/>
    <cellStyle name="Normal 8 3 3 3 4 2" xfId="52191" xr:uid="{00000000-0005-0000-0000-0000D7CB0000}"/>
    <cellStyle name="Normal 8 3 3 3 4 2 2" xfId="52192" xr:uid="{00000000-0005-0000-0000-0000D8CB0000}"/>
    <cellStyle name="Normal 8 3 3 3 4 3" xfId="52193" xr:uid="{00000000-0005-0000-0000-0000D9CB0000}"/>
    <cellStyle name="Normal 8 3 3 3 4 3 2" xfId="52194" xr:uid="{00000000-0005-0000-0000-0000DACB0000}"/>
    <cellStyle name="Normal 8 3 3 3 4 3 2 2" xfId="52195" xr:uid="{00000000-0005-0000-0000-0000DBCB0000}"/>
    <cellStyle name="Normal 8 3 3 3 4 3 3" xfId="52196" xr:uid="{00000000-0005-0000-0000-0000DCCB0000}"/>
    <cellStyle name="Normal 8 3 3 3 4 4" xfId="52197" xr:uid="{00000000-0005-0000-0000-0000DDCB0000}"/>
    <cellStyle name="Normal 8 3 3 3 5" xfId="52198" xr:uid="{00000000-0005-0000-0000-0000DECB0000}"/>
    <cellStyle name="Normal 8 3 3 3 5 2" xfId="52199" xr:uid="{00000000-0005-0000-0000-0000DFCB0000}"/>
    <cellStyle name="Normal 8 3 3 3 6" xfId="52200" xr:uid="{00000000-0005-0000-0000-0000E0CB0000}"/>
    <cellStyle name="Normal 8 3 3 3 6 2" xfId="52201" xr:uid="{00000000-0005-0000-0000-0000E1CB0000}"/>
    <cellStyle name="Normal 8 3 3 3 6 2 2" xfId="52202" xr:uid="{00000000-0005-0000-0000-0000E2CB0000}"/>
    <cellStyle name="Normal 8 3 3 3 6 3" xfId="52203" xr:uid="{00000000-0005-0000-0000-0000E3CB0000}"/>
    <cellStyle name="Normal 8 3 3 3 7" xfId="52204" xr:uid="{00000000-0005-0000-0000-0000E4CB0000}"/>
    <cellStyle name="Normal 8 3 3 3 7 2" xfId="52205" xr:uid="{00000000-0005-0000-0000-0000E5CB0000}"/>
    <cellStyle name="Normal 8 3 3 3 8" xfId="52206" xr:uid="{00000000-0005-0000-0000-0000E6CB0000}"/>
    <cellStyle name="Normal 8 3 3 3 9" xfId="52207" xr:uid="{00000000-0005-0000-0000-0000E7CB0000}"/>
    <cellStyle name="Normal 8 3 3 4" xfId="52208" xr:uid="{00000000-0005-0000-0000-0000E8CB0000}"/>
    <cellStyle name="Normal 8 3 3 4 2" xfId="52209" xr:uid="{00000000-0005-0000-0000-0000E9CB0000}"/>
    <cellStyle name="Normal 8 3 3 4 2 2" xfId="52210" xr:uid="{00000000-0005-0000-0000-0000EACB0000}"/>
    <cellStyle name="Normal 8 3 3 4 2 2 2" xfId="52211" xr:uid="{00000000-0005-0000-0000-0000EBCB0000}"/>
    <cellStyle name="Normal 8 3 3 4 2 3" xfId="52212" xr:uid="{00000000-0005-0000-0000-0000ECCB0000}"/>
    <cellStyle name="Normal 8 3 3 4 2 3 2" xfId="52213" xr:uid="{00000000-0005-0000-0000-0000EDCB0000}"/>
    <cellStyle name="Normal 8 3 3 4 2 3 2 2" xfId="52214" xr:uid="{00000000-0005-0000-0000-0000EECB0000}"/>
    <cellStyle name="Normal 8 3 3 4 2 3 3" xfId="52215" xr:uid="{00000000-0005-0000-0000-0000EFCB0000}"/>
    <cellStyle name="Normal 8 3 3 4 2 4" xfId="52216" xr:uid="{00000000-0005-0000-0000-0000F0CB0000}"/>
    <cellStyle name="Normal 8 3 3 4 3" xfId="52217" xr:uid="{00000000-0005-0000-0000-0000F1CB0000}"/>
    <cellStyle name="Normal 8 3 3 4 3 2" xfId="52218" xr:uid="{00000000-0005-0000-0000-0000F2CB0000}"/>
    <cellStyle name="Normal 8 3 3 4 4" xfId="52219" xr:uid="{00000000-0005-0000-0000-0000F3CB0000}"/>
    <cellStyle name="Normal 8 3 3 4 4 2" xfId="52220" xr:uid="{00000000-0005-0000-0000-0000F4CB0000}"/>
    <cellStyle name="Normal 8 3 3 4 4 2 2" xfId="52221" xr:uid="{00000000-0005-0000-0000-0000F5CB0000}"/>
    <cellStyle name="Normal 8 3 3 4 4 3" xfId="52222" xr:uid="{00000000-0005-0000-0000-0000F6CB0000}"/>
    <cellStyle name="Normal 8 3 3 4 5" xfId="52223" xr:uid="{00000000-0005-0000-0000-0000F7CB0000}"/>
    <cellStyle name="Normal 8 3 3 4 6" xfId="52224" xr:uid="{00000000-0005-0000-0000-0000F8CB0000}"/>
    <cellStyle name="Normal 8 3 3 5" xfId="52225" xr:uid="{00000000-0005-0000-0000-0000F9CB0000}"/>
    <cellStyle name="Normal 8 3 3 5 2" xfId="52226" xr:uid="{00000000-0005-0000-0000-0000FACB0000}"/>
    <cellStyle name="Normal 8 3 3 5 2 2" xfId="52227" xr:uid="{00000000-0005-0000-0000-0000FBCB0000}"/>
    <cellStyle name="Normal 8 3 3 5 3" xfId="52228" xr:uid="{00000000-0005-0000-0000-0000FCCB0000}"/>
    <cellStyle name="Normal 8 3 3 5 3 2" xfId="52229" xr:uid="{00000000-0005-0000-0000-0000FDCB0000}"/>
    <cellStyle name="Normal 8 3 3 5 3 2 2" xfId="52230" xr:uid="{00000000-0005-0000-0000-0000FECB0000}"/>
    <cellStyle name="Normal 8 3 3 5 3 3" xfId="52231" xr:uid="{00000000-0005-0000-0000-0000FFCB0000}"/>
    <cellStyle name="Normal 8 3 3 5 4" xfId="52232" xr:uid="{00000000-0005-0000-0000-000000CC0000}"/>
    <cellStyle name="Normal 8 3 3 6" xfId="52233" xr:uid="{00000000-0005-0000-0000-000001CC0000}"/>
    <cellStyle name="Normal 8 3 3 6 2" xfId="52234" xr:uid="{00000000-0005-0000-0000-000002CC0000}"/>
    <cellStyle name="Normal 8 3 3 6 2 2" xfId="52235" xr:uid="{00000000-0005-0000-0000-000003CC0000}"/>
    <cellStyle name="Normal 8 3 3 6 3" xfId="52236" xr:uid="{00000000-0005-0000-0000-000004CC0000}"/>
    <cellStyle name="Normal 8 3 3 6 3 2" xfId="52237" xr:uid="{00000000-0005-0000-0000-000005CC0000}"/>
    <cellStyle name="Normal 8 3 3 6 3 2 2" xfId="52238" xr:uid="{00000000-0005-0000-0000-000006CC0000}"/>
    <cellStyle name="Normal 8 3 3 6 3 3" xfId="52239" xr:uid="{00000000-0005-0000-0000-000007CC0000}"/>
    <cellStyle name="Normal 8 3 3 6 4" xfId="52240" xr:uid="{00000000-0005-0000-0000-000008CC0000}"/>
    <cellStyle name="Normal 8 3 3 7" xfId="52241" xr:uid="{00000000-0005-0000-0000-000009CC0000}"/>
    <cellStyle name="Normal 8 3 3 7 2" xfId="52242" xr:uid="{00000000-0005-0000-0000-00000ACC0000}"/>
    <cellStyle name="Normal 8 3 3 8" xfId="52243" xr:uid="{00000000-0005-0000-0000-00000BCC0000}"/>
    <cellStyle name="Normal 8 3 3 8 2" xfId="52244" xr:uid="{00000000-0005-0000-0000-00000CCC0000}"/>
    <cellStyle name="Normal 8 3 3 8 2 2" xfId="52245" xr:uid="{00000000-0005-0000-0000-00000DCC0000}"/>
    <cellStyle name="Normal 8 3 3 8 3" xfId="52246" xr:uid="{00000000-0005-0000-0000-00000ECC0000}"/>
    <cellStyle name="Normal 8 3 3 9" xfId="52247" xr:uid="{00000000-0005-0000-0000-00000FCC0000}"/>
    <cellStyle name="Normal 8 3 3 9 2" xfId="52248" xr:uid="{00000000-0005-0000-0000-000010CC0000}"/>
    <cellStyle name="Normal 8 3 3_T-straight with PEDs adjustor" xfId="52249" xr:uid="{00000000-0005-0000-0000-000011CC0000}"/>
    <cellStyle name="Normal 8 3 4" xfId="52250" xr:uid="{00000000-0005-0000-0000-000012CC0000}"/>
    <cellStyle name="Normal 8 3 4 10" xfId="52251" xr:uid="{00000000-0005-0000-0000-000013CC0000}"/>
    <cellStyle name="Normal 8 3 4 11" xfId="52252" xr:uid="{00000000-0005-0000-0000-000014CC0000}"/>
    <cellStyle name="Normal 8 3 4 2" xfId="52253" xr:uid="{00000000-0005-0000-0000-000015CC0000}"/>
    <cellStyle name="Normal 8 3 4 2 10" xfId="52254" xr:uid="{00000000-0005-0000-0000-000016CC0000}"/>
    <cellStyle name="Normal 8 3 4 2 2" xfId="52255" xr:uid="{00000000-0005-0000-0000-000017CC0000}"/>
    <cellStyle name="Normal 8 3 4 2 2 2" xfId="52256" xr:uid="{00000000-0005-0000-0000-000018CC0000}"/>
    <cellStyle name="Normal 8 3 4 2 2 2 2" xfId="52257" xr:uid="{00000000-0005-0000-0000-000019CC0000}"/>
    <cellStyle name="Normal 8 3 4 2 2 2 2 2" xfId="52258" xr:uid="{00000000-0005-0000-0000-00001ACC0000}"/>
    <cellStyle name="Normal 8 3 4 2 2 2 2 2 2" xfId="52259" xr:uid="{00000000-0005-0000-0000-00001BCC0000}"/>
    <cellStyle name="Normal 8 3 4 2 2 2 2 3" xfId="52260" xr:uid="{00000000-0005-0000-0000-00001CCC0000}"/>
    <cellStyle name="Normal 8 3 4 2 2 2 2 3 2" xfId="52261" xr:uid="{00000000-0005-0000-0000-00001DCC0000}"/>
    <cellStyle name="Normal 8 3 4 2 2 2 2 3 2 2" xfId="52262" xr:uid="{00000000-0005-0000-0000-00001ECC0000}"/>
    <cellStyle name="Normal 8 3 4 2 2 2 2 3 3" xfId="52263" xr:uid="{00000000-0005-0000-0000-00001FCC0000}"/>
    <cellStyle name="Normal 8 3 4 2 2 2 2 4" xfId="52264" xr:uid="{00000000-0005-0000-0000-000020CC0000}"/>
    <cellStyle name="Normal 8 3 4 2 2 2 3" xfId="52265" xr:uid="{00000000-0005-0000-0000-000021CC0000}"/>
    <cellStyle name="Normal 8 3 4 2 2 2 3 2" xfId="52266" xr:uid="{00000000-0005-0000-0000-000022CC0000}"/>
    <cellStyle name="Normal 8 3 4 2 2 2 4" xfId="52267" xr:uid="{00000000-0005-0000-0000-000023CC0000}"/>
    <cellStyle name="Normal 8 3 4 2 2 2 4 2" xfId="52268" xr:uid="{00000000-0005-0000-0000-000024CC0000}"/>
    <cellStyle name="Normal 8 3 4 2 2 2 4 2 2" xfId="52269" xr:uid="{00000000-0005-0000-0000-000025CC0000}"/>
    <cellStyle name="Normal 8 3 4 2 2 2 4 3" xfId="52270" xr:uid="{00000000-0005-0000-0000-000026CC0000}"/>
    <cellStyle name="Normal 8 3 4 2 2 2 5" xfId="52271" xr:uid="{00000000-0005-0000-0000-000027CC0000}"/>
    <cellStyle name="Normal 8 3 4 2 2 3" xfId="52272" xr:uid="{00000000-0005-0000-0000-000028CC0000}"/>
    <cellStyle name="Normal 8 3 4 2 2 3 2" xfId="52273" xr:uid="{00000000-0005-0000-0000-000029CC0000}"/>
    <cellStyle name="Normal 8 3 4 2 2 3 2 2" xfId="52274" xr:uid="{00000000-0005-0000-0000-00002ACC0000}"/>
    <cellStyle name="Normal 8 3 4 2 2 3 3" xfId="52275" xr:uid="{00000000-0005-0000-0000-00002BCC0000}"/>
    <cellStyle name="Normal 8 3 4 2 2 3 3 2" xfId="52276" xr:uid="{00000000-0005-0000-0000-00002CCC0000}"/>
    <cellStyle name="Normal 8 3 4 2 2 3 3 2 2" xfId="52277" xr:uid="{00000000-0005-0000-0000-00002DCC0000}"/>
    <cellStyle name="Normal 8 3 4 2 2 3 3 3" xfId="52278" xr:uid="{00000000-0005-0000-0000-00002ECC0000}"/>
    <cellStyle name="Normal 8 3 4 2 2 3 4" xfId="52279" xr:uid="{00000000-0005-0000-0000-00002FCC0000}"/>
    <cellStyle name="Normal 8 3 4 2 2 4" xfId="52280" xr:uid="{00000000-0005-0000-0000-000030CC0000}"/>
    <cellStyle name="Normal 8 3 4 2 2 4 2" xfId="52281" xr:uid="{00000000-0005-0000-0000-000031CC0000}"/>
    <cellStyle name="Normal 8 3 4 2 2 4 2 2" xfId="52282" xr:uid="{00000000-0005-0000-0000-000032CC0000}"/>
    <cellStyle name="Normal 8 3 4 2 2 4 3" xfId="52283" xr:uid="{00000000-0005-0000-0000-000033CC0000}"/>
    <cellStyle name="Normal 8 3 4 2 2 4 3 2" xfId="52284" xr:uid="{00000000-0005-0000-0000-000034CC0000}"/>
    <cellStyle name="Normal 8 3 4 2 2 4 3 2 2" xfId="52285" xr:uid="{00000000-0005-0000-0000-000035CC0000}"/>
    <cellStyle name="Normal 8 3 4 2 2 4 3 3" xfId="52286" xr:uid="{00000000-0005-0000-0000-000036CC0000}"/>
    <cellStyle name="Normal 8 3 4 2 2 4 4" xfId="52287" xr:uid="{00000000-0005-0000-0000-000037CC0000}"/>
    <cellStyle name="Normal 8 3 4 2 2 5" xfId="52288" xr:uid="{00000000-0005-0000-0000-000038CC0000}"/>
    <cellStyle name="Normal 8 3 4 2 2 5 2" xfId="52289" xr:uid="{00000000-0005-0000-0000-000039CC0000}"/>
    <cellStyle name="Normal 8 3 4 2 2 6" xfId="52290" xr:uid="{00000000-0005-0000-0000-00003ACC0000}"/>
    <cellStyle name="Normal 8 3 4 2 2 6 2" xfId="52291" xr:uid="{00000000-0005-0000-0000-00003BCC0000}"/>
    <cellStyle name="Normal 8 3 4 2 2 6 2 2" xfId="52292" xr:uid="{00000000-0005-0000-0000-00003CCC0000}"/>
    <cellStyle name="Normal 8 3 4 2 2 6 3" xfId="52293" xr:uid="{00000000-0005-0000-0000-00003DCC0000}"/>
    <cellStyle name="Normal 8 3 4 2 2 7" xfId="52294" xr:uid="{00000000-0005-0000-0000-00003ECC0000}"/>
    <cellStyle name="Normal 8 3 4 2 2 7 2" xfId="52295" xr:uid="{00000000-0005-0000-0000-00003FCC0000}"/>
    <cellStyle name="Normal 8 3 4 2 2 8" xfId="52296" xr:uid="{00000000-0005-0000-0000-000040CC0000}"/>
    <cellStyle name="Normal 8 3 4 2 3" xfId="52297" xr:uid="{00000000-0005-0000-0000-000041CC0000}"/>
    <cellStyle name="Normal 8 3 4 2 3 2" xfId="52298" xr:uid="{00000000-0005-0000-0000-000042CC0000}"/>
    <cellStyle name="Normal 8 3 4 2 3 2 2" xfId="52299" xr:uid="{00000000-0005-0000-0000-000043CC0000}"/>
    <cellStyle name="Normal 8 3 4 2 3 2 2 2" xfId="52300" xr:uid="{00000000-0005-0000-0000-000044CC0000}"/>
    <cellStyle name="Normal 8 3 4 2 3 2 3" xfId="52301" xr:uid="{00000000-0005-0000-0000-000045CC0000}"/>
    <cellStyle name="Normal 8 3 4 2 3 2 3 2" xfId="52302" xr:uid="{00000000-0005-0000-0000-000046CC0000}"/>
    <cellStyle name="Normal 8 3 4 2 3 2 3 2 2" xfId="52303" xr:uid="{00000000-0005-0000-0000-000047CC0000}"/>
    <cellStyle name="Normal 8 3 4 2 3 2 3 3" xfId="52304" xr:uid="{00000000-0005-0000-0000-000048CC0000}"/>
    <cellStyle name="Normal 8 3 4 2 3 2 4" xfId="52305" xr:uid="{00000000-0005-0000-0000-000049CC0000}"/>
    <cellStyle name="Normal 8 3 4 2 3 3" xfId="52306" xr:uid="{00000000-0005-0000-0000-00004ACC0000}"/>
    <cellStyle name="Normal 8 3 4 2 3 3 2" xfId="52307" xr:uid="{00000000-0005-0000-0000-00004BCC0000}"/>
    <cellStyle name="Normal 8 3 4 2 3 4" xfId="52308" xr:uid="{00000000-0005-0000-0000-00004CCC0000}"/>
    <cellStyle name="Normal 8 3 4 2 3 4 2" xfId="52309" xr:uid="{00000000-0005-0000-0000-00004DCC0000}"/>
    <cellStyle name="Normal 8 3 4 2 3 4 2 2" xfId="52310" xr:uid="{00000000-0005-0000-0000-00004ECC0000}"/>
    <cellStyle name="Normal 8 3 4 2 3 4 3" xfId="52311" xr:uid="{00000000-0005-0000-0000-00004FCC0000}"/>
    <cellStyle name="Normal 8 3 4 2 3 5" xfId="52312" xr:uid="{00000000-0005-0000-0000-000050CC0000}"/>
    <cellStyle name="Normal 8 3 4 2 4" xfId="52313" xr:uid="{00000000-0005-0000-0000-000051CC0000}"/>
    <cellStyle name="Normal 8 3 4 2 4 2" xfId="52314" xr:uid="{00000000-0005-0000-0000-000052CC0000}"/>
    <cellStyle name="Normal 8 3 4 2 4 2 2" xfId="52315" xr:uid="{00000000-0005-0000-0000-000053CC0000}"/>
    <cellStyle name="Normal 8 3 4 2 4 3" xfId="52316" xr:uid="{00000000-0005-0000-0000-000054CC0000}"/>
    <cellStyle name="Normal 8 3 4 2 4 3 2" xfId="52317" xr:uid="{00000000-0005-0000-0000-000055CC0000}"/>
    <cellStyle name="Normal 8 3 4 2 4 3 2 2" xfId="52318" xr:uid="{00000000-0005-0000-0000-000056CC0000}"/>
    <cellStyle name="Normal 8 3 4 2 4 3 3" xfId="52319" xr:uid="{00000000-0005-0000-0000-000057CC0000}"/>
    <cellStyle name="Normal 8 3 4 2 4 4" xfId="52320" xr:uid="{00000000-0005-0000-0000-000058CC0000}"/>
    <cellStyle name="Normal 8 3 4 2 5" xfId="52321" xr:uid="{00000000-0005-0000-0000-000059CC0000}"/>
    <cellStyle name="Normal 8 3 4 2 5 2" xfId="52322" xr:uid="{00000000-0005-0000-0000-00005ACC0000}"/>
    <cellStyle name="Normal 8 3 4 2 5 2 2" xfId="52323" xr:uid="{00000000-0005-0000-0000-00005BCC0000}"/>
    <cellStyle name="Normal 8 3 4 2 5 3" xfId="52324" xr:uid="{00000000-0005-0000-0000-00005CCC0000}"/>
    <cellStyle name="Normal 8 3 4 2 5 3 2" xfId="52325" xr:uid="{00000000-0005-0000-0000-00005DCC0000}"/>
    <cellStyle name="Normal 8 3 4 2 5 3 2 2" xfId="52326" xr:uid="{00000000-0005-0000-0000-00005ECC0000}"/>
    <cellStyle name="Normal 8 3 4 2 5 3 3" xfId="52327" xr:uid="{00000000-0005-0000-0000-00005FCC0000}"/>
    <cellStyle name="Normal 8 3 4 2 5 4" xfId="52328" xr:uid="{00000000-0005-0000-0000-000060CC0000}"/>
    <cellStyle name="Normal 8 3 4 2 6" xfId="52329" xr:uid="{00000000-0005-0000-0000-000061CC0000}"/>
    <cellStyle name="Normal 8 3 4 2 6 2" xfId="52330" xr:uid="{00000000-0005-0000-0000-000062CC0000}"/>
    <cellStyle name="Normal 8 3 4 2 7" xfId="52331" xr:uid="{00000000-0005-0000-0000-000063CC0000}"/>
    <cellStyle name="Normal 8 3 4 2 7 2" xfId="52332" xr:uid="{00000000-0005-0000-0000-000064CC0000}"/>
    <cellStyle name="Normal 8 3 4 2 7 2 2" xfId="52333" xr:uid="{00000000-0005-0000-0000-000065CC0000}"/>
    <cellStyle name="Normal 8 3 4 2 7 3" xfId="52334" xr:uid="{00000000-0005-0000-0000-000066CC0000}"/>
    <cellStyle name="Normal 8 3 4 2 8" xfId="52335" xr:uid="{00000000-0005-0000-0000-000067CC0000}"/>
    <cellStyle name="Normal 8 3 4 2 8 2" xfId="52336" xr:uid="{00000000-0005-0000-0000-000068CC0000}"/>
    <cellStyle name="Normal 8 3 4 2 9" xfId="52337" xr:uid="{00000000-0005-0000-0000-000069CC0000}"/>
    <cellStyle name="Normal 8 3 4 3" xfId="52338" xr:uid="{00000000-0005-0000-0000-00006ACC0000}"/>
    <cellStyle name="Normal 8 3 4 3 2" xfId="52339" xr:uid="{00000000-0005-0000-0000-00006BCC0000}"/>
    <cellStyle name="Normal 8 3 4 3 2 2" xfId="52340" xr:uid="{00000000-0005-0000-0000-00006CCC0000}"/>
    <cellStyle name="Normal 8 3 4 3 2 2 2" xfId="52341" xr:uid="{00000000-0005-0000-0000-00006DCC0000}"/>
    <cellStyle name="Normal 8 3 4 3 2 2 2 2" xfId="52342" xr:uid="{00000000-0005-0000-0000-00006ECC0000}"/>
    <cellStyle name="Normal 8 3 4 3 2 2 3" xfId="52343" xr:uid="{00000000-0005-0000-0000-00006FCC0000}"/>
    <cellStyle name="Normal 8 3 4 3 2 2 3 2" xfId="52344" xr:uid="{00000000-0005-0000-0000-000070CC0000}"/>
    <cellStyle name="Normal 8 3 4 3 2 2 3 2 2" xfId="52345" xr:uid="{00000000-0005-0000-0000-000071CC0000}"/>
    <cellStyle name="Normal 8 3 4 3 2 2 3 3" xfId="52346" xr:uid="{00000000-0005-0000-0000-000072CC0000}"/>
    <cellStyle name="Normal 8 3 4 3 2 2 4" xfId="52347" xr:uid="{00000000-0005-0000-0000-000073CC0000}"/>
    <cellStyle name="Normal 8 3 4 3 2 3" xfId="52348" xr:uid="{00000000-0005-0000-0000-000074CC0000}"/>
    <cellStyle name="Normal 8 3 4 3 2 3 2" xfId="52349" xr:uid="{00000000-0005-0000-0000-000075CC0000}"/>
    <cellStyle name="Normal 8 3 4 3 2 4" xfId="52350" xr:uid="{00000000-0005-0000-0000-000076CC0000}"/>
    <cellStyle name="Normal 8 3 4 3 2 4 2" xfId="52351" xr:uid="{00000000-0005-0000-0000-000077CC0000}"/>
    <cellStyle name="Normal 8 3 4 3 2 4 2 2" xfId="52352" xr:uid="{00000000-0005-0000-0000-000078CC0000}"/>
    <cellStyle name="Normal 8 3 4 3 2 4 3" xfId="52353" xr:uid="{00000000-0005-0000-0000-000079CC0000}"/>
    <cellStyle name="Normal 8 3 4 3 2 5" xfId="52354" xr:uid="{00000000-0005-0000-0000-00007ACC0000}"/>
    <cellStyle name="Normal 8 3 4 3 3" xfId="52355" xr:uid="{00000000-0005-0000-0000-00007BCC0000}"/>
    <cellStyle name="Normal 8 3 4 3 3 2" xfId="52356" xr:uid="{00000000-0005-0000-0000-00007CCC0000}"/>
    <cellStyle name="Normal 8 3 4 3 3 2 2" xfId="52357" xr:uid="{00000000-0005-0000-0000-00007DCC0000}"/>
    <cellStyle name="Normal 8 3 4 3 3 3" xfId="52358" xr:uid="{00000000-0005-0000-0000-00007ECC0000}"/>
    <cellStyle name="Normal 8 3 4 3 3 3 2" xfId="52359" xr:uid="{00000000-0005-0000-0000-00007FCC0000}"/>
    <cellStyle name="Normal 8 3 4 3 3 3 2 2" xfId="52360" xr:uid="{00000000-0005-0000-0000-000080CC0000}"/>
    <cellStyle name="Normal 8 3 4 3 3 3 3" xfId="52361" xr:uid="{00000000-0005-0000-0000-000081CC0000}"/>
    <cellStyle name="Normal 8 3 4 3 3 4" xfId="52362" xr:uid="{00000000-0005-0000-0000-000082CC0000}"/>
    <cellStyle name="Normal 8 3 4 3 4" xfId="52363" xr:uid="{00000000-0005-0000-0000-000083CC0000}"/>
    <cellStyle name="Normal 8 3 4 3 4 2" xfId="52364" xr:uid="{00000000-0005-0000-0000-000084CC0000}"/>
    <cellStyle name="Normal 8 3 4 3 4 2 2" xfId="52365" xr:uid="{00000000-0005-0000-0000-000085CC0000}"/>
    <cellStyle name="Normal 8 3 4 3 4 3" xfId="52366" xr:uid="{00000000-0005-0000-0000-000086CC0000}"/>
    <cellStyle name="Normal 8 3 4 3 4 3 2" xfId="52367" xr:uid="{00000000-0005-0000-0000-000087CC0000}"/>
    <cellStyle name="Normal 8 3 4 3 4 3 2 2" xfId="52368" xr:uid="{00000000-0005-0000-0000-000088CC0000}"/>
    <cellStyle name="Normal 8 3 4 3 4 3 3" xfId="52369" xr:uid="{00000000-0005-0000-0000-000089CC0000}"/>
    <cellStyle name="Normal 8 3 4 3 4 4" xfId="52370" xr:uid="{00000000-0005-0000-0000-00008ACC0000}"/>
    <cellStyle name="Normal 8 3 4 3 5" xfId="52371" xr:uid="{00000000-0005-0000-0000-00008BCC0000}"/>
    <cellStyle name="Normal 8 3 4 3 5 2" xfId="52372" xr:uid="{00000000-0005-0000-0000-00008CCC0000}"/>
    <cellStyle name="Normal 8 3 4 3 6" xfId="52373" xr:uid="{00000000-0005-0000-0000-00008DCC0000}"/>
    <cellStyle name="Normal 8 3 4 3 6 2" xfId="52374" xr:uid="{00000000-0005-0000-0000-00008ECC0000}"/>
    <cellStyle name="Normal 8 3 4 3 6 2 2" xfId="52375" xr:uid="{00000000-0005-0000-0000-00008FCC0000}"/>
    <cellStyle name="Normal 8 3 4 3 6 3" xfId="52376" xr:uid="{00000000-0005-0000-0000-000090CC0000}"/>
    <cellStyle name="Normal 8 3 4 3 7" xfId="52377" xr:uid="{00000000-0005-0000-0000-000091CC0000}"/>
    <cellStyle name="Normal 8 3 4 3 7 2" xfId="52378" xr:uid="{00000000-0005-0000-0000-000092CC0000}"/>
    <cellStyle name="Normal 8 3 4 3 8" xfId="52379" xr:uid="{00000000-0005-0000-0000-000093CC0000}"/>
    <cellStyle name="Normal 8 3 4 4" xfId="52380" xr:uid="{00000000-0005-0000-0000-000094CC0000}"/>
    <cellStyle name="Normal 8 3 4 4 2" xfId="52381" xr:uid="{00000000-0005-0000-0000-000095CC0000}"/>
    <cellStyle name="Normal 8 3 4 4 2 2" xfId="52382" xr:uid="{00000000-0005-0000-0000-000096CC0000}"/>
    <cellStyle name="Normal 8 3 4 4 2 2 2" xfId="52383" xr:uid="{00000000-0005-0000-0000-000097CC0000}"/>
    <cellStyle name="Normal 8 3 4 4 2 3" xfId="52384" xr:uid="{00000000-0005-0000-0000-000098CC0000}"/>
    <cellStyle name="Normal 8 3 4 4 2 3 2" xfId="52385" xr:uid="{00000000-0005-0000-0000-000099CC0000}"/>
    <cellStyle name="Normal 8 3 4 4 2 3 2 2" xfId="52386" xr:uid="{00000000-0005-0000-0000-00009ACC0000}"/>
    <cellStyle name="Normal 8 3 4 4 2 3 3" xfId="52387" xr:uid="{00000000-0005-0000-0000-00009BCC0000}"/>
    <cellStyle name="Normal 8 3 4 4 2 4" xfId="52388" xr:uid="{00000000-0005-0000-0000-00009CCC0000}"/>
    <cellStyle name="Normal 8 3 4 4 3" xfId="52389" xr:uid="{00000000-0005-0000-0000-00009DCC0000}"/>
    <cellStyle name="Normal 8 3 4 4 3 2" xfId="52390" xr:uid="{00000000-0005-0000-0000-00009ECC0000}"/>
    <cellStyle name="Normal 8 3 4 4 4" xfId="52391" xr:uid="{00000000-0005-0000-0000-00009FCC0000}"/>
    <cellStyle name="Normal 8 3 4 4 4 2" xfId="52392" xr:uid="{00000000-0005-0000-0000-0000A0CC0000}"/>
    <cellStyle name="Normal 8 3 4 4 4 2 2" xfId="52393" xr:uid="{00000000-0005-0000-0000-0000A1CC0000}"/>
    <cellStyle name="Normal 8 3 4 4 4 3" xfId="52394" xr:uid="{00000000-0005-0000-0000-0000A2CC0000}"/>
    <cellStyle name="Normal 8 3 4 4 5" xfId="52395" xr:uid="{00000000-0005-0000-0000-0000A3CC0000}"/>
    <cellStyle name="Normal 8 3 4 5" xfId="52396" xr:uid="{00000000-0005-0000-0000-0000A4CC0000}"/>
    <cellStyle name="Normal 8 3 4 5 2" xfId="52397" xr:uid="{00000000-0005-0000-0000-0000A5CC0000}"/>
    <cellStyle name="Normal 8 3 4 5 2 2" xfId="52398" xr:uid="{00000000-0005-0000-0000-0000A6CC0000}"/>
    <cellStyle name="Normal 8 3 4 5 3" xfId="52399" xr:uid="{00000000-0005-0000-0000-0000A7CC0000}"/>
    <cellStyle name="Normal 8 3 4 5 3 2" xfId="52400" xr:uid="{00000000-0005-0000-0000-0000A8CC0000}"/>
    <cellStyle name="Normal 8 3 4 5 3 2 2" xfId="52401" xr:uid="{00000000-0005-0000-0000-0000A9CC0000}"/>
    <cellStyle name="Normal 8 3 4 5 3 3" xfId="52402" xr:uid="{00000000-0005-0000-0000-0000AACC0000}"/>
    <cellStyle name="Normal 8 3 4 5 4" xfId="52403" xr:uid="{00000000-0005-0000-0000-0000ABCC0000}"/>
    <cellStyle name="Normal 8 3 4 6" xfId="52404" xr:uid="{00000000-0005-0000-0000-0000ACCC0000}"/>
    <cellStyle name="Normal 8 3 4 6 2" xfId="52405" xr:uid="{00000000-0005-0000-0000-0000ADCC0000}"/>
    <cellStyle name="Normal 8 3 4 6 2 2" xfId="52406" xr:uid="{00000000-0005-0000-0000-0000AECC0000}"/>
    <cellStyle name="Normal 8 3 4 6 3" xfId="52407" xr:uid="{00000000-0005-0000-0000-0000AFCC0000}"/>
    <cellStyle name="Normal 8 3 4 6 3 2" xfId="52408" xr:uid="{00000000-0005-0000-0000-0000B0CC0000}"/>
    <cellStyle name="Normal 8 3 4 6 3 2 2" xfId="52409" xr:uid="{00000000-0005-0000-0000-0000B1CC0000}"/>
    <cellStyle name="Normal 8 3 4 6 3 3" xfId="52410" xr:uid="{00000000-0005-0000-0000-0000B2CC0000}"/>
    <cellStyle name="Normal 8 3 4 6 4" xfId="52411" xr:uid="{00000000-0005-0000-0000-0000B3CC0000}"/>
    <cellStyle name="Normal 8 3 4 7" xfId="52412" xr:uid="{00000000-0005-0000-0000-0000B4CC0000}"/>
    <cellStyle name="Normal 8 3 4 7 2" xfId="52413" xr:uid="{00000000-0005-0000-0000-0000B5CC0000}"/>
    <cellStyle name="Normal 8 3 4 8" xfId="52414" xr:uid="{00000000-0005-0000-0000-0000B6CC0000}"/>
    <cellStyle name="Normal 8 3 4 8 2" xfId="52415" xr:uid="{00000000-0005-0000-0000-0000B7CC0000}"/>
    <cellStyle name="Normal 8 3 4 8 2 2" xfId="52416" xr:uid="{00000000-0005-0000-0000-0000B8CC0000}"/>
    <cellStyle name="Normal 8 3 4 8 3" xfId="52417" xr:uid="{00000000-0005-0000-0000-0000B9CC0000}"/>
    <cellStyle name="Normal 8 3 4 9" xfId="52418" xr:uid="{00000000-0005-0000-0000-0000BACC0000}"/>
    <cellStyle name="Normal 8 3 4 9 2" xfId="52419" xr:uid="{00000000-0005-0000-0000-0000BBCC0000}"/>
    <cellStyle name="Normal 8 3 5" xfId="52420" xr:uid="{00000000-0005-0000-0000-0000BCCC0000}"/>
    <cellStyle name="Normal 8 3 5 10" xfId="52421" xr:uid="{00000000-0005-0000-0000-0000BDCC0000}"/>
    <cellStyle name="Normal 8 3 5 2" xfId="52422" xr:uid="{00000000-0005-0000-0000-0000BECC0000}"/>
    <cellStyle name="Normal 8 3 5 2 2" xfId="52423" xr:uid="{00000000-0005-0000-0000-0000BFCC0000}"/>
    <cellStyle name="Normal 8 3 5 2 2 2" xfId="52424" xr:uid="{00000000-0005-0000-0000-0000C0CC0000}"/>
    <cellStyle name="Normal 8 3 5 2 2 2 2" xfId="52425" xr:uid="{00000000-0005-0000-0000-0000C1CC0000}"/>
    <cellStyle name="Normal 8 3 5 2 2 2 2 2" xfId="52426" xr:uid="{00000000-0005-0000-0000-0000C2CC0000}"/>
    <cellStyle name="Normal 8 3 5 2 2 2 3" xfId="52427" xr:uid="{00000000-0005-0000-0000-0000C3CC0000}"/>
    <cellStyle name="Normal 8 3 5 2 2 2 3 2" xfId="52428" xr:uid="{00000000-0005-0000-0000-0000C4CC0000}"/>
    <cellStyle name="Normal 8 3 5 2 2 2 3 2 2" xfId="52429" xr:uid="{00000000-0005-0000-0000-0000C5CC0000}"/>
    <cellStyle name="Normal 8 3 5 2 2 2 3 3" xfId="52430" xr:uid="{00000000-0005-0000-0000-0000C6CC0000}"/>
    <cellStyle name="Normal 8 3 5 2 2 2 4" xfId="52431" xr:uid="{00000000-0005-0000-0000-0000C7CC0000}"/>
    <cellStyle name="Normal 8 3 5 2 2 3" xfId="52432" xr:uid="{00000000-0005-0000-0000-0000C8CC0000}"/>
    <cellStyle name="Normal 8 3 5 2 2 3 2" xfId="52433" xr:uid="{00000000-0005-0000-0000-0000C9CC0000}"/>
    <cellStyle name="Normal 8 3 5 2 2 4" xfId="52434" xr:uid="{00000000-0005-0000-0000-0000CACC0000}"/>
    <cellStyle name="Normal 8 3 5 2 2 4 2" xfId="52435" xr:uid="{00000000-0005-0000-0000-0000CBCC0000}"/>
    <cellStyle name="Normal 8 3 5 2 2 4 2 2" xfId="52436" xr:uid="{00000000-0005-0000-0000-0000CCCC0000}"/>
    <cellStyle name="Normal 8 3 5 2 2 4 3" xfId="52437" xr:uid="{00000000-0005-0000-0000-0000CDCC0000}"/>
    <cellStyle name="Normal 8 3 5 2 2 5" xfId="52438" xr:uid="{00000000-0005-0000-0000-0000CECC0000}"/>
    <cellStyle name="Normal 8 3 5 2 3" xfId="52439" xr:uid="{00000000-0005-0000-0000-0000CFCC0000}"/>
    <cellStyle name="Normal 8 3 5 2 3 2" xfId="52440" xr:uid="{00000000-0005-0000-0000-0000D0CC0000}"/>
    <cellStyle name="Normal 8 3 5 2 3 2 2" xfId="52441" xr:uid="{00000000-0005-0000-0000-0000D1CC0000}"/>
    <cellStyle name="Normal 8 3 5 2 3 3" xfId="52442" xr:uid="{00000000-0005-0000-0000-0000D2CC0000}"/>
    <cellStyle name="Normal 8 3 5 2 3 3 2" xfId="52443" xr:uid="{00000000-0005-0000-0000-0000D3CC0000}"/>
    <cellStyle name="Normal 8 3 5 2 3 3 2 2" xfId="52444" xr:uid="{00000000-0005-0000-0000-0000D4CC0000}"/>
    <cellStyle name="Normal 8 3 5 2 3 3 3" xfId="52445" xr:uid="{00000000-0005-0000-0000-0000D5CC0000}"/>
    <cellStyle name="Normal 8 3 5 2 3 4" xfId="52446" xr:uid="{00000000-0005-0000-0000-0000D6CC0000}"/>
    <cellStyle name="Normal 8 3 5 2 4" xfId="52447" xr:uid="{00000000-0005-0000-0000-0000D7CC0000}"/>
    <cellStyle name="Normal 8 3 5 2 4 2" xfId="52448" xr:uid="{00000000-0005-0000-0000-0000D8CC0000}"/>
    <cellStyle name="Normal 8 3 5 2 4 2 2" xfId="52449" xr:uid="{00000000-0005-0000-0000-0000D9CC0000}"/>
    <cellStyle name="Normal 8 3 5 2 4 3" xfId="52450" xr:uid="{00000000-0005-0000-0000-0000DACC0000}"/>
    <cellStyle name="Normal 8 3 5 2 4 3 2" xfId="52451" xr:uid="{00000000-0005-0000-0000-0000DBCC0000}"/>
    <cellStyle name="Normal 8 3 5 2 4 3 2 2" xfId="52452" xr:uid="{00000000-0005-0000-0000-0000DCCC0000}"/>
    <cellStyle name="Normal 8 3 5 2 4 3 3" xfId="52453" xr:uid="{00000000-0005-0000-0000-0000DDCC0000}"/>
    <cellStyle name="Normal 8 3 5 2 4 4" xfId="52454" xr:uid="{00000000-0005-0000-0000-0000DECC0000}"/>
    <cellStyle name="Normal 8 3 5 2 5" xfId="52455" xr:uid="{00000000-0005-0000-0000-0000DFCC0000}"/>
    <cellStyle name="Normal 8 3 5 2 5 2" xfId="52456" xr:uid="{00000000-0005-0000-0000-0000E0CC0000}"/>
    <cellStyle name="Normal 8 3 5 2 6" xfId="52457" xr:uid="{00000000-0005-0000-0000-0000E1CC0000}"/>
    <cellStyle name="Normal 8 3 5 2 6 2" xfId="52458" xr:uid="{00000000-0005-0000-0000-0000E2CC0000}"/>
    <cellStyle name="Normal 8 3 5 2 6 2 2" xfId="52459" xr:uid="{00000000-0005-0000-0000-0000E3CC0000}"/>
    <cellStyle name="Normal 8 3 5 2 6 3" xfId="52460" xr:uid="{00000000-0005-0000-0000-0000E4CC0000}"/>
    <cellStyle name="Normal 8 3 5 2 7" xfId="52461" xr:uid="{00000000-0005-0000-0000-0000E5CC0000}"/>
    <cellStyle name="Normal 8 3 5 2 7 2" xfId="52462" xr:uid="{00000000-0005-0000-0000-0000E6CC0000}"/>
    <cellStyle name="Normal 8 3 5 2 8" xfId="52463" xr:uid="{00000000-0005-0000-0000-0000E7CC0000}"/>
    <cellStyle name="Normal 8 3 5 2 9" xfId="52464" xr:uid="{00000000-0005-0000-0000-0000E8CC0000}"/>
    <cellStyle name="Normal 8 3 5 3" xfId="52465" xr:uid="{00000000-0005-0000-0000-0000E9CC0000}"/>
    <cellStyle name="Normal 8 3 5 3 2" xfId="52466" xr:uid="{00000000-0005-0000-0000-0000EACC0000}"/>
    <cellStyle name="Normal 8 3 5 3 2 2" xfId="52467" xr:uid="{00000000-0005-0000-0000-0000EBCC0000}"/>
    <cellStyle name="Normal 8 3 5 3 2 2 2" xfId="52468" xr:uid="{00000000-0005-0000-0000-0000ECCC0000}"/>
    <cellStyle name="Normal 8 3 5 3 2 3" xfId="52469" xr:uid="{00000000-0005-0000-0000-0000EDCC0000}"/>
    <cellStyle name="Normal 8 3 5 3 2 3 2" xfId="52470" xr:uid="{00000000-0005-0000-0000-0000EECC0000}"/>
    <cellStyle name="Normal 8 3 5 3 2 3 2 2" xfId="52471" xr:uid="{00000000-0005-0000-0000-0000EFCC0000}"/>
    <cellStyle name="Normal 8 3 5 3 2 3 3" xfId="52472" xr:uid="{00000000-0005-0000-0000-0000F0CC0000}"/>
    <cellStyle name="Normal 8 3 5 3 2 4" xfId="52473" xr:uid="{00000000-0005-0000-0000-0000F1CC0000}"/>
    <cellStyle name="Normal 8 3 5 3 3" xfId="52474" xr:uid="{00000000-0005-0000-0000-0000F2CC0000}"/>
    <cellStyle name="Normal 8 3 5 3 3 2" xfId="52475" xr:uid="{00000000-0005-0000-0000-0000F3CC0000}"/>
    <cellStyle name="Normal 8 3 5 3 4" xfId="52476" xr:uid="{00000000-0005-0000-0000-0000F4CC0000}"/>
    <cellStyle name="Normal 8 3 5 3 4 2" xfId="52477" xr:uid="{00000000-0005-0000-0000-0000F5CC0000}"/>
    <cellStyle name="Normal 8 3 5 3 4 2 2" xfId="52478" xr:uid="{00000000-0005-0000-0000-0000F6CC0000}"/>
    <cellStyle name="Normal 8 3 5 3 4 3" xfId="52479" xr:uid="{00000000-0005-0000-0000-0000F7CC0000}"/>
    <cellStyle name="Normal 8 3 5 3 5" xfId="52480" xr:uid="{00000000-0005-0000-0000-0000F8CC0000}"/>
    <cellStyle name="Normal 8 3 5 4" xfId="52481" xr:uid="{00000000-0005-0000-0000-0000F9CC0000}"/>
    <cellStyle name="Normal 8 3 5 4 2" xfId="52482" xr:uid="{00000000-0005-0000-0000-0000FACC0000}"/>
    <cellStyle name="Normal 8 3 5 4 2 2" xfId="52483" xr:uid="{00000000-0005-0000-0000-0000FBCC0000}"/>
    <cellStyle name="Normal 8 3 5 4 3" xfId="52484" xr:uid="{00000000-0005-0000-0000-0000FCCC0000}"/>
    <cellStyle name="Normal 8 3 5 4 3 2" xfId="52485" xr:uid="{00000000-0005-0000-0000-0000FDCC0000}"/>
    <cellStyle name="Normal 8 3 5 4 3 2 2" xfId="52486" xr:uid="{00000000-0005-0000-0000-0000FECC0000}"/>
    <cellStyle name="Normal 8 3 5 4 3 3" xfId="52487" xr:uid="{00000000-0005-0000-0000-0000FFCC0000}"/>
    <cellStyle name="Normal 8 3 5 4 4" xfId="52488" xr:uid="{00000000-0005-0000-0000-000000CD0000}"/>
    <cellStyle name="Normal 8 3 5 5" xfId="52489" xr:uid="{00000000-0005-0000-0000-000001CD0000}"/>
    <cellStyle name="Normal 8 3 5 5 2" xfId="52490" xr:uid="{00000000-0005-0000-0000-000002CD0000}"/>
    <cellStyle name="Normal 8 3 5 5 2 2" xfId="52491" xr:uid="{00000000-0005-0000-0000-000003CD0000}"/>
    <cellStyle name="Normal 8 3 5 5 3" xfId="52492" xr:uid="{00000000-0005-0000-0000-000004CD0000}"/>
    <cellStyle name="Normal 8 3 5 5 3 2" xfId="52493" xr:uid="{00000000-0005-0000-0000-000005CD0000}"/>
    <cellStyle name="Normal 8 3 5 5 3 2 2" xfId="52494" xr:uid="{00000000-0005-0000-0000-000006CD0000}"/>
    <cellStyle name="Normal 8 3 5 5 3 3" xfId="52495" xr:uid="{00000000-0005-0000-0000-000007CD0000}"/>
    <cellStyle name="Normal 8 3 5 5 4" xfId="52496" xr:uid="{00000000-0005-0000-0000-000008CD0000}"/>
    <cellStyle name="Normal 8 3 5 6" xfId="52497" xr:uid="{00000000-0005-0000-0000-000009CD0000}"/>
    <cellStyle name="Normal 8 3 5 6 2" xfId="52498" xr:uid="{00000000-0005-0000-0000-00000ACD0000}"/>
    <cellStyle name="Normal 8 3 5 7" xfId="52499" xr:uid="{00000000-0005-0000-0000-00000BCD0000}"/>
    <cellStyle name="Normal 8 3 5 7 2" xfId="52500" xr:uid="{00000000-0005-0000-0000-00000CCD0000}"/>
    <cellStyle name="Normal 8 3 5 7 2 2" xfId="52501" xr:uid="{00000000-0005-0000-0000-00000DCD0000}"/>
    <cellStyle name="Normal 8 3 5 7 3" xfId="52502" xr:uid="{00000000-0005-0000-0000-00000ECD0000}"/>
    <cellStyle name="Normal 8 3 5 8" xfId="52503" xr:uid="{00000000-0005-0000-0000-00000FCD0000}"/>
    <cellStyle name="Normal 8 3 5 8 2" xfId="52504" xr:uid="{00000000-0005-0000-0000-000010CD0000}"/>
    <cellStyle name="Normal 8 3 5 9" xfId="52505" xr:uid="{00000000-0005-0000-0000-000011CD0000}"/>
    <cellStyle name="Normal 8 3 6" xfId="52506" xr:uid="{00000000-0005-0000-0000-000012CD0000}"/>
    <cellStyle name="Normal 8 3 6 2" xfId="52507" xr:uid="{00000000-0005-0000-0000-000013CD0000}"/>
    <cellStyle name="Normal 8 3 6 2 2" xfId="52508" xr:uid="{00000000-0005-0000-0000-000014CD0000}"/>
    <cellStyle name="Normal 8 3 6 2 2 2" xfId="52509" xr:uid="{00000000-0005-0000-0000-000015CD0000}"/>
    <cellStyle name="Normal 8 3 6 2 2 2 2" xfId="52510" xr:uid="{00000000-0005-0000-0000-000016CD0000}"/>
    <cellStyle name="Normal 8 3 6 2 2 3" xfId="52511" xr:uid="{00000000-0005-0000-0000-000017CD0000}"/>
    <cellStyle name="Normal 8 3 6 2 2 3 2" xfId="52512" xr:uid="{00000000-0005-0000-0000-000018CD0000}"/>
    <cellStyle name="Normal 8 3 6 2 2 3 2 2" xfId="52513" xr:uid="{00000000-0005-0000-0000-000019CD0000}"/>
    <cellStyle name="Normal 8 3 6 2 2 3 3" xfId="52514" xr:uid="{00000000-0005-0000-0000-00001ACD0000}"/>
    <cellStyle name="Normal 8 3 6 2 2 4" xfId="52515" xr:uid="{00000000-0005-0000-0000-00001BCD0000}"/>
    <cellStyle name="Normal 8 3 6 2 3" xfId="52516" xr:uid="{00000000-0005-0000-0000-00001CCD0000}"/>
    <cellStyle name="Normal 8 3 6 2 3 2" xfId="52517" xr:uid="{00000000-0005-0000-0000-00001DCD0000}"/>
    <cellStyle name="Normal 8 3 6 2 4" xfId="52518" xr:uid="{00000000-0005-0000-0000-00001ECD0000}"/>
    <cellStyle name="Normal 8 3 6 2 4 2" xfId="52519" xr:uid="{00000000-0005-0000-0000-00001FCD0000}"/>
    <cellStyle name="Normal 8 3 6 2 4 2 2" xfId="52520" xr:uid="{00000000-0005-0000-0000-000020CD0000}"/>
    <cellStyle name="Normal 8 3 6 2 4 3" xfId="52521" xr:uid="{00000000-0005-0000-0000-000021CD0000}"/>
    <cellStyle name="Normal 8 3 6 2 5" xfId="52522" xr:uid="{00000000-0005-0000-0000-000022CD0000}"/>
    <cellStyle name="Normal 8 3 6 3" xfId="52523" xr:uid="{00000000-0005-0000-0000-000023CD0000}"/>
    <cellStyle name="Normal 8 3 6 3 2" xfId="52524" xr:uid="{00000000-0005-0000-0000-000024CD0000}"/>
    <cellStyle name="Normal 8 3 6 3 2 2" xfId="52525" xr:uid="{00000000-0005-0000-0000-000025CD0000}"/>
    <cellStyle name="Normal 8 3 6 3 3" xfId="52526" xr:uid="{00000000-0005-0000-0000-000026CD0000}"/>
    <cellStyle name="Normal 8 3 6 3 3 2" xfId="52527" xr:uid="{00000000-0005-0000-0000-000027CD0000}"/>
    <cellStyle name="Normal 8 3 6 3 3 2 2" xfId="52528" xr:uid="{00000000-0005-0000-0000-000028CD0000}"/>
    <cellStyle name="Normal 8 3 6 3 3 3" xfId="52529" xr:uid="{00000000-0005-0000-0000-000029CD0000}"/>
    <cellStyle name="Normal 8 3 6 3 4" xfId="52530" xr:uid="{00000000-0005-0000-0000-00002ACD0000}"/>
    <cellStyle name="Normal 8 3 6 4" xfId="52531" xr:uid="{00000000-0005-0000-0000-00002BCD0000}"/>
    <cellStyle name="Normal 8 3 6 4 2" xfId="52532" xr:uid="{00000000-0005-0000-0000-00002CCD0000}"/>
    <cellStyle name="Normal 8 3 6 4 2 2" xfId="52533" xr:uid="{00000000-0005-0000-0000-00002DCD0000}"/>
    <cellStyle name="Normal 8 3 6 4 3" xfId="52534" xr:uid="{00000000-0005-0000-0000-00002ECD0000}"/>
    <cellStyle name="Normal 8 3 6 4 3 2" xfId="52535" xr:uid="{00000000-0005-0000-0000-00002FCD0000}"/>
    <cellStyle name="Normal 8 3 6 4 3 2 2" xfId="52536" xr:uid="{00000000-0005-0000-0000-000030CD0000}"/>
    <cellStyle name="Normal 8 3 6 4 3 3" xfId="52537" xr:uid="{00000000-0005-0000-0000-000031CD0000}"/>
    <cellStyle name="Normal 8 3 6 4 4" xfId="52538" xr:uid="{00000000-0005-0000-0000-000032CD0000}"/>
    <cellStyle name="Normal 8 3 6 5" xfId="52539" xr:uid="{00000000-0005-0000-0000-000033CD0000}"/>
    <cellStyle name="Normal 8 3 6 5 2" xfId="52540" xr:uid="{00000000-0005-0000-0000-000034CD0000}"/>
    <cellStyle name="Normal 8 3 6 6" xfId="52541" xr:uid="{00000000-0005-0000-0000-000035CD0000}"/>
    <cellStyle name="Normal 8 3 6 6 2" xfId="52542" xr:uid="{00000000-0005-0000-0000-000036CD0000}"/>
    <cellStyle name="Normal 8 3 6 6 2 2" xfId="52543" xr:uid="{00000000-0005-0000-0000-000037CD0000}"/>
    <cellStyle name="Normal 8 3 6 6 3" xfId="52544" xr:uid="{00000000-0005-0000-0000-000038CD0000}"/>
    <cellStyle name="Normal 8 3 6 7" xfId="52545" xr:uid="{00000000-0005-0000-0000-000039CD0000}"/>
    <cellStyle name="Normal 8 3 6 7 2" xfId="52546" xr:uid="{00000000-0005-0000-0000-00003ACD0000}"/>
    <cellStyle name="Normal 8 3 6 8" xfId="52547" xr:uid="{00000000-0005-0000-0000-00003BCD0000}"/>
    <cellStyle name="Normal 8 3 6 9" xfId="52548" xr:uid="{00000000-0005-0000-0000-00003CCD0000}"/>
    <cellStyle name="Normal 8 3 7" xfId="52549" xr:uid="{00000000-0005-0000-0000-00003DCD0000}"/>
    <cellStyle name="Normal 8 3 7 2" xfId="52550" xr:uid="{00000000-0005-0000-0000-00003ECD0000}"/>
    <cellStyle name="Normal 8 3 7 2 2" xfId="52551" xr:uid="{00000000-0005-0000-0000-00003FCD0000}"/>
    <cellStyle name="Normal 8 3 7 2 2 2" xfId="52552" xr:uid="{00000000-0005-0000-0000-000040CD0000}"/>
    <cellStyle name="Normal 8 3 7 2 2 2 2" xfId="52553" xr:uid="{00000000-0005-0000-0000-000041CD0000}"/>
    <cellStyle name="Normal 8 3 7 2 2 3" xfId="52554" xr:uid="{00000000-0005-0000-0000-000042CD0000}"/>
    <cellStyle name="Normal 8 3 7 2 2 3 2" xfId="52555" xr:uid="{00000000-0005-0000-0000-000043CD0000}"/>
    <cellStyle name="Normal 8 3 7 2 2 3 2 2" xfId="52556" xr:uid="{00000000-0005-0000-0000-000044CD0000}"/>
    <cellStyle name="Normal 8 3 7 2 2 3 3" xfId="52557" xr:uid="{00000000-0005-0000-0000-000045CD0000}"/>
    <cellStyle name="Normal 8 3 7 2 2 4" xfId="52558" xr:uid="{00000000-0005-0000-0000-000046CD0000}"/>
    <cellStyle name="Normal 8 3 7 2 3" xfId="52559" xr:uid="{00000000-0005-0000-0000-000047CD0000}"/>
    <cellStyle name="Normal 8 3 7 2 3 2" xfId="52560" xr:uid="{00000000-0005-0000-0000-000048CD0000}"/>
    <cellStyle name="Normal 8 3 7 2 4" xfId="52561" xr:uid="{00000000-0005-0000-0000-000049CD0000}"/>
    <cellStyle name="Normal 8 3 7 2 4 2" xfId="52562" xr:uid="{00000000-0005-0000-0000-00004ACD0000}"/>
    <cellStyle name="Normal 8 3 7 2 4 2 2" xfId="52563" xr:uid="{00000000-0005-0000-0000-00004BCD0000}"/>
    <cellStyle name="Normal 8 3 7 2 4 3" xfId="52564" xr:uid="{00000000-0005-0000-0000-00004CCD0000}"/>
    <cellStyle name="Normal 8 3 7 2 5" xfId="52565" xr:uid="{00000000-0005-0000-0000-00004DCD0000}"/>
    <cellStyle name="Normal 8 3 7 3" xfId="52566" xr:uid="{00000000-0005-0000-0000-00004ECD0000}"/>
    <cellStyle name="Normal 8 3 7 3 2" xfId="52567" xr:uid="{00000000-0005-0000-0000-00004FCD0000}"/>
    <cellStyle name="Normal 8 3 7 3 2 2" xfId="52568" xr:uid="{00000000-0005-0000-0000-000050CD0000}"/>
    <cellStyle name="Normal 8 3 7 3 3" xfId="52569" xr:uid="{00000000-0005-0000-0000-000051CD0000}"/>
    <cellStyle name="Normal 8 3 7 3 3 2" xfId="52570" xr:uid="{00000000-0005-0000-0000-000052CD0000}"/>
    <cellStyle name="Normal 8 3 7 3 3 2 2" xfId="52571" xr:uid="{00000000-0005-0000-0000-000053CD0000}"/>
    <cellStyle name="Normal 8 3 7 3 3 3" xfId="52572" xr:uid="{00000000-0005-0000-0000-000054CD0000}"/>
    <cellStyle name="Normal 8 3 7 3 4" xfId="52573" xr:uid="{00000000-0005-0000-0000-000055CD0000}"/>
    <cellStyle name="Normal 8 3 7 4" xfId="52574" xr:uid="{00000000-0005-0000-0000-000056CD0000}"/>
    <cellStyle name="Normal 8 3 7 4 2" xfId="52575" xr:uid="{00000000-0005-0000-0000-000057CD0000}"/>
    <cellStyle name="Normal 8 3 7 5" xfId="52576" xr:uid="{00000000-0005-0000-0000-000058CD0000}"/>
    <cellStyle name="Normal 8 3 7 5 2" xfId="52577" xr:uid="{00000000-0005-0000-0000-000059CD0000}"/>
    <cellStyle name="Normal 8 3 7 5 2 2" xfId="52578" xr:uid="{00000000-0005-0000-0000-00005ACD0000}"/>
    <cellStyle name="Normal 8 3 7 5 3" xfId="52579" xr:uid="{00000000-0005-0000-0000-00005BCD0000}"/>
    <cellStyle name="Normal 8 3 7 6" xfId="52580" xr:uid="{00000000-0005-0000-0000-00005CCD0000}"/>
    <cellStyle name="Normal 8 3 8" xfId="52581" xr:uid="{00000000-0005-0000-0000-00005DCD0000}"/>
    <cellStyle name="Normal 8 3 8 2" xfId="52582" xr:uid="{00000000-0005-0000-0000-00005ECD0000}"/>
    <cellStyle name="Normal 8 3 8 2 2" xfId="52583" xr:uid="{00000000-0005-0000-0000-00005FCD0000}"/>
    <cellStyle name="Normal 8 3 8 2 2 2" xfId="52584" xr:uid="{00000000-0005-0000-0000-000060CD0000}"/>
    <cellStyle name="Normal 8 3 8 2 2 2 2" xfId="52585" xr:uid="{00000000-0005-0000-0000-000061CD0000}"/>
    <cellStyle name="Normal 8 3 8 2 2 3" xfId="52586" xr:uid="{00000000-0005-0000-0000-000062CD0000}"/>
    <cellStyle name="Normal 8 3 8 2 2 3 2" xfId="52587" xr:uid="{00000000-0005-0000-0000-000063CD0000}"/>
    <cellStyle name="Normal 8 3 8 2 2 3 2 2" xfId="52588" xr:uid="{00000000-0005-0000-0000-000064CD0000}"/>
    <cellStyle name="Normal 8 3 8 2 2 3 3" xfId="52589" xr:uid="{00000000-0005-0000-0000-000065CD0000}"/>
    <cellStyle name="Normal 8 3 8 2 2 4" xfId="52590" xr:uid="{00000000-0005-0000-0000-000066CD0000}"/>
    <cellStyle name="Normal 8 3 8 2 3" xfId="52591" xr:uid="{00000000-0005-0000-0000-000067CD0000}"/>
    <cellStyle name="Normal 8 3 8 2 3 2" xfId="52592" xr:uid="{00000000-0005-0000-0000-000068CD0000}"/>
    <cellStyle name="Normal 8 3 8 2 4" xfId="52593" xr:uid="{00000000-0005-0000-0000-000069CD0000}"/>
    <cellStyle name="Normal 8 3 8 2 4 2" xfId="52594" xr:uid="{00000000-0005-0000-0000-00006ACD0000}"/>
    <cellStyle name="Normal 8 3 8 2 4 2 2" xfId="52595" xr:uid="{00000000-0005-0000-0000-00006BCD0000}"/>
    <cellStyle name="Normal 8 3 8 2 4 3" xfId="52596" xr:uid="{00000000-0005-0000-0000-00006CCD0000}"/>
    <cellStyle name="Normal 8 3 8 2 5" xfId="52597" xr:uid="{00000000-0005-0000-0000-00006DCD0000}"/>
    <cellStyle name="Normal 8 3 8 3" xfId="52598" xr:uid="{00000000-0005-0000-0000-00006ECD0000}"/>
    <cellStyle name="Normal 8 3 8 3 2" xfId="52599" xr:uid="{00000000-0005-0000-0000-00006FCD0000}"/>
    <cellStyle name="Normal 8 3 8 3 2 2" xfId="52600" xr:uid="{00000000-0005-0000-0000-000070CD0000}"/>
    <cellStyle name="Normal 8 3 8 3 3" xfId="52601" xr:uid="{00000000-0005-0000-0000-000071CD0000}"/>
    <cellStyle name="Normal 8 3 8 3 3 2" xfId="52602" xr:uid="{00000000-0005-0000-0000-000072CD0000}"/>
    <cellStyle name="Normal 8 3 8 3 3 2 2" xfId="52603" xr:uid="{00000000-0005-0000-0000-000073CD0000}"/>
    <cellStyle name="Normal 8 3 8 3 3 3" xfId="52604" xr:uid="{00000000-0005-0000-0000-000074CD0000}"/>
    <cellStyle name="Normal 8 3 8 3 4" xfId="52605" xr:uid="{00000000-0005-0000-0000-000075CD0000}"/>
    <cellStyle name="Normal 8 3 8 4" xfId="52606" xr:uid="{00000000-0005-0000-0000-000076CD0000}"/>
    <cellStyle name="Normal 8 3 8 4 2" xfId="52607" xr:uid="{00000000-0005-0000-0000-000077CD0000}"/>
    <cellStyle name="Normal 8 3 8 5" xfId="52608" xr:uid="{00000000-0005-0000-0000-000078CD0000}"/>
    <cellStyle name="Normal 8 3 8 5 2" xfId="52609" xr:uid="{00000000-0005-0000-0000-000079CD0000}"/>
    <cellStyle name="Normal 8 3 8 5 2 2" xfId="52610" xr:uid="{00000000-0005-0000-0000-00007ACD0000}"/>
    <cellStyle name="Normal 8 3 8 5 3" xfId="52611" xr:uid="{00000000-0005-0000-0000-00007BCD0000}"/>
    <cellStyle name="Normal 8 3 8 6" xfId="52612" xr:uid="{00000000-0005-0000-0000-00007CCD0000}"/>
    <cellStyle name="Normal 8 3 9" xfId="52613" xr:uid="{00000000-0005-0000-0000-00007DCD0000}"/>
    <cellStyle name="Normal 8 3 9 2" xfId="52614" xr:uid="{00000000-0005-0000-0000-00007ECD0000}"/>
    <cellStyle name="Normal 8 3 9 2 2" xfId="52615" xr:uid="{00000000-0005-0000-0000-00007FCD0000}"/>
    <cellStyle name="Normal 8 3 9 2 2 2" xfId="52616" xr:uid="{00000000-0005-0000-0000-000080CD0000}"/>
    <cellStyle name="Normal 8 3 9 2 3" xfId="52617" xr:uid="{00000000-0005-0000-0000-000081CD0000}"/>
    <cellStyle name="Normal 8 3 9 2 3 2" xfId="52618" xr:uid="{00000000-0005-0000-0000-000082CD0000}"/>
    <cellStyle name="Normal 8 3 9 2 3 2 2" xfId="52619" xr:uid="{00000000-0005-0000-0000-000083CD0000}"/>
    <cellStyle name="Normal 8 3 9 2 3 3" xfId="52620" xr:uid="{00000000-0005-0000-0000-000084CD0000}"/>
    <cellStyle name="Normal 8 3 9 2 4" xfId="52621" xr:uid="{00000000-0005-0000-0000-000085CD0000}"/>
    <cellStyle name="Normal 8 3 9 3" xfId="52622" xr:uid="{00000000-0005-0000-0000-000086CD0000}"/>
    <cellStyle name="Normal 8 3 9 3 2" xfId="52623" xr:uid="{00000000-0005-0000-0000-000087CD0000}"/>
    <cellStyle name="Normal 8 3 9 4" xfId="52624" xr:uid="{00000000-0005-0000-0000-000088CD0000}"/>
    <cellStyle name="Normal 8 3 9 4 2" xfId="52625" xr:uid="{00000000-0005-0000-0000-000089CD0000}"/>
    <cellStyle name="Normal 8 3 9 4 2 2" xfId="52626" xr:uid="{00000000-0005-0000-0000-00008ACD0000}"/>
    <cellStyle name="Normal 8 3 9 4 3" xfId="52627" xr:uid="{00000000-0005-0000-0000-00008BCD0000}"/>
    <cellStyle name="Normal 8 3 9 5" xfId="52628" xr:uid="{00000000-0005-0000-0000-00008CCD0000}"/>
    <cellStyle name="Normal 8 3_T-straight with PEDs adjustor" xfId="52629" xr:uid="{00000000-0005-0000-0000-00008DCD0000}"/>
    <cellStyle name="Normal 8 4" xfId="52630" xr:uid="{00000000-0005-0000-0000-00008ECD0000}"/>
    <cellStyle name="Normal 8 4 10" xfId="52631" xr:uid="{00000000-0005-0000-0000-00008FCD0000}"/>
    <cellStyle name="Normal 8 4 11" xfId="52632" xr:uid="{00000000-0005-0000-0000-000090CD0000}"/>
    <cellStyle name="Normal 8 4 2" xfId="52633" xr:uid="{00000000-0005-0000-0000-000091CD0000}"/>
    <cellStyle name="Normal 8 4 2 10" xfId="52634" xr:uid="{00000000-0005-0000-0000-000092CD0000}"/>
    <cellStyle name="Normal 8 4 2 2" xfId="52635" xr:uid="{00000000-0005-0000-0000-000093CD0000}"/>
    <cellStyle name="Normal 8 4 2 2 2" xfId="52636" xr:uid="{00000000-0005-0000-0000-000094CD0000}"/>
    <cellStyle name="Normal 8 4 2 2 2 2" xfId="52637" xr:uid="{00000000-0005-0000-0000-000095CD0000}"/>
    <cellStyle name="Normal 8 4 2 2 2 2 2" xfId="52638" xr:uid="{00000000-0005-0000-0000-000096CD0000}"/>
    <cellStyle name="Normal 8 4 2 2 2 2 2 2" xfId="52639" xr:uid="{00000000-0005-0000-0000-000097CD0000}"/>
    <cellStyle name="Normal 8 4 2 2 2 2 3" xfId="52640" xr:uid="{00000000-0005-0000-0000-000098CD0000}"/>
    <cellStyle name="Normal 8 4 2 2 2 2 3 2" xfId="52641" xr:uid="{00000000-0005-0000-0000-000099CD0000}"/>
    <cellStyle name="Normal 8 4 2 2 2 2 3 2 2" xfId="52642" xr:uid="{00000000-0005-0000-0000-00009ACD0000}"/>
    <cellStyle name="Normal 8 4 2 2 2 2 3 3" xfId="52643" xr:uid="{00000000-0005-0000-0000-00009BCD0000}"/>
    <cellStyle name="Normal 8 4 2 2 2 2 4" xfId="52644" xr:uid="{00000000-0005-0000-0000-00009CCD0000}"/>
    <cellStyle name="Normal 8 4 2 2 2 2 5" xfId="52645" xr:uid="{00000000-0005-0000-0000-00009DCD0000}"/>
    <cellStyle name="Normal 8 4 2 2 2 3" xfId="52646" xr:uid="{00000000-0005-0000-0000-00009ECD0000}"/>
    <cellStyle name="Normal 8 4 2 2 2 3 2" xfId="52647" xr:uid="{00000000-0005-0000-0000-00009FCD0000}"/>
    <cellStyle name="Normal 8 4 2 2 2 4" xfId="52648" xr:uid="{00000000-0005-0000-0000-0000A0CD0000}"/>
    <cellStyle name="Normal 8 4 2 2 2 4 2" xfId="52649" xr:uid="{00000000-0005-0000-0000-0000A1CD0000}"/>
    <cellStyle name="Normal 8 4 2 2 2 4 2 2" xfId="52650" xr:uid="{00000000-0005-0000-0000-0000A2CD0000}"/>
    <cellStyle name="Normal 8 4 2 2 2 4 3" xfId="52651" xr:uid="{00000000-0005-0000-0000-0000A3CD0000}"/>
    <cellStyle name="Normal 8 4 2 2 2 5" xfId="52652" xr:uid="{00000000-0005-0000-0000-0000A4CD0000}"/>
    <cellStyle name="Normal 8 4 2 2 2 6" xfId="52653" xr:uid="{00000000-0005-0000-0000-0000A5CD0000}"/>
    <cellStyle name="Normal 8 4 2 2 3" xfId="52654" xr:uid="{00000000-0005-0000-0000-0000A6CD0000}"/>
    <cellStyle name="Normal 8 4 2 2 3 2" xfId="52655" xr:uid="{00000000-0005-0000-0000-0000A7CD0000}"/>
    <cellStyle name="Normal 8 4 2 2 3 2 2" xfId="52656" xr:uid="{00000000-0005-0000-0000-0000A8CD0000}"/>
    <cellStyle name="Normal 8 4 2 2 3 2 3" xfId="52657" xr:uid="{00000000-0005-0000-0000-0000A9CD0000}"/>
    <cellStyle name="Normal 8 4 2 2 3 2 4" xfId="52658" xr:uid="{00000000-0005-0000-0000-0000AACD0000}"/>
    <cellStyle name="Normal 8 4 2 2 3 3" xfId="52659" xr:uid="{00000000-0005-0000-0000-0000ABCD0000}"/>
    <cellStyle name="Normal 8 4 2 2 3 3 2" xfId="52660" xr:uid="{00000000-0005-0000-0000-0000ACCD0000}"/>
    <cellStyle name="Normal 8 4 2 2 3 3 2 2" xfId="52661" xr:uid="{00000000-0005-0000-0000-0000ADCD0000}"/>
    <cellStyle name="Normal 8 4 2 2 3 3 3" xfId="52662" xr:uid="{00000000-0005-0000-0000-0000AECD0000}"/>
    <cellStyle name="Normal 8 4 2 2 3 4" xfId="52663" xr:uid="{00000000-0005-0000-0000-0000AFCD0000}"/>
    <cellStyle name="Normal 8 4 2 2 3 5" xfId="52664" xr:uid="{00000000-0005-0000-0000-0000B0CD0000}"/>
    <cellStyle name="Normal 8 4 2 2 4" xfId="52665" xr:uid="{00000000-0005-0000-0000-0000B1CD0000}"/>
    <cellStyle name="Normal 8 4 2 2 4 2" xfId="52666" xr:uid="{00000000-0005-0000-0000-0000B2CD0000}"/>
    <cellStyle name="Normal 8 4 2 2 4 2 2" xfId="52667" xr:uid="{00000000-0005-0000-0000-0000B3CD0000}"/>
    <cellStyle name="Normal 8 4 2 2 4 3" xfId="52668" xr:uid="{00000000-0005-0000-0000-0000B4CD0000}"/>
    <cellStyle name="Normal 8 4 2 2 4 3 2" xfId="52669" xr:uid="{00000000-0005-0000-0000-0000B5CD0000}"/>
    <cellStyle name="Normal 8 4 2 2 4 3 2 2" xfId="52670" xr:uid="{00000000-0005-0000-0000-0000B6CD0000}"/>
    <cellStyle name="Normal 8 4 2 2 4 3 3" xfId="52671" xr:uid="{00000000-0005-0000-0000-0000B7CD0000}"/>
    <cellStyle name="Normal 8 4 2 2 4 4" xfId="52672" xr:uid="{00000000-0005-0000-0000-0000B8CD0000}"/>
    <cellStyle name="Normal 8 4 2 2 4 5" xfId="52673" xr:uid="{00000000-0005-0000-0000-0000B9CD0000}"/>
    <cellStyle name="Normal 8 4 2 2 5" xfId="52674" xr:uid="{00000000-0005-0000-0000-0000BACD0000}"/>
    <cellStyle name="Normal 8 4 2 2 5 2" xfId="52675" xr:uid="{00000000-0005-0000-0000-0000BBCD0000}"/>
    <cellStyle name="Normal 8 4 2 2 6" xfId="52676" xr:uid="{00000000-0005-0000-0000-0000BCCD0000}"/>
    <cellStyle name="Normal 8 4 2 2 6 2" xfId="52677" xr:uid="{00000000-0005-0000-0000-0000BDCD0000}"/>
    <cellStyle name="Normal 8 4 2 2 6 2 2" xfId="52678" xr:uid="{00000000-0005-0000-0000-0000BECD0000}"/>
    <cellStyle name="Normal 8 4 2 2 6 3" xfId="52679" xr:uid="{00000000-0005-0000-0000-0000BFCD0000}"/>
    <cellStyle name="Normal 8 4 2 2 7" xfId="52680" xr:uid="{00000000-0005-0000-0000-0000C0CD0000}"/>
    <cellStyle name="Normal 8 4 2 2 7 2" xfId="52681" xr:uid="{00000000-0005-0000-0000-0000C1CD0000}"/>
    <cellStyle name="Normal 8 4 2 2 8" xfId="52682" xr:uid="{00000000-0005-0000-0000-0000C2CD0000}"/>
    <cellStyle name="Normal 8 4 2 2 9" xfId="52683" xr:uid="{00000000-0005-0000-0000-0000C3CD0000}"/>
    <cellStyle name="Normal 8 4 2 2_T-straight with PEDs adjustor" xfId="52684" xr:uid="{00000000-0005-0000-0000-0000C4CD0000}"/>
    <cellStyle name="Normal 8 4 2 3" xfId="52685" xr:uid="{00000000-0005-0000-0000-0000C5CD0000}"/>
    <cellStyle name="Normal 8 4 2 3 2" xfId="52686" xr:uid="{00000000-0005-0000-0000-0000C6CD0000}"/>
    <cellStyle name="Normal 8 4 2 3 2 2" xfId="52687" xr:uid="{00000000-0005-0000-0000-0000C7CD0000}"/>
    <cellStyle name="Normal 8 4 2 3 2 2 2" xfId="52688" xr:uid="{00000000-0005-0000-0000-0000C8CD0000}"/>
    <cellStyle name="Normal 8 4 2 3 2 3" xfId="52689" xr:uid="{00000000-0005-0000-0000-0000C9CD0000}"/>
    <cellStyle name="Normal 8 4 2 3 2 3 2" xfId="52690" xr:uid="{00000000-0005-0000-0000-0000CACD0000}"/>
    <cellStyle name="Normal 8 4 2 3 2 3 2 2" xfId="52691" xr:uid="{00000000-0005-0000-0000-0000CBCD0000}"/>
    <cellStyle name="Normal 8 4 2 3 2 3 3" xfId="52692" xr:uid="{00000000-0005-0000-0000-0000CCCD0000}"/>
    <cellStyle name="Normal 8 4 2 3 2 4" xfId="52693" xr:uid="{00000000-0005-0000-0000-0000CDCD0000}"/>
    <cellStyle name="Normal 8 4 2 3 2 5" xfId="52694" xr:uid="{00000000-0005-0000-0000-0000CECD0000}"/>
    <cellStyle name="Normal 8 4 2 3 3" xfId="52695" xr:uid="{00000000-0005-0000-0000-0000CFCD0000}"/>
    <cellStyle name="Normal 8 4 2 3 3 2" xfId="52696" xr:uid="{00000000-0005-0000-0000-0000D0CD0000}"/>
    <cellStyle name="Normal 8 4 2 3 4" xfId="52697" xr:uid="{00000000-0005-0000-0000-0000D1CD0000}"/>
    <cellStyle name="Normal 8 4 2 3 4 2" xfId="52698" xr:uid="{00000000-0005-0000-0000-0000D2CD0000}"/>
    <cellStyle name="Normal 8 4 2 3 4 2 2" xfId="52699" xr:uid="{00000000-0005-0000-0000-0000D3CD0000}"/>
    <cellStyle name="Normal 8 4 2 3 4 3" xfId="52700" xr:uid="{00000000-0005-0000-0000-0000D4CD0000}"/>
    <cellStyle name="Normal 8 4 2 3 5" xfId="52701" xr:uid="{00000000-0005-0000-0000-0000D5CD0000}"/>
    <cellStyle name="Normal 8 4 2 3 6" xfId="52702" xr:uid="{00000000-0005-0000-0000-0000D6CD0000}"/>
    <cellStyle name="Normal 8 4 2 4" xfId="52703" xr:uid="{00000000-0005-0000-0000-0000D7CD0000}"/>
    <cellStyle name="Normal 8 4 2 4 2" xfId="52704" xr:uid="{00000000-0005-0000-0000-0000D8CD0000}"/>
    <cellStyle name="Normal 8 4 2 4 2 2" xfId="52705" xr:uid="{00000000-0005-0000-0000-0000D9CD0000}"/>
    <cellStyle name="Normal 8 4 2 4 2 3" xfId="52706" xr:uid="{00000000-0005-0000-0000-0000DACD0000}"/>
    <cellStyle name="Normal 8 4 2 4 2 4" xfId="52707" xr:uid="{00000000-0005-0000-0000-0000DBCD0000}"/>
    <cellStyle name="Normal 8 4 2 4 3" xfId="52708" xr:uid="{00000000-0005-0000-0000-0000DCCD0000}"/>
    <cellStyle name="Normal 8 4 2 4 3 2" xfId="52709" xr:uid="{00000000-0005-0000-0000-0000DDCD0000}"/>
    <cellStyle name="Normal 8 4 2 4 3 2 2" xfId="52710" xr:uid="{00000000-0005-0000-0000-0000DECD0000}"/>
    <cellStyle name="Normal 8 4 2 4 3 3" xfId="52711" xr:uid="{00000000-0005-0000-0000-0000DFCD0000}"/>
    <cellStyle name="Normal 8 4 2 4 4" xfId="52712" xr:uid="{00000000-0005-0000-0000-0000E0CD0000}"/>
    <cellStyle name="Normal 8 4 2 4 5" xfId="52713" xr:uid="{00000000-0005-0000-0000-0000E1CD0000}"/>
    <cellStyle name="Normal 8 4 2 5" xfId="52714" xr:uid="{00000000-0005-0000-0000-0000E2CD0000}"/>
    <cellStyle name="Normal 8 4 2 5 2" xfId="52715" xr:uid="{00000000-0005-0000-0000-0000E3CD0000}"/>
    <cellStyle name="Normal 8 4 2 5 2 2" xfId="52716" xr:uid="{00000000-0005-0000-0000-0000E4CD0000}"/>
    <cellStyle name="Normal 8 4 2 5 3" xfId="52717" xr:uid="{00000000-0005-0000-0000-0000E5CD0000}"/>
    <cellStyle name="Normal 8 4 2 5 3 2" xfId="52718" xr:uid="{00000000-0005-0000-0000-0000E6CD0000}"/>
    <cellStyle name="Normal 8 4 2 5 3 2 2" xfId="52719" xr:uid="{00000000-0005-0000-0000-0000E7CD0000}"/>
    <cellStyle name="Normal 8 4 2 5 3 3" xfId="52720" xr:uid="{00000000-0005-0000-0000-0000E8CD0000}"/>
    <cellStyle name="Normal 8 4 2 5 4" xfId="52721" xr:uid="{00000000-0005-0000-0000-0000E9CD0000}"/>
    <cellStyle name="Normal 8 4 2 5 5" xfId="52722" xr:uid="{00000000-0005-0000-0000-0000EACD0000}"/>
    <cellStyle name="Normal 8 4 2 6" xfId="52723" xr:uid="{00000000-0005-0000-0000-0000EBCD0000}"/>
    <cellStyle name="Normal 8 4 2 6 2" xfId="52724" xr:uid="{00000000-0005-0000-0000-0000ECCD0000}"/>
    <cellStyle name="Normal 8 4 2 7" xfId="52725" xr:uid="{00000000-0005-0000-0000-0000EDCD0000}"/>
    <cellStyle name="Normal 8 4 2 7 2" xfId="52726" xr:uid="{00000000-0005-0000-0000-0000EECD0000}"/>
    <cellStyle name="Normal 8 4 2 7 2 2" xfId="52727" xr:uid="{00000000-0005-0000-0000-0000EFCD0000}"/>
    <cellStyle name="Normal 8 4 2 7 3" xfId="52728" xr:uid="{00000000-0005-0000-0000-0000F0CD0000}"/>
    <cellStyle name="Normal 8 4 2 8" xfId="52729" xr:uid="{00000000-0005-0000-0000-0000F1CD0000}"/>
    <cellStyle name="Normal 8 4 2 8 2" xfId="52730" xr:uid="{00000000-0005-0000-0000-0000F2CD0000}"/>
    <cellStyle name="Normal 8 4 2 9" xfId="52731" xr:uid="{00000000-0005-0000-0000-0000F3CD0000}"/>
    <cellStyle name="Normal 8 4 2_T-straight with PEDs adjustor" xfId="52732" xr:uid="{00000000-0005-0000-0000-0000F4CD0000}"/>
    <cellStyle name="Normal 8 4 3" xfId="52733" xr:uid="{00000000-0005-0000-0000-0000F5CD0000}"/>
    <cellStyle name="Normal 8 4 3 2" xfId="52734" xr:uid="{00000000-0005-0000-0000-0000F6CD0000}"/>
    <cellStyle name="Normal 8 4 3 2 2" xfId="52735" xr:uid="{00000000-0005-0000-0000-0000F7CD0000}"/>
    <cellStyle name="Normal 8 4 3 2 2 2" xfId="52736" xr:uid="{00000000-0005-0000-0000-0000F8CD0000}"/>
    <cellStyle name="Normal 8 4 3 2 2 2 2" xfId="52737" xr:uid="{00000000-0005-0000-0000-0000F9CD0000}"/>
    <cellStyle name="Normal 8 4 3 2 2 3" xfId="52738" xr:uid="{00000000-0005-0000-0000-0000FACD0000}"/>
    <cellStyle name="Normal 8 4 3 2 2 3 2" xfId="52739" xr:uid="{00000000-0005-0000-0000-0000FBCD0000}"/>
    <cellStyle name="Normal 8 4 3 2 2 3 2 2" xfId="52740" xr:uid="{00000000-0005-0000-0000-0000FCCD0000}"/>
    <cellStyle name="Normal 8 4 3 2 2 3 3" xfId="52741" xr:uid="{00000000-0005-0000-0000-0000FDCD0000}"/>
    <cellStyle name="Normal 8 4 3 2 2 4" xfId="52742" xr:uid="{00000000-0005-0000-0000-0000FECD0000}"/>
    <cellStyle name="Normal 8 4 3 2 2 5" xfId="52743" xr:uid="{00000000-0005-0000-0000-0000FFCD0000}"/>
    <cellStyle name="Normal 8 4 3 2 3" xfId="52744" xr:uid="{00000000-0005-0000-0000-000000CE0000}"/>
    <cellStyle name="Normal 8 4 3 2 3 2" xfId="52745" xr:uid="{00000000-0005-0000-0000-000001CE0000}"/>
    <cellStyle name="Normal 8 4 3 2 4" xfId="52746" xr:uid="{00000000-0005-0000-0000-000002CE0000}"/>
    <cellStyle name="Normal 8 4 3 2 4 2" xfId="52747" xr:uid="{00000000-0005-0000-0000-000003CE0000}"/>
    <cellStyle name="Normal 8 4 3 2 4 2 2" xfId="52748" xr:uid="{00000000-0005-0000-0000-000004CE0000}"/>
    <cellStyle name="Normal 8 4 3 2 4 3" xfId="52749" xr:uid="{00000000-0005-0000-0000-000005CE0000}"/>
    <cellStyle name="Normal 8 4 3 2 5" xfId="52750" xr:uid="{00000000-0005-0000-0000-000006CE0000}"/>
    <cellStyle name="Normal 8 4 3 2 6" xfId="52751" xr:uid="{00000000-0005-0000-0000-000007CE0000}"/>
    <cellStyle name="Normal 8 4 3 3" xfId="52752" xr:uid="{00000000-0005-0000-0000-000008CE0000}"/>
    <cellStyle name="Normal 8 4 3 3 2" xfId="52753" xr:uid="{00000000-0005-0000-0000-000009CE0000}"/>
    <cellStyle name="Normal 8 4 3 3 2 2" xfId="52754" xr:uid="{00000000-0005-0000-0000-00000ACE0000}"/>
    <cellStyle name="Normal 8 4 3 3 2 3" xfId="52755" xr:uid="{00000000-0005-0000-0000-00000BCE0000}"/>
    <cellStyle name="Normal 8 4 3 3 2 4" xfId="52756" xr:uid="{00000000-0005-0000-0000-00000CCE0000}"/>
    <cellStyle name="Normal 8 4 3 3 3" xfId="52757" xr:uid="{00000000-0005-0000-0000-00000DCE0000}"/>
    <cellStyle name="Normal 8 4 3 3 3 2" xfId="52758" xr:uid="{00000000-0005-0000-0000-00000ECE0000}"/>
    <cellStyle name="Normal 8 4 3 3 3 2 2" xfId="52759" xr:uid="{00000000-0005-0000-0000-00000FCE0000}"/>
    <cellStyle name="Normal 8 4 3 3 3 3" xfId="52760" xr:uid="{00000000-0005-0000-0000-000010CE0000}"/>
    <cellStyle name="Normal 8 4 3 3 4" xfId="52761" xr:uid="{00000000-0005-0000-0000-000011CE0000}"/>
    <cellStyle name="Normal 8 4 3 3 5" xfId="52762" xr:uid="{00000000-0005-0000-0000-000012CE0000}"/>
    <cellStyle name="Normal 8 4 3 4" xfId="52763" xr:uid="{00000000-0005-0000-0000-000013CE0000}"/>
    <cellStyle name="Normal 8 4 3 4 2" xfId="52764" xr:uid="{00000000-0005-0000-0000-000014CE0000}"/>
    <cellStyle name="Normal 8 4 3 4 2 2" xfId="52765" xr:uid="{00000000-0005-0000-0000-000015CE0000}"/>
    <cellStyle name="Normal 8 4 3 4 3" xfId="52766" xr:uid="{00000000-0005-0000-0000-000016CE0000}"/>
    <cellStyle name="Normal 8 4 3 4 3 2" xfId="52767" xr:uid="{00000000-0005-0000-0000-000017CE0000}"/>
    <cellStyle name="Normal 8 4 3 4 3 2 2" xfId="52768" xr:uid="{00000000-0005-0000-0000-000018CE0000}"/>
    <cellStyle name="Normal 8 4 3 4 3 3" xfId="52769" xr:uid="{00000000-0005-0000-0000-000019CE0000}"/>
    <cellStyle name="Normal 8 4 3 4 4" xfId="52770" xr:uid="{00000000-0005-0000-0000-00001ACE0000}"/>
    <cellStyle name="Normal 8 4 3 4 5" xfId="52771" xr:uid="{00000000-0005-0000-0000-00001BCE0000}"/>
    <cellStyle name="Normal 8 4 3 5" xfId="52772" xr:uid="{00000000-0005-0000-0000-00001CCE0000}"/>
    <cellStyle name="Normal 8 4 3 5 2" xfId="52773" xr:uid="{00000000-0005-0000-0000-00001DCE0000}"/>
    <cellStyle name="Normal 8 4 3 6" xfId="52774" xr:uid="{00000000-0005-0000-0000-00001ECE0000}"/>
    <cellStyle name="Normal 8 4 3 6 2" xfId="52775" xr:uid="{00000000-0005-0000-0000-00001FCE0000}"/>
    <cellStyle name="Normal 8 4 3 6 2 2" xfId="52776" xr:uid="{00000000-0005-0000-0000-000020CE0000}"/>
    <cellStyle name="Normal 8 4 3 6 3" xfId="52777" xr:uid="{00000000-0005-0000-0000-000021CE0000}"/>
    <cellStyle name="Normal 8 4 3 7" xfId="52778" xr:uid="{00000000-0005-0000-0000-000022CE0000}"/>
    <cellStyle name="Normal 8 4 3 7 2" xfId="52779" xr:uid="{00000000-0005-0000-0000-000023CE0000}"/>
    <cellStyle name="Normal 8 4 3 8" xfId="52780" xr:uid="{00000000-0005-0000-0000-000024CE0000}"/>
    <cellStyle name="Normal 8 4 3 9" xfId="52781" xr:uid="{00000000-0005-0000-0000-000025CE0000}"/>
    <cellStyle name="Normal 8 4 3_T-straight with PEDs adjustor" xfId="52782" xr:uid="{00000000-0005-0000-0000-000026CE0000}"/>
    <cellStyle name="Normal 8 4 4" xfId="52783" xr:uid="{00000000-0005-0000-0000-000027CE0000}"/>
    <cellStyle name="Normal 8 4 4 2" xfId="52784" xr:uid="{00000000-0005-0000-0000-000028CE0000}"/>
    <cellStyle name="Normal 8 4 4 2 2" xfId="52785" xr:uid="{00000000-0005-0000-0000-000029CE0000}"/>
    <cellStyle name="Normal 8 4 4 2 2 2" xfId="52786" xr:uid="{00000000-0005-0000-0000-00002ACE0000}"/>
    <cellStyle name="Normal 8 4 4 2 3" xfId="52787" xr:uid="{00000000-0005-0000-0000-00002BCE0000}"/>
    <cellStyle name="Normal 8 4 4 2 3 2" xfId="52788" xr:uid="{00000000-0005-0000-0000-00002CCE0000}"/>
    <cellStyle name="Normal 8 4 4 2 3 2 2" xfId="52789" xr:uid="{00000000-0005-0000-0000-00002DCE0000}"/>
    <cellStyle name="Normal 8 4 4 2 3 3" xfId="52790" xr:uid="{00000000-0005-0000-0000-00002ECE0000}"/>
    <cellStyle name="Normal 8 4 4 2 4" xfId="52791" xr:uid="{00000000-0005-0000-0000-00002FCE0000}"/>
    <cellStyle name="Normal 8 4 4 2 5" xfId="52792" xr:uid="{00000000-0005-0000-0000-000030CE0000}"/>
    <cellStyle name="Normal 8 4 4 3" xfId="52793" xr:uid="{00000000-0005-0000-0000-000031CE0000}"/>
    <cellStyle name="Normal 8 4 4 3 2" xfId="52794" xr:uid="{00000000-0005-0000-0000-000032CE0000}"/>
    <cellStyle name="Normal 8 4 4 4" xfId="52795" xr:uid="{00000000-0005-0000-0000-000033CE0000}"/>
    <cellStyle name="Normal 8 4 4 4 2" xfId="52796" xr:uid="{00000000-0005-0000-0000-000034CE0000}"/>
    <cellStyle name="Normal 8 4 4 4 2 2" xfId="52797" xr:uid="{00000000-0005-0000-0000-000035CE0000}"/>
    <cellStyle name="Normal 8 4 4 4 3" xfId="52798" xr:uid="{00000000-0005-0000-0000-000036CE0000}"/>
    <cellStyle name="Normal 8 4 4 5" xfId="52799" xr:uid="{00000000-0005-0000-0000-000037CE0000}"/>
    <cellStyle name="Normal 8 4 4 6" xfId="52800" xr:uid="{00000000-0005-0000-0000-000038CE0000}"/>
    <cellStyle name="Normal 8 4 5" xfId="52801" xr:uid="{00000000-0005-0000-0000-000039CE0000}"/>
    <cellStyle name="Normal 8 4 5 2" xfId="52802" xr:uid="{00000000-0005-0000-0000-00003ACE0000}"/>
    <cellStyle name="Normal 8 4 5 2 2" xfId="52803" xr:uid="{00000000-0005-0000-0000-00003BCE0000}"/>
    <cellStyle name="Normal 8 4 5 2 3" xfId="52804" xr:uid="{00000000-0005-0000-0000-00003CCE0000}"/>
    <cellStyle name="Normal 8 4 5 2 4" xfId="52805" xr:uid="{00000000-0005-0000-0000-00003DCE0000}"/>
    <cellStyle name="Normal 8 4 5 3" xfId="52806" xr:uid="{00000000-0005-0000-0000-00003ECE0000}"/>
    <cellStyle name="Normal 8 4 5 3 2" xfId="52807" xr:uid="{00000000-0005-0000-0000-00003FCE0000}"/>
    <cellStyle name="Normal 8 4 5 3 2 2" xfId="52808" xr:uid="{00000000-0005-0000-0000-000040CE0000}"/>
    <cellStyle name="Normal 8 4 5 3 3" xfId="52809" xr:uid="{00000000-0005-0000-0000-000041CE0000}"/>
    <cellStyle name="Normal 8 4 5 4" xfId="52810" xr:uid="{00000000-0005-0000-0000-000042CE0000}"/>
    <cellStyle name="Normal 8 4 5 5" xfId="52811" xr:uid="{00000000-0005-0000-0000-000043CE0000}"/>
    <cellStyle name="Normal 8 4 6" xfId="52812" xr:uid="{00000000-0005-0000-0000-000044CE0000}"/>
    <cellStyle name="Normal 8 4 6 2" xfId="52813" xr:uid="{00000000-0005-0000-0000-000045CE0000}"/>
    <cellStyle name="Normal 8 4 6 2 2" xfId="52814" xr:uid="{00000000-0005-0000-0000-000046CE0000}"/>
    <cellStyle name="Normal 8 4 6 3" xfId="52815" xr:uid="{00000000-0005-0000-0000-000047CE0000}"/>
    <cellStyle name="Normal 8 4 6 3 2" xfId="52816" xr:uid="{00000000-0005-0000-0000-000048CE0000}"/>
    <cellStyle name="Normal 8 4 6 3 2 2" xfId="52817" xr:uid="{00000000-0005-0000-0000-000049CE0000}"/>
    <cellStyle name="Normal 8 4 6 3 3" xfId="52818" xr:uid="{00000000-0005-0000-0000-00004ACE0000}"/>
    <cellStyle name="Normal 8 4 6 4" xfId="52819" xr:uid="{00000000-0005-0000-0000-00004BCE0000}"/>
    <cellStyle name="Normal 8 4 6 5" xfId="52820" xr:uid="{00000000-0005-0000-0000-00004CCE0000}"/>
    <cellStyle name="Normal 8 4 7" xfId="52821" xr:uid="{00000000-0005-0000-0000-00004DCE0000}"/>
    <cellStyle name="Normal 8 4 7 2" xfId="52822" xr:uid="{00000000-0005-0000-0000-00004ECE0000}"/>
    <cellStyle name="Normal 8 4 8" xfId="52823" xr:uid="{00000000-0005-0000-0000-00004FCE0000}"/>
    <cellStyle name="Normal 8 4 8 2" xfId="52824" xr:uid="{00000000-0005-0000-0000-000050CE0000}"/>
    <cellStyle name="Normal 8 4 8 2 2" xfId="52825" xr:uid="{00000000-0005-0000-0000-000051CE0000}"/>
    <cellStyle name="Normal 8 4 8 3" xfId="52826" xr:uid="{00000000-0005-0000-0000-000052CE0000}"/>
    <cellStyle name="Normal 8 4 9" xfId="52827" xr:uid="{00000000-0005-0000-0000-000053CE0000}"/>
    <cellStyle name="Normal 8 4 9 2" xfId="52828" xr:uid="{00000000-0005-0000-0000-000054CE0000}"/>
    <cellStyle name="Normal 8 4_T-straight with PEDs adjustor" xfId="52829" xr:uid="{00000000-0005-0000-0000-000055CE0000}"/>
    <cellStyle name="Normal 8 5" xfId="52830" xr:uid="{00000000-0005-0000-0000-000056CE0000}"/>
    <cellStyle name="Normal 8 5 10" xfId="52831" xr:uid="{00000000-0005-0000-0000-000057CE0000}"/>
    <cellStyle name="Normal 8 5 11" xfId="52832" xr:uid="{00000000-0005-0000-0000-000058CE0000}"/>
    <cellStyle name="Normal 8 5 2" xfId="52833" xr:uid="{00000000-0005-0000-0000-000059CE0000}"/>
    <cellStyle name="Normal 8 5 2 10" xfId="52834" xr:uid="{00000000-0005-0000-0000-00005ACE0000}"/>
    <cellStyle name="Normal 8 5 2 2" xfId="52835" xr:uid="{00000000-0005-0000-0000-00005BCE0000}"/>
    <cellStyle name="Normal 8 5 2 2 2" xfId="52836" xr:uid="{00000000-0005-0000-0000-00005CCE0000}"/>
    <cellStyle name="Normal 8 5 2 2 2 2" xfId="52837" xr:uid="{00000000-0005-0000-0000-00005DCE0000}"/>
    <cellStyle name="Normal 8 5 2 2 2 2 2" xfId="52838" xr:uid="{00000000-0005-0000-0000-00005ECE0000}"/>
    <cellStyle name="Normal 8 5 2 2 2 2 2 2" xfId="52839" xr:uid="{00000000-0005-0000-0000-00005FCE0000}"/>
    <cellStyle name="Normal 8 5 2 2 2 2 3" xfId="52840" xr:uid="{00000000-0005-0000-0000-000060CE0000}"/>
    <cellStyle name="Normal 8 5 2 2 2 2 3 2" xfId="52841" xr:uid="{00000000-0005-0000-0000-000061CE0000}"/>
    <cellStyle name="Normal 8 5 2 2 2 2 3 2 2" xfId="52842" xr:uid="{00000000-0005-0000-0000-000062CE0000}"/>
    <cellStyle name="Normal 8 5 2 2 2 2 3 3" xfId="52843" xr:uid="{00000000-0005-0000-0000-000063CE0000}"/>
    <cellStyle name="Normal 8 5 2 2 2 2 4" xfId="52844" xr:uid="{00000000-0005-0000-0000-000064CE0000}"/>
    <cellStyle name="Normal 8 5 2 2 2 2 5" xfId="52845" xr:uid="{00000000-0005-0000-0000-000065CE0000}"/>
    <cellStyle name="Normal 8 5 2 2 2 3" xfId="52846" xr:uid="{00000000-0005-0000-0000-000066CE0000}"/>
    <cellStyle name="Normal 8 5 2 2 2 3 2" xfId="52847" xr:uid="{00000000-0005-0000-0000-000067CE0000}"/>
    <cellStyle name="Normal 8 5 2 2 2 4" xfId="52848" xr:uid="{00000000-0005-0000-0000-000068CE0000}"/>
    <cellStyle name="Normal 8 5 2 2 2 4 2" xfId="52849" xr:uid="{00000000-0005-0000-0000-000069CE0000}"/>
    <cellStyle name="Normal 8 5 2 2 2 4 2 2" xfId="52850" xr:uid="{00000000-0005-0000-0000-00006ACE0000}"/>
    <cellStyle name="Normal 8 5 2 2 2 4 3" xfId="52851" xr:uid="{00000000-0005-0000-0000-00006BCE0000}"/>
    <cellStyle name="Normal 8 5 2 2 2 5" xfId="52852" xr:uid="{00000000-0005-0000-0000-00006CCE0000}"/>
    <cellStyle name="Normal 8 5 2 2 2 6" xfId="52853" xr:uid="{00000000-0005-0000-0000-00006DCE0000}"/>
    <cellStyle name="Normal 8 5 2 2 3" xfId="52854" xr:uid="{00000000-0005-0000-0000-00006ECE0000}"/>
    <cellStyle name="Normal 8 5 2 2 3 2" xfId="52855" xr:uid="{00000000-0005-0000-0000-00006FCE0000}"/>
    <cellStyle name="Normal 8 5 2 2 3 2 2" xfId="52856" xr:uid="{00000000-0005-0000-0000-000070CE0000}"/>
    <cellStyle name="Normal 8 5 2 2 3 2 3" xfId="52857" xr:uid="{00000000-0005-0000-0000-000071CE0000}"/>
    <cellStyle name="Normal 8 5 2 2 3 2 4" xfId="52858" xr:uid="{00000000-0005-0000-0000-000072CE0000}"/>
    <cellStyle name="Normal 8 5 2 2 3 3" xfId="52859" xr:uid="{00000000-0005-0000-0000-000073CE0000}"/>
    <cellStyle name="Normal 8 5 2 2 3 3 2" xfId="52860" xr:uid="{00000000-0005-0000-0000-000074CE0000}"/>
    <cellStyle name="Normal 8 5 2 2 3 3 2 2" xfId="52861" xr:uid="{00000000-0005-0000-0000-000075CE0000}"/>
    <cellStyle name="Normal 8 5 2 2 3 3 3" xfId="52862" xr:uid="{00000000-0005-0000-0000-000076CE0000}"/>
    <cellStyle name="Normal 8 5 2 2 3 4" xfId="52863" xr:uid="{00000000-0005-0000-0000-000077CE0000}"/>
    <cellStyle name="Normal 8 5 2 2 3 5" xfId="52864" xr:uid="{00000000-0005-0000-0000-000078CE0000}"/>
    <cellStyle name="Normal 8 5 2 2 4" xfId="52865" xr:uid="{00000000-0005-0000-0000-000079CE0000}"/>
    <cellStyle name="Normal 8 5 2 2 4 2" xfId="52866" xr:uid="{00000000-0005-0000-0000-00007ACE0000}"/>
    <cellStyle name="Normal 8 5 2 2 4 2 2" xfId="52867" xr:uid="{00000000-0005-0000-0000-00007BCE0000}"/>
    <cellStyle name="Normal 8 5 2 2 4 3" xfId="52868" xr:uid="{00000000-0005-0000-0000-00007CCE0000}"/>
    <cellStyle name="Normal 8 5 2 2 4 3 2" xfId="52869" xr:uid="{00000000-0005-0000-0000-00007DCE0000}"/>
    <cellStyle name="Normal 8 5 2 2 4 3 2 2" xfId="52870" xr:uid="{00000000-0005-0000-0000-00007ECE0000}"/>
    <cellStyle name="Normal 8 5 2 2 4 3 3" xfId="52871" xr:uid="{00000000-0005-0000-0000-00007FCE0000}"/>
    <cellStyle name="Normal 8 5 2 2 4 4" xfId="52872" xr:uid="{00000000-0005-0000-0000-000080CE0000}"/>
    <cellStyle name="Normal 8 5 2 2 4 5" xfId="52873" xr:uid="{00000000-0005-0000-0000-000081CE0000}"/>
    <cellStyle name="Normal 8 5 2 2 5" xfId="52874" xr:uid="{00000000-0005-0000-0000-000082CE0000}"/>
    <cellStyle name="Normal 8 5 2 2 5 2" xfId="52875" xr:uid="{00000000-0005-0000-0000-000083CE0000}"/>
    <cellStyle name="Normal 8 5 2 2 6" xfId="52876" xr:uid="{00000000-0005-0000-0000-000084CE0000}"/>
    <cellStyle name="Normal 8 5 2 2 6 2" xfId="52877" xr:uid="{00000000-0005-0000-0000-000085CE0000}"/>
    <cellStyle name="Normal 8 5 2 2 6 2 2" xfId="52878" xr:uid="{00000000-0005-0000-0000-000086CE0000}"/>
    <cellStyle name="Normal 8 5 2 2 6 3" xfId="52879" xr:uid="{00000000-0005-0000-0000-000087CE0000}"/>
    <cellStyle name="Normal 8 5 2 2 7" xfId="52880" xr:uid="{00000000-0005-0000-0000-000088CE0000}"/>
    <cellStyle name="Normal 8 5 2 2 7 2" xfId="52881" xr:uid="{00000000-0005-0000-0000-000089CE0000}"/>
    <cellStyle name="Normal 8 5 2 2 8" xfId="52882" xr:uid="{00000000-0005-0000-0000-00008ACE0000}"/>
    <cellStyle name="Normal 8 5 2 2 9" xfId="52883" xr:uid="{00000000-0005-0000-0000-00008BCE0000}"/>
    <cellStyle name="Normal 8 5 2 2_T-straight with PEDs adjustor" xfId="52884" xr:uid="{00000000-0005-0000-0000-00008CCE0000}"/>
    <cellStyle name="Normal 8 5 2 3" xfId="52885" xr:uid="{00000000-0005-0000-0000-00008DCE0000}"/>
    <cellStyle name="Normal 8 5 2 3 2" xfId="52886" xr:uid="{00000000-0005-0000-0000-00008ECE0000}"/>
    <cellStyle name="Normal 8 5 2 3 2 2" xfId="52887" xr:uid="{00000000-0005-0000-0000-00008FCE0000}"/>
    <cellStyle name="Normal 8 5 2 3 2 2 2" xfId="52888" xr:uid="{00000000-0005-0000-0000-000090CE0000}"/>
    <cellStyle name="Normal 8 5 2 3 2 3" xfId="52889" xr:uid="{00000000-0005-0000-0000-000091CE0000}"/>
    <cellStyle name="Normal 8 5 2 3 2 3 2" xfId="52890" xr:uid="{00000000-0005-0000-0000-000092CE0000}"/>
    <cellStyle name="Normal 8 5 2 3 2 3 2 2" xfId="52891" xr:uid="{00000000-0005-0000-0000-000093CE0000}"/>
    <cellStyle name="Normal 8 5 2 3 2 3 3" xfId="52892" xr:uid="{00000000-0005-0000-0000-000094CE0000}"/>
    <cellStyle name="Normal 8 5 2 3 2 4" xfId="52893" xr:uid="{00000000-0005-0000-0000-000095CE0000}"/>
    <cellStyle name="Normal 8 5 2 3 2 5" xfId="52894" xr:uid="{00000000-0005-0000-0000-000096CE0000}"/>
    <cellStyle name="Normal 8 5 2 3 3" xfId="52895" xr:uid="{00000000-0005-0000-0000-000097CE0000}"/>
    <cellStyle name="Normal 8 5 2 3 3 2" xfId="52896" xr:uid="{00000000-0005-0000-0000-000098CE0000}"/>
    <cellStyle name="Normal 8 5 2 3 4" xfId="52897" xr:uid="{00000000-0005-0000-0000-000099CE0000}"/>
    <cellStyle name="Normal 8 5 2 3 4 2" xfId="52898" xr:uid="{00000000-0005-0000-0000-00009ACE0000}"/>
    <cellStyle name="Normal 8 5 2 3 4 2 2" xfId="52899" xr:uid="{00000000-0005-0000-0000-00009BCE0000}"/>
    <cellStyle name="Normal 8 5 2 3 4 3" xfId="52900" xr:uid="{00000000-0005-0000-0000-00009CCE0000}"/>
    <cellStyle name="Normal 8 5 2 3 5" xfId="52901" xr:uid="{00000000-0005-0000-0000-00009DCE0000}"/>
    <cellStyle name="Normal 8 5 2 3 6" xfId="52902" xr:uid="{00000000-0005-0000-0000-00009ECE0000}"/>
    <cellStyle name="Normal 8 5 2 4" xfId="52903" xr:uid="{00000000-0005-0000-0000-00009FCE0000}"/>
    <cellStyle name="Normal 8 5 2 4 2" xfId="52904" xr:uid="{00000000-0005-0000-0000-0000A0CE0000}"/>
    <cellStyle name="Normal 8 5 2 4 2 2" xfId="52905" xr:uid="{00000000-0005-0000-0000-0000A1CE0000}"/>
    <cellStyle name="Normal 8 5 2 4 2 3" xfId="52906" xr:uid="{00000000-0005-0000-0000-0000A2CE0000}"/>
    <cellStyle name="Normal 8 5 2 4 2 4" xfId="52907" xr:uid="{00000000-0005-0000-0000-0000A3CE0000}"/>
    <cellStyle name="Normal 8 5 2 4 3" xfId="52908" xr:uid="{00000000-0005-0000-0000-0000A4CE0000}"/>
    <cellStyle name="Normal 8 5 2 4 3 2" xfId="52909" xr:uid="{00000000-0005-0000-0000-0000A5CE0000}"/>
    <cellStyle name="Normal 8 5 2 4 3 2 2" xfId="52910" xr:uid="{00000000-0005-0000-0000-0000A6CE0000}"/>
    <cellStyle name="Normal 8 5 2 4 3 3" xfId="52911" xr:uid="{00000000-0005-0000-0000-0000A7CE0000}"/>
    <cellStyle name="Normal 8 5 2 4 4" xfId="52912" xr:uid="{00000000-0005-0000-0000-0000A8CE0000}"/>
    <cellStyle name="Normal 8 5 2 4 5" xfId="52913" xr:uid="{00000000-0005-0000-0000-0000A9CE0000}"/>
    <cellStyle name="Normal 8 5 2 5" xfId="52914" xr:uid="{00000000-0005-0000-0000-0000AACE0000}"/>
    <cellStyle name="Normal 8 5 2 5 2" xfId="52915" xr:uid="{00000000-0005-0000-0000-0000ABCE0000}"/>
    <cellStyle name="Normal 8 5 2 5 2 2" xfId="52916" xr:uid="{00000000-0005-0000-0000-0000ACCE0000}"/>
    <cellStyle name="Normal 8 5 2 5 3" xfId="52917" xr:uid="{00000000-0005-0000-0000-0000ADCE0000}"/>
    <cellStyle name="Normal 8 5 2 5 3 2" xfId="52918" xr:uid="{00000000-0005-0000-0000-0000AECE0000}"/>
    <cellStyle name="Normal 8 5 2 5 3 2 2" xfId="52919" xr:uid="{00000000-0005-0000-0000-0000AFCE0000}"/>
    <cellStyle name="Normal 8 5 2 5 3 3" xfId="52920" xr:uid="{00000000-0005-0000-0000-0000B0CE0000}"/>
    <cellStyle name="Normal 8 5 2 5 4" xfId="52921" xr:uid="{00000000-0005-0000-0000-0000B1CE0000}"/>
    <cellStyle name="Normal 8 5 2 5 5" xfId="52922" xr:uid="{00000000-0005-0000-0000-0000B2CE0000}"/>
    <cellStyle name="Normal 8 5 2 6" xfId="52923" xr:uid="{00000000-0005-0000-0000-0000B3CE0000}"/>
    <cellStyle name="Normal 8 5 2 6 2" xfId="52924" xr:uid="{00000000-0005-0000-0000-0000B4CE0000}"/>
    <cellStyle name="Normal 8 5 2 7" xfId="52925" xr:uid="{00000000-0005-0000-0000-0000B5CE0000}"/>
    <cellStyle name="Normal 8 5 2 7 2" xfId="52926" xr:uid="{00000000-0005-0000-0000-0000B6CE0000}"/>
    <cellStyle name="Normal 8 5 2 7 2 2" xfId="52927" xr:uid="{00000000-0005-0000-0000-0000B7CE0000}"/>
    <cellStyle name="Normal 8 5 2 7 3" xfId="52928" xr:uid="{00000000-0005-0000-0000-0000B8CE0000}"/>
    <cellStyle name="Normal 8 5 2 8" xfId="52929" xr:uid="{00000000-0005-0000-0000-0000B9CE0000}"/>
    <cellStyle name="Normal 8 5 2 8 2" xfId="52930" xr:uid="{00000000-0005-0000-0000-0000BACE0000}"/>
    <cellStyle name="Normal 8 5 2 9" xfId="52931" xr:uid="{00000000-0005-0000-0000-0000BBCE0000}"/>
    <cellStyle name="Normal 8 5 2_T-straight with PEDs adjustor" xfId="52932" xr:uid="{00000000-0005-0000-0000-0000BCCE0000}"/>
    <cellStyle name="Normal 8 5 3" xfId="52933" xr:uid="{00000000-0005-0000-0000-0000BDCE0000}"/>
    <cellStyle name="Normal 8 5 3 2" xfId="52934" xr:uid="{00000000-0005-0000-0000-0000BECE0000}"/>
    <cellStyle name="Normal 8 5 3 2 2" xfId="52935" xr:uid="{00000000-0005-0000-0000-0000BFCE0000}"/>
    <cellStyle name="Normal 8 5 3 2 2 2" xfId="52936" xr:uid="{00000000-0005-0000-0000-0000C0CE0000}"/>
    <cellStyle name="Normal 8 5 3 2 2 2 2" xfId="52937" xr:uid="{00000000-0005-0000-0000-0000C1CE0000}"/>
    <cellStyle name="Normal 8 5 3 2 2 3" xfId="52938" xr:uid="{00000000-0005-0000-0000-0000C2CE0000}"/>
    <cellStyle name="Normal 8 5 3 2 2 3 2" xfId="52939" xr:uid="{00000000-0005-0000-0000-0000C3CE0000}"/>
    <cellStyle name="Normal 8 5 3 2 2 3 2 2" xfId="52940" xr:uid="{00000000-0005-0000-0000-0000C4CE0000}"/>
    <cellStyle name="Normal 8 5 3 2 2 3 3" xfId="52941" xr:uid="{00000000-0005-0000-0000-0000C5CE0000}"/>
    <cellStyle name="Normal 8 5 3 2 2 4" xfId="52942" xr:uid="{00000000-0005-0000-0000-0000C6CE0000}"/>
    <cellStyle name="Normal 8 5 3 2 2 5" xfId="52943" xr:uid="{00000000-0005-0000-0000-0000C7CE0000}"/>
    <cellStyle name="Normal 8 5 3 2 3" xfId="52944" xr:uid="{00000000-0005-0000-0000-0000C8CE0000}"/>
    <cellStyle name="Normal 8 5 3 2 3 2" xfId="52945" xr:uid="{00000000-0005-0000-0000-0000C9CE0000}"/>
    <cellStyle name="Normal 8 5 3 2 4" xfId="52946" xr:uid="{00000000-0005-0000-0000-0000CACE0000}"/>
    <cellStyle name="Normal 8 5 3 2 4 2" xfId="52947" xr:uid="{00000000-0005-0000-0000-0000CBCE0000}"/>
    <cellStyle name="Normal 8 5 3 2 4 2 2" xfId="52948" xr:uid="{00000000-0005-0000-0000-0000CCCE0000}"/>
    <cellStyle name="Normal 8 5 3 2 4 3" xfId="52949" xr:uid="{00000000-0005-0000-0000-0000CDCE0000}"/>
    <cellStyle name="Normal 8 5 3 2 5" xfId="52950" xr:uid="{00000000-0005-0000-0000-0000CECE0000}"/>
    <cellStyle name="Normal 8 5 3 2 6" xfId="52951" xr:uid="{00000000-0005-0000-0000-0000CFCE0000}"/>
    <cellStyle name="Normal 8 5 3 3" xfId="52952" xr:uid="{00000000-0005-0000-0000-0000D0CE0000}"/>
    <cellStyle name="Normal 8 5 3 3 2" xfId="52953" xr:uid="{00000000-0005-0000-0000-0000D1CE0000}"/>
    <cellStyle name="Normal 8 5 3 3 2 2" xfId="52954" xr:uid="{00000000-0005-0000-0000-0000D2CE0000}"/>
    <cellStyle name="Normal 8 5 3 3 2 3" xfId="52955" xr:uid="{00000000-0005-0000-0000-0000D3CE0000}"/>
    <cellStyle name="Normal 8 5 3 3 2 4" xfId="52956" xr:uid="{00000000-0005-0000-0000-0000D4CE0000}"/>
    <cellStyle name="Normal 8 5 3 3 3" xfId="52957" xr:uid="{00000000-0005-0000-0000-0000D5CE0000}"/>
    <cellStyle name="Normal 8 5 3 3 3 2" xfId="52958" xr:uid="{00000000-0005-0000-0000-0000D6CE0000}"/>
    <cellStyle name="Normal 8 5 3 3 3 2 2" xfId="52959" xr:uid="{00000000-0005-0000-0000-0000D7CE0000}"/>
    <cellStyle name="Normal 8 5 3 3 3 3" xfId="52960" xr:uid="{00000000-0005-0000-0000-0000D8CE0000}"/>
    <cellStyle name="Normal 8 5 3 3 4" xfId="52961" xr:uid="{00000000-0005-0000-0000-0000D9CE0000}"/>
    <cellStyle name="Normal 8 5 3 3 5" xfId="52962" xr:uid="{00000000-0005-0000-0000-0000DACE0000}"/>
    <cellStyle name="Normal 8 5 3 4" xfId="52963" xr:uid="{00000000-0005-0000-0000-0000DBCE0000}"/>
    <cellStyle name="Normal 8 5 3 4 2" xfId="52964" xr:uid="{00000000-0005-0000-0000-0000DCCE0000}"/>
    <cellStyle name="Normal 8 5 3 4 2 2" xfId="52965" xr:uid="{00000000-0005-0000-0000-0000DDCE0000}"/>
    <cellStyle name="Normal 8 5 3 4 3" xfId="52966" xr:uid="{00000000-0005-0000-0000-0000DECE0000}"/>
    <cellStyle name="Normal 8 5 3 4 3 2" xfId="52967" xr:uid="{00000000-0005-0000-0000-0000DFCE0000}"/>
    <cellStyle name="Normal 8 5 3 4 3 2 2" xfId="52968" xr:uid="{00000000-0005-0000-0000-0000E0CE0000}"/>
    <cellStyle name="Normal 8 5 3 4 3 3" xfId="52969" xr:uid="{00000000-0005-0000-0000-0000E1CE0000}"/>
    <cellStyle name="Normal 8 5 3 4 4" xfId="52970" xr:uid="{00000000-0005-0000-0000-0000E2CE0000}"/>
    <cellStyle name="Normal 8 5 3 4 5" xfId="52971" xr:uid="{00000000-0005-0000-0000-0000E3CE0000}"/>
    <cellStyle name="Normal 8 5 3 5" xfId="52972" xr:uid="{00000000-0005-0000-0000-0000E4CE0000}"/>
    <cellStyle name="Normal 8 5 3 5 2" xfId="52973" xr:uid="{00000000-0005-0000-0000-0000E5CE0000}"/>
    <cellStyle name="Normal 8 5 3 6" xfId="52974" xr:uid="{00000000-0005-0000-0000-0000E6CE0000}"/>
    <cellStyle name="Normal 8 5 3 6 2" xfId="52975" xr:uid="{00000000-0005-0000-0000-0000E7CE0000}"/>
    <cellStyle name="Normal 8 5 3 6 2 2" xfId="52976" xr:uid="{00000000-0005-0000-0000-0000E8CE0000}"/>
    <cellStyle name="Normal 8 5 3 6 3" xfId="52977" xr:uid="{00000000-0005-0000-0000-0000E9CE0000}"/>
    <cellStyle name="Normal 8 5 3 7" xfId="52978" xr:uid="{00000000-0005-0000-0000-0000EACE0000}"/>
    <cellStyle name="Normal 8 5 3 7 2" xfId="52979" xr:uid="{00000000-0005-0000-0000-0000EBCE0000}"/>
    <cellStyle name="Normal 8 5 3 8" xfId="52980" xr:uid="{00000000-0005-0000-0000-0000ECCE0000}"/>
    <cellStyle name="Normal 8 5 3 9" xfId="52981" xr:uid="{00000000-0005-0000-0000-0000EDCE0000}"/>
    <cellStyle name="Normal 8 5 3_T-straight with PEDs adjustor" xfId="52982" xr:uid="{00000000-0005-0000-0000-0000EECE0000}"/>
    <cellStyle name="Normal 8 5 4" xfId="52983" xr:uid="{00000000-0005-0000-0000-0000EFCE0000}"/>
    <cellStyle name="Normal 8 5 4 2" xfId="52984" xr:uid="{00000000-0005-0000-0000-0000F0CE0000}"/>
    <cellStyle name="Normal 8 5 4 2 2" xfId="52985" xr:uid="{00000000-0005-0000-0000-0000F1CE0000}"/>
    <cellStyle name="Normal 8 5 4 2 2 2" xfId="52986" xr:uid="{00000000-0005-0000-0000-0000F2CE0000}"/>
    <cellStyle name="Normal 8 5 4 2 3" xfId="52987" xr:uid="{00000000-0005-0000-0000-0000F3CE0000}"/>
    <cellStyle name="Normal 8 5 4 2 3 2" xfId="52988" xr:uid="{00000000-0005-0000-0000-0000F4CE0000}"/>
    <cellStyle name="Normal 8 5 4 2 3 2 2" xfId="52989" xr:uid="{00000000-0005-0000-0000-0000F5CE0000}"/>
    <cellStyle name="Normal 8 5 4 2 3 3" xfId="52990" xr:uid="{00000000-0005-0000-0000-0000F6CE0000}"/>
    <cellStyle name="Normal 8 5 4 2 4" xfId="52991" xr:uid="{00000000-0005-0000-0000-0000F7CE0000}"/>
    <cellStyle name="Normal 8 5 4 2 5" xfId="52992" xr:uid="{00000000-0005-0000-0000-0000F8CE0000}"/>
    <cellStyle name="Normal 8 5 4 3" xfId="52993" xr:uid="{00000000-0005-0000-0000-0000F9CE0000}"/>
    <cellStyle name="Normal 8 5 4 3 2" xfId="52994" xr:uid="{00000000-0005-0000-0000-0000FACE0000}"/>
    <cellStyle name="Normal 8 5 4 4" xfId="52995" xr:uid="{00000000-0005-0000-0000-0000FBCE0000}"/>
    <cellStyle name="Normal 8 5 4 4 2" xfId="52996" xr:uid="{00000000-0005-0000-0000-0000FCCE0000}"/>
    <cellStyle name="Normal 8 5 4 4 2 2" xfId="52997" xr:uid="{00000000-0005-0000-0000-0000FDCE0000}"/>
    <cellStyle name="Normal 8 5 4 4 3" xfId="52998" xr:uid="{00000000-0005-0000-0000-0000FECE0000}"/>
    <cellStyle name="Normal 8 5 4 5" xfId="52999" xr:uid="{00000000-0005-0000-0000-0000FFCE0000}"/>
    <cellStyle name="Normal 8 5 4 6" xfId="53000" xr:uid="{00000000-0005-0000-0000-000000CF0000}"/>
    <cellStyle name="Normal 8 5 5" xfId="53001" xr:uid="{00000000-0005-0000-0000-000001CF0000}"/>
    <cellStyle name="Normal 8 5 5 2" xfId="53002" xr:uid="{00000000-0005-0000-0000-000002CF0000}"/>
    <cellStyle name="Normal 8 5 5 2 2" xfId="53003" xr:uid="{00000000-0005-0000-0000-000003CF0000}"/>
    <cellStyle name="Normal 8 5 5 2 3" xfId="53004" xr:uid="{00000000-0005-0000-0000-000004CF0000}"/>
    <cellStyle name="Normal 8 5 5 2 4" xfId="53005" xr:uid="{00000000-0005-0000-0000-000005CF0000}"/>
    <cellStyle name="Normal 8 5 5 3" xfId="53006" xr:uid="{00000000-0005-0000-0000-000006CF0000}"/>
    <cellStyle name="Normal 8 5 5 3 2" xfId="53007" xr:uid="{00000000-0005-0000-0000-000007CF0000}"/>
    <cellStyle name="Normal 8 5 5 3 2 2" xfId="53008" xr:uid="{00000000-0005-0000-0000-000008CF0000}"/>
    <cellStyle name="Normal 8 5 5 3 3" xfId="53009" xr:uid="{00000000-0005-0000-0000-000009CF0000}"/>
    <cellStyle name="Normal 8 5 5 4" xfId="53010" xr:uid="{00000000-0005-0000-0000-00000ACF0000}"/>
    <cellStyle name="Normal 8 5 5 5" xfId="53011" xr:uid="{00000000-0005-0000-0000-00000BCF0000}"/>
    <cellStyle name="Normal 8 5 6" xfId="53012" xr:uid="{00000000-0005-0000-0000-00000CCF0000}"/>
    <cellStyle name="Normal 8 5 6 2" xfId="53013" xr:uid="{00000000-0005-0000-0000-00000DCF0000}"/>
    <cellStyle name="Normal 8 5 6 2 2" xfId="53014" xr:uid="{00000000-0005-0000-0000-00000ECF0000}"/>
    <cellStyle name="Normal 8 5 6 3" xfId="53015" xr:uid="{00000000-0005-0000-0000-00000FCF0000}"/>
    <cellStyle name="Normal 8 5 6 3 2" xfId="53016" xr:uid="{00000000-0005-0000-0000-000010CF0000}"/>
    <cellStyle name="Normal 8 5 6 3 2 2" xfId="53017" xr:uid="{00000000-0005-0000-0000-000011CF0000}"/>
    <cellStyle name="Normal 8 5 6 3 3" xfId="53018" xr:uid="{00000000-0005-0000-0000-000012CF0000}"/>
    <cellStyle name="Normal 8 5 6 4" xfId="53019" xr:uid="{00000000-0005-0000-0000-000013CF0000}"/>
    <cellStyle name="Normal 8 5 6 5" xfId="53020" xr:uid="{00000000-0005-0000-0000-000014CF0000}"/>
    <cellStyle name="Normal 8 5 7" xfId="53021" xr:uid="{00000000-0005-0000-0000-000015CF0000}"/>
    <cellStyle name="Normal 8 5 7 2" xfId="53022" xr:uid="{00000000-0005-0000-0000-000016CF0000}"/>
    <cellStyle name="Normal 8 5 8" xfId="53023" xr:uid="{00000000-0005-0000-0000-000017CF0000}"/>
    <cellStyle name="Normal 8 5 8 2" xfId="53024" xr:uid="{00000000-0005-0000-0000-000018CF0000}"/>
    <cellStyle name="Normal 8 5 8 2 2" xfId="53025" xr:uid="{00000000-0005-0000-0000-000019CF0000}"/>
    <cellStyle name="Normal 8 5 8 3" xfId="53026" xr:uid="{00000000-0005-0000-0000-00001ACF0000}"/>
    <cellStyle name="Normal 8 5 9" xfId="53027" xr:uid="{00000000-0005-0000-0000-00001BCF0000}"/>
    <cellStyle name="Normal 8 5 9 2" xfId="53028" xr:uid="{00000000-0005-0000-0000-00001CCF0000}"/>
    <cellStyle name="Normal 8 5_T-straight with PEDs adjustor" xfId="53029" xr:uid="{00000000-0005-0000-0000-00001DCF0000}"/>
    <cellStyle name="Normal 8 6" xfId="53030" xr:uid="{00000000-0005-0000-0000-00001ECF0000}"/>
    <cellStyle name="Normal 8 6 10" xfId="53031" xr:uid="{00000000-0005-0000-0000-00001FCF0000}"/>
    <cellStyle name="Normal 8 6 11" xfId="53032" xr:uid="{00000000-0005-0000-0000-000020CF0000}"/>
    <cellStyle name="Normal 8 6 2" xfId="53033" xr:uid="{00000000-0005-0000-0000-000021CF0000}"/>
    <cellStyle name="Normal 8 6 2 10" xfId="53034" xr:uid="{00000000-0005-0000-0000-000022CF0000}"/>
    <cellStyle name="Normal 8 6 2 2" xfId="53035" xr:uid="{00000000-0005-0000-0000-000023CF0000}"/>
    <cellStyle name="Normal 8 6 2 2 2" xfId="53036" xr:uid="{00000000-0005-0000-0000-000024CF0000}"/>
    <cellStyle name="Normal 8 6 2 2 2 2" xfId="53037" xr:uid="{00000000-0005-0000-0000-000025CF0000}"/>
    <cellStyle name="Normal 8 6 2 2 2 2 2" xfId="53038" xr:uid="{00000000-0005-0000-0000-000026CF0000}"/>
    <cellStyle name="Normal 8 6 2 2 2 2 2 2" xfId="53039" xr:uid="{00000000-0005-0000-0000-000027CF0000}"/>
    <cellStyle name="Normal 8 6 2 2 2 2 3" xfId="53040" xr:uid="{00000000-0005-0000-0000-000028CF0000}"/>
    <cellStyle name="Normal 8 6 2 2 2 2 3 2" xfId="53041" xr:uid="{00000000-0005-0000-0000-000029CF0000}"/>
    <cellStyle name="Normal 8 6 2 2 2 2 3 2 2" xfId="53042" xr:uid="{00000000-0005-0000-0000-00002ACF0000}"/>
    <cellStyle name="Normal 8 6 2 2 2 2 3 3" xfId="53043" xr:uid="{00000000-0005-0000-0000-00002BCF0000}"/>
    <cellStyle name="Normal 8 6 2 2 2 2 4" xfId="53044" xr:uid="{00000000-0005-0000-0000-00002CCF0000}"/>
    <cellStyle name="Normal 8 6 2 2 2 3" xfId="53045" xr:uid="{00000000-0005-0000-0000-00002DCF0000}"/>
    <cellStyle name="Normal 8 6 2 2 2 3 2" xfId="53046" xr:uid="{00000000-0005-0000-0000-00002ECF0000}"/>
    <cellStyle name="Normal 8 6 2 2 2 4" xfId="53047" xr:uid="{00000000-0005-0000-0000-00002FCF0000}"/>
    <cellStyle name="Normal 8 6 2 2 2 4 2" xfId="53048" xr:uid="{00000000-0005-0000-0000-000030CF0000}"/>
    <cellStyle name="Normal 8 6 2 2 2 4 2 2" xfId="53049" xr:uid="{00000000-0005-0000-0000-000031CF0000}"/>
    <cellStyle name="Normal 8 6 2 2 2 4 3" xfId="53050" xr:uid="{00000000-0005-0000-0000-000032CF0000}"/>
    <cellStyle name="Normal 8 6 2 2 2 5" xfId="53051" xr:uid="{00000000-0005-0000-0000-000033CF0000}"/>
    <cellStyle name="Normal 8 6 2 2 2 6" xfId="53052" xr:uid="{00000000-0005-0000-0000-000034CF0000}"/>
    <cellStyle name="Normal 8 6 2 2 3" xfId="53053" xr:uid="{00000000-0005-0000-0000-000035CF0000}"/>
    <cellStyle name="Normal 8 6 2 2 3 2" xfId="53054" xr:uid="{00000000-0005-0000-0000-000036CF0000}"/>
    <cellStyle name="Normal 8 6 2 2 3 2 2" xfId="53055" xr:uid="{00000000-0005-0000-0000-000037CF0000}"/>
    <cellStyle name="Normal 8 6 2 2 3 3" xfId="53056" xr:uid="{00000000-0005-0000-0000-000038CF0000}"/>
    <cellStyle name="Normal 8 6 2 2 3 3 2" xfId="53057" xr:uid="{00000000-0005-0000-0000-000039CF0000}"/>
    <cellStyle name="Normal 8 6 2 2 3 3 2 2" xfId="53058" xr:uid="{00000000-0005-0000-0000-00003ACF0000}"/>
    <cellStyle name="Normal 8 6 2 2 3 3 3" xfId="53059" xr:uid="{00000000-0005-0000-0000-00003BCF0000}"/>
    <cellStyle name="Normal 8 6 2 2 3 4" xfId="53060" xr:uid="{00000000-0005-0000-0000-00003CCF0000}"/>
    <cellStyle name="Normal 8 6 2 2 4" xfId="53061" xr:uid="{00000000-0005-0000-0000-00003DCF0000}"/>
    <cellStyle name="Normal 8 6 2 2 4 2" xfId="53062" xr:uid="{00000000-0005-0000-0000-00003ECF0000}"/>
    <cellStyle name="Normal 8 6 2 2 4 2 2" xfId="53063" xr:uid="{00000000-0005-0000-0000-00003FCF0000}"/>
    <cellStyle name="Normal 8 6 2 2 4 3" xfId="53064" xr:uid="{00000000-0005-0000-0000-000040CF0000}"/>
    <cellStyle name="Normal 8 6 2 2 4 3 2" xfId="53065" xr:uid="{00000000-0005-0000-0000-000041CF0000}"/>
    <cellStyle name="Normal 8 6 2 2 4 3 2 2" xfId="53066" xr:uid="{00000000-0005-0000-0000-000042CF0000}"/>
    <cellStyle name="Normal 8 6 2 2 4 3 3" xfId="53067" xr:uid="{00000000-0005-0000-0000-000043CF0000}"/>
    <cellStyle name="Normal 8 6 2 2 4 4" xfId="53068" xr:uid="{00000000-0005-0000-0000-000044CF0000}"/>
    <cellStyle name="Normal 8 6 2 2 5" xfId="53069" xr:uid="{00000000-0005-0000-0000-000045CF0000}"/>
    <cellStyle name="Normal 8 6 2 2 5 2" xfId="53070" xr:uid="{00000000-0005-0000-0000-000046CF0000}"/>
    <cellStyle name="Normal 8 6 2 2 6" xfId="53071" xr:uid="{00000000-0005-0000-0000-000047CF0000}"/>
    <cellStyle name="Normal 8 6 2 2 6 2" xfId="53072" xr:uid="{00000000-0005-0000-0000-000048CF0000}"/>
    <cellStyle name="Normal 8 6 2 2 6 2 2" xfId="53073" xr:uid="{00000000-0005-0000-0000-000049CF0000}"/>
    <cellStyle name="Normal 8 6 2 2 6 3" xfId="53074" xr:uid="{00000000-0005-0000-0000-00004ACF0000}"/>
    <cellStyle name="Normal 8 6 2 2 7" xfId="53075" xr:uid="{00000000-0005-0000-0000-00004BCF0000}"/>
    <cellStyle name="Normal 8 6 2 2 7 2" xfId="53076" xr:uid="{00000000-0005-0000-0000-00004CCF0000}"/>
    <cellStyle name="Normal 8 6 2 2 8" xfId="53077" xr:uid="{00000000-0005-0000-0000-00004DCF0000}"/>
    <cellStyle name="Normal 8 6 2 2 9" xfId="53078" xr:uid="{00000000-0005-0000-0000-00004ECF0000}"/>
    <cellStyle name="Normal 8 6 2 3" xfId="53079" xr:uid="{00000000-0005-0000-0000-00004FCF0000}"/>
    <cellStyle name="Normal 8 6 2 3 2" xfId="53080" xr:uid="{00000000-0005-0000-0000-000050CF0000}"/>
    <cellStyle name="Normal 8 6 2 3 2 2" xfId="53081" xr:uid="{00000000-0005-0000-0000-000051CF0000}"/>
    <cellStyle name="Normal 8 6 2 3 2 2 2" xfId="53082" xr:uid="{00000000-0005-0000-0000-000052CF0000}"/>
    <cellStyle name="Normal 8 6 2 3 2 3" xfId="53083" xr:uid="{00000000-0005-0000-0000-000053CF0000}"/>
    <cellStyle name="Normal 8 6 2 3 2 3 2" xfId="53084" xr:uid="{00000000-0005-0000-0000-000054CF0000}"/>
    <cellStyle name="Normal 8 6 2 3 2 3 2 2" xfId="53085" xr:uid="{00000000-0005-0000-0000-000055CF0000}"/>
    <cellStyle name="Normal 8 6 2 3 2 3 3" xfId="53086" xr:uid="{00000000-0005-0000-0000-000056CF0000}"/>
    <cellStyle name="Normal 8 6 2 3 2 4" xfId="53087" xr:uid="{00000000-0005-0000-0000-000057CF0000}"/>
    <cellStyle name="Normal 8 6 2 3 2 5" xfId="53088" xr:uid="{00000000-0005-0000-0000-000058CF0000}"/>
    <cellStyle name="Normal 8 6 2 3 3" xfId="53089" xr:uid="{00000000-0005-0000-0000-000059CF0000}"/>
    <cellStyle name="Normal 8 6 2 3 3 2" xfId="53090" xr:uid="{00000000-0005-0000-0000-00005ACF0000}"/>
    <cellStyle name="Normal 8 6 2 3 4" xfId="53091" xr:uid="{00000000-0005-0000-0000-00005BCF0000}"/>
    <cellStyle name="Normal 8 6 2 3 4 2" xfId="53092" xr:uid="{00000000-0005-0000-0000-00005CCF0000}"/>
    <cellStyle name="Normal 8 6 2 3 4 2 2" xfId="53093" xr:uid="{00000000-0005-0000-0000-00005DCF0000}"/>
    <cellStyle name="Normal 8 6 2 3 4 3" xfId="53094" xr:uid="{00000000-0005-0000-0000-00005ECF0000}"/>
    <cellStyle name="Normal 8 6 2 3 5" xfId="53095" xr:uid="{00000000-0005-0000-0000-00005FCF0000}"/>
    <cellStyle name="Normal 8 6 2 3 6" xfId="53096" xr:uid="{00000000-0005-0000-0000-000060CF0000}"/>
    <cellStyle name="Normal 8 6 2 4" xfId="53097" xr:uid="{00000000-0005-0000-0000-000061CF0000}"/>
    <cellStyle name="Normal 8 6 2 4 2" xfId="53098" xr:uid="{00000000-0005-0000-0000-000062CF0000}"/>
    <cellStyle name="Normal 8 6 2 4 2 2" xfId="53099" xr:uid="{00000000-0005-0000-0000-000063CF0000}"/>
    <cellStyle name="Normal 8 6 2 4 3" xfId="53100" xr:uid="{00000000-0005-0000-0000-000064CF0000}"/>
    <cellStyle name="Normal 8 6 2 4 3 2" xfId="53101" xr:uid="{00000000-0005-0000-0000-000065CF0000}"/>
    <cellStyle name="Normal 8 6 2 4 3 2 2" xfId="53102" xr:uid="{00000000-0005-0000-0000-000066CF0000}"/>
    <cellStyle name="Normal 8 6 2 4 3 3" xfId="53103" xr:uid="{00000000-0005-0000-0000-000067CF0000}"/>
    <cellStyle name="Normal 8 6 2 4 4" xfId="53104" xr:uid="{00000000-0005-0000-0000-000068CF0000}"/>
    <cellStyle name="Normal 8 6 2 4 5" xfId="53105" xr:uid="{00000000-0005-0000-0000-000069CF0000}"/>
    <cellStyle name="Normal 8 6 2 5" xfId="53106" xr:uid="{00000000-0005-0000-0000-00006ACF0000}"/>
    <cellStyle name="Normal 8 6 2 5 2" xfId="53107" xr:uid="{00000000-0005-0000-0000-00006BCF0000}"/>
    <cellStyle name="Normal 8 6 2 5 2 2" xfId="53108" xr:uid="{00000000-0005-0000-0000-00006CCF0000}"/>
    <cellStyle name="Normal 8 6 2 5 3" xfId="53109" xr:uid="{00000000-0005-0000-0000-00006DCF0000}"/>
    <cellStyle name="Normal 8 6 2 5 3 2" xfId="53110" xr:uid="{00000000-0005-0000-0000-00006ECF0000}"/>
    <cellStyle name="Normal 8 6 2 5 3 2 2" xfId="53111" xr:uid="{00000000-0005-0000-0000-00006FCF0000}"/>
    <cellStyle name="Normal 8 6 2 5 3 3" xfId="53112" xr:uid="{00000000-0005-0000-0000-000070CF0000}"/>
    <cellStyle name="Normal 8 6 2 5 4" xfId="53113" xr:uid="{00000000-0005-0000-0000-000071CF0000}"/>
    <cellStyle name="Normal 8 6 2 6" xfId="53114" xr:uid="{00000000-0005-0000-0000-000072CF0000}"/>
    <cellStyle name="Normal 8 6 2 6 2" xfId="53115" xr:uid="{00000000-0005-0000-0000-000073CF0000}"/>
    <cellStyle name="Normal 8 6 2 7" xfId="53116" xr:uid="{00000000-0005-0000-0000-000074CF0000}"/>
    <cellStyle name="Normal 8 6 2 7 2" xfId="53117" xr:uid="{00000000-0005-0000-0000-000075CF0000}"/>
    <cellStyle name="Normal 8 6 2 7 2 2" xfId="53118" xr:uid="{00000000-0005-0000-0000-000076CF0000}"/>
    <cellStyle name="Normal 8 6 2 7 3" xfId="53119" xr:uid="{00000000-0005-0000-0000-000077CF0000}"/>
    <cellStyle name="Normal 8 6 2 8" xfId="53120" xr:uid="{00000000-0005-0000-0000-000078CF0000}"/>
    <cellStyle name="Normal 8 6 2 8 2" xfId="53121" xr:uid="{00000000-0005-0000-0000-000079CF0000}"/>
    <cellStyle name="Normal 8 6 2 9" xfId="53122" xr:uid="{00000000-0005-0000-0000-00007ACF0000}"/>
    <cellStyle name="Normal 8 6 2_T-straight with PEDs adjustor" xfId="53123" xr:uid="{00000000-0005-0000-0000-00007BCF0000}"/>
    <cellStyle name="Normal 8 6 3" xfId="53124" xr:uid="{00000000-0005-0000-0000-00007CCF0000}"/>
    <cellStyle name="Normal 8 6 3 2" xfId="53125" xr:uid="{00000000-0005-0000-0000-00007DCF0000}"/>
    <cellStyle name="Normal 8 6 3 2 2" xfId="53126" xr:uid="{00000000-0005-0000-0000-00007ECF0000}"/>
    <cellStyle name="Normal 8 6 3 2 2 2" xfId="53127" xr:uid="{00000000-0005-0000-0000-00007FCF0000}"/>
    <cellStyle name="Normal 8 6 3 2 2 2 2" xfId="53128" xr:uid="{00000000-0005-0000-0000-000080CF0000}"/>
    <cellStyle name="Normal 8 6 3 2 2 3" xfId="53129" xr:uid="{00000000-0005-0000-0000-000081CF0000}"/>
    <cellStyle name="Normal 8 6 3 2 2 3 2" xfId="53130" xr:uid="{00000000-0005-0000-0000-000082CF0000}"/>
    <cellStyle name="Normal 8 6 3 2 2 3 2 2" xfId="53131" xr:uid="{00000000-0005-0000-0000-000083CF0000}"/>
    <cellStyle name="Normal 8 6 3 2 2 3 3" xfId="53132" xr:uid="{00000000-0005-0000-0000-000084CF0000}"/>
    <cellStyle name="Normal 8 6 3 2 2 4" xfId="53133" xr:uid="{00000000-0005-0000-0000-000085CF0000}"/>
    <cellStyle name="Normal 8 6 3 2 3" xfId="53134" xr:uid="{00000000-0005-0000-0000-000086CF0000}"/>
    <cellStyle name="Normal 8 6 3 2 3 2" xfId="53135" xr:uid="{00000000-0005-0000-0000-000087CF0000}"/>
    <cellStyle name="Normal 8 6 3 2 4" xfId="53136" xr:uid="{00000000-0005-0000-0000-000088CF0000}"/>
    <cellStyle name="Normal 8 6 3 2 4 2" xfId="53137" xr:uid="{00000000-0005-0000-0000-000089CF0000}"/>
    <cellStyle name="Normal 8 6 3 2 4 2 2" xfId="53138" xr:uid="{00000000-0005-0000-0000-00008ACF0000}"/>
    <cellStyle name="Normal 8 6 3 2 4 3" xfId="53139" xr:uid="{00000000-0005-0000-0000-00008BCF0000}"/>
    <cellStyle name="Normal 8 6 3 2 5" xfId="53140" xr:uid="{00000000-0005-0000-0000-00008CCF0000}"/>
    <cellStyle name="Normal 8 6 3 2 6" xfId="53141" xr:uid="{00000000-0005-0000-0000-00008DCF0000}"/>
    <cellStyle name="Normal 8 6 3 3" xfId="53142" xr:uid="{00000000-0005-0000-0000-00008ECF0000}"/>
    <cellStyle name="Normal 8 6 3 3 2" xfId="53143" xr:uid="{00000000-0005-0000-0000-00008FCF0000}"/>
    <cellStyle name="Normal 8 6 3 3 2 2" xfId="53144" xr:uid="{00000000-0005-0000-0000-000090CF0000}"/>
    <cellStyle name="Normal 8 6 3 3 3" xfId="53145" xr:uid="{00000000-0005-0000-0000-000091CF0000}"/>
    <cellStyle name="Normal 8 6 3 3 3 2" xfId="53146" xr:uid="{00000000-0005-0000-0000-000092CF0000}"/>
    <cellStyle name="Normal 8 6 3 3 3 2 2" xfId="53147" xr:uid="{00000000-0005-0000-0000-000093CF0000}"/>
    <cellStyle name="Normal 8 6 3 3 3 3" xfId="53148" xr:uid="{00000000-0005-0000-0000-000094CF0000}"/>
    <cellStyle name="Normal 8 6 3 3 4" xfId="53149" xr:uid="{00000000-0005-0000-0000-000095CF0000}"/>
    <cellStyle name="Normal 8 6 3 4" xfId="53150" xr:uid="{00000000-0005-0000-0000-000096CF0000}"/>
    <cellStyle name="Normal 8 6 3 4 2" xfId="53151" xr:uid="{00000000-0005-0000-0000-000097CF0000}"/>
    <cellStyle name="Normal 8 6 3 4 2 2" xfId="53152" xr:uid="{00000000-0005-0000-0000-000098CF0000}"/>
    <cellStyle name="Normal 8 6 3 4 3" xfId="53153" xr:uid="{00000000-0005-0000-0000-000099CF0000}"/>
    <cellStyle name="Normal 8 6 3 4 3 2" xfId="53154" xr:uid="{00000000-0005-0000-0000-00009ACF0000}"/>
    <cellStyle name="Normal 8 6 3 4 3 2 2" xfId="53155" xr:uid="{00000000-0005-0000-0000-00009BCF0000}"/>
    <cellStyle name="Normal 8 6 3 4 3 3" xfId="53156" xr:uid="{00000000-0005-0000-0000-00009CCF0000}"/>
    <cellStyle name="Normal 8 6 3 4 4" xfId="53157" xr:uid="{00000000-0005-0000-0000-00009DCF0000}"/>
    <cellStyle name="Normal 8 6 3 5" xfId="53158" xr:uid="{00000000-0005-0000-0000-00009ECF0000}"/>
    <cellStyle name="Normal 8 6 3 5 2" xfId="53159" xr:uid="{00000000-0005-0000-0000-00009FCF0000}"/>
    <cellStyle name="Normal 8 6 3 6" xfId="53160" xr:uid="{00000000-0005-0000-0000-0000A0CF0000}"/>
    <cellStyle name="Normal 8 6 3 6 2" xfId="53161" xr:uid="{00000000-0005-0000-0000-0000A1CF0000}"/>
    <cellStyle name="Normal 8 6 3 6 2 2" xfId="53162" xr:uid="{00000000-0005-0000-0000-0000A2CF0000}"/>
    <cellStyle name="Normal 8 6 3 6 3" xfId="53163" xr:uid="{00000000-0005-0000-0000-0000A3CF0000}"/>
    <cellStyle name="Normal 8 6 3 7" xfId="53164" xr:uid="{00000000-0005-0000-0000-0000A4CF0000}"/>
    <cellStyle name="Normal 8 6 3 7 2" xfId="53165" xr:uid="{00000000-0005-0000-0000-0000A5CF0000}"/>
    <cellStyle name="Normal 8 6 3 8" xfId="53166" xr:uid="{00000000-0005-0000-0000-0000A6CF0000}"/>
    <cellStyle name="Normal 8 6 3 9" xfId="53167" xr:uid="{00000000-0005-0000-0000-0000A7CF0000}"/>
    <cellStyle name="Normal 8 6 4" xfId="53168" xr:uid="{00000000-0005-0000-0000-0000A8CF0000}"/>
    <cellStyle name="Normal 8 6 4 2" xfId="53169" xr:uid="{00000000-0005-0000-0000-0000A9CF0000}"/>
    <cellStyle name="Normal 8 6 4 2 2" xfId="53170" xr:uid="{00000000-0005-0000-0000-0000AACF0000}"/>
    <cellStyle name="Normal 8 6 4 2 2 2" xfId="53171" xr:uid="{00000000-0005-0000-0000-0000ABCF0000}"/>
    <cellStyle name="Normal 8 6 4 2 3" xfId="53172" xr:uid="{00000000-0005-0000-0000-0000ACCF0000}"/>
    <cellStyle name="Normal 8 6 4 2 3 2" xfId="53173" xr:uid="{00000000-0005-0000-0000-0000ADCF0000}"/>
    <cellStyle name="Normal 8 6 4 2 3 2 2" xfId="53174" xr:uid="{00000000-0005-0000-0000-0000AECF0000}"/>
    <cellStyle name="Normal 8 6 4 2 3 3" xfId="53175" xr:uid="{00000000-0005-0000-0000-0000AFCF0000}"/>
    <cellStyle name="Normal 8 6 4 2 4" xfId="53176" xr:uid="{00000000-0005-0000-0000-0000B0CF0000}"/>
    <cellStyle name="Normal 8 6 4 2 5" xfId="53177" xr:uid="{00000000-0005-0000-0000-0000B1CF0000}"/>
    <cellStyle name="Normal 8 6 4 3" xfId="53178" xr:uid="{00000000-0005-0000-0000-0000B2CF0000}"/>
    <cellStyle name="Normal 8 6 4 3 2" xfId="53179" xr:uid="{00000000-0005-0000-0000-0000B3CF0000}"/>
    <cellStyle name="Normal 8 6 4 4" xfId="53180" xr:uid="{00000000-0005-0000-0000-0000B4CF0000}"/>
    <cellStyle name="Normal 8 6 4 4 2" xfId="53181" xr:uid="{00000000-0005-0000-0000-0000B5CF0000}"/>
    <cellStyle name="Normal 8 6 4 4 2 2" xfId="53182" xr:uid="{00000000-0005-0000-0000-0000B6CF0000}"/>
    <cellStyle name="Normal 8 6 4 4 3" xfId="53183" xr:uid="{00000000-0005-0000-0000-0000B7CF0000}"/>
    <cellStyle name="Normal 8 6 4 5" xfId="53184" xr:uid="{00000000-0005-0000-0000-0000B8CF0000}"/>
    <cellStyle name="Normal 8 6 4 6" xfId="53185" xr:uid="{00000000-0005-0000-0000-0000B9CF0000}"/>
    <cellStyle name="Normal 8 6 5" xfId="53186" xr:uid="{00000000-0005-0000-0000-0000BACF0000}"/>
    <cellStyle name="Normal 8 6 5 2" xfId="53187" xr:uid="{00000000-0005-0000-0000-0000BBCF0000}"/>
    <cellStyle name="Normal 8 6 5 2 2" xfId="53188" xr:uid="{00000000-0005-0000-0000-0000BCCF0000}"/>
    <cellStyle name="Normal 8 6 5 3" xfId="53189" xr:uid="{00000000-0005-0000-0000-0000BDCF0000}"/>
    <cellStyle name="Normal 8 6 5 3 2" xfId="53190" xr:uid="{00000000-0005-0000-0000-0000BECF0000}"/>
    <cellStyle name="Normal 8 6 5 3 2 2" xfId="53191" xr:uid="{00000000-0005-0000-0000-0000BFCF0000}"/>
    <cellStyle name="Normal 8 6 5 3 3" xfId="53192" xr:uid="{00000000-0005-0000-0000-0000C0CF0000}"/>
    <cellStyle name="Normal 8 6 5 4" xfId="53193" xr:uid="{00000000-0005-0000-0000-0000C1CF0000}"/>
    <cellStyle name="Normal 8 6 5 5" xfId="53194" xr:uid="{00000000-0005-0000-0000-0000C2CF0000}"/>
    <cellStyle name="Normal 8 6 6" xfId="53195" xr:uid="{00000000-0005-0000-0000-0000C3CF0000}"/>
    <cellStyle name="Normal 8 6 6 2" xfId="53196" xr:uid="{00000000-0005-0000-0000-0000C4CF0000}"/>
    <cellStyle name="Normal 8 6 6 2 2" xfId="53197" xr:uid="{00000000-0005-0000-0000-0000C5CF0000}"/>
    <cellStyle name="Normal 8 6 6 3" xfId="53198" xr:uid="{00000000-0005-0000-0000-0000C6CF0000}"/>
    <cellStyle name="Normal 8 6 6 3 2" xfId="53199" xr:uid="{00000000-0005-0000-0000-0000C7CF0000}"/>
    <cellStyle name="Normal 8 6 6 3 2 2" xfId="53200" xr:uid="{00000000-0005-0000-0000-0000C8CF0000}"/>
    <cellStyle name="Normal 8 6 6 3 3" xfId="53201" xr:uid="{00000000-0005-0000-0000-0000C9CF0000}"/>
    <cellStyle name="Normal 8 6 6 4" xfId="53202" xr:uid="{00000000-0005-0000-0000-0000CACF0000}"/>
    <cellStyle name="Normal 8 6 7" xfId="53203" xr:uid="{00000000-0005-0000-0000-0000CBCF0000}"/>
    <cellStyle name="Normal 8 6 7 2" xfId="53204" xr:uid="{00000000-0005-0000-0000-0000CCCF0000}"/>
    <cellStyle name="Normal 8 6 8" xfId="53205" xr:uid="{00000000-0005-0000-0000-0000CDCF0000}"/>
    <cellStyle name="Normal 8 6 8 2" xfId="53206" xr:uid="{00000000-0005-0000-0000-0000CECF0000}"/>
    <cellStyle name="Normal 8 6 8 2 2" xfId="53207" xr:uid="{00000000-0005-0000-0000-0000CFCF0000}"/>
    <cellStyle name="Normal 8 6 8 3" xfId="53208" xr:uid="{00000000-0005-0000-0000-0000D0CF0000}"/>
    <cellStyle name="Normal 8 6 9" xfId="53209" xr:uid="{00000000-0005-0000-0000-0000D1CF0000}"/>
    <cellStyle name="Normal 8 6 9 2" xfId="53210" xr:uid="{00000000-0005-0000-0000-0000D2CF0000}"/>
    <cellStyle name="Normal 8 6_T-straight with PEDs adjustor" xfId="53211" xr:uid="{00000000-0005-0000-0000-0000D3CF0000}"/>
    <cellStyle name="Normal 8 7" xfId="53212" xr:uid="{00000000-0005-0000-0000-0000D4CF0000}"/>
    <cellStyle name="Normal 8 7 10" xfId="53213" xr:uid="{00000000-0005-0000-0000-0000D5CF0000}"/>
    <cellStyle name="Normal 8 7 2" xfId="53214" xr:uid="{00000000-0005-0000-0000-0000D6CF0000}"/>
    <cellStyle name="Normal 8 7 2 2" xfId="53215" xr:uid="{00000000-0005-0000-0000-0000D7CF0000}"/>
    <cellStyle name="Normal 8 7 2 2 2" xfId="53216" xr:uid="{00000000-0005-0000-0000-0000D8CF0000}"/>
    <cellStyle name="Normal 8 7 2 2 2 2" xfId="53217" xr:uid="{00000000-0005-0000-0000-0000D9CF0000}"/>
    <cellStyle name="Normal 8 7 2 2 2 2 2" xfId="53218" xr:uid="{00000000-0005-0000-0000-0000DACF0000}"/>
    <cellStyle name="Normal 8 7 2 2 2 3" xfId="53219" xr:uid="{00000000-0005-0000-0000-0000DBCF0000}"/>
    <cellStyle name="Normal 8 7 2 2 2 3 2" xfId="53220" xr:uid="{00000000-0005-0000-0000-0000DCCF0000}"/>
    <cellStyle name="Normal 8 7 2 2 2 3 2 2" xfId="53221" xr:uid="{00000000-0005-0000-0000-0000DDCF0000}"/>
    <cellStyle name="Normal 8 7 2 2 2 3 3" xfId="53222" xr:uid="{00000000-0005-0000-0000-0000DECF0000}"/>
    <cellStyle name="Normal 8 7 2 2 2 4" xfId="53223" xr:uid="{00000000-0005-0000-0000-0000DFCF0000}"/>
    <cellStyle name="Normal 8 7 2 2 3" xfId="53224" xr:uid="{00000000-0005-0000-0000-0000E0CF0000}"/>
    <cellStyle name="Normal 8 7 2 2 3 2" xfId="53225" xr:uid="{00000000-0005-0000-0000-0000E1CF0000}"/>
    <cellStyle name="Normal 8 7 2 2 4" xfId="53226" xr:uid="{00000000-0005-0000-0000-0000E2CF0000}"/>
    <cellStyle name="Normal 8 7 2 2 4 2" xfId="53227" xr:uid="{00000000-0005-0000-0000-0000E3CF0000}"/>
    <cellStyle name="Normal 8 7 2 2 4 2 2" xfId="53228" xr:uid="{00000000-0005-0000-0000-0000E4CF0000}"/>
    <cellStyle name="Normal 8 7 2 2 4 3" xfId="53229" xr:uid="{00000000-0005-0000-0000-0000E5CF0000}"/>
    <cellStyle name="Normal 8 7 2 2 5" xfId="53230" xr:uid="{00000000-0005-0000-0000-0000E6CF0000}"/>
    <cellStyle name="Normal 8 7 2 2 6" xfId="53231" xr:uid="{00000000-0005-0000-0000-0000E7CF0000}"/>
    <cellStyle name="Normal 8 7 2 3" xfId="53232" xr:uid="{00000000-0005-0000-0000-0000E8CF0000}"/>
    <cellStyle name="Normal 8 7 2 3 2" xfId="53233" xr:uid="{00000000-0005-0000-0000-0000E9CF0000}"/>
    <cellStyle name="Normal 8 7 2 3 2 2" xfId="53234" xr:uid="{00000000-0005-0000-0000-0000EACF0000}"/>
    <cellStyle name="Normal 8 7 2 3 3" xfId="53235" xr:uid="{00000000-0005-0000-0000-0000EBCF0000}"/>
    <cellStyle name="Normal 8 7 2 3 3 2" xfId="53236" xr:uid="{00000000-0005-0000-0000-0000ECCF0000}"/>
    <cellStyle name="Normal 8 7 2 3 3 2 2" xfId="53237" xr:uid="{00000000-0005-0000-0000-0000EDCF0000}"/>
    <cellStyle name="Normal 8 7 2 3 3 3" xfId="53238" xr:uid="{00000000-0005-0000-0000-0000EECF0000}"/>
    <cellStyle name="Normal 8 7 2 3 4" xfId="53239" xr:uid="{00000000-0005-0000-0000-0000EFCF0000}"/>
    <cellStyle name="Normal 8 7 2 4" xfId="53240" xr:uid="{00000000-0005-0000-0000-0000F0CF0000}"/>
    <cellStyle name="Normal 8 7 2 4 2" xfId="53241" xr:uid="{00000000-0005-0000-0000-0000F1CF0000}"/>
    <cellStyle name="Normal 8 7 2 4 2 2" xfId="53242" xr:uid="{00000000-0005-0000-0000-0000F2CF0000}"/>
    <cellStyle name="Normal 8 7 2 4 3" xfId="53243" xr:uid="{00000000-0005-0000-0000-0000F3CF0000}"/>
    <cellStyle name="Normal 8 7 2 4 3 2" xfId="53244" xr:uid="{00000000-0005-0000-0000-0000F4CF0000}"/>
    <cellStyle name="Normal 8 7 2 4 3 2 2" xfId="53245" xr:uid="{00000000-0005-0000-0000-0000F5CF0000}"/>
    <cellStyle name="Normal 8 7 2 4 3 3" xfId="53246" xr:uid="{00000000-0005-0000-0000-0000F6CF0000}"/>
    <cellStyle name="Normal 8 7 2 4 4" xfId="53247" xr:uid="{00000000-0005-0000-0000-0000F7CF0000}"/>
    <cellStyle name="Normal 8 7 2 5" xfId="53248" xr:uid="{00000000-0005-0000-0000-0000F8CF0000}"/>
    <cellStyle name="Normal 8 7 2 5 2" xfId="53249" xr:uid="{00000000-0005-0000-0000-0000F9CF0000}"/>
    <cellStyle name="Normal 8 7 2 6" xfId="53250" xr:uid="{00000000-0005-0000-0000-0000FACF0000}"/>
    <cellStyle name="Normal 8 7 2 6 2" xfId="53251" xr:uid="{00000000-0005-0000-0000-0000FBCF0000}"/>
    <cellStyle name="Normal 8 7 2 6 2 2" xfId="53252" xr:uid="{00000000-0005-0000-0000-0000FCCF0000}"/>
    <cellStyle name="Normal 8 7 2 6 3" xfId="53253" xr:uid="{00000000-0005-0000-0000-0000FDCF0000}"/>
    <cellStyle name="Normal 8 7 2 7" xfId="53254" xr:uid="{00000000-0005-0000-0000-0000FECF0000}"/>
    <cellStyle name="Normal 8 7 2 7 2" xfId="53255" xr:uid="{00000000-0005-0000-0000-0000FFCF0000}"/>
    <cellStyle name="Normal 8 7 2 8" xfId="53256" xr:uid="{00000000-0005-0000-0000-000000D00000}"/>
    <cellStyle name="Normal 8 7 2 9" xfId="53257" xr:uid="{00000000-0005-0000-0000-000001D00000}"/>
    <cellStyle name="Normal 8 7 3" xfId="53258" xr:uid="{00000000-0005-0000-0000-000002D00000}"/>
    <cellStyle name="Normal 8 7 3 2" xfId="53259" xr:uid="{00000000-0005-0000-0000-000003D00000}"/>
    <cellStyle name="Normal 8 7 3 2 2" xfId="53260" xr:uid="{00000000-0005-0000-0000-000004D00000}"/>
    <cellStyle name="Normal 8 7 3 2 2 2" xfId="53261" xr:uid="{00000000-0005-0000-0000-000005D00000}"/>
    <cellStyle name="Normal 8 7 3 2 3" xfId="53262" xr:uid="{00000000-0005-0000-0000-000006D00000}"/>
    <cellStyle name="Normal 8 7 3 2 3 2" xfId="53263" xr:uid="{00000000-0005-0000-0000-000007D00000}"/>
    <cellStyle name="Normal 8 7 3 2 3 2 2" xfId="53264" xr:uid="{00000000-0005-0000-0000-000008D00000}"/>
    <cellStyle name="Normal 8 7 3 2 3 3" xfId="53265" xr:uid="{00000000-0005-0000-0000-000009D00000}"/>
    <cellStyle name="Normal 8 7 3 2 4" xfId="53266" xr:uid="{00000000-0005-0000-0000-00000AD00000}"/>
    <cellStyle name="Normal 8 7 3 2 5" xfId="53267" xr:uid="{00000000-0005-0000-0000-00000BD00000}"/>
    <cellStyle name="Normal 8 7 3 3" xfId="53268" xr:uid="{00000000-0005-0000-0000-00000CD00000}"/>
    <cellStyle name="Normal 8 7 3 3 2" xfId="53269" xr:uid="{00000000-0005-0000-0000-00000DD00000}"/>
    <cellStyle name="Normal 8 7 3 4" xfId="53270" xr:uid="{00000000-0005-0000-0000-00000ED00000}"/>
    <cellStyle name="Normal 8 7 3 4 2" xfId="53271" xr:uid="{00000000-0005-0000-0000-00000FD00000}"/>
    <cellStyle name="Normal 8 7 3 4 2 2" xfId="53272" xr:uid="{00000000-0005-0000-0000-000010D00000}"/>
    <cellStyle name="Normal 8 7 3 4 3" xfId="53273" xr:uid="{00000000-0005-0000-0000-000011D00000}"/>
    <cellStyle name="Normal 8 7 3 5" xfId="53274" xr:uid="{00000000-0005-0000-0000-000012D00000}"/>
    <cellStyle name="Normal 8 7 3 6" xfId="53275" xr:uid="{00000000-0005-0000-0000-000013D00000}"/>
    <cellStyle name="Normal 8 7 4" xfId="53276" xr:uid="{00000000-0005-0000-0000-000014D00000}"/>
    <cellStyle name="Normal 8 7 4 2" xfId="53277" xr:uid="{00000000-0005-0000-0000-000015D00000}"/>
    <cellStyle name="Normal 8 7 4 2 2" xfId="53278" xr:uid="{00000000-0005-0000-0000-000016D00000}"/>
    <cellStyle name="Normal 8 7 4 3" xfId="53279" xr:uid="{00000000-0005-0000-0000-000017D00000}"/>
    <cellStyle name="Normal 8 7 4 3 2" xfId="53280" xr:uid="{00000000-0005-0000-0000-000018D00000}"/>
    <cellStyle name="Normal 8 7 4 3 2 2" xfId="53281" xr:uid="{00000000-0005-0000-0000-000019D00000}"/>
    <cellStyle name="Normal 8 7 4 3 3" xfId="53282" xr:uid="{00000000-0005-0000-0000-00001AD00000}"/>
    <cellStyle name="Normal 8 7 4 4" xfId="53283" xr:uid="{00000000-0005-0000-0000-00001BD00000}"/>
    <cellStyle name="Normal 8 7 4 5" xfId="53284" xr:uid="{00000000-0005-0000-0000-00001CD00000}"/>
    <cellStyle name="Normal 8 7 5" xfId="53285" xr:uid="{00000000-0005-0000-0000-00001DD00000}"/>
    <cellStyle name="Normal 8 7 5 2" xfId="53286" xr:uid="{00000000-0005-0000-0000-00001ED00000}"/>
    <cellStyle name="Normal 8 7 5 2 2" xfId="53287" xr:uid="{00000000-0005-0000-0000-00001FD00000}"/>
    <cellStyle name="Normal 8 7 5 3" xfId="53288" xr:uid="{00000000-0005-0000-0000-000020D00000}"/>
    <cellStyle name="Normal 8 7 5 3 2" xfId="53289" xr:uid="{00000000-0005-0000-0000-000021D00000}"/>
    <cellStyle name="Normal 8 7 5 3 2 2" xfId="53290" xr:uid="{00000000-0005-0000-0000-000022D00000}"/>
    <cellStyle name="Normal 8 7 5 3 3" xfId="53291" xr:uid="{00000000-0005-0000-0000-000023D00000}"/>
    <cellStyle name="Normal 8 7 5 4" xfId="53292" xr:uid="{00000000-0005-0000-0000-000024D00000}"/>
    <cellStyle name="Normal 8 7 6" xfId="53293" xr:uid="{00000000-0005-0000-0000-000025D00000}"/>
    <cellStyle name="Normal 8 7 6 2" xfId="53294" xr:uid="{00000000-0005-0000-0000-000026D00000}"/>
    <cellStyle name="Normal 8 7 7" xfId="53295" xr:uid="{00000000-0005-0000-0000-000027D00000}"/>
    <cellStyle name="Normal 8 7 7 2" xfId="53296" xr:uid="{00000000-0005-0000-0000-000028D00000}"/>
    <cellStyle name="Normal 8 7 7 2 2" xfId="53297" xr:uid="{00000000-0005-0000-0000-000029D00000}"/>
    <cellStyle name="Normal 8 7 7 3" xfId="53298" xr:uid="{00000000-0005-0000-0000-00002AD00000}"/>
    <cellStyle name="Normal 8 7 8" xfId="53299" xr:uid="{00000000-0005-0000-0000-00002BD00000}"/>
    <cellStyle name="Normal 8 7 8 2" xfId="53300" xr:uid="{00000000-0005-0000-0000-00002CD00000}"/>
    <cellStyle name="Normal 8 7 9" xfId="53301" xr:uid="{00000000-0005-0000-0000-00002DD00000}"/>
    <cellStyle name="Normal 8 7_T-straight with PEDs adjustor" xfId="53302" xr:uid="{00000000-0005-0000-0000-00002ED00000}"/>
    <cellStyle name="Normal 8 8" xfId="53303" xr:uid="{00000000-0005-0000-0000-00002FD00000}"/>
    <cellStyle name="Normal 8 8 2" xfId="53304" xr:uid="{00000000-0005-0000-0000-000030D00000}"/>
    <cellStyle name="Normal 8 8 2 2" xfId="53305" xr:uid="{00000000-0005-0000-0000-000031D00000}"/>
    <cellStyle name="Normal 8 8 2 2 2" xfId="53306" xr:uid="{00000000-0005-0000-0000-000032D00000}"/>
    <cellStyle name="Normal 8 8 2 2 2 2" xfId="53307" xr:uid="{00000000-0005-0000-0000-000033D00000}"/>
    <cellStyle name="Normal 8 8 2 2 3" xfId="53308" xr:uid="{00000000-0005-0000-0000-000034D00000}"/>
    <cellStyle name="Normal 8 8 2 2 3 2" xfId="53309" xr:uid="{00000000-0005-0000-0000-000035D00000}"/>
    <cellStyle name="Normal 8 8 2 2 3 2 2" xfId="53310" xr:uid="{00000000-0005-0000-0000-000036D00000}"/>
    <cellStyle name="Normal 8 8 2 2 3 3" xfId="53311" xr:uid="{00000000-0005-0000-0000-000037D00000}"/>
    <cellStyle name="Normal 8 8 2 2 4" xfId="53312" xr:uid="{00000000-0005-0000-0000-000038D00000}"/>
    <cellStyle name="Normal 8 8 2 3" xfId="53313" xr:uid="{00000000-0005-0000-0000-000039D00000}"/>
    <cellStyle name="Normal 8 8 2 3 2" xfId="53314" xr:uid="{00000000-0005-0000-0000-00003AD00000}"/>
    <cellStyle name="Normal 8 8 2 4" xfId="53315" xr:uid="{00000000-0005-0000-0000-00003BD00000}"/>
    <cellStyle name="Normal 8 8 2 4 2" xfId="53316" xr:uid="{00000000-0005-0000-0000-00003CD00000}"/>
    <cellStyle name="Normal 8 8 2 4 2 2" xfId="53317" xr:uid="{00000000-0005-0000-0000-00003DD00000}"/>
    <cellStyle name="Normal 8 8 2 4 3" xfId="53318" xr:uid="{00000000-0005-0000-0000-00003ED00000}"/>
    <cellStyle name="Normal 8 8 2 5" xfId="53319" xr:uid="{00000000-0005-0000-0000-00003FD00000}"/>
    <cellStyle name="Normal 8 8 2 6" xfId="53320" xr:uid="{00000000-0005-0000-0000-000040D00000}"/>
    <cellStyle name="Normal 8 8 3" xfId="53321" xr:uid="{00000000-0005-0000-0000-000041D00000}"/>
    <cellStyle name="Normal 8 8 3 2" xfId="53322" xr:uid="{00000000-0005-0000-0000-000042D00000}"/>
    <cellStyle name="Normal 8 8 3 2 2" xfId="53323" xr:uid="{00000000-0005-0000-0000-000043D00000}"/>
    <cellStyle name="Normal 8 8 3 3" xfId="53324" xr:uid="{00000000-0005-0000-0000-000044D00000}"/>
    <cellStyle name="Normal 8 8 3 3 2" xfId="53325" xr:uid="{00000000-0005-0000-0000-000045D00000}"/>
    <cellStyle name="Normal 8 8 3 3 2 2" xfId="53326" xr:uid="{00000000-0005-0000-0000-000046D00000}"/>
    <cellStyle name="Normal 8 8 3 3 3" xfId="53327" xr:uid="{00000000-0005-0000-0000-000047D00000}"/>
    <cellStyle name="Normal 8 8 3 4" xfId="53328" xr:uid="{00000000-0005-0000-0000-000048D00000}"/>
    <cellStyle name="Normal 8 8 4" xfId="53329" xr:uid="{00000000-0005-0000-0000-000049D00000}"/>
    <cellStyle name="Normal 8 8 4 2" xfId="53330" xr:uid="{00000000-0005-0000-0000-00004AD00000}"/>
    <cellStyle name="Normal 8 8 4 2 2" xfId="53331" xr:uid="{00000000-0005-0000-0000-00004BD00000}"/>
    <cellStyle name="Normal 8 8 4 3" xfId="53332" xr:uid="{00000000-0005-0000-0000-00004CD00000}"/>
    <cellStyle name="Normal 8 8 4 3 2" xfId="53333" xr:uid="{00000000-0005-0000-0000-00004DD00000}"/>
    <cellStyle name="Normal 8 8 4 3 2 2" xfId="53334" xr:uid="{00000000-0005-0000-0000-00004ED00000}"/>
    <cellStyle name="Normal 8 8 4 3 3" xfId="53335" xr:uid="{00000000-0005-0000-0000-00004FD00000}"/>
    <cellStyle name="Normal 8 8 4 4" xfId="53336" xr:uid="{00000000-0005-0000-0000-000050D00000}"/>
    <cellStyle name="Normal 8 8 5" xfId="53337" xr:uid="{00000000-0005-0000-0000-000051D00000}"/>
    <cellStyle name="Normal 8 8 5 2" xfId="53338" xr:uid="{00000000-0005-0000-0000-000052D00000}"/>
    <cellStyle name="Normal 8 8 6" xfId="53339" xr:uid="{00000000-0005-0000-0000-000053D00000}"/>
    <cellStyle name="Normal 8 8 6 2" xfId="53340" xr:uid="{00000000-0005-0000-0000-000054D00000}"/>
    <cellStyle name="Normal 8 8 6 2 2" xfId="53341" xr:uid="{00000000-0005-0000-0000-000055D00000}"/>
    <cellStyle name="Normal 8 8 6 3" xfId="53342" xr:uid="{00000000-0005-0000-0000-000056D00000}"/>
    <cellStyle name="Normal 8 8 7" xfId="53343" xr:uid="{00000000-0005-0000-0000-000057D00000}"/>
    <cellStyle name="Normal 8 8 7 2" xfId="53344" xr:uid="{00000000-0005-0000-0000-000058D00000}"/>
    <cellStyle name="Normal 8 8 8" xfId="53345" xr:uid="{00000000-0005-0000-0000-000059D00000}"/>
    <cellStyle name="Normal 8 8 9" xfId="53346" xr:uid="{00000000-0005-0000-0000-00005AD00000}"/>
    <cellStyle name="Normal 8 9" xfId="53347" xr:uid="{00000000-0005-0000-0000-00005BD00000}"/>
    <cellStyle name="Normal 8 9 2" xfId="53348" xr:uid="{00000000-0005-0000-0000-00005CD00000}"/>
    <cellStyle name="Normal 8 9 2 2" xfId="53349" xr:uid="{00000000-0005-0000-0000-00005DD00000}"/>
    <cellStyle name="Normal 8 9 2 2 2" xfId="53350" xr:uid="{00000000-0005-0000-0000-00005ED00000}"/>
    <cellStyle name="Normal 8 9 2 2 2 2" xfId="53351" xr:uid="{00000000-0005-0000-0000-00005FD00000}"/>
    <cellStyle name="Normal 8 9 2 2 3" xfId="53352" xr:uid="{00000000-0005-0000-0000-000060D00000}"/>
    <cellStyle name="Normal 8 9 2 2 3 2" xfId="53353" xr:uid="{00000000-0005-0000-0000-000061D00000}"/>
    <cellStyle name="Normal 8 9 2 2 3 2 2" xfId="53354" xr:uid="{00000000-0005-0000-0000-000062D00000}"/>
    <cellStyle name="Normal 8 9 2 2 3 3" xfId="53355" xr:uid="{00000000-0005-0000-0000-000063D00000}"/>
    <cellStyle name="Normal 8 9 2 2 4" xfId="53356" xr:uid="{00000000-0005-0000-0000-000064D00000}"/>
    <cellStyle name="Normal 8 9 2 3" xfId="53357" xr:uid="{00000000-0005-0000-0000-000065D00000}"/>
    <cellStyle name="Normal 8 9 2 3 2" xfId="53358" xr:uid="{00000000-0005-0000-0000-000066D00000}"/>
    <cellStyle name="Normal 8 9 2 4" xfId="53359" xr:uid="{00000000-0005-0000-0000-000067D00000}"/>
    <cellStyle name="Normal 8 9 2 4 2" xfId="53360" xr:uid="{00000000-0005-0000-0000-000068D00000}"/>
    <cellStyle name="Normal 8 9 2 4 2 2" xfId="53361" xr:uid="{00000000-0005-0000-0000-000069D00000}"/>
    <cellStyle name="Normal 8 9 2 4 3" xfId="53362" xr:uid="{00000000-0005-0000-0000-00006AD00000}"/>
    <cellStyle name="Normal 8 9 2 5" xfId="53363" xr:uid="{00000000-0005-0000-0000-00006BD00000}"/>
    <cellStyle name="Normal 8 9 2 6" xfId="53364" xr:uid="{00000000-0005-0000-0000-00006CD00000}"/>
    <cellStyle name="Normal 8 9 3" xfId="53365" xr:uid="{00000000-0005-0000-0000-00006DD00000}"/>
    <cellStyle name="Normal 8 9 3 2" xfId="53366" xr:uid="{00000000-0005-0000-0000-00006ED00000}"/>
    <cellStyle name="Normal 8 9 3 2 2" xfId="53367" xr:uid="{00000000-0005-0000-0000-00006FD00000}"/>
    <cellStyle name="Normal 8 9 3 3" xfId="53368" xr:uid="{00000000-0005-0000-0000-000070D00000}"/>
    <cellStyle name="Normal 8 9 3 3 2" xfId="53369" xr:uid="{00000000-0005-0000-0000-000071D00000}"/>
    <cellStyle name="Normal 8 9 3 3 2 2" xfId="53370" xr:uid="{00000000-0005-0000-0000-000072D00000}"/>
    <cellStyle name="Normal 8 9 3 3 3" xfId="53371" xr:uid="{00000000-0005-0000-0000-000073D00000}"/>
    <cellStyle name="Normal 8 9 3 4" xfId="53372" xr:uid="{00000000-0005-0000-0000-000074D00000}"/>
    <cellStyle name="Normal 8 9 4" xfId="53373" xr:uid="{00000000-0005-0000-0000-000075D00000}"/>
    <cellStyle name="Normal 8 9 4 2" xfId="53374" xr:uid="{00000000-0005-0000-0000-000076D00000}"/>
    <cellStyle name="Normal 8 9 4 2 2" xfId="53375" xr:uid="{00000000-0005-0000-0000-000077D00000}"/>
    <cellStyle name="Normal 8 9 4 3" xfId="53376" xr:uid="{00000000-0005-0000-0000-000078D00000}"/>
    <cellStyle name="Normal 8 9 4 3 2" xfId="53377" xr:uid="{00000000-0005-0000-0000-000079D00000}"/>
    <cellStyle name="Normal 8 9 4 3 2 2" xfId="53378" xr:uid="{00000000-0005-0000-0000-00007AD00000}"/>
    <cellStyle name="Normal 8 9 4 3 3" xfId="53379" xr:uid="{00000000-0005-0000-0000-00007BD00000}"/>
    <cellStyle name="Normal 8 9 4 4" xfId="53380" xr:uid="{00000000-0005-0000-0000-00007CD00000}"/>
    <cellStyle name="Normal 8 9 5" xfId="53381" xr:uid="{00000000-0005-0000-0000-00007DD00000}"/>
    <cellStyle name="Normal 8 9 5 2" xfId="53382" xr:uid="{00000000-0005-0000-0000-00007ED00000}"/>
    <cellStyle name="Normal 8 9 6" xfId="53383" xr:uid="{00000000-0005-0000-0000-00007FD00000}"/>
    <cellStyle name="Normal 8 9 6 2" xfId="53384" xr:uid="{00000000-0005-0000-0000-000080D00000}"/>
    <cellStyle name="Normal 8 9 6 2 2" xfId="53385" xr:uid="{00000000-0005-0000-0000-000081D00000}"/>
    <cellStyle name="Normal 8 9 6 3" xfId="53386" xr:uid="{00000000-0005-0000-0000-000082D00000}"/>
    <cellStyle name="Normal 8 9 7" xfId="53387" xr:uid="{00000000-0005-0000-0000-000083D00000}"/>
    <cellStyle name="Normal 8 9 7 2" xfId="53388" xr:uid="{00000000-0005-0000-0000-000084D00000}"/>
    <cellStyle name="Normal 8 9 8" xfId="53389" xr:uid="{00000000-0005-0000-0000-000085D00000}"/>
    <cellStyle name="Normal 8 9 9" xfId="53390" xr:uid="{00000000-0005-0000-0000-000086D00000}"/>
    <cellStyle name="Normal 8_Sheet1" xfId="53391" xr:uid="{00000000-0005-0000-0000-000087D00000}"/>
    <cellStyle name="Normal 80" xfId="64464" xr:uid="{00000000-0005-0000-0000-000088D00000}"/>
    <cellStyle name="Normal 81" xfId="64466" xr:uid="{00000000-0005-0000-0000-000089D00000}"/>
    <cellStyle name="Normal 82" xfId="64467" xr:uid="{00000000-0005-0000-0000-00008AD00000}"/>
    <cellStyle name="Normal 83" xfId="64469" xr:uid="{00000000-0005-0000-0000-00008BD00000}"/>
    <cellStyle name="Normal 84" xfId="64472" xr:uid="{AEBCA308-D698-4B2E-9E8D-121A314371B6}"/>
    <cellStyle name="Normal 9" xfId="67" xr:uid="{00000000-0005-0000-0000-00008CD00000}"/>
    <cellStyle name="Normal 9 10" xfId="53392" xr:uid="{00000000-0005-0000-0000-00008DD00000}"/>
    <cellStyle name="Normal 9 10 2" xfId="53393" xr:uid="{00000000-0005-0000-0000-00008ED00000}"/>
    <cellStyle name="Normal 9 11" xfId="53394" xr:uid="{00000000-0005-0000-0000-00008FD00000}"/>
    <cellStyle name="Normal 9 12" xfId="53395" xr:uid="{00000000-0005-0000-0000-000090D00000}"/>
    <cellStyle name="Normal 9 2" xfId="53396" xr:uid="{00000000-0005-0000-0000-000091D00000}"/>
    <cellStyle name="Normal 9 2 10" xfId="53397" xr:uid="{00000000-0005-0000-0000-000092D00000}"/>
    <cellStyle name="Normal 9 2 11" xfId="53398" xr:uid="{00000000-0005-0000-0000-000093D00000}"/>
    <cellStyle name="Normal 9 2 2" xfId="53399" xr:uid="{00000000-0005-0000-0000-000094D00000}"/>
    <cellStyle name="Normal 9 2 2 10" xfId="53400" xr:uid="{00000000-0005-0000-0000-000095D00000}"/>
    <cellStyle name="Normal 9 2 2 2" xfId="53401" xr:uid="{00000000-0005-0000-0000-000096D00000}"/>
    <cellStyle name="Normal 9 2 2 2 2" xfId="53402" xr:uid="{00000000-0005-0000-0000-000097D00000}"/>
    <cellStyle name="Normal 9 2 2 2 2 2" xfId="53403" xr:uid="{00000000-0005-0000-0000-000098D00000}"/>
    <cellStyle name="Normal 9 2 2 2 2 2 2" xfId="53404" xr:uid="{00000000-0005-0000-0000-000099D00000}"/>
    <cellStyle name="Normal 9 2 2 2 2 2 2 2" xfId="53405" xr:uid="{00000000-0005-0000-0000-00009AD00000}"/>
    <cellStyle name="Normal 9 2 2 2 2 2 3" xfId="53406" xr:uid="{00000000-0005-0000-0000-00009BD00000}"/>
    <cellStyle name="Normal 9 2 2 2 2 3" xfId="53407" xr:uid="{00000000-0005-0000-0000-00009CD00000}"/>
    <cellStyle name="Normal 9 2 2 2 2 3 2" xfId="53408" xr:uid="{00000000-0005-0000-0000-00009DD00000}"/>
    <cellStyle name="Normal 9 2 2 2 2 3 2 2" xfId="53409" xr:uid="{00000000-0005-0000-0000-00009ED00000}"/>
    <cellStyle name="Normal 9 2 2 2 2 3 3" xfId="53410" xr:uid="{00000000-0005-0000-0000-00009FD00000}"/>
    <cellStyle name="Normal 9 2 2 2 2 4" xfId="53411" xr:uid="{00000000-0005-0000-0000-0000A0D00000}"/>
    <cellStyle name="Normal 9 2 2 2 2 4 2" xfId="53412" xr:uid="{00000000-0005-0000-0000-0000A1D00000}"/>
    <cellStyle name="Normal 9 2 2 2 2 5" xfId="53413" xr:uid="{00000000-0005-0000-0000-0000A2D00000}"/>
    <cellStyle name="Normal 9 2 2 2 2_T-straight with PEDs adjustor" xfId="53414" xr:uid="{00000000-0005-0000-0000-0000A3D00000}"/>
    <cellStyle name="Normal 9 2 2 2 3" xfId="53415" xr:uid="{00000000-0005-0000-0000-0000A4D00000}"/>
    <cellStyle name="Normal 9 2 2 2 3 2" xfId="53416" xr:uid="{00000000-0005-0000-0000-0000A5D00000}"/>
    <cellStyle name="Normal 9 2 2 2 3 2 2" xfId="53417" xr:uid="{00000000-0005-0000-0000-0000A6D00000}"/>
    <cellStyle name="Normal 9 2 2 2 3 3" xfId="53418" xr:uid="{00000000-0005-0000-0000-0000A7D00000}"/>
    <cellStyle name="Normal 9 2 2 2 4" xfId="53419" xr:uid="{00000000-0005-0000-0000-0000A8D00000}"/>
    <cellStyle name="Normal 9 2 2 2 4 2" xfId="53420" xr:uid="{00000000-0005-0000-0000-0000A9D00000}"/>
    <cellStyle name="Normal 9 2 2 2 4 2 2" xfId="53421" xr:uid="{00000000-0005-0000-0000-0000AAD00000}"/>
    <cellStyle name="Normal 9 2 2 2 4 3" xfId="53422" xr:uid="{00000000-0005-0000-0000-0000ABD00000}"/>
    <cellStyle name="Normal 9 2 2 2 5" xfId="53423" xr:uid="{00000000-0005-0000-0000-0000ACD00000}"/>
    <cellStyle name="Normal 9 2 2 2 5 2" xfId="53424" xr:uid="{00000000-0005-0000-0000-0000ADD00000}"/>
    <cellStyle name="Normal 9 2 2 2 6" xfId="53425" xr:uid="{00000000-0005-0000-0000-0000AED00000}"/>
    <cellStyle name="Normal 9 2 2 2_T-straight with PEDs adjustor" xfId="53426" xr:uid="{00000000-0005-0000-0000-0000AFD00000}"/>
    <cellStyle name="Normal 9 2 2 3" xfId="53427" xr:uid="{00000000-0005-0000-0000-0000B0D00000}"/>
    <cellStyle name="Normal 9 2 2 3 2" xfId="53428" xr:uid="{00000000-0005-0000-0000-0000B1D00000}"/>
    <cellStyle name="Normal 9 2 2 3 2 2" xfId="53429" xr:uid="{00000000-0005-0000-0000-0000B2D00000}"/>
    <cellStyle name="Normal 9 2 2 3 2 2 2" xfId="53430" xr:uid="{00000000-0005-0000-0000-0000B3D00000}"/>
    <cellStyle name="Normal 9 2 2 3 2 3" xfId="53431" xr:uid="{00000000-0005-0000-0000-0000B4D00000}"/>
    <cellStyle name="Normal 9 2 2 3 3" xfId="53432" xr:uid="{00000000-0005-0000-0000-0000B5D00000}"/>
    <cellStyle name="Normal 9 2 2 3 3 2" xfId="53433" xr:uid="{00000000-0005-0000-0000-0000B6D00000}"/>
    <cellStyle name="Normal 9 2 2 3 3 2 2" xfId="53434" xr:uid="{00000000-0005-0000-0000-0000B7D00000}"/>
    <cellStyle name="Normal 9 2 2 3 3 3" xfId="53435" xr:uid="{00000000-0005-0000-0000-0000B8D00000}"/>
    <cellStyle name="Normal 9 2 2 3 4" xfId="53436" xr:uid="{00000000-0005-0000-0000-0000B9D00000}"/>
    <cellStyle name="Normal 9 2 2 3 4 2" xfId="53437" xr:uid="{00000000-0005-0000-0000-0000BAD00000}"/>
    <cellStyle name="Normal 9 2 2 3 5" xfId="53438" xr:uid="{00000000-0005-0000-0000-0000BBD00000}"/>
    <cellStyle name="Normal 9 2 2 3_T-straight with PEDs adjustor" xfId="53439" xr:uid="{00000000-0005-0000-0000-0000BCD00000}"/>
    <cellStyle name="Normal 9 2 2 4" xfId="53440" xr:uid="{00000000-0005-0000-0000-0000BDD00000}"/>
    <cellStyle name="Normal 9 2 2 4 2" xfId="53441" xr:uid="{00000000-0005-0000-0000-0000BED00000}"/>
    <cellStyle name="Normal 9 2 2 4 2 2" xfId="53442" xr:uid="{00000000-0005-0000-0000-0000BFD00000}"/>
    <cellStyle name="Normal 9 2 2 4 3" xfId="53443" xr:uid="{00000000-0005-0000-0000-0000C0D00000}"/>
    <cellStyle name="Normal 9 2 2 5" xfId="53444" xr:uid="{00000000-0005-0000-0000-0000C1D00000}"/>
    <cellStyle name="Normal 9 2 2 5 2" xfId="53445" xr:uid="{00000000-0005-0000-0000-0000C2D00000}"/>
    <cellStyle name="Normal 9 2 2 5 2 2" xfId="53446" xr:uid="{00000000-0005-0000-0000-0000C3D00000}"/>
    <cellStyle name="Normal 9 2 2 5 3" xfId="53447" xr:uid="{00000000-0005-0000-0000-0000C4D00000}"/>
    <cellStyle name="Normal 9 2 2 6" xfId="53448" xr:uid="{00000000-0005-0000-0000-0000C5D00000}"/>
    <cellStyle name="Normal 9 2 2 6 2" xfId="53449" xr:uid="{00000000-0005-0000-0000-0000C6D00000}"/>
    <cellStyle name="Normal 9 2 2 7" xfId="53450" xr:uid="{00000000-0005-0000-0000-0000C7D00000}"/>
    <cellStyle name="Normal 9 2 2 8" xfId="53451" xr:uid="{00000000-0005-0000-0000-0000C8D00000}"/>
    <cellStyle name="Normal 9 2 2 9" xfId="53452" xr:uid="{00000000-0005-0000-0000-0000C9D00000}"/>
    <cellStyle name="Normal 9 2 2_T-straight with PEDs adjustor" xfId="53453" xr:uid="{00000000-0005-0000-0000-0000CAD00000}"/>
    <cellStyle name="Normal 9 2 3" xfId="53454" xr:uid="{00000000-0005-0000-0000-0000CBD00000}"/>
    <cellStyle name="Normal 9 2 3 2" xfId="53455" xr:uid="{00000000-0005-0000-0000-0000CCD00000}"/>
    <cellStyle name="Normal 9 2 3 2 2" xfId="53456" xr:uid="{00000000-0005-0000-0000-0000CDD00000}"/>
    <cellStyle name="Normal 9 2 3 2 2 2" xfId="53457" xr:uid="{00000000-0005-0000-0000-0000CED00000}"/>
    <cellStyle name="Normal 9 2 3 2 2 2 2" xfId="53458" xr:uid="{00000000-0005-0000-0000-0000CFD00000}"/>
    <cellStyle name="Normal 9 2 3 2 2 3" xfId="53459" xr:uid="{00000000-0005-0000-0000-0000D0D00000}"/>
    <cellStyle name="Normal 9 2 3 2 3" xfId="53460" xr:uid="{00000000-0005-0000-0000-0000D1D00000}"/>
    <cellStyle name="Normal 9 2 3 2 3 2" xfId="53461" xr:uid="{00000000-0005-0000-0000-0000D2D00000}"/>
    <cellStyle name="Normal 9 2 3 2 3 2 2" xfId="53462" xr:uid="{00000000-0005-0000-0000-0000D3D00000}"/>
    <cellStyle name="Normal 9 2 3 2 3 3" xfId="53463" xr:uid="{00000000-0005-0000-0000-0000D4D00000}"/>
    <cellStyle name="Normal 9 2 3 2 4" xfId="53464" xr:uid="{00000000-0005-0000-0000-0000D5D00000}"/>
    <cellStyle name="Normal 9 2 3 2 4 2" xfId="53465" xr:uid="{00000000-0005-0000-0000-0000D6D00000}"/>
    <cellStyle name="Normal 9 2 3 2 5" xfId="53466" xr:uid="{00000000-0005-0000-0000-0000D7D00000}"/>
    <cellStyle name="Normal 9 2 3 2_T-straight with PEDs adjustor" xfId="53467" xr:uid="{00000000-0005-0000-0000-0000D8D00000}"/>
    <cellStyle name="Normal 9 2 3 3" xfId="53468" xr:uid="{00000000-0005-0000-0000-0000D9D00000}"/>
    <cellStyle name="Normal 9 2 3 3 2" xfId="53469" xr:uid="{00000000-0005-0000-0000-0000DAD00000}"/>
    <cellStyle name="Normal 9 2 3 3 2 2" xfId="53470" xr:uid="{00000000-0005-0000-0000-0000DBD00000}"/>
    <cellStyle name="Normal 9 2 3 3 3" xfId="53471" xr:uid="{00000000-0005-0000-0000-0000DCD00000}"/>
    <cellStyle name="Normal 9 2 3 4" xfId="53472" xr:uid="{00000000-0005-0000-0000-0000DDD00000}"/>
    <cellStyle name="Normal 9 2 3 4 2" xfId="53473" xr:uid="{00000000-0005-0000-0000-0000DED00000}"/>
    <cellStyle name="Normal 9 2 3 4 2 2" xfId="53474" xr:uid="{00000000-0005-0000-0000-0000DFD00000}"/>
    <cellStyle name="Normal 9 2 3 4 3" xfId="53475" xr:uid="{00000000-0005-0000-0000-0000E0D00000}"/>
    <cellStyle name="Normal 9 2 3 5" xfId="53476" xr:uid="{00000000-0005-0000-0000-0000E1D00000}"/>
    <cellStyle name="Normal 9 2 3 5 2" xfId="53477" xr:uid="{00000000-0005-0000-0000-0000E2D00000}"/>
    <cellStyle name="Normal 9 2 3 6" xfId="53478" xr:uid="{00000000-0005-0000-0000-0000E3D00000}"/>
    <cellStyle name="Normal 9 2 3_T-straight with PEDs adjustor" xfId="53479" xr:uid="{00000000-0005-0000-0000-0000E4D00000}"/>
    <cellStyle name="Normal 9 2 4" xfId="53480" xr:uid="{00000000-0005-0000-0000-0000E5D00000}"/>
    <cellStyle name="Normal 9 2 4 2" xfId="53481" xr:uid="{00000000-0005-0000-0000-0000E6D00000}"/>
    <cellStyle name="Normal 9 2 4 2 2" xfId="53482" xr:uid="{00000000-0005-0000-0000-0000E7D00000}"/>
    <cellStyle name="Normal 9 2 4 2 2 2" xfId="53483" xr:uid="{00000000-0005-0000-0000-0000E8D00000}"/>
    <cellStyle name="Normal 9 2 4 2 3" xfId="53484" xr:uid="{00000000-0005-0000-0000-0000E9D00000}"/>
    <cellStyle name="Normal 9 2 4 3" xfId="53485" xr:uid="{00000000-0005-0000-0000-0000EAD00000}"/>
    <cellStyle name="Normal 9 2 4 3 2" xfId="53486" xr:uid="{00000000-0005-0000-0000-0000EBD00000}"/>
    <cellStyle name="Normal 9 2 4 3 2 2" xfId="53487" xr:uid="{00000000-0005-0000-0000-0000ECD00000}"/>
    <cellStyle name="Normal 9 2 4 3 3" xfId="53488" xr:uid="{00000000-0005-0000-0000-0000EDD00000}"/>
    <cellStyle name="Normal 9 2 4 4" xfId="53489" xr:uid="{00000000-0005-0000-0000-0000EED00000}"/>
    <cellStyle name="Normal 9 2 4 4 2" xfId="53490" xr:uid="{00000000-0005-0000-0000-0000EFD00000}"/>
    <cellStyle name="Normal 9 2 4 5" xfId="53491" xr:uid="{00000000-0005-0000-0000-0000F0D00000}"/>
    <cellStyle name="Normal 9 2 4_T-straight with PEDs adjustor" xfId="53492" xr:uid="{00000000-0005-0000-0000-0000F1D00000}"/>
    <cellStyle name="Normal 9 2 5" xfId="53493" xr:uid="{00000000-0005-0000-0000-0000F2D00000}"/>
    <cellStyle name="Normal 9 2 5 2" xfId="53494" xr:uid="{00000000-0005-0000-0000-0000F3D00000}"/>
    <cellStyle name="Normal 9 2 5 2 2" xfId="53495" xr:uid="{00000000-0005-0000-0000-0000F4D00000}"/>
    <cellStyle name="Normal 9 2 5 3" xfId="53496" xr:uid="{00000000-0005-0000-0000-0000F5D00000}"/>
    <cellStyle name="Normal 9 2 6" xfId="53497" xr:uid="{00000000-0005-0000-0000-0000F6D00000}"/>
    <cellStyle name="Normal 9 2 6 2" xfId="53498" xr:uid="{00000000-0005-0000-0000-0000F7D00000}"/>
    <cellStyle name="Normal 9 2 6 2 2" xfId="53499" xr:uid="{00000000-0005-0000-0000-0000F8D00000}"/>
    <cellStyle name="Normal 9 2 6 3" xfId="53500" xr:uid="{00000000-0005-0000-0000-0000F9D00000}"/>
    <cellStyle name="Normal 9 2 7" xfId="53501" xr:uid="{00000000-0005-0000-0000-0000FAD00000}"/>
    <cellStyle name="Normal 9 2 7 2" xfId="53502" xr:uid="{00000000-0005-0000-0000-0000FBD00000}"/>
    <cellStyle name="Normal 9 2 8" xfId="53503" xr:uid="{00000000-0005-0000-0000-0000FCD00000}"/>
    <cellStyle name="Normal 9 2 9" xfId="53504" xr:uid="{00000000-0005-0000-0000-0000FDD00000}"/>
    <cellStyle name="Normal 9 2_T-straight with PEDs adjustor" xfId="53505" xr:uid="{00000000-0005-0000-0000-0000FED00000}"/>
    <cellStyle name="Normal 9 3" xfId="53506" xr:uid="{00000000-0005-0000-0000-0000FFD00000}"/>
    <cellStyle name="Normal 9 3 10" xfId="53507" xr:uid="{00000000-0005-0000-0000-000000D10000}"/>
    <cellStyle name="Normal 9 3 2" xfId="53508" xr:uid="{00000000-0005-0000-0000-000001D10000}"/>
    <cellStyle name="Normal 9 3 2 2" xfId="53509" xr:uid="{00000000-0005-0000-0000-000002D10000}"/>
    <cellStyle name="Normal 9 3 2 2 2" xfId="53510" xr:uid="{00000000-0005-0000-0000-000003D10000}"/>
    <cellStyle name="Normal 9 3 2 2 2 2" xfId="53511" xr:uid="{00000000-0005-0000-0000-000004D10000}"/>
    <cellStyle name="Normal 9 3 2 2 2 2 2" xfId="53512" xr:uid="{00000000-0005-0000-0000-000005D10000}"/>
    <cellStyle name="Normal 9 3 2 2 2 3" xfId="53513" xr:uid="{00000000-0005-0000-0000-000006D10000}"/>
    <cellStyle name="Normal 9 3 2 2 3" xfId="53514" xr:uid="{00000000-0005-0000-0000-000007D10000}"/>
    <cellStyle name="Normal 9 3 2 2 3 2" xfId="53515" xr:uid="{00000000-0005-0000-0000-000008D10000}"/>
    <cellStyle name="Normal 9 3 2 2 3 2 2" xfId="53516" xr:uid="{00000000-0005-0000-0000-000009D10000}"/>
    <cellStyle name="Normal 9 3 2 2 3 3" xfId="53517" xr:uid="{00000000-0005-0000-0000-00000AD10000}"/>
    <cellStyle name="Normal 9 3 2 2 4" xfId="53518" xr:uid="{00000000-0005-0000-0000-00000BD10000}"/>
    <cellStyle name="Normal 9 3 2 2 4 2" xfId="53519" xr:uid="{00000000-0005-0000-0000-00000CD10000}"/>
    <cellStyle name="Normal 9 3 2 2 5" xfId="53520" xr:uid="{00000000-0005-0000-0000-00000DD10000}"/>
    <cellStyle name="Normal 9 3 2 2_T-straight with PEDs adjustor" xfId="53521" xr:uid="{00000000-0005-0000-0000-00000ED10000}"/>
    <cellStyle name="Normal 9 3 2 3" xfId="53522" xr:uid="{00000000-0005-0000-0000-00000FD10000}"/>
    <cellStyle name="Normal 9 3 2 3 2" xfId="53523" xr:uid="{00000000-0005-0000-0000-000010D10000}"/>
    <cellStyle name="Normal 9 3 2 3 2 2" xfId="53524" xr:uid="{00000000-0005-0000-0000-000011D10000}"/>
    <cellStyle name="Normal 9 3 2 3 3" xfId="53525" xr:uid="{00000000-0005-0000-0000-000012D10000}"/>
    <cellStyle name="Normal 9 3 2 4" xfId="53526" xr:uid="{00000000-0005-0000-0000-000013D10000}"/>
    <cellStyle name="Normal 9 3 2 4 2" xfId="53527" xr:uid="{00000000-0005-0000-0000-000014D10000}"/>
    <cellStyle name="Normal 9 3 2 4 2 2" xfId="53528" xr:uid="{00000000-0005-0000-0000-000015D10000}"/>
    <cellStyle name="Normal 9 3 2 4 3" xfId="53529" xr:uid="{00000000-0005-0000-0000-000016D10000}"/>
    <cellStyle name="Normal 9 3 2 5" xfId="53530" xr:uid="{00000000-0005-0000-0000-000017D10000}"/>
    <cellStyle name="Normal 9 3 2 5 2" xfId="53531" xr:uid="{00000000-0005-0000-0000-000018D10000}"/>
    <cellStyle name="Normal 9 3 2 6" xfId="53532" xr:uid="{00000000-0005-0000-0000-000019D10000}"/>
    <cellStyle name="Normal 9 3 2_T-straight with PEDs adjustor" xfId="53533" xr:uid="{00000000-0005-0000-0000-00001AD10000}"/>
    <cellStyle name="Normal 9 3 3" xfId="53534" xr:uid="{00000000-0005-0000-0000-00001BD10000}"/>
    <cellStyle name="Normal 9 3 3 2" xfId="53535" xr:uid="{00000000-0005-0000-0000-00001CD10000}"/>
    <cellStyle name="Normal 9 3 3 2 2" xfId="53536" xr:uid="{00000000-0005-0000-0000-00001DD10000}"/>
    <cellStyle name="Normal 9 3 3 2 2 2" xfId="53537" xr:uid="{00000000-0005-0000-0000-00001ED10000}"/>
    <cellStyle name="Normal 9 3 3 2 3" xfId="53538" xr:uid="{00000000-0005-0000-0000-00001FD10000}"/>
    <cellStyle name="Normal 9 3 3 3" xfId="53539" xr:uid="{00000000-0005-0000-0000-000020D10000}"/>
    <cellStyle name="Normal 9 3 3 3 2" xfId="53540" xr:uid="{00000000-0005-0000-0000-000021D10000}"/>
    <cellStyle name="Normal 9 3 3 3 2 2" xfId="53541" xr:uid="{00000000-0005-0000-0000-000022D10000}"/>
    <cellStyle name="Normal 9 3 3 3 3" xfId="53542" xr:uid="{00000000-0005-0000-0000-000023D10000}"/>
    <cellStyle name="Normal 9 3 3 4" xfId="53543" xr:uid="{00000000-0005-0000-0000-000024D10000}"/>
    <cellStyle name="Normal 9 3 3 4 2" xfId="53544" xr:uid="{00000000-0005-0000-0000-000025D10000}"/>
    <cellStyle name="Normal 9 3 3 5" xfId="53545" xr:uid="{00000000-0005-0000-0000-000026D10000}"/>
    <cellStyle name="Normal 9 3 3_T-straight with PEDs adjustor" xfId="53546" xr:uid="{00000000-0005-0000-0000-000027D10000}"/>
    <cellStyle name="Normal 9 3 4" xfId="53547" xr:uid="{00000000-0005-0000-0000-000028D10000}"/>
    <cellStyle name="Normal 9 3 4 2" xfId="53548" xr:uid="{00000000-0005-0000-0000-000029D10000}"/>
    <cellStyle name="Normal 9 3 4 2 2" xfId="53549" xr:uid="{00000000-0005-0000-0000-00002AD10000}"/>
    <cellStyle name="Normal 9 3 4 3" xfId="53550" xr:uid="{00000000-0005-0000-0000-00002BD10000}"/>
    <cellStyle name="Normal 9 3 5" xfId="53551" xr:uid="{00000000-0005-0000-0000-00002CD10000}"/>
    <cellStyle name="Normal 9 3 5 2" xfId="53552" xr:uid="{00000000-0005-0000-0000-00002DD10000}"/>
    <cellStyle name="Normal 9 3 5 2 2" xfId="53553" xr:uid="{00000000-0005-0000-0000-00002ED10000}"/>
    <cellStyle name="Normal 9 3 5 3" xfId="53554" xr:uid="{00000000-0005-0000-0000-00002FD10000}"/>
    <cellStyle name="Normal 9 3 6" xfId="53555" xr:uid="{00000000-0005-0000-0000-000030D10000}"/>
    <cellStyle name="Normal 9 3 6 2" xfId="53556" xr:uid="{00000000-0005-0000-0000-000031D10000}"/>
    <cellStyle name="Normal 9 3 7" xfId="53557" xr:uid="{00000000-0005-0000-0000-000032D10000}"/>
    <cellStyle name="Normal 9 3 8" xfId="53558" xr:uid="{00000000-0005-0000-0000-000033D10000}"/>
    <cellStyle name="Normal 9 3 9" xfId="53559" xr:uid="{00000000-0005-0000-0000-000034D10000}"/>
    <cellStyle name="Normal 9 3_T-straight with PEDs adjustor" xfId="53560" xr:uid="{00000000-0005-0000-0000-000035D10000}"/>
    <cellStyle name="Normal 9 4" xfId="53561" xr:uid="{00000000-0005-0000-0000-000036D10000}"/>
    <cellStyle name="Normal 9 4 2" xfId="53562" xr:uid="{00000000-0005-0000-0000-000037D10000}"/>
    <cellStyle name="Normal 9 4 2 2" xfId="53563" xr:uid="{00000000-0005-0000-0000-000038D10000}"/>
    <cellStyle name="Normal 9 4 2 2 2" xfId="53564" xr:uid="{00000000-0005-0000-0000-000039D10000}"/>
    <cellStyle name="Normal 9 4 2 2 2 2" xfId="53565" xr:uid="{00000000-0005-0000-0000-00003AD10000}"/>
    <cellStyle name="Normal 9 4 2 2 2 2 2" xfId="53566" xr:uid="{00000000-0005-0000-0000-00003BD10000}"/>
    <cellStyle name="Normal 9 4 2 2 2 3" xfId="53567" xr:uid="{00000000-0005-0000-0000-00003CD10000}"/>
    <cellStyle name="Normal 9 4 2 2 3" xfId="53568" xr:uid="{00000000-0005-0000-0000-00003DD10000}"/>
    <cellStyle name="Normal 9 4 2 2 3 2" xfId="53569" xr:uid="{00000000-0005-0000-0000-00003ED10000}"/>
    <cellStyle name="Normal 9 4 2 2 3 2 2" xfId="53570" xr:uid="{00000000-0005-0000-0000-00003FD10000}"/>
    <cellStyle name="Normal 9 4 2 2 3 3" xfId="53571" xr:uid="{00000000-0005-0000-0000-000040D10000}"/>
    <cellStyle name="Normal 9 4 2 2 4" xfId="53572" xr:uid="{00000000-0005-0000-0000-000041D10000}"/>
    <cellStyle name="Normal 9 4 2 2 4 2" xfId="53573" xr:uid="{00000000-0005-0000-0000-000042D10000}"/>
    <cellStyle name="Normal 9 4 2 2 5" xfId="53574" xr:uid="{00000000-0005-0000-0000-000043D10000}"/>
    <cellStyle name="Normal 9 4 2 2_T-straight with PEDs adjustor" xfId="53575" xr:uid="{00000000-0005-0000-0000-000044D10000}"/>
    <cellStyle name="Normal 9 4 2 3" xfId="53576" xr:uid="{00000000-0005-0000-0000-000045D10000}"/>
    <cellStyle name="Normal 9 4 2 3 2" xfId="53577" xr:uid="{00000000-0005-0000-0000-000046D10000}"/>
    <cellStyle name="Normal 9 4 2 3 2 2" xfId="53578" xr:uid="{00000000-0005-0000-0000-000047D10000}"/>
    <cellStyle name="Normal 9 4 2 3 3" xfId="53579" xr:uid="{00000000-0005-0000-0000-000048D10000}"/>
    <cellStyle name="Normal 9 4 2 4" xfId="53580" xr:uid="{00000000-0005-0000-0000-000049D10000}"/>
    <cellStyle name="Normal 9 4 2 4 2" xfId="53581" xr:uid="{00000000-0005-0000-0000-00004AD10000}"/>
    <cellStyle name="Normal 9 4 2 4 2 2" xfId="53582" xr:uid="{00000000-0005-0000-0000-00004BD10000}"/>
    <cellStyle name="Normal 9 4 2 4 3" xfId="53583" xr:uid="{00000000-0005-0000-0000-00004CD10000}"/>
    <cellStyle name="Normal 9 4 2 5" xfId="53584" xr:uid="{00000000-0005-0000-0000-00004DD10000}"/>
    <cellStyle name="Normal 9 4 2 5 2" xfId="53585" xr:uid="{00000000-0005-0000-0000-00004ED10000}"/>
    <cellStyle name="Normal 9 4 2 6" xfId="53586" xr:uid="{00000000-0005-0000-0000-00004FD10000}"/>
    <cellStyle name="Normal 9 4 2_T-straight with PEDs adjustor" xfId="53587" xr:uid="{00000000-0005-0000-0000-000050D10000}"/>
    <cellStyle name="Normal 9 4 3" xfId="53588" xr:uid="{00000000-0005-0000-0000-000051D10000}"/>
    <cellStyle name="Normal 9 4 3 2" xfId="53589" xr:uid="{00000000-0005-0000-0000-000052D10000}"/>
    <cellStyle name="Normal 9 4 3 2 2" xfId="53590" xr:uid="{00000000-0005-0000-0000-000053D10000}"/>
    <cellStyle name="Normal 9 4 3 2 2 2" xfId="53591" xr:uid="{00000000-0005-0000-0000-000054D10000}"/>
    <cellStyle name="Normal 9 4 3 2 3" xfId="53592" xr:uid="{00000000-0005-0000-0000-000055D10000}"/>
    <cellStyle name="Normal 9 4 3 3" xfId="53593" xr:uid="{00000000-0005-0000-0000-000056D10000}"/>
    <cellStyle name="Normal 9 4 3 3 2" xfId="53594" xr:uid="{00000000-0005-0000-0000-000057D10000}"/>
    <cellStyle name="Normal 9 4 3 3 2 2" xfId="53595" xr:uid="{00000000-0005-0000-0000-000058D10000}"/>
    <cellStyle name="Normal 9 4 3 3 3" xfId="53596" xr:uid="{00000000-0005-0000-0000-000059D10000}"/>
    <cellStyle name="Normal 9 4 3 4" xfId="53597" xr:uid="{00000000-0005-0000-0000-00005AD10000}"/>
    <cellStyle name="Normal 9 4 3 4 2" xfId="53598" xr:uid="{00000000-0005-0000-0000-00005BD10000}"/>
    <cellStyle name="Normal 9 4 3 5" xfId="53599" xr:uid="{00000000-0005-0000-0000-00005CD10000}"/>
    <cellStyle name="Normal 9 4 3_T-straight with PEDs adjustor" xfId="53600" xr:uid="{00000000-0005-0000-0000-00005DD10000}"/>
    <cellStyle name="Normal 9 4 4" xfId="53601" xr:uid="{00000000-0005-0000-0000-00005ED10000}"/>
    <cellStyle name="Normal 9 4 4 2" xfId="53602" xr:uid="{00000000-0005-0000-0000-00005FD10000}"/>
    <cellStyle name="Normal 9 4 4 2 2" xfId="53603" xr:uid="{00000000-0005-0000-0000-000060D10000}"/>
    <cellStyle name="Normal 9 4 4 3" xfId="53604" xr:uid="{00000000-0005-0000-0000-000061D10000}"/>
    <cellStyle name="Normal 9 4 5" xfId="53605" xr:uid="{00000000-0005-0000-0000-000062D10000}"/>
    <cellStyle name="Normal 9 4 5 2" xfId="53606" xr:uid="{00000000-0005-0000-0000-000063D10000}"/>
    <cellStyle name="Normal 9 4 5 2 2" xfId="53607" xr:uid="{00000000-0005-0000-0000-000064D10000}"/>
    <cellStyle name="Normal 9 4 5 3" xfId="53608" xr:uid="{00000000-0005-0000-0000-000065D10000}"/>
    <cellStyle name="Normal 9 4 6" xfId="53609" xr:uid="{00000000-0005-0000-0000-000066D10000}"/>
    <cellStyle name="Normal 9 4 6 2" xfId="53610" xr:uid="{00000000-0005-0000-0000-000067D10000}"/>
    <cellStyle name="Normal 9 4 7" xfId="53611" xr:uid="{00000000-0005-0000-0000-000068D10000}"/>
    <cellStyle name="Normal 9 4_T-straight with PEDs adjustor" xfId="53612" xr:uid="{00000000-0005-0000-0000-000069D10000}"/>
    <cellStyle name="Normal 9 5" xfId="53613" xr:uid="{00000000-0005-0000-0000-00006AD10000}"/>
    <cellStyle name="Normal 9 5 2" xfId="53614" xr:uid="{00000000-0005-0000-0000-00006BD10000}"/>
    <cellStyle name="Normal 9 5 2 2" xfId="53615" xr:uid="{00000000-0005-0000-0000-00006CD10000}"/>
    <cellStyle name="Normal 9 5 2 2 2" xfId="53616" xr:uid="{00000000-0005-0000-0000-00006DD10000}"/>
    <cellStyle name="Normal 9 5 2 2 2 2" xfId="53617" xr:uid="{00000000-0005-0000-0000-00006ED10000}"/>
    <cellStyle name="Normal 9 5 2 2 2 2 2" xfId="53618" xr:uid="{00000000-0005-0000-0000-00006FD10000}"/>
    <cellStyle name="Normal 9 5 2 2 2 3" xfId="53619" xr:uid="{00000000-0005-0000-0000-000070D10000}"/>
    <cellStyle name="Normal 9 5 2 2 3" xfId="53620" xr:uid="{00000000-0005-0000-0000-000071D10000}"/>
    <cellStyle name="Normal 9 5 2 2 3 2" xfId="53621" xr:uid="{00000000-0005-0000-0000-000072D10000}"/>
    <cellStyle name="Normal 9 5 2 2 3 2 2" xfId="53622" xr:uid="{00000000-0005-0000-0000-000073D10000}"/>
    <cellStyle name="Normal 9 5 2 2 3 3" xfId="53623" xr:uid="{00000000-0005-0000-0000-000074D10000}"/>
    <cellStyle name="Normal 9 5 2 2 4" xfId="53624" xr:uid="{00000000-0005-0000-0000-000075D10000}"/>
    <cellStyle name="Normal 9 5 2 2 4 2" xfId="53625" xr:uid="{00000000-0005-0000-0000-000076D10000}"/>
    <cellStyle name="Normal 9 5 2 2 5" xfId="53626" xr:uid="{00000000-0005-0000-0000-000077D10000}"/>
    <cellStyle name="Normal 9 5 2 2_T-straight with PEDs adjustor" xfId="53627" xr:uid="{00000000-0005-0000-0000-000078D10000}"/>
    <cellStyle name="Normal 9 5 2 3" xfId="53628" xr:uid="{00000000-0005-0000-0000-000079D10000}"/>
    <cellStyle name="Normal 9 5 2 3 2" xfId="53629" xr:uid="{00000000-0005-0000-0000-00007AD10000}"/>
    <cellStyle name="Normal 9 5 2 3 2 2" xfId="53630" xr:uid="{00000000-0005-0000-0000-00007BD10000}"/>
    <cellStyle name="Normal 9 5 2 3 3" xfId="53631" xr:uid="{00000000-0005-0000-0000-00007CD10000}"/>
    <cellStyle name="Normal 9 5 2 4" xfId="53632" xr:uid="{00000000-0005-0000-0000-00007DD10000}"/>
    <cellStyle name="Normal 9 5 2 4 2" xfId="53633" xr:uid="{00000000-0005-0000-0000-00007ED10000}"/>
    <cellStyle name="Normal 9 5 2 4 2 2" xfId="53634" xr:uid="{00000000-0005-0000-0000-00007FD10000}"/>
    <cellStyle name="Normal 9 5 2 4 3" xfId="53635" xr:uid="{00000000-0005-0000-0000-000080D10000}"/>
    <cellStyle name="Normal 9 5 2 5" xfId="53636" xr:uid="{00000000-0005-0000-0000-000081D10000}"/>
    <cellStyle name="Normal 9 5 2 5 2" xfId="53637" xr:uid="{00000000-0005-0000-0000-000082D10000}"/>
    <cellStyle name="Normal 9 5 2 6" xfId="53638" xr:uid="{00000000-0005-0000-0000-000083D10000}"/>
    <cellStyle name="Normal 9 5 2_T-straight with PEDs adjustor" xfId="53639" xr:uid="{00000000-0005-0000-0000-000084D10000}"/>
    <cellStyle name="Normal 9 5 3" xfId="53640" xr:uid="{00000000-0005-0000-0000-000085D10000}"/>
    <cellStyle name="Normal 9 5 3 2" xfId="53641" xr:uid="{00000000-0005-0000-0000-000086D10000}"/>
    <cellStyle name="Normal 9 5 3 2 2" xfId="53642" xr:uid="{00000000-0005-0000-0000-000087D10000}"/>
    <cellStyle name="Normal 9 5 3 2 2 2" xfId="53643" xr:uid="{00000000-0005-0000-0000-000088D10000}"/>
    <cellStyle name="Normal 9 5 3 2 3" xfId="53644" xr:uid="{00000000-0005-0000-0000-000089D10000}"/>
    <cellStyle name="Normal 9 5 3 3" xfId="53645" xr:uid="{00000000-0005-0000-0000-00008AD10000}"/>
    <cellStyle name="Normal 9 5 3 3 2" xfId="53646" xr:uid="{00000000-0005-0000-0000-00008BD10000}"/>
    <cellStyle name="Normal 9 5 3 3 2 2" xfId="53647" xr:uid="{00000000-0005-0000-0000-00008CD10000}"/>
    <cellStyle name="Normal 9 5 3 3 3" xfId="53648" xr:uid="{00000000-0005-0000-0000-00008DD10000}"/>
    <cellStyle name="Normal 9 5 3 4" xfId="53649" xr:uid="{00000000-0005-0000-0000-00008ED10000}"/>
    <cellStyle name="Normal 9 5 3 4 2" xfId="53650" xr:uid="{00000000-0005-0000-0000-00008FD10000}"/>
    <cellStyle name="Normal 9 5 3 5" xfId="53651" xr:uid="{00000000-0005-0000-0000-000090D10000}"/>
    <cellStyle name="Normal 9 5 3_T-straight with PEDs adjustor" xfId="53652" xr:uid="{00000000-0005-0000-0000-000091D10000}"/>
    <cellStyle name="Normal 9 5 4" xfId="53653" xr:uid="{00000000-0005-0000-0000-000092D10000}"/>
    <cellStyle name="Normal 9 5 4 2" xfId="53654" xr:uid="{00000000-0005-0000-0000-000093D10000}"/>
    <cellStyle name="Normal 9 5 4 2 2" xfId="53655" xr:uid="{00000000-0005-0000-0000-000094D10000}"/>
    <cellStyle name="Normal 9 5 4 3" xfId="53656" xr:uid="{00000000-0005-0000-0000-000095D10000}"/>
    <cellStyle name="Normal 9 5 5" xfId="53657" xr:uid="{00000000-0005-0000-0000-000096D10000}"/>
    <cellStyle name="Normal 9 5 5 2" xfId="53658" xr:uid="{00000000-0005-0000-0000-000097D10000}"/>
    <cellStyle name="Normal 9 5 5 2 2" xfId="53659" xr:uid="{00000000-0005-0000-0000-000098D10000}"/>
    <cellStyle name="Normal 9 5 5 3" xfId="53660" xr:uid="{00000000-0005-0000-0000-000099D10000}"/>
    <cellStyle name="Normal 9 5 6" xfId="53661" xr:uid="{00000000-0005-0000-0000-00009AD10000}"/>
    <cellStyle name="Normal 9 5 6 2" xfId="53662" xr:uid="{00000000-0005-0000-0000-00009BD10000}"/>
    <cellStyle name="Normal 9 5 7" xfId="53663" xr:uid="{00000000-0005-0000-0000-00009CD10000}"/>
    <cellStyle name="Normal 9 5_T-straight with PEDs adjustor" xfId="53664" xr:uid="{00000000-0005-0000-0000-00009DD10000}"/>
    <cellStyle name="Normal 9 6" xfId="53665" xr:uid="{00000000-0005-0000-0000-00009ED10000}"/>
    <cellStyle name="Normal 9 6 2" xfId="53666" xr:uid="{00000000-0005-0000-0000-00009FD10000}"/>
    <cellStyle name="Normal 9 6 2 2" xfId="53667" xr:uid="{00000000-0005-0000-0000-0000A0D10000}"/>
    <cellStyle name="Normal 9 6 2 2 2" xfId="53668" xr:uid="{00000000-0005-0000-0000-0000A1D10000}"/>
    <cellStyle name="Normal 9 6 2 2 2 2" xfId="53669" xr:uid="{00000000-0005-0000-0000-0000A2D10000}"/>
    <cellStyle name="Normal 9 6 2 2 3" xfId="53670" xr:uid="{00000000-0005-0000-0000-0000A3D10000}"/>
    <cellStyle name="Normal 9 6 2 3" xfId="53671" xr:uid="{00000000-0005-0000-0000-0000A4D10000}"/>
    <cellStyle name="Normal 9 6 2 3 2" xfId="53672" xr:uid="{00000000-0005-0000-0000-0000A5D10000}"/>
    <cellStyle name="Normal 9 6 2 3 2 2" xfId="53673" xr:uid="{00000000-0005-0000-0000-0000A6D10000}"/>
    <cellStyle name="Normal 9 6 2 3 3" xfId="53674" xr:uid="{00000000-0005-0000-0000-0000A7D10000}"/>
    <cellStyle name="Normal 9 6 2 4" xfId="53675" xr:uid="{00000000-0005-0000-0000-0000A8D10000}"/>
    <cellStyle name="Normal 9 6 2 4 2" xfId="53676" xr:uid="{00000000-0005-0000-0000-0000A9D10000}"/>
    <cellStyle name="Normal 9 6 2 5" xfId="53677" xr:uid="{00000000-0005-0000-0000-0000AAD10000}"/>
    <cellStyle name="Normal 9 6 2_T-straight with PEDs adjustor" xfId="53678" xr:uid="{00000000-0005-0000-0000-0000ABD10000}"/>
    <cellStyle name="Normal 9 6 3" xfId="53679" xr:uid="{00000000-0005-0000-0000-0000ACD10000}"/>
    <cellStyle name="Normal 9 6 3 2" xfId="53680" xr:uid="{00000000-0005-0000-0000-0000ADD10000}"/>
    <cellStyle name="Normal 9 6 3 2 2" xfId="53681" xr:uid="{00000000-0005-0000-0000-0000AED10000}"/>
    <cellStyle name="Normal 9 6 3 3" xfId="53682" xr:uid="{00000000-0005-0000-0000-0000AFD10000}"/>
    <cellStyle name="Normal 9 6 4" xfId="53683" xr:uid="{00000000-0005-0000-0000-0000B0D10000}"/>
    <cellStyle name="Normal 9 6 4 2" xfId="53684" xr:uid="{00000000-0005-0000-0000-0000B1D10000}"/>
    <cellStyle name="Normal 9 6 4 2 2" xfId="53685" xr:uid="{00000000-0005-0000-0000-0000B2D10000}"/>
    <cellStyle name="Normal 9 6 4 3" xfId="53686" xr:uid="{00000000-0005-0000-0000-0000B3D10000}"/>
    <cellStyle name="Normal 9 6 5" xfId="53687" xr:uid="{00000000-0005-0000-0000-0000B4D10000}"/>
    <cellStyle name="Normal 9 6 5 2" xfId="53688" xr:uid="{00000000-0005-0000-0000-0000B5D10000}"/>
    <cellStyle name="Normal 9 6 6" xfId="53689" xr:uid="{00000000-0005-0000-0000-0000B6D10000}"/>
    <cellStyle name="Normal 9 6_T-straight with PEDs adjustor" xfId="53690" xr:uid="{00000000-0005-0000-0000-0000B7D10000}"/>
    <cellStyle name="Normal 9 7" xfId="53691" xr:uid="{00000000-0005-0000-0000-0000B8D10000}"/>
    <cellStyle name="Normal 9 7 2" xfId="53692" xr:uid="{00000000-0005-0000-0000-0000B9D10000}"/>
    <cellStyle name="Normal 9 7 2 2" xfId="53693" xr:uid="{00000000-0005-0000-0000-0000BAD10000}"/>
    <cellStyle name="Normal 9 7 2 2 2" xfId="53694" xr:uid="{00000000-0005-0000-0000-0000BBD10000}"/>
    <cellStyle name="Normal 9 7 2 3" xfId="53695" xr:uid="{00000000-0005-0000-0000-0000BCD10000}"/>
    <cellStyle name="Normal 9 7 3" xfId="53696" xr:uid="{00000000-0005-0000-0000-0000BDD10000}"/>
    <cellStyle name="Normal 9 7 3 2" xfId="53697" xr:uid="{00000000-0005-0000-0000-0000BED10000}"/>
    <cellStyle name="Normal 9 7 3 2 2" xfId="53698" xr:uid="{00000000-0005-0000-0000-0000BFD10000}"/>
    <cellStyle name="Normal 9 7 3 3" xfId="53699" xr:uid="{00000000-0005-0000-0000-0000C0D10000}"/>
    <cellStyle name="Normal 9 7 4" xfId="53700" xr:uid="{00000000-0005-0000-0000-0000C1D10000}"/>
    <cellStyle name="Normal 9 7 4 2" xfId="53701" xr:uid="{00000000-0005-0000-0000-0000C2D10000}"/>
    <cellStyle name="Normal 9 7 5" xfId="53702" xr:uid="{00000000-0005-0000-0000-0000C3D10000}"/>
    <cellStyle name="Normal 9 7_T-straight with PEDs adjustor" xfId="53703" xr:uid="{00000000-0005-0000-0000-0000C4D10000}"/>
    <cellStyle name="Normal 9 8" xfId="53704" xr:uid="{00000000-0005-0000-0000-0000C5D10000}"/>
    <cellStyle name="Normal 9 8 2" xfId="53705" xr:uid="{00000000-0005-0000-0000-0000C6D10000}"/>
    <cellStyle name="Normal 9 8 2 2" xfId="53706" xr:uid="{00000000-0005-0000-0000-0000C7D10000}"/>
    <cellStyle name="Normal 9 8 3" xfId="53707" xr:uid="{00000000-0005-0000-0000-0000C8D10000}"/>
    <cellStyle name="Normal 9 9" xfId="53708" xr:uid="{00000000-0005-0000-0000-0000C9D10000}"/>
    <cellStyle name="Normal 9 9 2" xfId="53709" xr:uid="{00000000-0005-0000-0000-0000CAD10000}"/>
    <cellStyle name="Normal 9 9 2 2" xfId="53710" xr:uid="{00000000-0005-0000-0000-0000CBD10000}"/>
    <cellStyle name="Normal 9 9 3" xfId="53711" xr:uid="{00000000-0005-0000-0000-0000CCD10000}"/>
    <cellStyle name="Normal 9_T-straight with PEDs adjustor" xfId="53712" xr:uid="{00000000-0005-0000-0000-0000CDD10000}"/>
    <cellStyle name="Normal 94" xfId="53713" xr:uid="{00000000-0005-0000-0000-0000CED10000}"/>
    <cellStyle name="Note 10" xfId="53714" xr:uid="{00000000-0005-0000-0000-0000CFD10000}"/>
    <cellStyle name="Note 10 2" xfId="53715" xr:uid="{00000000-0005-0000-0000-0000D0D10000}"/>
    <cellStyle name="Note 10 2 2" xfId="53716" xr:uid="{00000000-0005-0000-0000-0000D1D10000}"/>
    <cellStyle name="Note 10 3" xfId="53717" xr:uid="{00000000-0005-0000-0000-0000D2D10000}"/>
    <cellStyle name="Note 10 3 2" xfId="53718" xr:uid="{00000000-0005-0000-0000-0000D3D10000}"/>
    <cellStyle name="Note 10 3 2 2" xfId="53719" xr:uid="{00000000-0005-0000-0000-0000D4D10000}"/>
    <cellStyle name="Note 10 3 3" xfId="53720" xr:uid="{00000000-0005-0000-0000-0000D5D10000}"/>
    <cellStyle name="Note 10 4" xfId="53721" xr:uid="{00000000-0005-0000-0000-0000D6D10000}"/>
    <cellStyle name="Note 10 4 2" xfId="53722" xr:uid="{00000000-0005-0000-0000-0000D7D10000}"/>
    <cellStyle name="Note 10 5" xfId="53723" xr:uid="{00000000-0005-0000-0000-0000D8D10000}"/>
    <cellStyle name="Note 11" xfId="53724" xr:uid="{00000000-0005-0000-0000-0000D9D10000}"/>
    <cellStyle name="Note 11 2" xfId="53725" xr:uid="{00000000-0005-0000-0000-0000DAD10000}"/>
    <cellStyle name="Note 12" xfId="53726" xr:uid="{00000000-0005-0000-0000-0000DBD10000}"/>
    <cellStyle name="Note 12 2" xfId="53727" xr:uid="{00000000-0005-0000-0000-0000DCD10000}"/>
    <cellStyle name="Note 12 2 2" xfId="53728" xr:uid="{00000000-0005-0000-0000-0000DDD10000}"/>
    <cellStyle name="Note 12 3" xfId="53729" xr:uid="{00000000-0005-0000-0000-0000DED10000}"/>
    <cellStyle name="Note 2" xfId="53730" xr:uid="{00000000-0005-0000-0000-0000DFD10000}"/>
    <cellStyle name="Note 2 10" xfId="53731" xr:uid="{00000000-0005-0000-0000-0000E0D10000}"/>
    <cellStyle name="Note 2 10 2" xfId="53732" xr:uid="{00000000-0005-0000-0000-0000E1D10000}"/>
    <cellStyle name="Note 2 2" xfId="53733" xr:uid="{00000000-0005-0000-0000-0000E2D10000}"/>
    <cellStyle name="Note 2 2 2" xfId="53734" xr:uid="{00000000-0005-0000-0000-0000E3D10000}"/>
    <cellStyle name="Note 2 2 2 2" xfId="53735" xr:uid="{00000000-0005-0000-0000-0000E4D10000}"/>
    <cellStyle name="Note 2 2 2 2 10" xfId="53736" xr:uid="{00000000-0005-0000-0000-0000E5D10000}"/>
    <cellStyle name="Note 2 2 2 2 10 2" xfId="53737" xr:uid="{00000000-0005-0000-0000-0000E6D10000}"/>
    <cellStyle name="Note 2 2 2 2 10 2 2" xfId="53738" xr:uid="{00000000-0005-0000-0000-0000E7D10000}"/>
    <cellStyle name="Note 2 2 2 2 10 2 2 2" xfId="53739" xr:uid="{00000000-0005-0000-0000-0000E8D10000}"/>
    <cellStyle name="Note 2 2 2 2 10 2 2 3" xfId="53740" xr:uid="{00000000-0005-0000-0000-0000E9D10000}"/>
    <cellStyle name="Note 2 2 2 2 10 2 2 4" xfId="53741" xr:uid="{00000000-0005-0000-0000-0000EAD10000}"/>
    <cellStyle name="Note 2 2 2 2 10 2 2 5" xfId="53742" xr:uid="{00000000-0005-0000-0000-0000EBD10000}"/>
    <cellStyle name="Note 2 2 2 2 10 2 3" xfId="53743" xr:uid="{00000000-0005-0000-0000-0000ECD10000}"/>
    <cellStyle name="Note 2 2 2 2 10 2 3 2" xfId="53744" xr:uid="{00000000-0005-0000-0000-0000EDD10000}"/>
    <cellStyle name="Note 2 2 2 2 10 2 3 3" xfId="53745" xr:uid="{00000000-0005-0000-0000-0000EED10000}"/>
    <cellStyle name="Note 2 2 2 2 10 2 3 4" xfId="53746" xr:uid="{00000000-0005-0000-0000-0000EFD10000}"/>
    <cellStyle name="Note 2 2 2 2 10 2 3 5" xfId="53747" xr:uid="{00000000-0005-0000-0000-0000F0D10000}"/>
    <cellStyle name="Note 2 2 2 2 10 2 4" xfId="53748" xr:uid="{00000000-0005-0000-0000-0000F1D10000}"/>
    <cellStyle name="Note 2 2 2 2 10 2 4 2" xfId="53749" xr:uid="{00000000-0005-0000-0000-0000F2D10000}"/>
    <cellStyle name="Note 2 2 2 2 10 2 5" xfId="53750" xr:uid="{00000000-0005-0000-0000-0000F3D10000}"/>
    <cellStyle name="Note 2 2 2 2 10 2 5 2" xfId="53751" xr:uid="{00000000-0005-0000-0000-0000F4D10000}"/>
    <cellStyle name="Note 2 2 2 2 10 2 6" xfId="53752" xr:uid="{00000000-0005-0000-0000-0000F5D10000}"/>
    <cellStyle name="Note 2 2 2 2 10 2 6 2" xfId="53753" xr:uid="{00000000-0005-0000-0000-0000F6D10000}"/>
    <cellStyle name="Note 2 2 2 2 10 2 7" xfId="53754" xr:uid="{00000000-0005-0000-0000-0000F7D10000}"/>
    <cellStyle name="Note 2 2 2 2 10 3" xfId="53755" xr:uid="{00000000-0005-0000-0000-0000F8D10000}"/>
    <cellStyle name="Note 2 2 2 2 10 3 2" xfId="53756" xr:uid="{00000000-0005-0000-0000-0000F9D10000}"/>
    <cellStyle name="Note 2 2 2 2 10 3 3" xfId="53757" xr:uid="{00000000-0005-0000-0000-0000FAD10000}"/>
    <cellStyle name="Note 2 2 2 2 10 3 4" xfId="53758" xr:uid="{00000000-0005-0000-0000-0000FBD10000}"/>
    <cellStyle name="Note 2 2 2 2 10 3 5" xfId="53759" xr:uid="{00000000-0005-0000-0000-0000FCD10000}"/>
    <cellStyle name="Note 2 2 2 2 10 4" xfId="53760" xr:uid="{00000000-0005-0000-0000-0000FDD10000}"/>
    <cellStyle name="Note 2 2 2 2 10 4 2" xfId="53761" xr:uid="{00000000-0005-0000-0000-0000FED10000}"/>
    <cellStyle name="Note 2 2 2 2 10 4 3" xfId="53762" xr:uid="{00000000-0005-0000-0000-0000FFD10000}"/>
    <cellStyle name="Note 2 2 2 2 10 4 4" xfId="53763" xr:uid="{00000000-0005-0000-0000-000000D20000}"/>
    <cellStyle name="Note 2 2 2 2 10 4 5" xfId="53764" xr:uid="{00000000-0005-0000-0000-000001D20000}"/>
    <cellStyle name="Note 2 2 2 2 10 5" xfId="53765" xr:uid="{00000000-0005-0000-0000-000002D20000}"/>
    <cellStyle name="Note 2 2 2 2 10 5 2" xfId="53766" xr:uid="{00000000-0005-0000-0000-000003D20000}"/>
    <cellStyle name="Note 2 2 2 2 10 6" xfId="53767" xr:uid="{00000000-0005-0000-0000-000004D20000}"/>
    <cellStyle name="Note 2 2 2 2 10 6 2" xfId="53768" xr:uid="{00000000-0005-0000-0000-000005D20000}"/>
    <cellStyle name="Note 2 2 2 2 10 7" xfId="53769" xr:uid="{00000000-0005-0000-0000-000006D20000}"/>
    <cellStyle name="Note 2 2 2 2 10 7 2" xfId="53770" xr:uid="{00000000-0005-0000-0000-000007D20000}"/>
    <cellStyle name="Note 2 2 2 2 10 8" xfId="53771" xr:uid="{00000000-0005-0000-0000-000008D20000}"/>
    <cellStyle name="Note 2 2 2 2 11" xfId="53772" xr:uid="{00000000-0005-0000-0000-000009D20000}"/>
    <cellStyle name="Note 2 2 2 2 11 2" xfId="53773" xr:uid="{00000000-0005-0000-0000-00000AD20000}"/>
    <cellStyle name="Note 2 2 2 2 11 2 2" xfId="53774" xr:uid="{00000000-0005-0000-0000-00000BD20000}"/>
    <cellStyle name="Note 2 2 2 2 11 2 2 2" xfId="53775" xr:uid="{00000000-0005-0000-0000-00000CD20000}"/>
    <cellStyle name="Note 2 2 2 2 11 2 2 3" xfId="53776" xr:uid="{00000000-0005-0000-0000-00000DD20000}"/>
    <cellStyle name="Note 2 2 2 2 11 2 2 4" xfId="53777" xr:uid="{00000000-0005-0000-0000-00000ED20000}"/>
    <cellStyle name="Note 2 2 2 2 11 2 2 5" xfId="53778" xr:uid="{00000000-0005-0000-0000-00000FD20000}"/>
    <cellStyle name="Note 2 2 2 2 11 2 3" xfId="53779" xr:uid="{00000000-0005-0000-0000-000010D20000}"/>
    <cellStyle name="Note 2 2 2 2 11 2 3 2" xfId="53780" xr:uid="{00000000-0005-0000-0000-000011D20000}"/>
    <cellStyle name="Note 2 2 2 2 11 2 3 3" xfId="53781" xr:uid="{00000000-0005-0000-0000-000012D20000}"/>
    <cellStyle name="Note 2 2 2 2 11 2 3 4" xfId="53782" xr:uid="{00000000-0005-0000-0000-000013D20000}"/>
    <cellStyle name="Note 2 2 2 2 11 2 3 5" xfId="53783" xr:uid="{00000000-0005-0000-0000-000014D20000}"/>
    <cellStyle name="Note 2 2 2 2 11 2 4" xfId="53784" xr:uid="{00000000-0005-0000-0000-000015D20000}"/>
    <cellStyle name="Note 2 2 2 2 11 2 4 2" xfId="53785" xr:uid="{00000000-0005-0000-0000-000016D20000}"/>
    <cellStyle name="Note 2 2 2 2 11 2 5" xfId="53786" xr:uid="{00000000-0005-0000-0000-000017D20000}"/>
    <cellStyle name="Note 2 2 2 2 11 2 5 2" xfId="53787" xr:uid="{00000000-0005-0000-0000-000018D20000}"/>
    <cellStyle name="Note 2 2 2 2 11 2 6" xfId="53788" xr:uid="{00000000-0005-0000-0000-000019D20000}"/>
    <cellStyle name="Note 2 2 2 2 11 2 6 2" xfId="53789" xr:uid="{00000000-0005-0000-0000-00001AD20000}"/>
    <cellStyle name="Note 2 2 2 2 11 2 7" xfId="53790" xr:uid="{00000000-0005-0000-0000-00001BD20000}"/>
    <cellStyle name="Note 2 2 2 2 11 3" xfId="53791" xr:uid="{00000000-0005-0000-0000-00001CD20000}"/>
    <cellStyle name="Note 2 2 2 2 11 3 2" xfId="53792" xr:uid="{00000000-0005-0000-0000-00001DD20000}"/>
    <cellStyle name="Note 2 2 2 2 11 3 3" xfId="53793" xr:uid="{00000000-0005-0000-0000-00001ED20000}"/>
    <cellStyle name="Note 2 2 2 2 11 3 4" xfId="53794" xr:uid="{00000000-0005-0000-0000-00001FD20000}"/>
    <cellStyle name="Note 2 2 2 2 11 3 5" xfId="53795" xr:uid="{00000000-0005-0000-0000-000020D20000}"/>
    <cellStyle name="Note 2 2 2 2 11 4" xfId="53796" xr:uid="{00000000-0005-0000-0000-000021D20000}"/>
    <cellStyle name="Note 2 2 2 2 11 4 2" xfId="53797" xr:uid="{00000000-0005-0000-0000-000022D20000}"/>
    <cellStyle name="Note 2 2 2 2 11 4 3" xfId="53798" xr:uid="{00000000-0005-0000-0000-000023D20000}"/>
    <cellStyle name="Note 2 2 2 2 11 4 4" xfId="53799" xr:uid="{00000000-0005-0000-0000-000024D20000}"/>
    <cellStyle name="Note 2 2 2 2 11 4 5" xfId="53800" xr:uid="{00000000-0005-0000-0000-000025D20000}"/>
    <cellStyle name="Note 2 2 2 2 11 5" xfId="53801" xr:uid="{00000000-0005-0000-0000-000026D20000}"/>
    <cellStyle name="Note 2 2 2 2 11 5 2" xfId="53802" xr:uid="{00000000-0005-0000-0000-000027D20000}"/>
    <cellStyle name="Note 2 2 2 2 11 6" xfId="53803" xr:uid="{00000000-0005-0000-0000-000028D20000}"/>
    <cellStyle name="Note 2 2 2 2 11 6 2" xfId="53804" xr:uid="{00000000-0005-0000-0000-000029D20000}"/>
    <cellStyle name="Note 2 2 2 2 11 7" xfId="53805" xr:uid="{00000000-0005-0000-0000-00002AD20000}"/>
    <cellStyle name="Note 2 2 2 2 11 7 2" xfId="53806" xr:uid="{00000000-0005-0000-0000-00002BD20000}"/>
    <cellStyle name="Note 2 2 2 2 11 8" xfId="53807" xr:uid="{00000000-0005-0000-0000-00002CD20000}"/>
    <cellStyle name="Note 2 2 2 2 12" xfId="53808" xr:uid="{00000000-0005-0000-0000-00002DD20000}"/>
    <cellStyle name="Note 2 2 2 2 12 2" xfId="53809" xr:uid="{00000000-0005-0000-0000-00002ED20000}"/>
    <cellStyle name="Note 2 2 2 2 12 2 2" xfId="53810" xr:uid="{00000000-0005-0000-0000-00002FD20000}"/>
    <cellStyle name="Note 2 2 2 2 12 2 2 2" xfId="53811" xr:uid="{00000000-0005-0000-0000-000030D20000}"/>
    <cellStyle name="Note 2 2 2 2 12 2 2 3" xfId="53812" xr:uid="{00000000-0005-0000-0000-000031D20000}"/>
    <cellStyle name="Note 2 2 2 2 12 2 2 4" xfId="53813" xr:uid="{00000000-0005-0000-0000-000032D20000}"/>
    <cellStyle name="Note 2 2 2 2 12 2 2 5" xfId="53814" xr:uid="{00000000-0005-0000-0000-000033D20000}"/>
    <cellStyle name="Note 2 2 2 2 12 2 3" xfId="53815" xr:uid="{00000000-0005-0000-0000-000034D20000}"/>
    <cellStyle name="Note 2 2 2 2 12 2 3 2" xfId="53816" xr:uid="{00000000-0005-0000-0000-000035D20000}"/>
    <cellStyle name="Note 2 2 2 2 12 2 3 3" xfId="53817" xr:uid="{00000000-0005-0000-0000-000036D20000}"/>
    <cellStyle name="Note 2 2 2 2 12 2 3 4" xfId="53818" xr:uid="{00000000-0005-0000-0000-000037D20000}"/>
    <cellStyle name="Note 2 2 2 2 12 2 3 5" xfId="53819" xr:uid="{00000000-0005-0000-0000-000038D20000}"/>
    <cellStyle name="Note 2 2 2 2 12 2 4" xfId="53820" xr:uid="{00000000-0005-0000-0000-000039D20000}"/>
    <cellStyle name="Note 2 2 2 2 12 2 4 2" xfId="53821" xr:uid="{00000000-0005-0000-0000-00003AD20000}"/>
    <cellStyle name="Note 2 2 2 2 12 2 5" xfId="53822" xr:uid="{00000000-0005-0000-0000-00003BD20000}"/>
    <cellStyle name="Note 2 2 2 2 12 2 5 2" xfId="53823" xr:uid="{00000000-0005-0000-0000-00003CD20000}"/>
    <cellStyle name="Note 2 2 2 2 12 2 6" xfId="53824" xr:uid="{00000000-0005-0000-0000-00003DD20000}"/>
    <cellStyle name="Note 2 2 2 2 12 2 6 2" xfId="53825" xr:uid="{00000000-0005-0000-0000-00003ED20000}"/>
    <cellStyle name="Note 2 2 2 2 12 2 7" xfId="53826" xr:uid="{00000000-0005-0000-0000-00003FD20000}"/>
    <cellStyle name="Note 2 2 2 2 12 3" xfId="53827" xr:uid="{00000000-0005-0000-0000-000040D20000}"/>
    <cellStyle name="Note 2 2 2 2 12 3 2" xfId="53828" xr:uid="{00000000-0005-0000-0000-000041D20000}"/>
    <cellStyle name="Note 2 2 2 2 12 3 3" xfId="53829" xr:uid="{00000000-0005-0000-0000-000042D20000}"/>
    <cellStyle name="Note 2 2 2 2 12 3 4" xfId="53830" xr:uid="{00000000-0005-0000-0000-000043D20000}"/>
    <cellStyle name="Note 2 2 2 2 12 3 5" xfId="53831" xr:uid="{00000000-0005-0000-0000-000044D20000}"/>
    <cellStyle name="Note 2 2 2 2 12 4" xfId="53832" xr:uid="{00000000-0005-0000-0000-000045D20000}"/>
    <cellStyle name="Note 2 2 2 2 12 4 2" xfId="53833" xr:uid="{00000000-0005-0000-0000-000046D20000}"/>
    <cellStyle name="Note 2 2 2 2 12 4 3" xfId="53834" xr:uid="{00000000-0005-0000-0000-000047D20000}"/>
    <cellStyle name="Note 2 2 2 2 12 4 4" xfId="53835" xr:uid="{00000000-0005-0000-0000-000048D20000}"/>
    <cellStyle name="Note 2 2 2 2 12 4 5" xfId="53836" xr:uid="{00000000-0005-0000-0000-000049D20000}"/>
    <cellStyle name="Note 2 2 2 2 12 5" xfId="53837" xr:uid="{00000000-0005-0000-0000-00004AD20000}"/>
    <cellStyle name="Note 2 2 2 2 12 5 2" xfId="53838" xr:uid="{00000000-0005-0000-0000-00004BD20000}"/>
    <cellStyle name="Note 2 2 2 2 12 6" xfId="53839" xr:uid="{00000000-0005-0000-0000-00004CD20000}"/>
    <cellStyle name="Note 2 2 2 2 12 6 2" xfId="53840" xr:uid="{00000000-0005-0000-0000-00004DD20000}"/>
    <cellStyle name="Note 2 2 2 2 12 7" xfId="53841" xr:uid="{00000000-0005-0000-0000-00004ED20000}"/>
    <cellStyle name="Note 2 2 2 2 12 7 2" xfId="53842" xr:uid="{00000000-0005-0000-0000-00004FD20000}"/>
    <cellStyle name="Note 2 2 2 2 12 8" xfId="53843" xr:uid="{00000000-0005-0000-0000-000050D20000}"/>
    <cellStyle name="Note 2 2 2 2 13" xfId="53844" xr:uid="{00000000-0005-0000-0000-000051D20000}"/>
    <cellStyle name="Note 2 2 2 2 13 2" xfId="53845" xr:uid="{00000000-0005-0000-0000-000052D20000}"/>
    <cellStyle name="Note 2 2 2 2 13 2 2" xfId="53846" xr:uid="{00000000-0005-0000-0000-000053D20000}"/>
    <cellStyle name="Note 2 2 2 2 13 2 2 2" xfId="53847" xr:uid="{00000000-0005-0000-0000-000054D20000}"/>
    <cellStyle name="Note 2 2 2 2 13 2 2 3" xfId="53848" xr:uid="{00000000-0005-0000-0000-000055D20000}"/>
    <cellStyle name="Note 2 2 2 2 13 2 2 4" xfId="53849" xr:uid="{00000000-0005-0000-0000-000056D20000}"/>
    <cellStyle name="Note 2 2 2 2 13 2 2 5" xfId="53850" xr:uid="{00000000-0005-0000-0000-000057D20000}"/>
    <cellStyle name="Note 2 2 2 2 13 2 3" xfId="53851" xr:uid="{00000000-0005-0000-0000-000058D20000}"/>
    <cellStyle name="Note 2 2 2 2 13 2 3 2" xfId="53852" xr:uid="{00000000-0005-0000-0000-000059D20000}"/>
    <cellStyle name="Note 2 2 2 2 13 2 3 3" xfId="53853" xr:uid="{00000000-0005-0000-0000-00005AD20000}"/>
    <cellStyle name="Note 2 2 2 2 13 2 3 4" xfId="53854" xr:uid="{00000000-0005-0000-0000-00005BD20000}"/>
    <cellStyle name="Note 2 2 2 2 13 2 3 5" xfId="53855" xr:uid="{00000000-0005-0000-0000-00005CD20000}"/>
    <cellStyle name="Note 2 2 2 2 13 2 4" xfId="53856" xr:uid="{00000000-0005-0000-0000-00005DD20000}"/>
    <cellStyle name="Note 2 2 2 2 13 2 4 2" xfId="53857" xr:uid="{00000000-0005-0000-0000-00005ED20000}"/>
    <cellStyle name="Note 2 2 2 2 13 2 5" xfId="53858" xr:uid="{00000000-0005-0000-0000-00005FD20000}"/>
    <cellStyle name="Note 2 2 2 2 13 2 5 2" xfId="53859" xr:uid="{00000000-0005-0000-0000-000060D20000}"/>
    <cellStyle name="Note 2 2 2 2 13 2 6" xfId="53860" xr:uid="{00000000-0005-0000-0000-000061D20000}"/>
    <cellStyle name="Note 2 2 2 2 13 2 6 2" xfId="53861" xr:uid="{00000000-0005-0000-0000-000062D20000}"/>
    <cellStyle name="Note 2 2 2 2 13 2 7" xfId="53862" xr:uid="{00000000-0005-0000-0000-000063D20000}"/>
    <cellStyle name="Note 2 2 2 2 13 3" xfId="53863" xr:uid="{00000000-0005-0000-0000-000064D20000}"/>
    <cellStyle name="Note 2 2 2 2 13 3 2" xfId="53864" xr:uid="{00000000-0005-0000-0000-000065D20000}"/>
    <cellStyle name="Note 2 2 2 2 13 3 3" xfId="53865" xr:uid="{00000000-0005-0000-0000-000066D20000}"/>
    <cellStyle name="Note 2 2 2 2 13 3 4" xfId="53866" xr:uid="{00000000-0005-0000-0000-000067D20000}"/>
    <cellStyle name="Note 2 2 2 2 13 3 5" xfId="53867" xr:uid="{00000000-0005-0000-0000-000068D20000}"/>
    <cellStyle name="Note 2 2 2 2 13 4" xfId="53868" xr:uid="{00000000-0005-0000-0000-000069D20000}"/>
    <cellStyle name="Note 2 2 2 2 13 4 2" xfId="53869" xr:uid="{00000000-0005-0000-0000-00006AD20000}"/>
    <cellStyle name="Note 2 2 2 2 13 4 3" xfId="53870" xr:uid="{00000000-0005-0000-0000-00006BD20000}"/>
    <cellStyle name="Note 2 2 2 2 13 4 4" xfId="53871" xr:uid="{00000000-0005-0000-0000-00006CD20000}"/>
    <cellStyle name="Note 2 2 2 2 13 4 5" xfId="53872" xr:uid="{00000000-0005-0000-0000-00006DD20000}"/>
    <cellStyle name="Note 2 2 2 2 13 5" xfId="53873" xr:uid="{00000000-0005-0000-0000-00006ED20000}"/>
    <cellStyle name="Note 2 2 2 2 13 5 2" xfId="53874" xr:uid="{00000000-0005-0000-0000-00006FD20000}"/>
    <cellStyle name="Note 2 2 2 2 13 6" xfId="53875" xr:uid="{00000000-0005-0000-0000-000070D20000}"/>
    <cellStyle name="Note 2 2 2 2 13 6 2" xfId="53876" xr:uid="{00000000-0005-0000-0000-000071D20000}"/>
    <cellStyle name="Note 2 2 2 2 13 7" xfId="53877" xr:uid="{00000000-0005-0000-0000-000072D20000}"/>
    <cellStyle name="Note 2 2 2 2 13 7 2" xfId="53878" xr:uid="{00000000-0005-0000-0000-000073D20000}"/>
    <cellStyle name="Note 2 2 2 2 13 8" xfId="53879" xr:uid="{00000000-0005-0000-0000-000074D20000}"/>
    <cellStyle name="Note 2 2 2 2 14" xfId="53880" xr:uid="{00000000-0005-0000-0000-000075D20000}"/>
    <cellStyle name="Note 2 2 2 2 14 2" xfId="53881" xr:uid="{00000000-0005-0000-0000-000076D20000}"/>
    <cellStyle name="Note 2 2 2 2 14 2 2" xfId="53882" xr:uid="{00000000-0005-0000-0000-000077D20000}"/>
    <cellStyle name="Note 2 2 2 2 14 2 2 2" xfId="53883" xr:uid="{00000000-0005-0000-0000-000078D20000}"/>
    <cellStyle name="Note 2 2 2 2 14 2 2 3" xfId="53884" xr:uid="{00000000-0005-0000-0000-000079D20000}"/>
    <cellStyle name="Note 2 2 2 2 14 2 2 4" xfId="53885" xr:uid="{00000000-0005-0000-0000-00007AD20000}"/>
    <cellStyle name="Note 2 2 2 2 14 2 2 5" xfId="53886" xr:uid="{00000000-0005-0000-0000-00007BD20000}"/>
    <cellStyle name="Note 2 2 2 2 14 2 3" xfId="53887" xr:uid="{00000000-0005-0000-0000-00007CD20000}"/>
    <cellStyle name="Note 2 2 2 2 14 2 3 2" xfId="53888" xr:uid="{00000000-0005-0000-0000-00007DD20000}"/>
    <cellStyle name="Note 2 2 2 2 14 2 3 3" xfId="53889" xr:uid="{00000000-0005-0000-0000-00007ED20000}"/>
    <cellStyle name="Note 2 2 2 2 14 2 3 4" xfId="53890" xr:uid="{00000000-0005-0000-0000-00007FD20000}"/>
    <cellStyle name="Note 2 2 2 2 14 2 3 5" xfId="53891" xr:uid="{00000000-0005-0000-0000-000080D20000}"/>
    <cellStyle name="Note 2 2 2 2 14 2 4" xfId="53892" xr:uid="{00000000-0005-0000-0000-000081D20000}"/>
    <cellStyle name="Note 2 2 2 2 14 2 4 2" xfId="53893" xr:uid="{00000000-0005-0000-0000-000082D20000}"/>
    <cellStyle name="Note 2 2 2 2 14 2 5" xfId="53894" xr:uid="{00000000-0005-0000-0000-000083D20000}"/>
    <cellStyle name="Note 2 2 2 2 14 2 5 2" xfId="53895" xr:uid="{00000000-0005-0000-0000-000084D20000}"/>
    <cellStyle name="Note 2 2 2 2 14 2 6" xfId="53896" xr:uid="{00000000-0005-0000-0000-000085D20000}"/>
    <cellStyle name="Note 2 2 2 2 14 2 6 2" xfId="53897" xr:uid="{00000000-0005-0000-0000-000086D20000}"/>
    <cellStyle name="Note 2 2 2 2 14 2 7" xfId="53898" xr:uid="{00000000-0005-0000-0000-000087D20000}"/>
    <cellStyle name="Note 2 2 2 2 14 3" xfId="53899" xr:uid="{00000000-0005-0000-0000-000088D20000}"/>
    <cellStyle name="Note 2 2 2 2 14 3 2" xfId="53900" xr:uid="{00000000-0005-0000-0000-000089D20000}"/>
    <cellStyle name="Note 2 2 2 2 14 3 3" xfId="53901" xr:uid="{00000000-0005-0000-0000-00008AD20000}"/>
    <cellStyle name="Note 2 2 2 2 14 3 4" xfId="53902" xr:uid="{00000000-0005-0000-0000-00008BD20000}"/>
    <cellStyle name="Note 2 2 2 2 14 3 5" xfId="53903" xr:uid="{00000000-0005-0000-0000-00008CD20000}"/>
    <cellStyle name="Note 2 2 2 2 14 4" xfId="53904" xr:uid="{00000000-0005-0000-0000-00008DD20000}"/>
    <cellStyle name="Note 2 2 2 2 14 4 2" xfId="53905" xr:uid="{00000000-0005-0000-0000-00008ED20000}"/>
    <cellStyle name="Note 2 2 2 2 14 4 3" xfId="53906" xr:uid="{00000000-0005-0000-0000-00008FD20000}"/>
    <cellStyle name="Note 2 2 2 2 14 4 4" xfId="53907" xr:uid="{00000000-0005-0000-0000-000090D20000}"/>
    <cellStyle name="Note 2 2 2 2 14 4 5" xfId="53908" xr:uid="{00000000-0005-0000-0000-000091D20000}"/>
    <cellStyle name="Note 2 2 2 2 14 5" xfId="53909" xr:uid="{00000000-0005-0000-0000-000092D20000}"/>
    <cellStyle name="Note 2 2 2 2 14 5 2" xfId="53910" xr:uid="{00000000-0005-0000-0000-000093D20000}"/>
    <cellStyle name="Note 2 2 2 2 14 6" xfId="53911" xr:uid="{00000000-0005-0000-0000-000094D20000}"/>
    <cellStyle name="Note 2 2 2 2 14 6 2" xfId="53912" xr:uid="{00000000-0005-0000-0000-000095D20000}"/>
    <cellStyle name="Note 2 2 2 2 14 7" xfId="53913" xr:uid="{00000000-0005-0000-0000-000096D20000}"/>
    <cellStyle name="Note 2 2 2 2 14 7 2" xfId="53914" xr:uid="{00000000-0005-0000-0000-000097D20000}"/>
    <cellStyle name="Note 2 2 2 2 14 8" xfId="53915" xr:uid="{00000000-0005-0000-0000-000098D20000}"/>
    <cellStyle name="Note 2 2 2 2 15" xfId="53916" xr:uid="{00000000-0005-0000-0000-000099D20000}"/>
    <cellStyle name="Note 2 2 2 2 15 2" xfId="53917" xr:uid="{00000000-0005-0000-0000-00009AD20000}"/>
    <cellStyle name="Note 2 2 2 2 15 2 2" xfId="53918" xr:uid="{00000000-0005-0000-0000-00009BD20000}"/>
    <cellStyle name="Note 2 2 2 2 15 2 3" xfId="53919" xr:uid="{00000000-0005-0000-0000-00009CD20000}"/>
    <cellStyle name="Note 2 2 2 2 15 2 4" xfId="53920" xr:uid="{00000000-0005-0000-0000-00009DD20000}"/>
    <cellStyle name="Note 2 2 2 2 15 2 5" xfId="53921" xr:uid="{00000000-0005-0000-0000-00009ED20000}"/>
    <cellStyle name="Note 2 2 2 2 15 3" xfId="53922" xr:uid="{00000000-0005-0000-0000-00009FD20000}"/>
    <cellStyle name="Note 2 2 2 2 15 3 2" xfId="53923" xr:uid="{00000000-0005-0000-0000-0000A0D20000}"/>
    <cellStyle name="Note 2 2 2 2 15 3 3" xfId="53924" xr:uid="{00000000-0005-0000-0000-0000A1D20000}"/>
    <cellStyle name="Note 2 2 2 2 15 3 4" xfId="53925" xr:uid="{00000000-0005-0000-0000-0000A2D20000}"/>
    <cellStyle name="Note 2 2 2 2 15 3 5" xfId="53926" xr:uid="{00000000-0005-0000-0000-0000A3D20000}"/>
    <cellStyle name="Note 2 2 2 2 15 4" xfId="53927" xr:uid="{00000000-0005-0000-0000-0000A4D20000}"/>
    <cellStyle name="Note 2 2 2 2 15 4 2" xfId="53928" xr:uid="{00000000-0005-0000-0000-0000A5D20000}"/>
    <cellStyle name="Note 2 2 2 2 15 5" xfId="53929" xr:uid="{00000000-0005-0000-0000-0000A6D20000}"/>
    <cellStyle name="Note 2 2 2 2 15 5 2" xfId="53930" xr:uid="{00000000-0005-0000-0000-0000A7D20000}"/>
    <cellStyle name="Note 2 2 2 2 15 6" xfId="53931" xr:uid="{00000000-0005-0000-0000-0000A8D20000}"/>
    <cellStyle name="Note 2 2 2 2 15 6 2" xfId="53932" xr:uid="{00000000-0005-0000-0000-0000A9D20000}"/>
    <cellStyle name="Note 2 2 2 2 15 7" xfId="53933" xr:uid="{00000000-0005-0000-0000-0000AAD20000}"/>
    <cellStyle name="Note 2 2 2 2 16" xfId="53934" xr:uid="{00000000-0005-0000-0000-0000ABD20000}"/>
    <cellStyle name="Note 2 2 2 2 16 2" xfId="53935" xr:uid="{00000000-0005-0000-0000-0000ACD20000}"/>
    <cellStyle name="Note 2 2 2 2 16 3" xfId="53936" xr:uid="{00000000-0005-0000-0000-0000ADD20000}"/>
    <cellStyle name="Note 2 2 2 2 16 4" xfId="53937" xr:uid="{00000000-0005-0000-0000-0000AED20000}"/>
    <cellStyle name="Note 2 2 2 2 16 5" xfId="53938" xr:uid="{00000000-0005-0000-0000-0000AFD20000}"/>
    <cellStyle name="Note 2 2 2 2 17" xfId="53939" xr:uid="{00000000-0005-0000-0000-0000B0D20000}"/>
    <cellStyle name="Note 2 2 2 2 17 2" xfId="53940" xr:uid="{00000000-0005-0000-0000-0000B1D20000}"/>
    <cellStyle name="Note 2 2 2 2 17 3" xfId="53941" xr:uid="{00000000-0005-0000-0000-0000B2D20000}"/>
    <cellStyle name="Note 2 2 2 2 17 4" xfId="53942" xr:uid="{00000000-0005-0000-0000-0000B3D20000}"/>
    <cellStyle name="Note 2 2 2 2 17 5" xfId="53943" xr:uid="{00000000-0005-0000-0000-0000B4D20000}"/>
    <cellStyle name="Note 2 2 2 2 18" xfId="53944" xr:uid="{00000000-0005-0000-0000-0000B5D20000}"/>
    <cellStyle name="Note 2 2 2 2 18 2" xfId="53945" xr:uid="{00000000-0005-0000-0000-0000B6D20000}"/>
    <cellStyle name="Note 2 2 2 2 19" xfId="53946" xr:uid="{00000000-0005-0000-0000-0000B7D20000}"/>
    <cellStyle name="Note 2 2 2 2 19 2" xfId="53947" xr:uid="{00000000-0005-0000-0000-0000B8D20000}"/>
    <cellStyle name="Note 2 2 2 2 2" xfId="53948" xr:uid="{00000000-0005-0000-0000-0000B9D20000}"/>
    <cellStyle name="Note 2 2 2 2 2 2" xfId="53949" xr:uid="{00000000-0005-0000-0000-0000BAD20000}"/>
    <cellStyle name="Note 2 2 2 2 2 2 2" xfId="53950" xr:uid="{00000000-0005-0000-0000-0000BBD20000}"/>
    <cellStyle name="Note 2 2 2 2 2 2 2 2" xfId="53951" xr:uid="{00000000-0005-0000-0000-0000BCD20000}"/>
    <cellStyle name="Note 2 2 2 2 2 2 2 3" xfId="53952" xr:uid="{00000000-0005-0000-0000-0000BDD20000}"/>
    <cellStyle name="Note 2 2 2 2 2 2 2 4" xfId="53953" xr:uid="{00000000-0005-0000-0000-0000BED20000}"/>
    <cellStyle name="Note 2 2 2 2 2 2 2 5" xfId="53954" xr:uid="{00000000-0005-0000-0000-0000BFD20000}"/>
    <cellStyle name="Note 2 2 2 2 2 2 3" xfId="53955" xr:uid="{00000000-0005-0000-0000-0000C0D20000}"/>
    <cellStyle name="Note 2 2 2 2 2 2 3 2" xfId="53956" xr:uid="{00000000-0005-0000-0000-0000C1D20000}"/>
    <cellStyle name="Note 2 2 2 2 2 2 3 3" xfId="53957" xr:uid="{00000000-0005-0000-0000-0000C2D20000}"/>
    <cellStyle name="Note 2 2 2 2 2 2 3 4" xfId="53958" xr:uid="{00000000-0005-0000-0000-0000C3D20000}"/>
    <cellStyle name="Note 2 2 2 2 2 2 3 5" xfId="53959" xr:uid="{00000000-0005-0000-0000-0000C4D20000}"/>
    <cellStyle name="Note 2 2 2 2 2 2 4" xfId="53960" xr:uid="{00000000-0005-0000-0000-0000C5D20000}"/>
    <cellStyle name="Note 2 2 2 2 2 2 4 2" xfId="53961" xr:uid="{00000000-0005-0000-0000-0000C6D20000}"/>
    <cellStyle name="Note 2 2 2 2 2 2 5" xfId="53962" xr:uid="{00000000-0005-0000-0000-0000C7D20000}"/>
    <cellStyle name="Note 2 2 2 2 2 2 5 2" xfId="53963" xr:uid="{00000000-0005-0000-0000-0000C8D20000}"/>
    <cellStyle name="Note 2 2 2 2 2 2 6" xfId="53964" xr:uid="{00000000-0005-0000-0000-0000C9D20000}"/>
    <cellStyle name="Note 2 2 2 2 2 2 6 2" xfId="53965" xr:uid="{00000000-0005-0000-0000-0000CAD20000}"/>
    <cellStyle name="Note 2 2 2 2 2 2 7" xfId="53966" xr:uid="{00000000-0005-0000-0000-0000CBD20000}"/>
    <cellStyle name="Note 2 2 2 2 2 3" xfId="53967" xr:uid="{00000000-0005-0000-0000-0000CCD20000}"/>
    <cellStyle name="Note 2 2 2 2 2 3 2" xfId="53968" xr:uid="{00000000-0005-0000-0000-0000CDD20000}"/>
    <cellStyle name="Note 2 2 2 2 2 3 3" xfId="53969" xr:uid="{00000000-0005-0000-0000-0000CED20000}"/>
    <cellStyle name="Note 2 2 2 2 2 3 4" xfId="53970" xr:uid="{00000000-0005-0000-0000-0000CFD20000}"/>
    <cellStyle name="Note 2 2 2 2 2 3 5" xfId="53971" xr:uid="{00000000-0005-0000-0000-0000D0D20000}"/>
    <cellStyle name="Note 2 2 2 2 2 4" xfId="53972" xr:uid="{00000000-0005-0000-0000-0000D1D20000}"/>
    <cellStyle name="Note 2 2 2 2 2 4 2" xfId="53973" xr:uid="{00000000-0005-0000-0000-0000D2D20000}"/>
    <cellStyle name="Note 2 2 2 2 2 4 3" xfId="53974" xr:uid="{00000000-0005-0000-0000-0000D3D20000}"/>
    <cellStyle name="Note 2 2 2 2 2 4 4" xfId="53975" xr:uid="{00000000-0005-0000-0000-0000D4D20000}"/>
    <cellStyle name="Note 2 2 2 2 2 4 5" xfId="53976" xr:uid="{00000000-0005-0000-0000-0000D5D20000}"/>
    <cellStyle name="Note 2 2 2 2 2 5" xfId="53977" xr:uid="{00000000-0005-0000-0000-0000D6D20000}"/>
    <cellStyle name="Note 2 2 2 2 2 5 2" xfId="53978" xr:uid="{00000000-0005-0000-0000-0000D7D20000}"/>
    <cellStyle name="Note 2 2 2 2 2 6" xfId="53979" xr:uid="{00000000-0005-0000-0000-0000D8D20000}"/>
    <cellStyle name="Note 2 2 2 2 2 6 2" xfId="53980" xr:uid="{00000000-0005-0000-0000-0000D9D20000}"/>
    <cellStyle name="Note 2 2 2 2 2 7" xfId="53981" xr:uid="{00000000-0005-0000-0000-0000DAD20000}"/>
    <cellStyle name="Note 2 2 2 2 2 7 2" xfId="53982" xr:uid="{00000000-0005-0000-0000-0000DBD20000}"/>
    <cellStyle name="Note 2 2 2 2 2 8" xfId="53983" xr:uid="{00000000-0005-0000-0000-0000DCD20000}"/>
    <cellStyle name="Note 2 2 2 2 20" xfId="53984" xr:uid="{00000000-0005-0000-0000-0000DDD20000}"/>
    <cellStyle name="Note 2 2 2 2 20 2" xfId="53985" xr:uid="{00000000-0005-0000-0000-0000DED20000}"/>
    <cellStyle name="Note 2 2 2 2 21" xfId="53986" xr:uid="{00000000-0005-0000-0000-0000DFD20000}"/>
    <cellStyle name="Note 2 2 2 2 3" xfId="53987" xr:uid="{00000000-0005-0000-0000-0000E0D20000}"/>
    <cellStyle name="Note 2 2 2 2 3 2" xfId="53988" xr:uid="{00000000-0005-0000-0000-0000E1D20000}"/>
    <cellStyle name="Note 2 2 2 2 3 2 2" xfId="53989" xr:uid="{00000000-0005-0000-0000-0000E2D20000}"/>
    <cellStyle name="Note 2 2 2 2 3 2 2 2" xfId="53990" xr:uid="{00000000-0005-0000-0000-0000E3D20000}"/>
    <cellStyle name="Note 2 2 2 2 3 2 2 3" xfId="53991" xr:uid="{00000000-0005-0000-0000-0000E4D20000}"/>
    <cellStyle name="Note 2 2 2 2 3 2 2 4" xfId="53992" xr:uid="{00000000-0005-0000-0000-0000E5D20000}"/>
    <cellStyle name="Note 2 2 2 2 3 2 2 5" xfId="53993" xr:uid="{00000000-0005-0000-0000-0000E6D20000}"/>
    <cellStyle name="Note 2 2 2 2 3 2 3" xfId="53994" xr:uid="{00000000-0005-0000-0000-0000E7D20000}"/>
    <cellStyle name="Note 2 2 2 2 3 2 3 2" xfId="53995" xr:uid="{00000000-0005-0000-0000-0000E8D20000}"/>
    <cellStyle name="Note 2 2 2 2 3 2 3 3" xfId="53996" xr:uid="{00000000-0005-0000-0000-0000E9D20000}"/>
    <cellStyle name="Note 2 2 2 2 3 2 3 4" xfId="53997" xr:uid="{00000000-0005-0000-0000-0000EAD20000}"/>
    <cellStyle name="Note 2 2 2 2 3 2 3 5" xfId="53998" xr:uid="{00000000-0005-0000-0000-0000EBD20000}"/>
    <cellStyle name="Note 2 2 2 2 3 2 4" xfId="53999" xr:uid="{00000000-0005-0000-0000-0000ECD20000}"/>
    <cellStyle name="Note 2 2 2 2 3 2 4 2" xfId="54000" xr:uid="{00000000-0005-0000-0000-0000EDD20000}"/>
    <cellStyle name="Note 2 2 2 2 3 2 5" xfId="54001" xr:uid="{00000000-0005-0000-0000-0000EED20000}"/>
    <cellStyle name="Note 2 2 2 2 3 2 5 2" xfId="54002" xr:uid="{00000000-0005-0000-0000-0000EFD20000}"/>
    <cellStyle name="Note 2 2 2 2 3 2 6" xfId="54003" xr:uid="{00000000-0005-0000-0000-0000F0D20000}"/>
    <cellStyle name="Note 2 2 2 2 3 2 6 2" xfId="54004" xr:uid="{00000000-0005-0000-0000-0000F1D20000}"/>
    <cellStyle name="Note 2 2 2 2 3 2 7" xfId="54005" xr:uid="{00000000-0005-0000-0000-0000F2D20000}"/>
    <cellStyle name="Note 2 2 2 2 3 3" xfId="54006" xr:uid="{00000000-0005-0000-0000-0000F3D20000}"/>
    <cellStyle name="Note 2 2 2 2 3 3 2" xfId="54007" xr:uid="{00000000-0005-0000-0000-0000F4D20000}"/>
    <cellStyle name="Note 2 2 2 2 3 3 3" xfId="54008" xr:uid="{00000000-0005-0000-0000-0000F5D20000}"/>
    <cellStyle name="Note 2 2 2 2 3 3 4" xfId="54009" xr:uid="{00000000-0005-0000-0000-0000F6D20000}"/>
    <cellStyle name="Note 2 2 2 2 3 3 5" xfId="54010" xr:uid="{00000000-0005-0000-0000-0000F7D20000}"/>
    <cellStyle name="Note 2 2 2 2 3 4" xfId="54011" xr:uid="{00000000-0005-0000-0000-0000F8D20000}"/>
    <cellStyle name="Note 2 2 2 2 3 4 2" xfId="54012" xr:uid="{00000000-0005-0000-0000-0000F9D20000}"/>
    <cellStyle name="Note 2 2 2 2 3 4 3" xfId="54013" xr:uid="{00000000-0005-0000-0000-0000FAD20000}"/>
    <cellStyle name="Note 2 2 2 2 3 4 4" xfId="54014" xr:uid="{00000000-0005-0000-0000-0000FBD20000}"/>
    <cellStyle name="Note 2 2 2 2 3 4 5" xfId="54015" xr:uid="{00000000-0005-0000-0000-0000FCD20000}"/>
    <cellStyle name="Note 2 2 2 2 3 5" xfId="54016" xr:uid="{00000000-0005-0000-0000-0000FDD20000}"/>
    <cellStyle name="Note 2 2 2 2 3 5 2" xfId="54017" xr:uid="{00000000-0005-0000-0000-0000FED20000}"/>
    <cellStyle name="Note 2 2 2 2 3 6" xfId="54018" xr:uid="{00000000-0005-0000-0000-0000FFD20000}"/>
    <cellStyle name="Note 2 2 2 2 3 6 2" xfId="54019" xr:uid="{00000000-0005-0000-0000-000000D30000}"/>
    <cellStyle name="Note 2 2 2 2 3 7" xfId="54020" xr:uid="{00000000-0005-0000-0000-000001D30000}"/>
    <cellStyle name="Note 2 2 2 2 3 7 2" xfId="54021" xr:uid="{00000000-0005-0000-0000-000002D30000}"/>
    <cellStyle name="Note 2 2 2 2 3 8" xfId="54022" xr:uid="{00000000-0005-0000-0000-000003D30000}"/>
    <cellStyle name="Note 2 2 2 2 4" xfId="54023" xr:uid="{00000000-0005-0000-0000-000004D30000}"/>
    <cellStyle name="Note 2 2 2 2 4 2" xfId="54024" xr:uid="{00000000-0005-0000-0000-000005D30000}"/>
    <cellStyle name="Note 2 2 2 2 4 2 2" xfId="54025" xr:uid="{00000000-0005-0000-0000-000006D30000}"/>
    <cellStyle name="Note 2 2 2 2 4 2 2 2" xfId="54026" xr:uid="{00000000-0005-0000-0000-000007D30000}"/>
    <cellStyle name="Note 2 2 2 2 4 2 2 3" xfId="54027" xr:uid="{00000000-0005-0000-0000-000008D30000}"/>
    <cellStyle name="Note 2 2 2 2 4 2 2 4" xfId="54028" xr:uid="{00000000-0005-0000-0000-000009D30000}"/>
    <cellStyle name="Note 2 2 2 2 4 2 2 5" xfId="54029" xr:uid="{00000000-0005-0000-0000-00000AD30000}"/>
    <cellStyle name="Note 2 2 2 2 4 2 3" xfId="54030" xr:uid="{00000000-0005-0000-0000-00000BD30000}"/>
    <cellStyle name="Note 2 2 2 2 4 2 3 2" xfId="54031" xr:uid="{00000000-0005-0000-0000-00000CD30000}"/>
    <cellStyle name="Note 2 2 2 2 4 2 3 3" xfId="54032" xr:uid="{00000000-0005-0000-0000-00000DD30000}"/>
    <cellStyle name="Note 2 2 2 2 4 2 3 4" xfId="54033" xr:uid="{00000000-0005-0000-0000-00000ED30000}"/>
    <cellStyle name="Note 2 2 2 2 4 2 3 5" xfId="54034" xr:uid="{00000000-0005-0000-0000-00000FD30000}"/>
    <cellStyle name="Note 2 2 2 2 4 2 4" xfId="54035" xr:uid="{00000000-0005-0000-0000-000010D30000}"/>
    <cellStyle name="Note 2 2 2 2 4 2 4 2" xfId="54036" xr:uid="{00000000-0005-0000-0000-000011D30000}"/>
    <cellStyle name="Note 2 2 2 2 4 2 5" xfId="54037" xr:uid="{00000000-0005-0000-0000-000012D30000}"/>
    <cellStyle name="Note 2 2 2 2 4 2 5 2" xfId="54038" xr:uid="{00000000-0005-0000-0000-000013D30000}"/>
    <cellStyle name="Note 2 2 2 2 4 2 6" xfId="54039" xr:uid="{00000000-0005-0000-0000-000014D30000}"/>
    <cellStyle name="Note 2 2 2 2 4 2 6 2" xfId="54040" xr:uid="{00000000-0005-0000-0000-000015D30000}"/>
    <cellStyle name="Note 2 2 2 2 4 2 7" xfId="54041" xr:uid="{00000000-0005-0000-0000-000016D30000}"/>
    <cellStyle name="Note 2 2 2 2 4 3" xfId="54042" xr:uid="{00000000-0005-0000-0000-000017D30000}"/>
    <cellStyle name="Note 2 2 2 2 4 3 2" xfId="54043" xr:uid="{00000000-0005-0000-0000-000018D30000}"/>
    <cellStyle name="Note 2 2 2 2 4 3 3" xfId="54044" xr:uid="{00000000-0005-0000-0000-000019D30000}"/>
    <cellStyle name="Note 2 2 2 2 4 3 4" xfId="54045" xr:uid="{00000000-0005-0000-0000-00001AD30000}"/>
    <cellStyle name="Note 2 2 2 2 4 3 5" xfId="54046" xr:uid="{00000000-0005-0000-0000-00001BD30000}"/>
    <cellStyle name="Note 2 2 2 2 4 4" xfId="54047" xr:uid="{00000000-0005-0000-0000-00001CD30000}"/>
    <cellStyle name="Note 2 2 2 2 4 4 2" xfId="54048" xr:uid="{00000000-0005-0000-0000-00001DD30000}"/>
    <cellStyle name="Note 2 2 2 2 4 4 3" xfId="54049" xr:uid="{00000000-0005-0000-0000-00001ED30000}"/>
    <cellStyle name="Note 2 2 2 2 4 4 4" xfId="54050" xr:uid="{00000000-0005-0000-0000-00001FD30000}"/>
    <cellStyle name="Note 2 2 2 2 4 4 5" xfId="54051" xr:uid="{00000000-0005-0000-0000-000020D30000}"/>
    <cellStyle name="Note 2 2 2 2 4 5" xfId="54052" xr:uid="{00000000-0005-0000-0000-000021D30000}"/>
    <cellStyle name="Note 2 2 2 2 4 5 2" xfId="54053" xr:uid="{00000000-0005-0000-0000-000022D30000}"/>
    <cellStyle name="Note 2 2 2 2 4 6" xfId="54054" xr:uid="{00000000-0005-0000-0000-000023D30000}"/>
    <cellStyle name="Note 2 2 2 2 4 6 2" xfId="54055" xr:uid="{00000000-0005-0000-0000-000024D30000}"/>
    <cellStyle name="Note 2 2 2 2 4 7" xfId="54056" xr:uid="{00000000-0005-0000-0000-000025D30000}"/>
    <cellStyle name="Note 2 2 2 2 4 7 2" xfId="54057" xr:uid="{00000000-0005-0000-0000-000026D30000}"/>
    <cellStyle name="Note 2 2 2 2 4 8" xfId="54058" xr:uid="{00000000-0005-0000-0000-000027D30000}"/>
    <cellStyle name="Note 2 2 2 2 5" xfId="54059" xr:uid="{00000000-0005-0000-0000-000028D30000}"/>
    <cellStyle name="Note 2 2 2 2 5 2" xfId="54060" xr:uid="{00000000-0005-0000-0000-000029D30000}"/>
    <cellStyle name="Note 2 2 2 2 5 2 2" xfId="54061" xr:uid="{00000000-0005-0000-0000-00002AD30000}"/>
    <cellStyle name="Note 2 2 2 2 5 2 2 2" xfId="54062" xr:uid="{00000000-0005-0000-0000-00002BD30000}"/>
    <cellStyle name="Note 2 2 2 2 5 2 2 3" xfId="54063" xr:uid="{00000000-0005-0000-0000-00002CD30000}"/>
    <cellStyle name="Note 2 2 2 2 5 2 2 4" xfId="54064" xr:uid="{00000000-0005-0000-0000-00002DD30000}"/>
    <cellStyle name="Note 2 2 2 2 5 2 2 5" xfId="54065" xr:uid="{00000000-0005-0000-0000-00002ED30000}"/>
    <cellStyle name="Note 2 2 2 2 5 2 3" xfId="54066" xr:uid="{00000000-0005-0000-0000-00002FD30000}"/>
    <cellStyle name="Note 2 2 2 2 5 2 3 2" xfId="54067" xr:uid="{00000000-0005-0000-0000-000030D30000}"/>
    <cellStyle name="Note 2 2 2 2 5 2 3 3" xfId="54068" xr:uid="{00000000-0005-0000-0000-000031D30000}"/>
    <cellStyle name="Note 2 2 2 2 5 2 3 4" xfId="54069" xr:uid="{00000000-0005-0000-0000-000032D30000}"/>
    <cellStyle name="Note 2 2 2 2 5 2 3 5" xfId="54070" xr:uid="{00000000-0005-0000-0000-000033D30000}"/>
    <cellStyle name="Note 2 2 2 2 5 2 4" xfId="54071" xr:uid="{00000000-0005-0000-0000-000034D30000}"/>
    <cellStyle name="Note 2 2 2 2 5 2 4 2" xfId="54072" xr:uid="{00000000-0005-0000-0000-000035D30000}"/>
    <cellStyle name="Note 2 2 2 2 5 2 5" xfId="54073" xr:uid="{00000000-0005-0000-0000-000036D30000}"/>
    <cellStyle name="Note 2 2 2 2 5 2 5 2" xfId="54074" xr:uid="{00000000-0005-0000-0000-000037D30000}"/>
    <cellStyle name="Note 2 2 2 2 5 2 6" xfId="54075" xr:uid="{00000000-0005-0000-0000-000038D30000}"/>
    <cellStyle name="Note 2 2 2 2 5 2 6 2" xfId="54076" xr:uid="{00000000-0005-0000-0000-000039D30000}"/>
    <cellStyle name="Note 2 2 2 2 5 2 7" xfId="54077" xr:uid="{00000000-0005-0000-0000-00003AD30000}"/>
    <cellStyle name="Note 2 2 2 2 5 3" xfId="54078" xr:uid="{00000000-0005-0000-0000-00003BD30000}"/>
    <cellStyle name="Note 2 2 2 2 5 3 2" xfId="54079" xr:uid="{00000000-0005-0000-0000-00003CD30000}"/>
    <cellStyle name="Note 2 2 2 2 5 3 3" xfId="54080" xr:uid="{00000000-0005-0000-0000-00003DD30000}"/>
    <cellStyle name="Note 2 2 2 2 5 3 4" xfId="54081" xr:uid="{00000000-0005-0000-0000-00003ED30000}"/>
    <cellStyle name="Note 2 2 2 2 5 3 5" xfId="54082" xr:uid="{00000000-0005-0000-0000-00003FD30000}"/>
    <cellStyle name="Note 2 2 2 2 5 4" xfId="54083" xr:uid="{00000000-0005-0000-0000-000040D30000}"/>
    <cellStyle name="Note 2 2 2 2 5 4 2" xfId="54084" xr:uid="{00000000-0005-0000-0000-000041D30000}"/>
    <cellStyle name="Note 2 2 2 2 5 4 3" xfId="54085" xr:uid="{00000000-0005-0000-0000-000042D30000}"/>
    <cellStyle name="Note 2 2 2 2 5 4 4" xfId="54086" xr:uid="{00000000-0005-0000-0000-000043D30000}"/>
    <cellStyle name="Note 2 2 2 2 5 4 5" xfId="54087" xr:uid="{00000000-0005-0000-0000-000044D30000}"/>
    <cellStyle name="Note 2 2 2 2 5 5" xfId="54088" xr:uid="{00000000-0005-0000-0000-000045D30000}"/>
    <cellStyle name="Note 2 2 2 2 5 5 2" xfId="54089" xr:uid="{00000000-0005-0000-0000-000046D30000}"/>
    <cellStyle name="Note 2 2 2 2 5 6" xfId="54090" xr:uid="{00000000-0005-0000-0000-000047D30000}"/>
    <cellStyle name="Note 2 2 2 2 5 6 2" xfId="54091" xr:uid="{00000000-0005-0000-0000-000048D30000}"/>
    <cellStyle name="Note 2 2 2 2 5 7" xfId="54092" xr:uid="{00000000-0005-0000-0000-000049D30000}"/>
    <cellStyle name="Note 2 2 2 2 5 7 2" xfId="54093" xr:uid="{00000000-0005-0000-0000-00004AD30000}"/>
    <cellStyle name="Note 2 2 2 2 5 8" xfId="54094" xr:uid="{00000000-0005-0000-0000-00004BD30000}"/>
    <cellStyle name="Note 2 2 2 2 6" xfId="54095" xr:uid="{00000000-0005-0000-0000-00004CD30000}"/>
    <cellStyle name="Note 2 2 2 2 6 2" xfId="54096" xr:uid="{00000000-0005-0000-0000-00004DD30000}"/>
    <cellStyle name="Note 2 2 2 2 6 2 2" xfId="54097" xr:uid="{00000000-0005-0000-0000-00004ED30000}"/>
    <cellStyle name="Note 2 2 2 2 6 2 2 2" xfId="54098" xr:uid="{00000000-0005-0000-0000-00004FD30000}"/>
    <cellStyle name="Note 2 2 2 2 6 2 2 3" xfId="54099" xr:uid="{00000000-0005-0000-0000-000050D30000}"/>
    <cellStyle name="Note 2 2 2 2 6 2 2 4" xfId="54100" xr:uid="{00000000-0005-0000-0000-000051D30000}"/>
    <cellStyle name="Note 2 2 2 2 6 2 2 5" xfId="54101" xr:uid="{00000000-0005-0000-0000-000052D30000}"/>
    <cellStyle name="Note 2 2 2 2 6 2 3" xfId="54102" xr:uid="{00000000-0005-0000-0000-000053D30000}"/>
    <cellStyle name="Note 2 2 2 2 6 2 3 2" xfId="54103" xr:uid="{00000000-0005-0000-0000-000054D30000}"/>
    <cellStyle name="Note 2 2 2 2 6 2 3 3" xfId="54104" xr:uid="{00000000-0005-0000-0000-000055D30000}"/>
    <cellStyle name="Note 2 2 2 2 6 2 3 4" xfId="54105" xr:uid="{00000000-0005-0000-0000-000056D30000}"/>
    <cellStyle name="Note 2 2 2 2 6 2 3 5" xfId="54106" xr:uid="{00000000-0005-0000-0000-000057D30000}"/>
    <cellStyle name="Note 2 2 2 2 6 2 4" xfId="54107" xr:uid="{00000000-0005-0000-0000-000058D30000}"/>
    <cellStyle name="Note 2 2 2 2 6 2 4 2" xfId="54108" xr:uid="{00000000-0005-0000-0000-000059D30000}"/>
    <cellStyle name="Note 2 2 2 2 6 2 5" xfId="54109" xr:uid="{00000000-0005-0000-0000-00005AD30000}"/>
    <cellStyle name="Note 2 2 2 2 6 2 5 2" xfId="54110" xr:uid="{00000000-0005-0000-0000-00005BD30000}"/>
    <cellStyle name="Note 2 2 2 2 6 2 6" xfId="54111" xr:uid="{00000000-0005-0000-0000-00005CD30000}"/>
    <cellStyle name="Note 2 2 2 2 6 2 6 2" xfId="54112" xr:uid="{00000000-0005-0000-0000-00005DD30000}"/>
    <cellStyle name="Note 2 2 2 2 6 2 7" xfId="54113" xr:uid="{00000000-0005-0000-0000-00005ED30000}"/>
    <cellStyle name="Note 2 2 2 2 6 3" xfId="54114" xr:uid="{00000000-0005-0000-0000-00005FD30000}"/>
    <cellStyle name="Note 2 2 2 2 6 3 2" xfId="54115" xr:uid="{00000000-0005-0000-0000-000060D30000}"/>
    <cellStyle name="Note 2 2 2 2 6 3 3" xfId="54116" xr:uid="{00000000-0005-0000-0000-000061D30000}"/>
    <cellStyle name="Note 2 2 2 2 6 3 4" xfId="54117" xr:uid="{00000000-0005-0000-0000-000062D30000}"/>
    <cellStyle name="Note 2 2 2 2 6 3 5" xfId="54118" xr:uid="{00000000-0005-0000-0000-000063D30000}"/>
    <cellStyle name="Note 2 2 2 2 6 4" xfId="54119" xr:uid="{00000000-0005-0000-0000-000064D30000}"/>
    <cellStyle name="Note 2 2 2 2 6 4 2" xfId="54120" xr:uid="{00000000-0005-0000-0000-000065D30000}"/>
    <cellStyle name="Note 2 2 2 2 6 4 3" xfId="54121" xr:uid="{00000000-0005-0000-0000-000066D30000}"/>
    <cellStyle name="Note 2 2 2 2 6 4 4" xfId="54122" xr:uid="{00000000-0005-0000-0000-000067D30000}"/>
    <cellStyle name="Note 2 2 2 2 6 4 5" xfId="54123" xr:uid="{00000000-0005-0000-0000-000068D30000}"/>
    <cellStyle name="Note 2 2 2 2 6 5" xfId="54124" xr:uid="{00000000-0005-0000-0000-000069D30000}"/>
    <cellStyle name="Note 2 2 2 2 6 5 2" xfId="54125" xr:uid="{00000000-0005-0000-0000-00006AD30000}"/>
    <cellStyle name="Note 2 2 2 2 6 6" xfId="54126" xr:uid="{00000000-0005-0000-0000-00006BD30000}"/>
    <cellStyle name="Note 2 2 2 2 6 6 2" xfId="54127" xr:uid="{00000000-0005-0000-0000-00006CD30000}"/>
    <cellStyle name="Note 2 2 2 2 6 7" xfId="54128" xr:uid="{00000000-0005-0000-0000-00006DD30000}"/>
    <cellStyle name="Note 2 2 2 2 6 7 2" xfId="54129" xr:uid="{00000000-0005-0000-0000-00006ED30000}"/>
    <cellStyle name="Note 2 2 2 2 6 8" xfId="54130" xr:uid="{00000000-0005-0000-0000-00006FD30000}"/>
    <cellStyle name="Note 2 2 2 2 7" xfId="54131" xr:uid="{00000000-0005-0000-0000-000070D30000}"/>
    <cellStyle name="Note 2 2 2 2 7 2" xfId="54132" xr:uid="{00000000-0005-0000-0000-000071D30000}"/>
    <cellStyle name="Note 2 2 2 2 7 2 2" xfId="54133" xr:uid="{00000000-0005-0000-0000-000072D30000}"/>
    <cellStyle name="Note 2 2 2 2 7 2 2 2" xfId="54134" xr:uid="{00000000-0005-0000-0000-000073D30000}"/>
    <cellStyle name="Note 2 2 2 2 7 2 2 3" xfId="54135" xr:uid="{00000000-0005-0000-0000-000074D30000}"/>
    <cellStyle name="Note 2 2 2 2 7 2 2 4" xfId="54136" xr:uid="{00000000-0005-0000-0000-000075D30000}"/>
    <cellStyle name="Note 2 2 2 2 7 2 2 5" xfId="54137" xr:uid="{00000000-0005-0000-0000-000076D30000}"/>
    <cellStyle name="Note 2 2 2 2 7 2 3" xfId="54138" xr:uid="{00000000-0005-0000-0000-000077D30000}"/>
    <cellStyle name="Note 2 2 2 2 7 2 3 2" xfId="54139" xr:uid="{00000000-0005-0000-0000-000078D30000}"/>
    <cellStyle name="Note 2 2 2 2 7 2 3 3" xfId="54140" xr:uid="{00000000-0005-0000-0000-000079D30000}"/>
    <cellStyle name="Note 2 2 2 2 7 2 3 4" xfId="54141" xr:uid="{00000000-0005-0000-0000-00007AD30000}"/>
    <cellStyle name="Note 2 2 2 2 7 2 3 5" xfId="54142" xr:uid="{00000000-0005-0000-0000-00007BD30000}"/>
    <cellStyle name="Note 2 2 2 2 7 2 4" xfId="54143" xr:uid="{00000000-0005-0000-0000-00007CD30000}"/>
    <cellStyle name="Note 2 2 2 2 7 2 4 2" xfId="54144" xr:uid="{00000000-0005-0000-0000-00007DD30000}"/>
    <cellStyle name="Note 2 2 2 2 7 2 5" xfId="54145" xr:uid="{00000000-0005-0000-0000-00007ED30000}"/>
    <cellStyle name="Note 2 2 2 2 7 2 5 2" xfId="54146" xr:uid="{00000000-0005-0000-0000-00007FD30000}"/>
    <cellStyle name="Note 2 2 2 2 7 2 6" xfId="54147" xr:uid="{00000000-0005-0000-0000-000080D30000}"/>
    <cellStyle name="Note 2 2 2 2 7 2 6 2" xfId="54148" xr:uid="{00000000-0005-0000-0000-000081D30000}"/>
    <cellStyle name="Note 2 2 2 2 7 2 7" xfId="54149" xr:uid="{00000000-0005-0000-0000-000082D30000}"/>
    <cellStyle name="Note 2 2 2 2 7 3" xfId="54150" xr:uid="{00000000-0005-0000-0000-000083D30000}"/>
    <cellStyle name="Note 2 2 2 2 7 3 2" xfId="54151" xr:uid="{00000000-0005-0000-0000-000084D30000}"/>
    <cellStyle name="Note 2 2 2 2 7 3 3" xfId="54152" xr:uid="{00000000-0005-0000-0000-000085D30000}"/>
    <cellStyle name="Note 2 2 2 2 7 3 4" xfId="54153" xr:uid="{00000000-0005-0000-0000-000086D30000}"/>
    <cellStyle name="Note 2 2 2 2 7 3 5" xfId="54154" xr:uid="{00000000-0005-0000-0000-000087D30000}"/>
    <cellStyle name="Note 2 2 2 2 7 4" xfId="54155" xr:uid="{00000000-0005-0000-0000-000088D30000}"/>
    <cellStyle name="Note 2 2 2 2 7 4 2" xfId="54156" xr:uid="{00000000-0005-0000-0000-000089D30000}"/>
    <cellStyle name="Note 2 2 2 2 7 4 3" xfId="54157" xr:uid="{00000000-0005-0000-0000-00008AD30000}"/>
    <cellStyle name="Note 2 2 2 2 7 4 4" xfId="54158" xr:uid="{00000000-0005-0000-0000-00008BD30000}"/>
    <cellStyle name="Note 2 2 2 2 7 4 5" xfId="54159" xr:uid="{00000000-0005-0000-0000-00008CD30000}"/>
    <cellStyle name="Note 2 2 2 2 7 5" xfId="54160" xr:uid="{00000000-0005-0000-0000-00008DD30000}"/>
    <cellStyle name="Note 2 2 2 2 7 5 2" xfId="54161" xr:uid="{00000000-0005-0000-0000-00008ED30000}"/>
    <cellStyle name="Note 2 2 2 2 7 6" xfId="54162" xr:uid="{00000000-0005-0000-0000-00008FD30000}"/>
    <cellStyle name="Note 2 2 2 2 7 6 2" xfId="54163" xr:uid="{00000000-0005-0000-0000-000090D30000}"/>
    <cellStyle name="Note 2 2 2 2 7 7" xfId="54164" xr:uid="{00000000-0005-0000-0000-000091D30000}"/>
    <cellStyle name="Note 2 2 2 2 7 7 2" xfId="54165" xr:uid="{00000000-0005-0000-0000-000092D30000}"/>
    <cellStyle name="Note 2 2 2 2 7 8" xfId="54166" xr:uid="{00000000-0005-0000-0000-000093D30000}"/>
    <cellStyle name="Note 2 2 2 2 8" xfId="54167" xr:uid="{00000000-0005-0000-0000-000094D30000}"/>
    <cellStyle name="Note 2 2 2 2 8 2" xfId="54168" xr:uid="{00000000-0005-0000-0000-000095D30000}"/>
    <cellStyle name="Note 2 2 2 2 8 2 2" xfId="54169" xr:uid="{00000000-0005-0000-0000-000096D30000}"/>
    <cellStyle name="Note 2 2 2 2 8 2 2 2" xfId="54170" xr:uid="{00000000-0005-0000-0000-000097D30000}"/>
    <cellStyle name="Note 2 2 2 2 8 2 2 3" xfId="54171" xr:uid="{00000000-0005-0000-0000-000098D30000}"/>
    <cellStyle name="Note 2 2 2 2 8 2 2 4" xfId="54172" xr:uid="{00000000-0005-0000-0000-000099D30000}"/>
    <cellStyle name="Note 2 2 2 2 8 2 2 5" xfId="54173" xr:uid="{00000000-0005-0000-0000-00009AD30000}"/>
    <cellStyle name="Note 2 2 2 2 8 2 3" xfId="54174" xr:uid="{00000000-0005-0000-0000-00009BD30000}"/>
    <cellStyle name="Note 2 2 2 2 8 2 3 2" xfId="54175" xr:uid="{00000000-0005-0000-0000-00009CD30000}"/>
    <cellStyle name="Note 2 2 2 2 8 2 3 3" xfId="54176" xr:uid="{00000000-0005-0000-0000-00009DD30000}"/>
    <cellStyle name="Note 2 2 2 2 8 2 3 4" xfId="54177" xr:uid="{00000000-0005-0000-0000-00009ED30000}"/>
    <cellStyle name="Note 2 2 2 2 8 2 3 5" xfId="54178" xr:uid="{00000000-0005-0000-0000-00009FD30000}"/>
    <cellStyle name="Note 2 2 2 2 8 2 4" xfId="54179" xr:uid="{00000000-0005-0000-0000-0000A0D30000}"/>
    <cellStyle name="Note 2 2 2 2 8 2 4 2" xfId="54180" xr:uid="{00000000-0005-0000-0000-0000A1D30000}"/>
    <cellStyle name="Note 2 2 2 2 8 2 5" xfId="54181" xr:uid="{00000000-0005-0000-0000-0000A2D30000}"/>
    <cellStyle name="Note 2 2 2 2 8 2 5 2" xfId="54182" xr:uid="{00000000-0005-0000-0000-0000A3D30000}"/>
    <cellStyle name="Note 2 2 2 2 8 2 6" xfId="54183" xr:uid="{00000000-0005-0000-0000-0000A4D30000}"/>
    <cellStyle name="Note 2 2 2 2 8 2 6 2" xfId="54184" xr:uid="{00000000-0005-0000-0000-0000A5D30000}"/>
    <cellStyle name="Note 2 2 2 2 8 2 7" xfId="54185" xr:uid="{00000000-0005-0000-0000-0000A6D30000}"/>
    <cellStyle name="Note 2 2 2 2 8 3" xfId="54186" xr:uid="{00000000-0005-0000-0000-0000A7D30000}"/>
    <cellStyle name="Note 2 2 2 2 8 3 2" xfId="54187" xr:uid="{00000000-0005-0000-0000-0000A8D30000}"/>
    <cellStyle name="Note 2 2 2 2 8 3 3" xfId="54188" xr:uid="{00000000-0005-0000-0000-0000A9D30000}"/>
    <cellStyle name="Note 2 2 2 2 8 3 4" xfId="54189" xr:uid="{00000000-0005-0000-0000-0000AAD30000}"/>
    <cellStyle name="Note 2 2 2 2 8 3 5" xfId="54190" xr:uid="{00000000-0005-0000-0000-0000ABD30000}"/>
    <cellStyle name="Note 2 2 2 2 8 4" xfId="54191" xr:uid="{00000000-0005-0000-0000-0000ACD30000}"/>
    <cellStyle name="Note 2 2 2 2 8 4 2" xfId="54192" xr:uid="{00000000-0005-0000-0000-0000ADD30000}"/>
    <cellStyle name="Note 2 2 2 2 8 4 3" xfId="54193" xr:uid="{00000000-0005-0000-0000-0000AED30000}"/>
    <cellStyle name="Note 2 2 2 2 8 4 4" xfId="54194" xr:uid="{00000000-0005-0000-0000-0000AFD30000}"/>
    <cellStyle name="Note 2 2 2 2 8 4 5" xfId="54195" xr:uid="{00000000-0005-0000-0000-0000B0D30000}"/>
    <cellStyle name="Note 2 2 2 2 8 5" xfId="54196" xr:uid="{00000000-0005-0000-0000-0000B1D30000}"/>
    <cellStyle name="Note 2 2 2 2 8 5 2" xfId="54197" xr:uid="{00000000-0005-0000-0000-0000B2D30000}"/>
    <cellStyle name="Note 2 2 2 2 8 6" xfId="54198" xr:uid="{00000000-0005-0000-0000-0000B3D30000}"/>
    <cellStyle name="Note 2 2 2 2 8 6 2" xfId="54199" xr:uid="{00000000-0005-0000-0000-0000B4D30000}"/>
    <cellStyle name="Note 2 2 2 2 8 7" xfId="54200" xr:uid="{00000000-0005-0000-0000-0000B5D30000}"/>
    <cellStyle name="Note 2 2 2 2 8 7 2" xfId="54201" xr:uid="{00000000-0005-0000-0000-0000B6D30000}"/>
    <cellStyle name="Note 2 2 2 2 8 8" xfId="54202" xr:uid="{00000000-0005-0000-0000-0000B7D30000}"/>
    <cellStyle name="Note 2 2 2 2 9" xfId="54203" xr:uid="{00000000-0005-0000-0000-0000B8D30000}"/>
    <cellStyle name="Note 2 2 2 2 9 2" xfId="54204" xr:uid="{00000000-0005-0000-0000-0000B9D30000}"/>
    <cellStyle name="Note 2 2 2 2 9 2 2" xfId="54205" xr:uid="{00000000-0005-0000-0000-0000BAD30000}"/>
    <cellStyle name="Note 2 2 2 2 9 2 2 2" xfId="54206" xr:uid="{00000000-0005-0000-0000-0000BBD30000}"/>
    <cellStyle name="Note 2 2 2 2 9 2 2 3" xfId="54207" xr:uid="{00000000-0005-0000-0000-0000BCD30000}"/>
    <cellStyle name="Note 2 2 2 2 9 2 2 4" xfId="54208" xr:uid="{00000000-0005-0000-0000-0000BDD30000}"/>
    <cellStyle name="Note 2 2 2 2 9 2 2 5" xfId="54209" xr:uid="{00000000-0005-0000-0000-0000BED30000}"/>
    <cellStyle name="Note 2 2 2 2 9 2 3" xfId="54210" xr:uid="{00000000-0005-0000-0000-0000BFD30000}"/>
    <cellStyle name="Note 2 2 2 2 9 2 3 2" xfId="54211" xr:uid="{00000000-0005-0000-0000-0000C0D30000}"/>
    <cellStyle name="Note 2 2 2 2 9 2 3 3" xfId="54212" xr:uid="{00000000-0005-0000-0000-0000C1D30000}"/>
    <cellStyle name="Note 2 2 2 2 9 2 3 4" xfId="54213" xr:uid="{00000000-0005-0000-0000-0000C2D30000}"/>
    <cellStyle name="Note 2 2 2 2 9 2 3 5" xfId="54214" xr:uid="{00000000-0005-0000-0000-0000C3D30000}"/>
    <cellStyle name="Note 2 2 2 2 9 2 4" xfId="54215" xr:uid="{00000000-0005-0000-0000-0000C4D30000}"/>
    <cellStyle name="Note 2 2 2 2 9 2 4 2" xfId="54216" xr:uid="{00000000-0005-0000-0000-0000C5D30000}"/>
    <cellStyle name="Note 2 2 2 2 9 2 5" xfId="54217" xr:uid="{00000000-0005-0000-0000-0000C6D30000}"/>
    <cellStyle name="Note 2 2 2 2 9 2 5 2" xfId="54218" xr:uid="{00000000-0005-0000-0000-0000C7D30000}"/>
    <cellStyle name="Note 2 2 2 2 9 2 6" xfId="54219" xr:uid="{00000000-0005-0000-0000-0000C8D30000}"/>
    <cellStyle name="Note 2 2 2 2 9 2 6 2" xfId="54220" xr:uid="{00000000-0005-0000-0000-0000C9D30000}"/>
    <cellStyle name="Note 2 2 2 2 9 2 7" xfId="54221" xr:uid="{00000000-0005-0000-0000-0000CAD30000}"/>
    <cellStyle name="Note 2 2 2 2 9 3" xfId="54222" xr:uid="{00000000-0005-0000-0000-0000CBD30000}"/>
    <cellStyle name="Note 2 2 2 2 9 3 2" xfId="54223" xr:uid="{00000000-0005-0000-0000-0000CCD30000}"/>
    <cellStyle name="Note 2 2 2 2 9 3 3" xfId="54224" xr:uid="{00000000-0005-0000-0000-0000CDD30000}"/>
    <cellStyle name="Note 2 2 2 2 9 3 4" xfId="54225" xr:uid="{00000000-0005-0000-0000-0000CED30000}"/>
    <cellStyle name="Note 2 2 2 2 9 3 5" xfId="54226" xr:uid="{00000000-0005-0000-0000-0000CFD30000}"/>
    <cellStyle name="Note 2 2 2 2 9 4" xfId="54227" xr:uid="{00000000-0005-0000-0000-0000D0D30000}"/>
    <cellStyle name="Note 2 2 2 2 9 4 2" xfId="54228" xr:uid="{00000000-0005-0000-0000-0000D1D30000}"/>
    <cellStyle name="Note 2 2 2 2 9 4 3" xfId="54229" xr:uid="{00000000-0005-0000-0000-0000D2D30000}"/>
    <cellStyle name="Note 2 2 2 2 9 4 4" xfId="54230" xr:uid="{00000000-0005-0000-0000-0000D3D30000}"/>
    <cellStyle name="Note 2 2 2 2 9 4 5" xfId="54231" xr:uid="{00000000-0005-0000-0000-0000D4D30000}"/>
    <cellStyle name="Note 2 2 2 2 9 5" xfId="54232" xr:uid="{00000000-0005-0000-0000-0000D5D30000}"/>
    <cellStyle name="Note 2 2 2 2 9 5 2" xfId="54233" xr:uid="{00000000-0005-0000-0000-0000D6D30000}"/>
    <cellStyle name="Note 2 2 2 2 9 6" xfId="54234" xr:uid="{00000000-0005-0000-0000-0000D7D30000}"/>
    <cellStyle name="Note 2 2 2 2 9 6 2" xfId="54235" xr:uid="{00000000-0005-0000-0000-0000D8D30000}"/>
    <cellStyle name="Note 2 2 2 2 9 7" xfId="54236" xr:uid="{00000000-0005-0000-0000-0000D9D30000}"/>
    <cellStyle name="Note 2 2 2 2 9 7 2" xfId="54237" xr:uid="{00000000-0005-0000-0000-0000DAD30000}"/>
    <cellStyle name="Note 2 2 2 2 9 8" xfId="54238" xr:uid="{00000000-0005-0000-0000-0000DBD30000}"/>
    <cellStyle name="Note 2 2 2 3" xfId="54239" xr:uid="{00000000-0005-0000-0000-0000DCD30000}"/>
    <cellStyle name="Note 2 2 2 3 2" xfId="54240" xr:uid="{00000000-0005-0000-0000-0000DDD30000}"/>
    <cellStyle name="Note 2 2 2 3 2 2" xfId="54241" xr:uid="{00000000-0005-0000-0000-0000DED30000}"/>
    <cellStyle name="Note 2 2 2 3 3" xfId="54242" xr:uid="{00000000-0005-0000-0000-0000DFD30000}"/>
    <cellStyle name="Note 2 2 2 3 3 2" xfId="54243" xr:uid="{00000000-0005-0000-0000-0000E0D30000}"/>
    <cellStyle name="Note 2 2 2 3 4" xfId="54244" xr:uid="{00000000-0005-0000-0000-0000E1D30000}"/>
    <cellStyle name="Note 2 2 2 3 5" xfId="54245" xr:uid="{00000000-0005-0000-0000-0000E2D30000}"/>
    <cellStyle name="Note 2 2 2 4" xfId="54246" xr:uid="{00000000-0005-0000-0000-0000E3D30000}"/>
    <cellStyle name="Note 2 2 2 4 2" xfId="54247" xr:uid="{00000000-0005-0000-0000-0000E4D30000}"/>
    <cellStyle name="Note 2 2 2 4 2 2" xfId="54248" xr:uid="{00000000-0005-0000-0000-0000E5D30000}"/>
    <cellStyle name="Note 2 2 2 4 3" xfId="54249" xr:uid="{00000000-0005-0000-0000-0000E6D30000}"/>
    <cellStyle name="Note 2 2 2 4 3 2" xfId="54250" xr:uid="{00000000-0005-0000-0000-0000E7D30000}"/>
    <cellStyle name="Note 2 2 2 4 4" xfId="54251" xr:uid="{00000000-0005-0000-0000-0000E8D30000}"/>
    <cellStyle name="Note 2 2 2 4 5" xfId="54252" xr:uid="{00000000-0005-0000-0000-0000E9D30000}"/>
    <cellStyle name="Note 2 2 2 5" xfId="54253" xr:uid="{00000000-0005-0000-0000-0000EAD30000}"/>
    <cellStyle name="Note 2 2 2 5 2" xfId="54254" xr:uid="{00000000-0005-0000-0000-0000EBD30000}"/>
    <cellStyle name="Note 2 2 2 5 2 2" xfId="54255" xr:uid="{00000000-0005-0000-0000-0000ECD30000}"/>
    <cellStyle name="Note 2 2 2 6" xfId="54256" xr:uid="{00000000-0005-0000-0000-0000EDD30000}"/>
    <cellStyle name="Note 2 2 2 6 2" xfId="54257" xr:uid="{00000000-0005-0000-0000-0000EED30000}"/>
    <cellStyle name="Note 2 2 2 7" xfId="54258" xr:uid="{00000000-0005-0000-0000-0000EFD30000}"/>
    <cellStyle name="Note 2 2 2 7 2" xfId="54259" xr:uid="{00000000-0005-0000-0000-0000F0D30000}"/>
    <cellStyle name="Note 2 2 2_T-straight with PEDs adjustor" xfId="54260" xr:uid="{00000000-0005-0000-0000-0000F1D30000}"/>
    <cellStyle name="Note 2 2 3" xfId="54261" xr:uid="{00000000-0005-0000-0000-0000F2D30000}"/>
    <cellStyle name="Note 2 2 3 10" xfId="54262" xr:uid="{00000000-0005-0000-0000-0000F3D30000}"/>
    <cellStyle name="Note 2 2 3 10 2" xfId="54263" xr:uid="{00000000-0005-0000-0000-0000F4D30000}"/>
    <cellStyle name="Note 2 2 3 10 2 2" xfId="54264" xr:uid="{00000000-0005-0000-0000-0000F5D30000}"/>
    <cellStyle name="Note 2 2 3 10 2 2 2" xfId="54265" xr:uid="{00000000-0005-0000-0000-0000F6D30000}"/>
    <cellStyle name="Note 2 2 3 10 2 2 3" xfId="54266" xr:uid="{00000000-0005-0000-0000-0000F7D30000}"/>
    <cellStyle name="Note 2 2 3 10 2 2 4" xfId="54267" xr:uid="{00000000-0005-0000-0000-0000F8D30000}"/>
    <cellStyle name="Note 2 2 3 10 2 2 5" xfId="54268" xr:uid="{00000000-0005-0000-0000-0000F9D30000}"/>
    <cellStyle name="Note 2 2 3 10 2 3" xfId="54269" xr:uid="{00000000-0005-0000-0000-0000FAD30000}"/>
    <cellStyle name="Note 2 2 3 10 2 3 2" xfId="54270" xr:uid="{00000000-0005-0000-0000-0000FBD30000}"/>
    <cellStyle name="Note 2 2 3 10 2 3 3" xfId="54271" xr:uid="{00000000-0005-0000-0000-0000FCD30000}"/>
    <cellStyle name="Note 2 2 3 10 2 3 4" xfId="54272" xr:uid="{00000000-0005-0000-0000-0000FDD30000}"/>
    <cellStyle name="Note 2 2 3 10 2 3 5" xfId="54273" xr:uid="{00000000-0005-0000-0000-0000FED30000}"/>
    <cellStyle name="Note 2 2 3 10 2 4" xfId="54274" xr:uid="{00000000-0005-0000-0000-0000FFD30000}"/>
    <cellStyle name="Note 2 2 3 10 2 4 2" xfId="54275" xr:uid="{00000000-0005-0000-0000-000000D40000}"/>
    <cellStyle name="Note 2 2 3 10 2 5" xfId="54276" xr:uid="{00000000-0005-0000-0000-000001D40000}"/>
    <cellStyle name="Note 2 2 3 10 2 5 2" xfId="54277" xr:uid="{00000000-0005-0000-0000-000002D40000}"/>
    <cellStyle name="Note 2 2 3 10 2 6" xfId="54278" xr:uid="{00000000-0005-0000-0000-000003D40000}"/>
    <cellStyle name="Note 2 2 3 10 2 6 2" xfId="54279" xr:uid="{00000000-0005-0000-0000-000004D40000}"/>
    <cellStyle name="Note 2 2 3 10 2 7" xfId="54280" xr:uid="{00000000-0005-0000-0000-000005D40000}"/>
    <cellStyle name="Note 2 2 3 10 3" xfId="54281" xr:uid="{00000000-0005-0000-0000-000006D40000}"/>
    <cellStyle name="Note 2 2 3 10 3 2" xfId="54282" xr:uid="{00000000-0005-0000-0000-000007D40000}"/>
    <cellStyle name="Note 2 2 3 10 3 3" xfId="54283" xr:uid="{00000000-0005-0000-0000-000008D40000}"/>
    <cellStyle name="Note 2 2 3 10 3 4" xfId="54284" xr:uid="{00000000-0005-0000-0000-000009D40000}"/>
    <cellStyle name="Note 2 2 3 10 3 5" xfId="54285" xr:uid="{00000000-0005-0000-0000-00000AD40000}"/>
    <cellStyle name="Note 2 2 3 10 4" xfId="54286" xr:uid="{00000000-0005-0000-0000-00000BD40000}"/>
    <cellStyle name="Note 2 2 3 10 4 2" xfId="54287" xr:uid="{00000000-0005-0000-0000-00000CD40000}"/>
    <cellStyle name="Note 2 2 3 10 4 3" xfId="54288" xr:uid="{00000000-0005-0000-0000-00000DD40000}"/>
    <cellStyle name="Note 2 2 3 10 4 4" xfId="54289" xr:uid="{00000000-0005-0000-0000-00000ED40000}"/>
    <cellStyle name="Note 2 2 3 10 4 5" xfId="54290" xr:uid="{00000000-0005-0000-0000-00000FD40000}"/>
    <cellStyle name="Note 2 2 3 10 5" xfId="54291" xr:uid="{00000000-0005-0000-0000-000010D40000}"/>
    <cellStyle name="Note 2 2 3 10 5 2" xfId="54292" xr:uid="{00000000-0005-0000-0000-000011D40000}"/>
    <cellStyle name="Note 2 2 3 10 6" xfId="54293" xr:uid="{00000000-0005-0000-0000-000012D40000}"/>
    <cellStyle name="Note 2 2 3 10 6 2" xfId="54294" xr:uid="{00000000-0005-0000-0000-000013D40000}"/>
    <cellStyle name="Note 2 2 3 10 7" xfId="54295" xr:uid="{00000000-0005-0000-0000-000014D40000}"/>
    <cellStyle name="Note 2 2 3 10 7 2" xfId="54296" xr:uid="{00000000-0005-0000-0000-000015D40000}"/>
    <cellStyle name="Note 2 2 3 10 8" xfId="54297" xr:uid="{00000000-0005-0000-0000-000016D40000}"/>
    <cellStyle name="Note 2 2 3 11" xfId="54298" xr:uid="{00000000-0005-0000-0000-000017D40000}"/>
    <cellStyle name="Note 2 2 3 11 2" xfId="54299" xr:uid="{00000000-0005-0000-0000-000018D40000}"/>
    <cellStyle name="Note 2 2 3 11 2 2" xfId="54300" xr:uid="{00000000-0005-0000-0000-000019D40000}"/>
    <cellStyle name="Note 2 2 3 11 2 2 2" xfId="54301" xr:uid="{00000000-0005-0000-0000-00001AD40000}"/>
    <cellStyle name="Note 2 2 3 11 2 2 3" xfId="54302" xr:uid="{00000000-0005-0000-0000-00001BD40000}"/>
    <cellStyle name="Note 2 2 3 11 2 2 4" xfId="54303" xr:uid="{00000000-0005-0000-0000-00001CD40000}"/>
    <cellStyle name="Note 2 2 3 11 2 2 5" xfId="54304" xr:uid="{00000000-0005-0000-0000-00001DD40000}"/>
    <cellStyle name="Note 2 2 3 11 2 3" xfId="54305" xr:uid="{00000000-0005-0000-0000-00001ED40000}"/>
    <cellStyle name="Note 2 2 3 11 2 3 2" xfId="54306" xr:uid="{00000000-0005-0000-0000-00001FD40000}"/>
    <cellStyle name="Note 2 2 3 11 2 3 3" xfId="54307" xr:uid="{00000000-0005-0000-0000-000020D40000}"/>
    <cellStyle name="Note 2 2 3 11 2 3 4" xfId="54308" xr:uid="{00000000-0005-0000-0000-000021D40000}"/>
    <cellStyle name="Note 2 2 3 11 2 3 5" xfId="54309" xr:uid="{00000000-0005-0000-0000-000022D40000}"/>
    <cellStyle name="Note 2 2 3 11 2 4" xfId="54310" xr:uid="{00000000-0005-0000-0000-000023D40000}"/>
    <cellStyle name="Note 2 2 3 11 2 4 2" xfId="54311" xr:uid="{00000000-0005-0000-0000-000024D40000}"/>
    <cellStyle name="Note 2 2 3 11 2 5" xfId="54312" xr:uid="{00000000-0005-0000-0000-000025D40000}"/>
    <cellStyle name="Note 2 2 3 11 2 5 2" xfId="54313" xr:uid="{00000000-0005-0000-0000-000026D40000}"/>
    <cellStyle name="Note 2 2 3 11 2 6" xfId="54314" xr:uid="{00000000-0005-0000-0000-000027D40000}"/>
    <cellStyle name="Note 2 2 3 11 2 6 2" xfId="54315" xr:uid="{00000000-0005-0000-0000-000028D40000}"/>
    <cellStyle name="Note 2 2 3 11 2 7" xfId="54316" xr:uid="{00000000-0005-0000-0000-000029D40000}"/>
    <cellStyle name="Note 2 2 3 11 3" xfId="54317" xr:uid="{00000000-0005-0000-0000-00002AD40000}"/>
    <cellStyle name="Note 2 2 3 11 3 2" xfId="54318" xr:uid="{00000000-0005-0000-0000-00002BD40000}"/>
    <cellStyle name="Note 2 2 3 11 3 3" xfId="54319" xr:uid="{00000000-0005-0000-0000-00002CD40000}"/>
    <cellStyle name="Note 2 2 3 11 3 4" xfId="54320" xr:uid="{00000000-0005-0000-0000-00002DD40000}"/>
    <cellStyle name="Note 2 2 3 11 3 5" xfId="54321" xr:uid="{00000000-0005-0000-0000-00002ED40000}"/>
    <cellStyle name="Note 2 2 3 11 4" xfId="54322" xr:uid="{00000000-0005-0000-0000-00002FD40000}"/>
    <cellStyle name="Note 2 2 3 11 4 2" xfId="54323" xr:uid="{00000000-0005-0000-0000-000030D40000}"/>
    <cellStyle name="Note 2 2 3 11 4 3" xfId="54324" xr:uid="{00000000-0005-0000-0000-000031D40000}"/>
    <cellStyle name="Note 2 2 3 11 4 4" xfId="54325" xr:uid="{00000000-0005-0000-0000-000032D40000}"/>
    <cellStyle name="Note 2 2 3 11 4 5" xfId="54326" xr:uid="{00000000-0005-0000-0000-000033D40000}"/>
    <cellStyle name="Note 2 2 3 11 5" xfId="54327" xr:uid="{00000000-0005-0000-0000-000034D40000}"/>
    <cellStyle name="Note 2 2 3 11 5 2" xfId="54328" xr:uid="{00000000-0005-0000-0000-000035D40000}"/>
    <cellStyle name="Note 2 2 3 11 6" xfId="54329" xr:uid="{00000000-0005-0000-0000-000036D40000}"/>
    <cellStyle name="Note 2 2 3 11 6 2" xfId="54330" xr:uid="{00000000-0005-0000-0000-000037D40000}"/>
    <cellStyle name="Note 2 2 3 11 7" xfId="54331" xr:uid="{00000000-0005-0000-0000-000038D40000}"/>
    <cellStyle name="Note 2 2 3 11 7 2" xfId="54332" xr:uid="{00000000-0005-0000-0000-000039D40000}"/>
    <cellStyle name="Note 2 2 3 11 8" xfId="54333" xr:uid="{00000000-0005-0000-0000-00003AD40000}"/>
    <cellStyle name="Note 2 2 3 12" xfId="54334" xr:uid="{00000000-0005-0000-0000-00003BD40000}"/>
    <cellStyle name="Note 2 2 3 12 2" xfId="54335" xr:uid="{00000000-0005-0000-0000-00003CD40000}"/>
    <cellStyle name="Note 2 2 3 12 2 2" xfId="54336" xr:uid="{00000000-0005-0000-0000-00003DD40000}"/>
    <cellStyle name="Note 2 2 3 12 2 2 2" xfId="54337" xr:uid="{00000000-0005-0000-0000-00003ED40000}"/>
    <cellStyle name="Note 2 2 3 12 2 2 3" xfId="54338" xr:uid="{00000000-0005-0000-0000-00003FD40000}"/>
    <cellStyle name="Note 2 2 3 12 2 2 4" xfId="54339" xr:uid="{00000000-0005-0000-0000-000040D40000}"/>
    <cellStyle name="Note 2 2 3 12 2 2 5" xfId="54340" xr:uid="{00000000-0005-0000-0000-000041D40000}"/>
    <cellStyle name="Note 2 2 3 12 2 3" xfId="54341" xr:uid="{00000000-0005-0000-0000-000042D40000}"/>
    <cellStyle name="Note 2 2 3 12 2 3 2" xfId="54342" xr:uid="{00000000-0005-0000-0000-000043D40000}"/>
    <cellStyle name="Note 2 2 3 12 2 3 3" xfId="54343" xr:uid="{00000000-0005-0000-0000-000044D40000}"/>
    <cellStyle name="Note 2 2 3 12 2 3 4" xfId="54344" xr:uid="{00000000-0005-0000-0000-000045D40000}"/>
    <cellStyle name="Note 2 2 3 12 2 3 5" xfId="54345" xr:uid="{00000000-0005-0000-0000-000046D40000}"/>
    <cellStyle name="Note 2 2 3 12 2 4" xfId="54346" xr:uid="{00000000-0005-0000-0000-000047D40000}"/>
    <cellStyle name="Note 2 2 3 12 2 4 2" xfId="54347" xr:uid="{00000000-0005-0000-0000-000048D40000}"/>
    <cellStyle name="Note 2 2 3 12 2 5" xfId="54348" xr:uid="{00000000-0005-0000-0000-000049D40000}"/>
    <cellStyle name="Note 2 2 3 12 2 5 2" xfId="54349" xr:uid="{00000000-0005-0000-0000-00004AD40000}"/>
    <cellStyle name="Note 2 2 3 12 2 6" xfId="54350" xr:uid="{00000000-0005-0000-0000-00004BD40000}"/>
    <cellStyle name="Note 2 2 3 12 2 6 2" xfId="54351" xr:uid="{00000000-0005-0000-0000-00004CD40000}"/>
    <cellStyle name="Note 2 2 3 12 2 7" xfId="54352" xr:uid="{00000000-0005-0000-0000-00004DD40000}"/>
    <cellStyle name="Note 2 2 3 12 3" xfId="54353" xr:uid="{00000000-0005-0000-0000-00004ED40000}"/>
    <cellStyle name="Note 2 2 3 12 3 2" xfId="54354" xr:uid="{00000000-0005-0000-0000-00004FD40000}"/>
    <cellStyle name="Note 2 2 3 12 3 3" xfId="54355" xr:uid="{00000000-0005-0000-0000-000050D40000}"/>
    <cellStyle name="Note 2 2 3 12 3 4" xfId="54356" xr:uid="{00000000-0005-0000-0000-000051D40000}"/>
    <cellStyle name="Note 2 2 3 12 3 5" xfId="54357" xr:uid="{00000000-0005-0000-0000-000052D40000}"/>
    <cellStyle name="Note 2 2 3 12 4" xfId="54358" xr:uid="{00000000-0005-0000-0000-000053D40000}"/>
    <cellStyle name="Note 2 2 3 12 4 2" xfId="54359" xr:uid="{00000000-0005-0000-0000-000054D40000}"/>
    <cellStyle name="Note 2 2 3 12 4 3" xfId="54360" xr:uid="{00000000-0005-0000-0000-000055D40000}"/>
    <cellStyle name="Note 2 2 3 12 4 4" xfId="54361" xr:uid="{00000000-0005-0000-0000-000056D40000}"/>
    <cellStyle name="Note 2 2 3 12 4 5" xfId="54362" xr:uid="{00000000-0005-0000-0000-000057D40000}"/>
    <cellStyle name="Note 2 2 3 12 5" xfId="54363" xr:uid="{00000000-0005-0000-0000-000058D40000}"/>
    <cellStyle name="Note 2 2 3 12 5 2" xfId="54364" xr:uid="{00000000-0005-0000-0000-000059D40000}"/>
    <cellStyle name="Note 2 2 3 12 6" xfId="54365" xr:uid="{00000000-0005-0000-0000-00005AD40000}"/>
    <cellStyle name="Note 2 2 3 12 6 2" xfId="54366" xr:uid="{00000000-0005-0000-0000-00005BD40000}"/>
    <cellStyle name="Note 2 2 3 12 7" xfId="54367" xr:uid="{00000000-0005-0000-0000-00005CD40000}"/>
    <cellStyle name="Note 2 2 3 12 7 2" xfId="54368" xr:uid="{00000000-0005-0000-0000-00005DD40000}"/>
    <cellStyle name="Note 2 2 3 12 8" xfId="54369" xr:uid="{00000000-0005-0000-0000-00005ED40000}"/>
    <cellStyle name="Note 2 2 3 13" xfId="54370" xr:uid="{00000000-0005-0000-0000-00005FD40000}"/>
    <cellStyle name="Note 2 2 3 13 2" xfId="54371" xr:uid="{00000000-0005-0000-0000-000060D40000}"/>
    <cellStyle name="Note 2 2 3 13 2 2" xfId="54372" xr:uid="{00000000-0005-0000-0000-000061D40000}"/>
    <cellStyle name="Note 2 2 3 13 2 2 2" xfId="54373" xr:uid="{00000000-0005-0000-0000-000062D40000}"/>
    <cellStyle name="Note 2 2 3 13 2 2 3" xfId="54374" xr:uid="{00000000-0005-0000-0000-000063D40000}"/>
    <cellStyle name="Note 2 2 3 13 2 2 4" xfId="54375" xr:uid="{00000000-0005-0000-0000-000064D40000}"/>
    <cellStyle name="Note 2 2 3 13 2 2 5" xfId="54376" xr:uid="{00000000-0005-0000-0000-000065D40000}"/>
    <cellStyle name="Note 2 2 3 13 2 3" xfId="54377" xr:uid="{00000000-0005-0000-0000-000066D40000}"/>
    <cellStyle name="Note 2 2 3 13 2 3 2" xfId="54378" xr:uid="{00000000-0005-0000-0000-000067D40000}"/>
    <cellStyle name="Note 2 2 3 13 2 3 3" xfId="54379" xr:uid="{00000000-0005-0000-0000-000068D40000}"/>
    <cellStyle name="Note 2 2 3 13 2 3 4" xfId="54380" xr:uid="{00000000-0005-0000-0000-000069D40000}"/>
    <cellStyle name="Note 2 2 3 13 2 3 5" xfId="54381" xr:uid="{00000000-0005-0000-0000-00006AD40000}"/>
    <cellStyle name="Note 2 2 3 13 2 4" xfId="54382" xr:uid="{00000000-0005-0000-0000-00006BD40000}"/>
    <cellStyle name="Note 2 2 3 13 2 4 2" xfId="54383" xr:uid="{00000000-0005-0000-0000-00006CD40000}"/>
    <cellStyle name="Note 2 2 3 13 2 5" xfId="54384" xr:uid="{00000000-0005-0000-0000-00006DD40000}"/>
    <cellStyle name="Note 2 2 3 13 2 5 2" xfId="54385" xr:uid="{00000000-0005-0000-0000-00006ED40000}"/>
    <cellStyle name="Note 2 2 3 13 2 6" xfId="54386" xr:uid="{00000000-0005-0000-0000-00006FD40000}"/>
    <cellStyle name="Note 2 2 3 13 2 6 2" xfId="54387" xr:uid="{00000000-0005-0000-0000-000070D40000}"/>
    <cellStyle name="Note 2 2 3 13 2 7" xfId="54388" xr:uid="{00000000-0005-0000-0000-000071D40000}"/>
    <cellStyle name="Note 2 2 3 13 3" xfId="54389" xr:uid="{00000000-0005-0000-0000-000072D40000}"/>
    <cellStyle name="Note 2 2 3 13 3 2" xfId="54390" xr:uid="{00000000-0005-0000-0000-000073D40000}"/>
    <cellStyle name="Note 2 2 3 13 3 3" xfId="54391" xr:uid="{00000000-0005-0000-0000-000074D40000}"/>
    <cellStyle name="Note 2 2 3 13 3 4" xfId="54392" xr:uid="{00000000-0005-0000-0000-000075D40000}"/>
    <cellStyle name="Note 2 2 3 13 3 5" xfId="54393" xr:uid="{00000000-0005-0000-0000-000076D40000}"/>
    <cellStyle name="Note 2 2 3 13 4" xfId="54394" xr:uid="{00000000-0005-0000-0000-000077D40000}"/>
    <cellStyle name="Note 2 2 3 13 4 2" xfId="54395" xr:uid="{00000000-0005-0000-0000-000078D40000}"/>
    <cellStyle name="Note 2 2 3 13 4 3" xfId="54396" xr:uid="{00000000-0005-0000-0000-000079D40000}"/>
    <cellStyle name="Note 2 2 3 13 4 4" xfId="54397" xr:uid="{00000000-0005-0000-0000-00007AD40000}"/>
    <cellStyle name="Note 2 2 3 13 4 5" xfId="54398" xr:uid="{00000000-0005-0000-0000-00007BD40000}"/>
    <cellStyle name="Note 2 2 3 13 5" xfId="54399" xr:uid="{00000000-0005-0000-0000-00007CD40000}"/>
    <cellStyle name="Note 2 2 3 13 5 2" xfId="54400" xr:uid="{00000000-0005-0000-0000-00007DD40000}"/>
    <cellStyle name="Note 2 2 3 13 6" xfId="54401" xr:uid="{00000000-0005-0000-0000-00007ED40000}"/>
    <cellStyle name="Note 2 2 3 13 6 2" xfId="54402" xr:uid="{00000000-0005-0000-0000-00007FD40000}"/>
    <cellStyle name="Note 2 2 3 13 7" xfId="54403" xr:uid="{00000000-0005-0000-0000-000080D40000}"/>
    <cellStyle name="Note 2 2 3 13 7 2" xfId="54404" xr:uid="{00000000-0005-0000-0000-000081D40000}"/>
    <cellStyle name="Note 2 2 3 13 8" xfId="54405" xr:uid="{00000000-0005-0000-0000-000082D40000}"/>
    <cellStyle name="Note 2 2 3 14" xfId="54406" xr:uid="{00000000-0005-0000-0000-000083D40000}"/>
    <cellStyle name="Note 2 2 3 14 2" xfId="54407" xr:uid="{00000000-0005-0000-0000-000084D40000}"/>
    <cellStyle name="Note 2 2 3 14 2 2" xfId="54408" xr:uid="{00000000-0005-0000-0000-000085D40000}"/>
    <cellStyle name="Note 2 2 3 14 2 2 2" xfId="54409" xr:uid="{00000000-0005-0000-0000-000086D40000}"/>
    <cellStyle name="Note 2 2 3 14 2 2 3" xfId="54410" xr:uid="{00000000-0005-0000-0000-000087D40000}"/>
    <cellStyle name="Note 2 2 3 14 2 2 4" xfId="54411" xr:uid="{00000000-0005-0000-0000-000088D40000}"/>
    <cellStyle name="Note 2 2 3 14 2 2 5" xfId="54412" xr:uid="{00000000-0005-0000-0000-000089D40000}"/>
    <cellStyle name="Note 2 2 3 14 2 3" xfId="54413" xr:uid="{00000000-0005-0000-0000-00008AD40000}"/>
    <cellStyle name="Note 2 2 3 14 2 3 2" xfId="54414" xr:uid="{00000000-0005-0000-0000-00008BD40000}"/>
    <cellStyle name="Note 2 2 3 14 2 3 3" xfId="54415" xr:uid="{00000000-0005-0000-0000-00008CD40000}"/>
    <cellStyle name="Note 2 2 3 14 2 3 4" xfId="54416" xr:uid="{00000000-0005-0000-0000-00008DD40000}"/>
    <cellStyle name="Note 2 2 3 14 2 3 5" xfId="54417" xr:uid="{00000000-0005-0000-0000-00008ED40000}"/>
    <cellStyle name="Note 2 2 3 14 2 4" xfId="54418" xr:uid="{00000000-0005-0000-0000-00008FD40000}"/>
    <cellStyle name="Note 2 2 3 14 2 4 2" xfId="54419" xr:uid="{00000000-0005-0000-0000-000090D40000}"/>
    <cellStyle name="Note 2 2 3 14 2 5" xfId="54420" xr:uid="{00000000-0005-0000-0000-000091D40000}"/>
    <cellStyle name="Note 2 2 3 14 2 5 2" xfId="54421" xr:uid="{00000000-0005-0000-0000-000092D40000}"/>
    <cellStyle name="Note 2 2 3 14 2 6" xfId="54422" xr:uid="{00000000-0005-0000-0000-000093D40000}"/>
    <cellStyle name="Note 2 2 3 14 2 6 2" xfId="54423" xr:uid="{00000000-0005-0000-0000-000094D40000}"/>
    <cellStyle name="Note 2 2 3 14 2 7" xfId="54424" xr:uid="{00000000-0005-0000-0000-000095D40000}"/>
    <cellStyle name="Note 2 2 3 14 3" xfId="54425" xr:uid="{00000000-0005-0000-0000-000096D40000}"/>
    <cellStyle name="Note 2 2 3 14 3 2" xfId="54426" xr:uid="{00000000-0005-0000-0000-000097D40000}"/>
    <cellStyle name="Note 2 2 3 14 3 3" xfId="54427" xr:uid="{00000000-0005-0000-0000-000098D40000}"/>
    <cellStyle name="Note 2 2 3 14 3 4" xfId="54428" xr:uid="{00000000-0005-0000-0000-000099D40000}"/>
    <cellStyle name="Note 2 2 3 14 3 5" xfId="54429" xr:uid="{00000000-0005-0000-0000-00009AD40000}"/>
    <cellStyle name="Note 2 2 3 14 4" xfId="54430" xr:uid="{00000000-0005-0000-0000-00009BD40000}"/>
    <cellStyle name="Note 2 2 3 14 4 2" xfId="54431" xr:uid="{00000000-0005-0000-0000-00009CD40000}"/>
    <cellStyle name="Note 2 2 3 14 4 3" xfId="54432" xr:uid="{00000000-0005-0000-0000-00009DD40000}"/>
    <cellStyle name="Note 2 2 3 14 4 4" xfId="54433" xr:uid="{00000000-0005-0000-0000-00009ED40000}"/>
    <cellStyle name="Note 2 2 3 14 4 5" xfId="54434" xr:uid="{00000000-0005-0000-0000-00009FD40000}"/>
    <cellStyle name="Note 2 2 3 14 5" xfId="54435" xr:uid="{00000000-0005-0000-0000-0000A0D40000}"/>
    <cellStyle name="Note 2 2 3 14 5 2" xfId="54436" xr:uid="{00000000-0005-0000-0000-0000A1D40000}"/>
    <cellStyle name="Note 2 2 3 14 6" xfId="54437" xr:uid="{00000000-0005-0000-0000-0000A2D40000}"/>
    <cellStyle name="Note 2 2 3 14 6 2" xfId="54438" xr:uid="{00000000-0005-0000-0000-0000A3D40000}"/>
    <cellStyle name="Note 2 2 3 14 7" xfId="54439" xr:uid="{00000000-0005-0000-0000-0000A4D40000}"/>
    <cellStyle name="Note 2 2 3 14 7 2" xfId="54440" xr:uid="{00000000-0005-0000-0000-0000A5D40000}"/>
    <cellStyle name="Note 2 2 3 14 8" xfId="54441" xr:uid="{00000000-0005-0000-0000-0000A6D40000}"/>
    <cellStyle name="Note 2 2 3 15" xfId="54442" xr:uid="{00000000-0005-0000-0000-0000A7D40000}"/>
    <cellStyle name="Note 2 2 3 15 2" xfId="54443" xr:uid="{00000000-0005-0000-0000-0000A8D40000}"/>
    <cellStyle name="Note 2 2 3 15 2 2" xfId="54444" xr:uid="{00000000-0005-0000-0000-0000A9D40000}"/>
    <cellStyle name="Note 2 2 3 15 2 3" xfId="54445" xr:uid="{00000000-0005-0000-0000-0000AAD40000}"/>
    <cellStyle name="Note 2 2 3 15 2 4" xfId="54446" xr:uid="{00000000-0005-0000-0000-0000ABD40000}"/>
    <cellStyle name="Note 2 2 3 15 2 5" xfId="54447" xr:uid="{00000000-0005-0000-0000-0000ACD40000}"/>
    <cellStyle name="Note 2 2 3 15 3" xfId="54448" xr:uid="{00000000-0005-0000-0000-0000ADD40000}"/>
    <cellStyle name="Note 2 2 3 15 3 2" xfId="54449" xr:uid="{00000000-0005-0000-0000-0000AED40000}"/>
    <cellStyle name="Note 2 2 3 15 3 3" xfId="54450" xr:uid="{00000000-0005-0000-0000-0000AFD40000}"/>
    <cellStyle name="Note 2 2 3 15 3 4" xfId="54451" xr:uid="{00000000-0005-0000-0000-0000B0D40000}"/>
    <cellStyle name="Note 2 2 3 15 3 5" xfId="54452" xr:uid="{00000000-0005-0000-0000-0000B1D40000}"/>
    <cellStyle name="Note 2 2 3 15 4" xfId="54453" xr:uid="{00000000-0005-0000-0000-0000B2D40000}"/>
    <cellStyle name="Note 2 2 3 15 4 2" xfId="54454" xr:uid="{00000000-0005-0000-0000-0000B3D40000}"/>
    <cellStyle name="Note 2 2 3 15 5" xfId="54455" xr:uid="{00000000-0005-0000-0000-0000B4D40000}"/>
    <cellStyle name="Note 2 2 3 15 5 2" xfId="54456" xr:uid="{00000000-0005-0000-0000-0000B5D40000}"/>
    <cellStyle name="Note 2 2 3 15 6" xfId="54457" xr:uid="{00000000-0005-0000-0000-0000B6D40000}"/>
    <cellStyle name="Note 2 2 3 15 6 2" xfId="54458" xr:uid="{00000000-0005-0000-0000-0000B7D40000}"/>
    <cellStyle name="Note 2 2 3 15 7" xfId="54459" xr:uid="{00000000-0005-0000-0000-0000B8D40000}"/>
    <cellStyle name="Note 2 2 3 16" xfId="54460" xr:uid="{00000000-0005-0000-0000-0000B9D40000}"/>
    <cellStyle name="Note 2 2 3 16 2" xfId="54461" xr:uid="{00000000-0005-0000-0000-0000BAD40000}"/>
    <cellStyle name="Note 2 2 3 16 3" xfId="54462" xr:uid="{00000000-0005-0000-0000-0000BBD40000}"/>
    <cellStyle name="Note 2 2 3 16 4" xfId="54463" xr:uid="{00000000-0005-0000-0000-0000BCD40000}"/>
    <cellStyle name="Note 2 2 3 16 5" xfId="54464" xr:uid="{00000000-0005-0000-0000-0000BDD40000}"/>
    <cellStyle name="Note 2 2 3 17" xfId="54465" xr:uid="{00000000-0005-0000-0000-0000BED40000}"/>
    <cellStyle name="Note 2 2 3 17 2" xfId="54466" xr:uid="{00000000-0005-0000-0000-0000BFD40000}"/>
    <cellStyle name="Note 2 2 3 17 3" xfId="54467" xr:uid="{00000000-0005-0000-0000-0000C0D40000}"/>
    <cellStyle name="Note 2 2 3 17 4" xfId="54468" xr:uid="{00000000-0005-0000-0000-0000C1D40000}"/>
    <cellStyle name="Note 2 2 3 17 5" xfId="54469" xr:uid="{00000000-0005-0000-0000-0000C2D40000}"/>
    <cellStyle name="Note 2 2 3 18" xfId="54470" xr:uid="{00000000-0005-0000-0000-0000C3D40000}"/>
    <cellStyle name="Note 2 2 3 18 2" xfId="54471" xr:uid="{00000000-0005-0000-0000-0000C4D40000}"/>
    <cellStyle name="Note 2 2 3 19" xfId="54472" xr:uid="{00000000-0005-0000-0000-0000C5D40000}"/>
    <cellStyle name="Note 2 2 3 19 2" xfId="54473" xr:uid="{00000000-0005-0000-0000-0000C6D40000}"/>
    <cellStyle name="Note 2 2 3 2" xfId="54474" xr:uid="{00000000-0005-0000-0000-0000C7D40000}"/>
    <cellStyle name="Note 2 2 3 2 2" xfId="54475" xr:uid="{00000000-0005-0000-0000-0000C8D40000}"/>
    <cellStyle name="Note 2 2 3 2 2 2" xfId="54476" xr:uid="{00000000-0005-0000-0000-0000C9D40000}"/>
    <cellStyle name="Note 2 2 3 2 2 2 2" xfId="54477" xr:uid="{00000000-0005-0000-0000-0000CAD40000}"/>
    <cellStyle name="Note 2 2 3 2 2 2 3" xfId="54478" xr:uid="{00000000-0005-0000-0000-0000CBD40000}"/>
    <cellStyle name="Note 2 2 3 2 2 2 4" xfId="54479" xr:uid="{00000000-0005-0000-0000-0000CCD40000}"/>
    <cellStyle name="Note 2 2 3 2 2 2 5" xfId="54480" xr:uid="{00000000-0005-0000-0000-0000CDD40000}"/>
    <cellStyle name="Note 2 2 3 2 2 3" xfId="54481" xr:uid="{00000000-0005-0000-0000-0000CED40000}"/>
    <cellStyle name="Note 2 2 3 2 2 3 2" xfId="54482" xr:uid="{00000000-0005-0000-0000-0000CFD40000}"/>
    <cellStyle name="Note 2 2 3 2 2 3 3" xfId="54483" xr:uid="{00000000-0005-0000-0000-0000D0D40000}"/>
    <cellStyle name="Note 2 2 3 2 2 3 4" xfId="54484" xr:uid="{00000000-0005-0000-0000-0000D1D40000}"/>
    <cellStyle name="Note 2 2 3 2 2 3 5" xfId="54485" xr:uid="{00000000-0005-0000-0000-0000D2D40000}"/>
    <cellStyle name="Note 2 2 3 2 2 4" xfId="54486" xr:uid="{00000000-0005-0000-0000-0000D3D40000}"/>
    <cellStyle name="Note 2 2 3 2 2 4 2" xfId="54487" xr:uid="{00000000-0005-0000-0000-0000D4D40000}"/>
    <cellStyle name="Note 2 2 3 2 2 5" xfId="54488" xr:uid="{00000000-0005-0000-0000-0000D5D40000}"/>
    <cellStyle name="Note 2 2 3 2 2 5 2" xfId="54489" xr:uid="{00000000-0005-0000-0000-0000D6D40000}"/>
    <cellStyle name="Note 2 2 3 2 2 6" xfId="54490" xr:uid="{00000000-0005-0000-0000-0000D7D40000}"/>
    <cellStyle name="Note 2 2 3 2 2 6 2" xfId="54491" xr:uid="{00000000-0005-0000-0000-0000D8D40000}"/>
    <cellStyle name="Note 2 2 3 2 2 7" xfId="54492" xr:uid="{00000000-0005-0000-0000-0000D9D40000}"/>
    <cellStyle name="Note 2 2 3 2 3" xfId="54493" xr:uid="{00000000-0005-0000-0000-0000DAD40000}"/>
    <cellStyle name="Note 2 2 3 2 3 2" xfId="54494" xr:uid="{00000000-0005-0000-0000-0000DBD40000}"/>
    <cellStyle name="Note 2 2 3 2 3 3" xfId="54495" xr:uid="{00000000-0005-0000-0000-0000DCD40000}"/>
    <cellStyle name="Note 2 2 3 2 3 4" xfId="54496" xr:uid="{00000000-0005-0000-0000-0000DDD40000}"/>
    <cellStyle name="Note 2 2 3 2 3 5" xfId="54497" xr:uid="{00000000-0005-0000-0000-0000DED40000}"/>
    <cellStyle name="Note 2 2 3 2 4" xfId="54498" xr:uid="{00000000-0005-0000-0000-0000DFD40000}"/>
    <cellStyle name="Note 2 2 3 2 4 2" xfId="54499" xr:uid="{00000000-0005-0000-0000-0000E0D40000}"/>
    <cellStyle name="Note 2 2 3 2 4 3" xfId="54500" xr:uid="{00000000-0005-0000-0000-0000E1D40000}"/>
    <cellStyle name="Note 2 2 3 2 4 4" xfId="54501" xr:uid="{00000000-0005-0000-0000-0000E2D40000}"/>
    <cellStyle name="Note 2 2 3 2 4 5" xfId="54502" xr:uid="{00000000-0005-0000-0000-0000E3D40000}"/>
    <cellStyle name="Note 2 2 3 2 5" xfId="54503" xr:uid="{00000000-0005-0000-0000-0000E4D40000}"/>
    <cellStyle name="Note 2 2 3 2 5 2" xfId="54504" xr:uid="{00000000-0005-0000-0000-0000E5D40000}"/>
    <cellStyle name="Note 2 2 3 2 6" xfId="54505" xr:uid="{00000000-0005-0000-0000-0000E6D40000}"/>
    <cellStyle name="Note 2 2 3 2 6 2" xfId="54506" xr:uid="{00000000-0005-0000-0000-0000E7D40000}"/>
    <cellStyle name="Note 2 2 3 2 7" xfId="54507" xr:uid="{00000000-0005-0000-0000-0000E8D40000}"/>
    <cellStyle name="Note 2 2 3 2 7 2" xfId="54508" xr:uid="{00000000-0005-0000-0000-0000E9D40000}"/>
    <cellStyle name="Note 2 2 3 2 8" xfId="54509" xr:uid="{00000000-0005-0000-0000-0000EAD40000}"/>
    <cellStyle name="Note 2 2 3 20" xfId="54510" xr:uid="{00000000-0005-0000-0000-0000EBD40000}"/>
    <cellStyle name="Note 2 2 3 20 2" xfId="54511" xr:uid="{00000000-0005-0000-0000-0000ECD40000}"/>
    <cellStyle name="Note 2 2 3 21" xfId="54512" xr:uid="{00000000-0005-0000-0000-0000EDD40000}"/>
    <cellStyle name="Note 2 2 3 3" xfId="54513" xr:uid="{00000000-0005-0000-0000-0000EED40000}"/>
    <cellStyle name="Note 2 2 3 3 2" xfId="54514" xr:uid="{00000000-0005-0000-0000-0000EFD40000}"/>
    <cellStyle name="Note 2 2 3 3 2 2" xfId="54515" xr:uid="{00000000-0005-0000-0000-0000F0D40000}"/>
    <cellStyle name="Note 2 2 3 3 2 2 2" xfId="54516" xr:uid="{00000000-0005-0000-0000-0000F1D40000}"/>
    <cellStyle name="Note 2 2 3 3 2 2 3" xfId="54517" xr:uid="{00000000-0005-0000-0000-0000F2D40000}"/>
    <cellStyle name="Note 2 2 3 3 2 2 4" xfId="54518" xr:uid="{00000000-0005-0000-0000-0000F3D40000}"/>
    <cellStyle name="Note 2 2 3 3 2 2 5" xfId="54519" xr:uid="{00000000-0005-0000-0000-0000F4D40000}"/>
    <cellStyle name="Note 2 2 3 3 2 3" xfId="54520" xr:uid="{00000000-0005-0000-0000-0000F5D40000}"/>
    <cellStyle name="Note 2 2 3 3 2 3 2" xfId="54521" xr:uid="{00000000-0005-0000-0000-0000F6D40000}"/>
    <cellStyle name="Note 2 2 3 3 2 3 3" xfId="54522" xr:uid="{00000000-0005-0000-0000-0000F7D40000}"/>
    <cellStyle name="Note 2 2 3 3 2 3 4" xfId="54523" xr:uid="{00000000-0005-0000-0000-0000F8D40000}"/>
    <cellStyle name="Note 2 2 3 3 2 3 5" xfId="54524" xr:uid="{00000000-0005-0000-0000-0000F9D40000}"/>
    <cellStyle name="Note 2 2 3 3 2 4" xfId="54525" xr:uid="{00000000-0005-0000-0000-0000FAD40000}"/>
    <cellStyle name="Note 2 2 3 3 2 4 2" xfId="54526" xr:uid="{00000000-0005-0000-0000-0000FBD40000}"/>
    <cellStyle name="Note 2 2 3 3 2 5" xfId="54527" xr:uid="{00000000-0005-0000-0000-0000FCD40000}"/>
    <cellStyle name="Note 2 2 3 3 2 5 2" xfId="54528" xr:uid="{00000000-0005-0000-0000-0000FDD40000}"/>
    <cellStyle name="Note 2 2 3 3 2 6" xfId="54529" xr:uid="{00000000-0005-0000-0000-0000FED40000}"/>
    <cellStyle name="Note 2 2 3 3 2 6 2" xfId="54530" xr:uid="{00000000-0005-0000-0000-0000FFD40000}"/>
    <cellStyle name="Note 2 2 3 3 2 7" xfId="54531" xr:uid="{00000000-0005-0000-0000-000000D50000}"/>
    <cellStyle name="Note 2 2 3 3 3" xfId="54532" xr:uid="{00000000-0005-0000-0000-000001D50000}"/>
    <cellStyle name="Note 2 2 3 3 3 2" xfId="54533" xr:uid="{00000000-0005-0000-0000-000002D50000}"/>
    <cellStyle name="Note 2 2 3 3 3 3" xfId="54534" xr:uid="{00000000-0005-0000-0000-000003D50000}"/>
    <cellStyle name="Note 2 2 3 3 3 4" xfId="54535" xr:uid="{00000000-0005-0000-0000-000004D50000}"/>
    <cellStyle name="Note 2 2 3 3 3 5" xfId="54536" xr:uid="{00000000-0005-0000-0000-000005D50000}"/>
    <cellStyle name="Note 2 2 3 3 4" xfId="54537" xr:uid="{00000000-0005-0000-0000-000006D50000}"/>
    <cellStyle name="Note 2 2 3 3 4 2" xfId="54538" xr:uid="{00000000-0005-0000-0000-000007D50000}"/>
    <cellStyle name="Note 2 2 3 3 4 3" xfId="54539" xr:uid="{00000000-0005-0000-0000-000008D50000}"/>
    <cellStyle name="Note 2 2 3 3 4 4" xfId="54540" xr:uid="{00000000-0005-0000-0000-000009D50000}"/>
    <cellStyle name="Note 2 2 3 3 4 5" xfId="54541" xr:uid="{00000000-0005-0000-0000-00000AD50000}"/>
    <cellStyle name="Note 2 2 3 3 5" xfId="54542" xr:uid="{00000000-0005-0000-0000-00000BD50000}"/>
    <cellStyle name="Note 2 2 3 3 5 2" xfId="54543" xr:uid="{00000000-0005-0000-0000-00000CD50000}"/>
    <cellStyle name="Note 2 2 3 3 6" xfId="54544" xr:uid="{00000000-0005-0000-0000-00000DD50000}"/>
    <cellStyle name="Note 2 2 3 3 6 2" xfId="54545" xr:uid="{00000000-0005-0000-0000-00000ED50000}"/>
    <cellStyle name="Note 2 2 3 3 7" xfId="54546" xr:uid="{00000000-0005-0000-0000-00000FD50000}"/>
    <cellStyle name="Note 2 2 3 3 7 2" xfId="54547" xr:uid="{00000000-0005-0000-0000-000010D50000}"/>
    <cellStyle name="Note 2 2 3 3 8" xfId="54548" xr:uid="{00000000-0005-0000-0000-000011D50000}"/>
    <cellStyle name="Note 2 2 3 4" xfId="54549" xr:uid="{00000000-0005-0000-0000-000012D50000}"/>
    <cellStyle name="Note 2 2 3 4 2" xfId="54550" xr:uid="{00000000-0005-0000-0000-000013D50000}"/>
    <cellStyle name="Note 2 2 3 4 2 2" xfId="54551" xr:uid="{00000000-0005-0000-0000-000014D50000}"/>
    <cellStyle name="Note 2 2 3 4 2 2 2" xfId="54552" xr:uid="{00000000-0005-0000-0000-000015D50000}"/>
    <cellStyle name="Note 2 2 3 4 2 2 3" xfId="54553" xr:uid="{00000000-0005-0000-0000-000016D50000}"/>
    <cellStyle name="Note 2 2 3 4 2 2 4" xfId="54554" xr:uid="{00000000-0005-0000-0000-000017D50000}"/>
    <cellStyle name="Note 2 2 3 4 2 2 5" xfId="54555" xr:uid="{00000000-0005-0000-0000-000018D50000}"/>
    <cellStyle name="Note 2 2 3 4 2 3" xfId="54556" xr:uid="{00000000-0005-0000-0000-000019D50000}"/>
    <cellStyle name="Note 2 2 3 4 2 3 2" xfId="54557" xr:uid="{00000000-0005-0000-0000-00001AD50000}"/>
    <cellStyle name="Note 2 2 3 4 2 3 3" xfId="54558" xr:uid="{00000000-0005-0000-0000-00001BD50000}"/>
    <cellStyle name="Note 2 2 3 4 2 3 4" xfId="54559" xr:uid="{00000000-0005-0000-0000-00001CD50000}"/>
    <cellStyle name="Note 2 2 3 4 2 3 5" xfId="54560" xr:uid="{00000000-0005-0000-0000-00001DD50000}"/>
    <cellStyle name="Note 2 2 3 4 2 4" xfId="54561" xr:uid="{00000000-0005-0000-0000-00001ED50000}"/>
    <cellStyle name="Note 2 2 3 4 2 4 2" xfId="54562" xr:uid="{00000000-0005-0000-0000-00001FD50000}"/>
    <cellStyle name="Note 2 2 3 4 2 5" xfId="54563" xr:uid="{00000000-0005-0000-0000-000020D50000}"/>
    <cellStyle name="Note 2 2 3 4 2 5 2" xfId="54564" xr:uid="{00000000-0005-0000-0000-000021D50000}"/>
    <cellStyle name="Note 2 2 3 4 2 6" xfId="54565" xr:uid="{00000000-0005-0000-0000-000022D50000}"/>
    <cellStyle name="Note 2 2 3 4 2 6 2" xfId="54566" xr:uid="{00000000-0005-0000-0000-000023D50000}"/>
    <cellStyle name="Note 2 2 3 4 2 7" xfId="54567" xr:uid="{00000000-0005-0000-0000-000024D50000}"/>
    <cellStyle name="Note 2 2 3 4 3" xfId="54568" xr:uid="{00000000-0005-0000-0000-000025D50000}"/>
    <cellStyle name="Note 2 2 3 4 3 2" xfId="54569" xr:uid="{00000000-0005-0000-0000-000026D50000}"/>
    <cellStyle name="Note 2 2 3 4 3 3" xfId="54570" xr:uid="{00000000-0005-0000-0000-000027D50000}"/>
    <cellStyle name="Note 2 2 3 4 3 4" xfId="54571" xr:uid="{00000000-0005-0000-0000-000028D50000}"/>
    <cellStyle name="Note 2 2 3 4 3 5" xfId="54572" xr:uid="{00000000-0005-0000-0000-000029D50000}"/>
    <cellStyle name="Note 2 2 3 4 4" xfId="54573" xr:uid="{00000000-0005-0000-0000-00002AD50000}"/>
    <cellStyle name="Note 2 2 3 4 4 2" xfId="54574" xr:uid="{00000000-0005-0000-0000-00002BD50000}"/>
    <cellStyle name="Note 2 2 3 4 4 3" xfId="54575" xr:uid="{00000000-0005-0000-0000-00002CD50000}"/>
    <cellStyle name="Note 2 2 3 4 4 4" xfId="54576" xr:uid="{00000000-0005-0000-0000-00002DD50000}"/>
    <cellStyle name="Note 2 2 3 4 4 5" xfId="54577" xr:uid="{00000000-0005-0000-0000-00002ED50000}"/>
    <cellStyle name="Note 2 2 3 4 5" xfId="54578" xr:uid="{00000000-0005-0000-0000-00002FD50000}"/>
    <cellStyle name="Note 2 2 3 4 5 2" xfId="54579" xr:uid="{00000000-0005-0000-0000-000030D50000}"/>
    <cellStyle name="Note 2 2 3 4 6" xfId="54580" xr:uid="{00000000-0005-0000-0000-000031D50000}"/>
    <cellStyle name="Note 2 2 3 4 6 2" xfId="54581" xr:uid="{00000000-0005-0000-0000-000032D50000}"/>
    <cellStyle name="Note 2 2 3 4 7" xfId="54582" xr:uid="{00000000-0005-0000-0000-000033D50000}"/>
    <cellStyle name="Note 2 2 3 4 7 2" xfId="54583" xr:uid="{00000000-0005-0000-0000-000034D50000}"/>
    <cellStyle name="Note 2 2 3 4 8" xfId="54584" xr:uid="{00000000-0005-0000-0000-000035D50000}"/>
    <cellStyle name="Note 2 2 3 5" xfId="54585" xr:uid="{00000000-0005-0000-0000-000036D50000}"/>
    <cellStyle name="Note 2 2 3 5 2" xfId="54586" xr:uid="{00000000-0005-0000-0000-000037D50000}"/>
    <cellStyle name="Note 2 2 3 5 2 2" xfId="54587" xr:uid="{00000000-0005-0000-0000-000038D50000}"/>
    <cellStyle name="Note 2 2 3 5 2 2 2" xfId="54588" xr:uid="{00000000-0005-0000-0000-000039D50000}"/>
    <cellStyle name="Note 2 2 3 5 2 2 3" xfId="54589" xr:uid="{00000000-0005-0000-0000-00003AD50000}"/>
    <cellStyle name="Note 2 2 3 5 2 2 4" xfId="54590" xr:uid="{00000000-0005-0000-0000-00003BD50000}"/>
    <cellStyle name="Note 2 2 3 5 2 2 5" xfId="54591" xr:uid="{00000000-0005-0000-0000-00003CD50000}"/>
    <cellStyle name="Note 2 2 3 5 2 3" xfId="54592" xr:uid="{00000000-0005-0000-0000-00003DD50000}"/>
    <cellStyle name="Note 2 2 3 5 2 3 2" xfId="54593" xr:uid="{00000000-0005-0000-0000-00003ED50000}"/>
    <cellStyle name="Note 2 2 3 5 2 3 3" xfId="54594" xr:uid="{00000000-0005-0000-0000-00003FD50000}"/>
    <cellStyle name="Note 2 2 3 5 2 3 4" xfId="54595" xr:uid="{00000000-0005-0000-0000-000040D50000}"/>
    <cellStyle name="Note 2 2 3 5 2 3 5" xfId="54596" xr:uid="{00000000-0005-0000-0000-000041D50000}"/>
    <cellStyle name="Note 2 2 3 5 2 4" xfId="54597" xr:uid="{00000000-0005-0000-0000-000042D50000}"/>
    <cellStyle name="Note 2 2 3 5 2 4 2" xfId="54598" xr:uid="{00000000-0005-0000-0000-000043D50000}"/>
    <cellStyle name="Note 2 2 3 5 2 5" xfId="54599" xr:uid="{00000000-0005-0000-0000-000044D50000}"/>
    <cellStyle name="Note 2 2 3 5 2 5 2" xfId="54600" xr:uid="{00000000-0005-0000-0000-000045D50000}"/>
    <cellStyle name="Note 2 2 3 5 2 6" xfId="54601" xr:uid="{00000000-0005-0000-0000-000046D50000}"/>
    <cellStyle name="Note 2 2 3 5 2 6 2" xfId="54602" xr:uid="{00000000-0005-0000-0000-000047D50000}"/>
    <cellStyle name="Note 2 2 3 5 2 7" xfId="54603" xr:uid="{00000000-0005-0000-0000-000048D50000}"/>
    <cellStyle name="Note 2 2 3 5 3" xfId="54604" xr:uid="{00000000-0005-0000-0000-000049D50000}"/>
    <cellStyle name="Note 2 2 3 5 3 2" xfId="54605" xr:uid="{00000000-0005-0000-0000-00004AD50000}"/>
    <cellStyle name="Note 2 2 3 5 3 3" xfId="54606" xr:uid="{00000000-0005-0000-0000-00004BD50000}"/>
    <cellStyle name="Note 2 2 3 5 3 4" xfId="54607" xr:uid="{00000000-0005-0000-0000-00004CD50000}"/>
    <cellStyle name="Note 2 2 3 5 3 5" xfId="54608" xr:uid="{00000000-0005-0000-0000-00004DD50000}"/>
    <cellStyle name="Note 2 2 3 5 4" xfId="54609" xr:uid="{00000000-0005-0000-0000-00004ED50000}"/>
    <cellStyle name="Note 2 2 3 5 4 2" xfId="54610" xr:uid="{00000000-0005-0000-0000-00004FD50000}"/>
    <cellStyle name="Note 2 2 3 5 4 3" xfId="54611" xr:uid="{00000000-0005-0000-0000-000050D50000}"/>
    <cellStyle name="Note 2 2 3 5 4 4" xfId="54612" xr:uid="{00000000-0005-0000-0000-000051D50000}"/>
    <cellStyle name="Note 2 2 3 5 4 5" xfId="54613" xr:uid="{00000000-0005-0000-0000-000052D50000}"/>
    <cellStyle name="Note 2 2 3 5 5" xfId="54614" xr:uid="{00000000-0005-0000-0000-000053D50000}"/>
    <cellStyle name="Note 2 2 3 5 5 2" xfId="54615" xr:uid="{00000000-0005-0000-0000-000054D50000}"/>
    <cellStyle name="Note 2 2 3 5 6" xfId="54616" xr:uid="{00000000-0005-0000-0000-000055D50000}"/>
    <cellStyle name="Note 2 2 3 5 6 2" xfId="54617" xr:uid="{00000000-0005-0000-0000-000056D50000}"/>
    <cellStyle name="Note 2 2 3 5 7" xfId="54618" xr:uid="{00000000-0005-0000-0000-000057D50000}"/>
    <cellStyle name="Note 2 2 3 5 7 2" xfId="54619" xr:uid="{00000000-0005-0000-0000-000058D50000}"/>
    <cellStyle name="Note 2 2 3 5 8" xfId="54620" xr:uid="{00000000-0005-0000-0000-000059D50000}"/>
    <cellStyle name="Note 2 2 3 6" xfId="54621" xr:uid="{00000000-0005-0000-0000-00005AD50000}"/>
    <cellStyle name="Note 2 2 3 6 2" xfId="54622" xr:uid="{00000000-0005-0000-0000-00005BD50000}"/>
    <cellStyle name="Note 2 2 3 6 2 2" xfId="54623" xr:uid="{00000000-0005-0000-0000-00005CD50000}"/>
    <cellStyle name="Note 2 2 3 6 2 2 2" xfId="54624" xr:uid="{00000000-0005-0000-0000-00005DD50000}"/>
    <cellStyle name="Note 2 2 3 6 2 2 3" xfId="54625" xr:uid="{00000000-0005-0000-0000-00005ED50000}"/>
    <cellStyle name="Note 2 2 3 6 2 2 4" xfId="54626" xr:uid="{00000000-0005-0000-0000-00005FD50000}"/>
    <cellStyle name="Note 2 2 3 6 2 2 5" xfId="54627" xr:uid="{00000000-0005-0000-0000-000060D50000}"/>
    <cellStyle name="Note 2 2 3 6 2 3" xfId="54628" xr:uid="{00000000-0005-0000-0000-000061D50000}"/>
    <cellStyle name="Note 2 2 3 6 2 3 2" xfId="54629" xr:uid="{00000000-0005-0000-0000-000062D50000}"/>
    <cellStyle name="Note 2 2 3 6 2 3 3" xfId="54630" xr:uid="{00000000-0005-0000-0000-000063D50000}"/>
    <cellStyle name="Note 2 2 3 6 2 3 4" xfId="54631" xr:uid="{00000000-0005-0000-0000-000064D50000}"/>
    <cellStyle name="Note 2 2 3 6 2 3 5" xfId="54632" xr:uid="{00000000-0005-0000-0000-000065D50000}"/>
    <cellStyle name="Note 2 2 3 6 2 4" xfId="54633" xr:uid="{00000000-0005-0000-0000-000066D50000}"/>
    <cellStyle name="Note 2 2 3 6 2 4 2" xfId="54634" xr:uid="{00000000-0005-0000-0000-000067D50000}"/>
    <cellStyle name="Note 2 2 3 6 2 5" xfId="54635" xr:uid="{00000000-0005-0000-0000-000068D50000}"/>
    <cellStyle name="Note 2 2 3 6 2 5 2" xfId="54636" xr:uid="{00000000-0005-0000-0000-000069D50000}"/>
    <cellStyle name="Note 2 2 3 6 2 6" xfId="54637" xr:uid="{00000000-0005-0000-0000-00006AD50000}"/>
    <cellStyle name="Note 2 2 3 6 2 6 2" xfId="54638" xr:uid="{00000000-0005-0000-0000-00006BD50000}"/>
    <cellStyle name="Note 2 2 3 6 2 7" xfId="54639" xr:uid="{00000000-0005-0000-0000-00006CD50000}"/>
    <cellStyle name="Note 2 2 3 6 3" xfId="54640" xr:uid="{00000000-0005-0000-0000-00006DD50000}"/>
    <cellStyle name="Note 2 2 3 6 3 2" xfId="54641" xr:uid="{00000000-0005-0000-0000-00006ED50000}"/>
    <cellStyle name="Note 2 2 3 6 3 3" xfId="54642" xr:uid="{00000000-0005-0000-0000-00006FD50000}"/>
    <cellStyle name="Note 2 2 3 6 3 4" xfId="54643" xr:uid="{00000000-0005-0000-0000-000070D50000}"/>
    <cellStyle name="Note 2 2 3 6 3 5" xfId="54644" xr:uid="{00000000-0005-0000-0000-000071D50000}"/>
    <cellStyle name="Note 2 2 3 6 4" xfId="54645" xr:uid="{00000000-0005-0000-0000-000072D50000}"/>
    <cellStyle name="Note 2 2 3 6 4 2" xfId="54646" xr:uid="{00000000-0005-0000-0000-000073D50000}"/>
    <cellStyle name="Note 2 2 3 6 4 3" xfId="54647" xr:uid="{00000000-0005-0000-0000-000074D50000}"/>
    <cellStyle name="Note 2 2 3 6 4 4" xfId="54648" xr:uid="{00000000-0005-0000-0000-000075D50000}"/>
    <cellStyle name="Note 2 2 3 6 4 5" xfId="54649" xr:uid="{00000000-0005-0000-0000-000076D50000}"/>
    <cellStyle name="Note 2 2 3 6 5" xfId="54650" xr:uid="{00000000-0005-0000-0000-000077D50000}"/>
    <cellStyle name="Note 2 2 3 6 5 2" xfId="54651" xr:uid="{00000000-0005-0000-0000-000078D50000}"/>
    <cellStyle name="Note 2 2 3 6 6" xfId="54652" xr:uid="{00000000-0005-0000-0000-000079D50000}"/>
    <cellStyle name="Note 2 2 3 6 6 2" xfId="54653" xr:uid="{00000000-0005-0000-0000-00007AD50000}"/>
    <cellStyle name="Note 2 2 3 6 7" xfId="54654" xr:uid="{00000000-0005-0000-0000-00007BD50000}"/>
    <cellStyle name="Note 2 2 3 6 7 2" xfId="54655" xr:uid="{00000000-0005-0000-0000-00007CD50000}"/>
    <cellStyle name="Note 2 2 3 6 8" xfId="54656" xr:uid="{00000000-0005-0000-0000-00007DD50000}"/>
    <cellStyle name="Note 2 2 3 7" xfId="54657" xr:uid="{00000000-0005-0000-0000-00007ED50000}"/>
    <cellStyle name="Note 2 2 3 7 2" xfId="54658" xr:uid="{00000000-0005-0000-0000-00007FD50000}"/>
    <cellStyle name="Note 2 2 3 7 2 2" xfId="54659" xr:uid="{00000000-0005-0000-0000-000080D50000}"/>
    <cellStyle name="Note 2 2 3 7 2 2 2" xfId="54660" xr:uid="{00000000-0005-0000-0000-000081D50000}"/>
    <cellStyle name="Note 2 2 3 7 2 2 3" xfId="54661" xr:uid="{00000000-0005-0000-0000-000082D50000}"/>
    <cellStyle name="Note 2 2 3 7 2 2 4" xfId="54662" xr:uid="{00000000-0005-0000-0000-000083D50000}"/>
    <cellStyle name="Note 2 2 3 7 2 2 5" xfId="54663" xr:uid="{00000000-0005-0000-0000-000084D50000}"/>
    <cellStyle name="Note 2 2 3 7 2 3" xfId="54664" xr:uid="{00000000-0005-0000-0000-000085D50000}"/>
    <cellStyle name="Note 2 2 3 7 2 3 2" xfId="54665" xr:uid="{00000000-0005-0000-0000-000086D50000}"/>
    <cellStyle name="Note 2 2 3 7 2 3 3" xfId="54666" xr:uid="{00000000-0005-0000-0000-000087D50000}"/>
    <cellStyle name="Note 2 2 3 7 2 3 4" xfId="54667" xr:uid="{00000000-0005-0000-0000-000088D50000}"/>
    <cellStyle name="Note 2 2 3 7 2 3 5" xfId="54668" xr:uid="{00000000-0005-0000-0000-000089D50000}"/>
    <cellStyle name="Note 2 2 3 7 2 4" xfId="54669" xr:uid="{00000000-0005-0000-0000-00008AD50000}"/>
    <cellStyle name="Note 2 2 3 7 2 4 2" xfId="54670" xr:uid="{00000000-0005-0000-0000-00008BD50000}"/>
    <cellStyle name="Note 2 2 3 7 2 5" xfId="54671" xr:uid="{00000000-0005-0000-0000-00008CD50000}"/>
    <cellStyle name="Note 2 2 3 7 2 5 2" xfId="54672" xr:uid="{00000000-0005-0000-0000-00008DD50000}"/>
    <cellStyle name="Note 2 2 3 7 2 6" xfId="54673" xr:uid="{00000000-0005-0000-0000-00008ED50000}"/>
    <cellStyle name="Note 2 2 3 7 2 6 2" xfId="54674" xr:uid="{00000000-0005-0000-0000-00008FD50000}"/>
    <cellStyle name="Note 2 2 3 7 2 7" xfId="54675" xr:uid="{00000000-0005-0000-0000-000090D50000}"/>
    <cellStyle name="Note 2 2 3 7 3" xfId="54676" xr:uid="{00000000-0005-0000-0000-000091D50000}"/>
    <cellStyle name="Note 2 2 3 7 3 2" xfId="54677" xr:uid="{00000000-0005-0000-0000-000092D50000}"/>
    <cellStyle name="Note 2 2 3 7 3 3" xfId="54678" xr:uid="{00000000-0005-0000-0000-000093D50000}"/>
    <cellStyle name="Note 2 2 3 7 3 4" xfId="54679" xr:uid="{00000000-0005-0000-0000-000094D50000}"/>
    <cellStyle name="Note 2 2 3 7 3 5" xfId="54680" xr:uid="{00000000-0005-0000-0000-000095D50000}"/>
    <cellStyle name="Note 2 2 3 7 4" xfId="54681" xr:uid="{00000000-0005-0000-0000-000096D50000}"/>
    <cellStyle name="Note 2 2 3 7 4 2" xfId="54682" xr:uid="{00000000-0005-0000-0000-000097D50000}"/>
    <cellStyle name="Note 2 2 3 7 4 3" xfId="54683" xr:uid="{00000000-0005-0000-0000-000098D50000}"/>
    <cellStyle name="Note 2 2 3 7 4 4" xfId="54684" xr:uid="{00000000-0005-0000-0000-000099D50000}"/>
    <cellStyle name="Note 2 2 3 7 4 5" xfId="54685" xr:uid="{00000000-0005-0000-0000-00009AD50000}"/>
    <cellStyle name="Note 2 2 3 7 5" xfId="54686" xr:uid="{00000000-0005-0000-0000-00009BD50000}"/>
    <cellStyle name="Note 2 2 3 7 5 2" xfId="54687" xr:uid="{00000000-0005-0000-0000-00009CD50000}"/>
    <cellStyle name="Note 2 2 3 7 6" xfId="54688" xr:uid="{00000000-0005-0000-0000-00009DD50000}"/>
    <cellStyle name="Note 2 2 3 7 6 2" xfId="54689" xr:uid="{00000000-0005-0000-0000-00009ED50000}"/>
    <cellStyle name="Note 2 2 3 7 7" xfId="54690" xr:uid="{00000000-0005-0000-0000-00009FD50000}"/>
    <cellStyle name="Note 2 2 3 7 7 2" xfId="54691" xr:uid="{00000000-0005-0000-0000-0000A0D50000}"/>
    <cellStyle name="Note 2 2 3 7 8" xfId="54692" xr:uid="{00000000-0005-0000-0000-0000A1D50000}"/>
    <cellStyle name="Note 2 2 3 8" xfId="54693" xr:uid="{00000000-0005-0000-0000-0000A2D50000}"/>
    <cellStyle name="Note 2 2 3 8 2" xfId="54694" xr:uid="{00000000-0005-0000-0000-0000A3D50000}"/>
    <cellStyle name="Note 2 2 3 8 2 2" xfId="54695" xr:uid="{00000000-0005-0000-0000-0000A4D50000}"/>
    <cellStyle name="Note 2 2 3 8 2 2 2" xfId="54696" xr:uid="{00000000-0005-0000-0000-0000A5D50000}"/>
    <cellStyle name="Note 2 2 3 8 2 2 3" xfId="54697" xr:uid="{00000000-0005-0000-0000-0000A6D50000}"/>
    <cellStyle name="Note 2 2 3 8 2 2 4" xfId="54698" xr:uid="{00000000-0005-0000-0000-0000A7D50000}"/>
    <cellStyle name="Note 2 2 3 8 2 2 5" xfId="54699" xr:uid="{00000000-0005-0000-0000-0000A8D50000}"/>
    <cellStyle name="Note 2 2 3 8 2 3" xfId="54700" xr:uid="{00000000-0005-0000-0000-0000A9D50000}"/>
    <cellStyle name="Note 2 2 3 8 2 3 2" xfId="54701" xr:uid="{00000000-0005-0000-0000-0000AAD50000}"/>
    <cellStyle name="Note 2 2 3 8 2 3 3" xfId="54702" xr:uid="{00000000-0005-0000-0000-0000ABD50000}"/>
    <cellStyle name="Note 2 2 3 8 2 3 4" xfId="54703" xr:uid="{00000000-0005-0000-0000-0000ACD50000}"/>
    <cellStyle name="Note 2 2 3 8 2 3 5" xfId="54704" xr:uid="{00000000-0005-0000-0000-0000ADD50000}"/>
    <cellStyle name="Note 2 2 3 8 2 4" xfId="54705" xr:uid="{00000000-0005-0000-0000-0000AED50000}"/>
    <cellStyle name="Note 2 2 3 8 2 4 2" xfId="54706" xr:uid="{00000000-0005-0000-0000-0000AFD50000}"/>
    <cellStyle name="Note 2 2 3 8 2 5" xfId="54707" xr:uid="{00000000-0005-0000-0000-0000B0D50000}"/>
    <cellStyle name="Note 2 2 3 8 2 5 2" xfId="54708" xr:uid="{00000000-0005-0000-0000-0000B1D50000}"/>
    <cellStyle name="Note 2 2 3 8 2 6" xfId="54709" xr:uid="{00000000-0005-0000-0000-0000B2D50000}"/>
    <cellStyle name="Note 2 2 3 8 2 6 2" xfId="54710" xr:uid="{00000000-0005-0000-0000-0000B3D50000}"/>
    <cellStyle name="Note 2 2 3 8 2 7" xfId="54711" xr:uid="{00000000-0005-0000-0000-0000B4D50000}"/>
    <cellStyle name="Note 2 2 3 8 3" xfId="54712" xr:uid="{00000000-0005-0000-0000-0000B5D50000}"/>
    <cellStyle name="Note 2 2 3 8 3 2" xfId="54713" xr:uid="{00000000-0005-0000-0000-0000B6D50000}"/>
    <cellStyle name="Note 2 2 3 8 3 3" xfId="54714" xr:uid="{00000000-0005-0000-0000-0000B7D50000}"/>
    <cellStyle name="Note 2 2 3 8 3 4" xfId="54715" xr:uid="{00000000-0005-0000-0000-0000B8D50000}"/>
    <cellStyle name="Note 2 2 3 8 3 5" xfId="54716" xr:uid="{00000000-0005-0000-0000-0000B9D50000}"/>
    <cellStyle name="Note 2 2 3 8 4" xfId="54717" xr:uid="{00000000-0005-0000-0000-0000BAD50000}"/>
    <cellStyle name="Note 2 2 3 8 4 2" xfId="54718" xr:uid="{00000000-0005-0000-0000-0000BBD50000}"/>
    <cellStyle name="Note 2 2 3 8 4 3" xfId="54719" xr:uid="{00000000-0005-0000-0000-0000BCD50000}"/>
    <cellStyle name="Note 2 2 3 8 4 4" xfId="54720" xr:uid="{00000000-0005-0000-0000-0000BDD50000}"/>
    <cellStyle name="Note 2 2 3 8 4 5" xfId="54721" xr:uid="{00000000-0005-0000-0000-0000BED50000}"/>
    <cellStyle name="Note 2 2 3 8 5" xfId="54722" xr:uid="{00000000-0005-0000-0000-0000BFD50000}"/>
    <cellStyle name="Note 2 2 3 8 5 2" xfId="54723" xr:uid="{00000000-0005-0000-0000-0000C0D50000}"/>
    <cellStyle name="Note 2 2 3 8 6" xfId="54724" xr:uid="{00000000-0005-0000-0000-0000C1D50000}"/>
    <cellStyle name="Note 2 2 3 8 6 2" xfId="54725" xr:uid="{00000000-0005-0000-0000-0000C2D50000}"/>
    <cellStyle name="Note 2 2 3 8 7" xfId="54726" xr:uid="{00000000-0005-0000-0000-0000C3D50000}"/>
    <cellStyle name="Note 2 2 3 8 7 2" xfId="54727" xr:uid="{00000000-0005-0000-0000-0000C4D50000}"/>
    <cellStyle name="Note 2 2 3 8 8" xfId="54728" xr:uid="{00000000-0005-0000-0000-0000C5D50000}"/>
    <cellStyle name="Note 2 2 3 9" xfId="54729" xr:uid="{00000000-0005-0000-0000-0000C6D50000}"/>
    <cellStyle name="Note 2 2 3 9 2" xfId="54730" xr:uid="{00000000-0005-0000-0000-0000C7D50000}"/>
    <cellStyle name="Note 2 2 3 9 2 2" xfId="54731" xr:uid="{00000000-0005-0000-0000-0000C8D50000}"/>
    <cellStyle name="Note 2 2 3 9 2 2 2" xfId="54732" xr:uid="{00000000-0005-0000-0000-0000C9D50000}"/>
    <cellStyle name="Note 2 2 3 9 2 2 3" xfId="54733" xr:uid="{00000000-0005-0000-0000-0000CAD50000}"/>
    <cellStyle name="Note 2 2 3 9 2 2 4" xfId="54734" xr:uid="{00000000-0005-0000-0000-0000CBD50000}"/>
    <cellStyle name="Note 2 2 3 9 2 2 5" xfId="54735" xr:uid="{00000000-0005-0000-0000-0000CCD50000}"/>
    <cellStyle name="Note 2 2 3 9 2 3" xfId="54736" xr:uid="{00000000-0005-0000-0000-0000CDD50000}"/>
    <cellStyle name="Note 2 2 3 9 2 3 2" xfId="54737" xr:uid="{00000000-0005-0000-0000-0000CED50000}"/>
    <cellStyle name="Note 2 2 3 9 2 3 3" xfId="54738" xr:uid="{00000000-0005-0000-0000-0000CFD50000}"/>
    <cellStyle name="Note 2 2 3 9 2 3 4" xfId="54739" xr:uid="{00000000-0005-0000-0000-0000D0D50000}"/>
    <cellStyle name="Note 2 2 3 9 2 3 5" xfId="54740" xr:uid="{00000000-0005-0000-0000-0000D1D50000}"/>
    <cellStyle name="Note 2 2 3 9 2 4" xfId="54741" xr:uid="{00000000-0005-0000-0000-0000D2D50000}"/>
    <cellStyle name="Note 2 2 3 9 2 4 2" xfId="54742" xr:uid="{00000000-0005-0000-0000-0000D3D50000}"/>
    <cellStyle name="Note 2 2 3 9 2 5" xfId="54743" xr:uid="{00000000-0005-0000-0000-0000D4D50000}"/>
    <cellStyle name="Note 2 2 3 9 2 5 2" xfId="54744" xr:uid="{00000000-0005-0000-0000-0000D5D50000}"/>
    <cellStyle name="Note 2 2 3 9 2 6" xfId="54745" xr:uid="{00000000-0005-0000-0000-0000D6D50000}"/>
    <cellStyle name="Note 2 2 3 9 2 6 2" xfId="54746" xr:uid="{00000000-0005-0000-0000-0000D7D50000}"/>
    <cellStyle name="Note 2 2 3 9 2 7" xfId="54747" xr:uid="{00000000-0005-0000-0000-0000D8D50000}"/>
    <cellStyle name="Note 2 2 3 9 3" xfId="54748" xr:uid="{00000000-0005-0000-0000-0000D9D50000}"/>
    <cellStyle name="Note 2 2 3 9 3 2" xfId="54749" xr:uid="{00000000-0005-0000-0000-0000DAD50000}"/>
    <cellStyle name="Note 2 2 3 9 3 3" xfId="54750" xr:uid="{00000000-0005-0000-0000-0000DBD50000}"/>
    <cellStyle name="Note 2 2 3 9 3 4" xfId="54751" xr:uid="{00000000-0005-0000-0000-0000DCD50000}"/>
    <cellStyle name="Note 2 2 3 9 3 5" xfId="54752" xr:uid="{00000000-0005-0000-0000-0000DDD50000}"/>
    <cellStyle name="Note 2 2 3 9 4" xfId="54753" xr:uid="{00000000-0005-0000-0000-0000DED50000}"/>
    <cellStyle name="Note 2 2 3 9 4 2" xfId="54754" xr:uid="{00000000-0005-0000-0000-0000DFD50000}"/>
    <cellStyle name="Note 2 2 3 9 4 3" xfId="54755" xr:uid="{00000000-0005-0000-0000-0000E0D50000}"/>
    <cellStyle name="Note 2 2 3 9 4 4" xfId="54756" xr:uid="{00000000-0005-0000-0000-0000E1D50000}"/>
    <cellStyle name="Note 2 2 3 9 4 5" xfId="54757" xr:uid="{00000000-0005-0000-0000-0000E2D50000}"/>
    <cellStyle name="Note 2 2 3 9 5" xfId="54758" xr:uid="{00000000-0005-0000-0000-0000E3D50000}"/>
    <cellStyle name="Note 2 2 3 9 5 2" xfId="54759" xr:uid="{00000000-0005-0000-0000-0000E4D50000}"/>
    <cellStyle name="Note 2 2 3 9 6" xfId="54760" xr:uid="{00000000-0005-0000-0000-0000E5D50000}"/>
    <cellStyle name="Note 2 2 3 9 6 2" xfId="54761" xr:uid="{00000000-0005-0000-0000-0000E6D50000}"/>
    <cellStyle name="Note 2 2 3 9 7" xfId="54762" xr:uid="{00000000-0005-0000-0000-0000E7D50000}"/>
    <cellStyle name="Note 2 2 3 9 7 2" xfId="54763" xr:uid="{00000000-0005-0000-0000-0000E8D50000}"/>
    <cellStyle name="Note 2 2 3 9 8" xfId="54764" xr:uid="{00000000-0005-0000-0000-0000E9D50000}"/>
    <cellStyle name="Note 2 2 4" xfId="54765" xr:uid="{00000000-0005-0000-0000-0000EAD50000}"/>
    <cellStyle name="Note 2 2 4 2" xfId="54766" xr:uid="{00000000-0005-0000-0000-0000EBD50000}"/>
    <cellStyle name="Note 2 2 4 2 2" xfId="54767" xr:uid="{00000000-0005-0000-0000-0000ECD50000}"/>
    <cellStyle name="Note 2 2 4 3" xfId="54768" xr:uid="{00000000-0005-0000-0000-0000EDD50000}"/>
    <cellStyle name="Note 2 2 4 3 2" xfId="54769" xr:uid="{00000000-0005-0000-0000-0000EED50000}"/>
    <cellStyle name="Note 2 2 4 4" xfId="54770" xr:uid="{00000000-0005-0000-0000-0000EFD50000}"/>
    <cellStyle name="Note 2 2 4 5" xfId="54771" xr:uid="{00000000-0005-0000-0000-0000F0D50000}"/>
    <cellStyle name="Note 2 2 5" xfId="54772" xr:uid="{00000000-0005-0000-0000-0000F1D50000}"/>
    <cellStyle name="Note 2 2 5 2" xfId="54773" xr:uid="{00000000-0005-0000-0000-0000F2D50000}"/>
    <cellStyle name="Note 2 2 5 2 2" xfId="54774" xr:uid="{00000000-0005-0000-0000-0000F3D50000}"/>
    <cellStyle name="Note 2 2 5 3" xfId="54775" xr:uid="{00000000-0005-0000-0000-0000F4D50000}"/>
    <cellStyle name="Note 2 2 5 3 2" xfId="54776" xr:uid="{00000000-0005-0000-0000-0000F5D50000}"/>
    <cellStyle name="Note 2 2 5 4" xfId="54777" xr:uid="{00000000-0005-0000-0000-0000F6D50000}"/>
    <cellStyle name="Note 2 2 5 5" xfId="54778" xr:uid="{00000000-0005-0000-0000-0000F7D50000}"/>
    <cellStyle name="Note 2 2 6" xfId="54779" xr:uid="{00000000-0005-0000-0000-0000F8D50000}"/>
    <cellStyle name="Note 2 2 6 2" xfId="54780" xr:uid="{00000000-0005-0000-0000-0000F9D50000}"/>
    <cellStyle name="Note 2 2 6 2 2" xfId="54781" xr:uid="{00000000-0005-0000-0000-0000FAD50000}"/>
    <cellStyle name="Note 2 2 7" xfId="54782" xr:uid="{00000000-0005-0000-0000-0000FBD50000}"/>
    <cellStyle name="Note 2 2 7 2" xfId="54783" xr:uid="{00000000-0005-0000-0000-0000FCD50000}"/>
    <cellStyle name="Note 2 2 8" xfId="54784" xr:uid="{00000000-0005-0000-0000-0000FDD50000}"/>
    <cellStyle name="Note 2 2 8 2" xfId="54785" xr:uid="{00000000-0005-0000-0000-0000FED50000}"/>
    <cellStyle name="Note 2 2_T-straight with PEDs adjustor" xfId="54786" xr:uid="{00000000-0005-0000-0000-0000FFD50000}"/>
    <cellStyle name="Note 2 3" xfId="54787" xr:uid="{00000000-0005-0000-0000-000000D60000}"/>
    <cellStyle name="Note 2 3 2" xfId="54788" xr:uid="{00000000-0005-0000-0000-000001D60000}"/>
    <cellStyle name="Note 2 3 2 10" xfId="54789" xr:uid="{00000000-0005-0000-0000-000002D60000}"/>
    <cellStyle name="Note 2 3 2 10 2" xfId="54790" xr:uid="{00000000-0005-0000-0000-000003D60000}"/>
    <cellStyle name="Note 2 3 2 10 2 2" xfId="54791" xr:uid="{00000000-0005-0000-0000-000004D60000}"/>
    <cellStyle name="Note 2 3 2 10 2 2 2" xfId="54792" xr:uid="{00000000-0005-0000-0000-000005D60000}"/>
    <cellStyle name="Note 2 3 2 10 2 2 3" xfId="54793" xr:uid="{00000000-0005-0000-0000-000006D60000}"/>
    <cellStyle name="Note 2 3 2 10 2 2 4" xfId="54794" xr:uid="{00000000-0005-0000-0000-000007D60000}"/>
    <cellStyle name="Note 2 3 2 10 2 2 5" xfId="54795" xr:uid="{00000000-0005-0000-0000-000008D60000}"/>
    <cellStyle name="Note 2 3 2 10 2 3" xfId="54796" xr:uid="{00000000-0005-0000-0000-000009D60000}"/>
    <cellStyle name="Note 2 3 2 10 2 3 2" xfId="54797" xr:uid="{00000000-0005-0000-0000-00000AD60000}"/>
    <cellStyle name="Note 2 3 2 10 2 3 3" xfId="54798" xr:uid="{00000000-0005-0000-0000-00000BD60000}"/>
    <cellStyle name="Note 2 3 2 10 2 3 4" xfId="54799" xr:uid="{00000000-0005-0000-0000-00000CD60000}"/>
    <cellStyle name="Note 2 3 2 10 2 3 5" xfId="54800" xr:uid="{00000000-0005-0000-0000-00000DD60000}"/>
    <cellStyle name="Note 2 3 2 10 2 4" xfId="54801" xr:uid="{00000000-0005-0000-0000-00000ED60000}"/>
    <cellStyle name="Note 2 3 2 10 2 4 2" xfId="54802" xr:uid="{00000000-0005-0000-0000-00000FD60000}"/>
    <cellStyle name="Note 2 3 2 10 2 5" xfId="54803" xr:uid="{00000000-0005-0000-0000-000010D60000}"/>
    <cellStyle name="Note 2 3 2 10 2 5 2" xfId="54804" xr:uid="{00000000-0005-0000-0000-000011D60000}"/>
    <cellStyle name="Note 2 3 2 10 2 6" xfId="54805" xr:uid="{00000000-0005-0000-0000-000012D60000}"/>
    <cellStyle name="Note 2 3 2 10 2 6 2" xfId="54806" xr:uid="{00000000-0005-0000-0000-000013D60000}"/>
    <cellStyle name="Note 2 3 2 10 2 7" xfId="54807" xr:uid="{00000000-0005-0000-0000-000014D60000}"/>
    <cellStyle name="Note 2 3 2 10 3" xfId="54808" xr:uid="{00000000-0005-0000-0000-000015D60000}"/>
    <cellStyle name="Note 2 3 2 10 3 2" xfId="54809" xr:uid="{00000000-0005-0000-0000-000016D60000}"/>
    <cellStyle name="Note 2 3 2 10 3 3" xfId="54810" xr:uid="{00000000-0005-0000-0000-000017D60000}"/>
    <cellStyle name="Note 2 3 2 10 3 4" xfId="54811" xr:uid="{00000000-0005-0000-0000-000018D60000}"/>
    <cellStyle name="Note 2 3 2 10 3 5" xfId="54812" xr:uid="{00000000-0005-0000-0000-000019D60000}"/>
    <cellStyle name="Note 2 3 2 10 4" xfId="54813" xr:uid="{00000000-0005-0000-0000-00001AD60000}"/>
    <cellStyle name="Note 2 3 2 10 4 2" xfId="54814" xr:uid="{00000000-0005-0000-0000-00001BD60000}"/>
    <cellStyle name="Note 2 3 2 10 4 3" xfId="54815" xr:uid="{00000000-0005-0000-0000-00001CD60000}"/>
    <cellStyle name="Note 2 3 2 10 4 4" xfId="54816" xr:uid="{00000000-0005-0000-0000-00001DD60000}"/>
    <cellStyle name="Note 2 3 2 10 4 5" xfId="54817" xr:uid="{00000000-0005-0000-0000-00001ED60000}"/>
    <cellStyle name="Note 2 3 2 10 5" xfId="54818" xr:uid="{00000000-0005-0000-0000-00001FD60000}"/>
    <cellStyle name="Note 2 3 2 10 5 2" xfId="54819" xr:uid="{00000000-0005-0000-0000-000020D60000}"/>
    <cellStyle name="Note 2 3 2 10 6" xfId="54820" xr:uid="{00000000-0005-0000-0000-000021D60000}"/>
    <cellStyle name="Note 2 3 2 10 6 2" xfId="54821" xr:uid="{00000000-0005-0000-0000-000022D60000}"/>
    <cellStyle name="Note 2 3 2 10 7" xfId="54822" xr:uid="{00000000-0005-0000-0000-000023D60000}"/>
    <cellStyle name="Note 2 3 2 10 7 2" xfId="54823" xr:uid="{00000000-0005-0000-0000-000024D60000}"/>
    <cellStyle name="Note 2 3 2 10 8" xfId="54824" xr:uid="{00000000-0005-0000-0000-000025D60000}"/>
    <cellStyle name="Note 2 3 2 11" xfId="54825" xr:uid="{00000000-0005-0000-0000-000026D60000}"/>
    <cellStyle name="Note 2 3 2 11 2" xfId="54826" xr:uid="{00000000-0005-0000-0000-000027D60000}"/>
    <cellStyle name="Note 2 3 2 11 2 2" xfId="54827" xr:uid="{00000000-0005-0000-0000-000028D60000}"/>
    <cellStyle name="Note 2 3 2 11 2 2 2" xfId="54828" xr:uid="{00000000-0005-0000-0000-000029D60000}"/>
    <cellStyle name="Note 2 3 2 11 2 2 3" xfId="54829" xr:uid="{00000000-0005-0000-0000-00002AD60000}"/>
    <cellStyle name="Note 2 3 2 11 2 2 4" xfId="54830" xr:uid="{00000000-0005-0000-0000-00002BD60000}"/>
    <cellStyle name="Note 2 3 2 11 2 2 5" xfId="54831" xr:uid="{00000000-0005-0000-0000-00002CD60000}"/>
    <cellStyle name="Note 2 3 2 11 2 3" xfId="54832" xr:uid="{00000000-0005-0000-0000-00002DD60000}"/>
    <cellStyle name="Note 2 3 2 11 2 3 2" xfId="54833" xr:uid="{00000000-0005-0000-0000-00002ED60000}"/>
    <cellStyle name="Note 2 3 2 11 2 3 3" xfId="54834" xr:uid="{00000000-0005-0000-0000-00002FD60000}"/>
    <cellStyle name="Note 2 3 2 11 2 3 4" xfId="54835" xr:uid="{00000000-0005-0000-0000-000030D60000}"/>
    <cellStyle name="Note 2 3 2 11 2 3 5" xfId="54836" xr:uid="{00000000-0005-0000-0000-000031D60000}"/>
    <cellStyle name="Note 2 3 2 11 2 4" xfId="54837" xr:uid="{00000000-0005-0000-0000-000032D60000}"/>
    <cellStyle name="Note 2 3 2 11 2 4 2" xfId="54838" xr:uid="{00000000-0005-0000-0000-000033D60000}"/>
    <cellStyle name="Note 2 3 2 11 2 5" xfId="54839" xr:uid="{00000000-0005-0000-0000-000034D60000}"/>
    <cellStyle name="Note 2 3 2 11 2 5 2" xfId="54840" xr:uid="{00000000-0005-0000-0000-000035D60000}"/>
    <cellStyle name="Note 2 3 2 11 2 6" xfId="54841" xr:uid="{00000000-0005-0000-0000-000036D60000}"/>
    <cellStyle name="Note 2 3 2 11 2 6 2" xfId="54842" xr:uid="{00000000-0005-0000-0000-000037D60000}"/>
    <cellStyle name="Note 2 3 2 11 2 7" xfId="54843" xr:uid="{00000000-0005-0000-0000-000038D60000}"/>
    <cellStyle name="Note 2 3 2 11 3" xfId="54844" xr:uid="{00000000-0005-0000-0000-000039D60000}"/>
    <cellStyle name="Note 2 3 2 11 3 2" xfId="54845" xr:uid="{00000000-0005-0000-0000-00003AD60000}"/>
    <cellStyle name="Note 2 3 2 11 3 3" xfId="54846" xr:uid="{00000000-0005-0000-0000-00003BD60000}"/>
    <cellStyle name="Note 2 3 2 11 3 4" xfId="54847" xr:uid="{00000000-0005-0000-0000-00003CD60000}"/>
    <cellStyle name="Note 2 3 2 11 3 5" xfId="54848" xr:uid="{00000000-0005-0000-0000-00003DD60000}"/>
    <cellStyle name="Note 2 3 2 11 4" xfId="54849" xr:uid="{00000000-0005-0000-0000-00003ED60000}"/>
    <cellStyle name="Note 2 3 2 11 4 2" xfId="54850" xr:uid="{00000000-0005-0000-0000-00003FD60000}"/>
    <cellStyle name="Note 2 3 2 11 4 3" xfId="54851" xr:uid="{00000000-0005-0000-0000-000040D60000}"/>
    <cellStyle name="Note 2 3 2 11 4 4" xfId="54852" xr:uid="{00000000-0005-0000-0000-000041D60000}"/>
    <cellStyle name="Note 2 3 2 11 4 5" xfId="54853" xr:uid="{00000000-0005-0000-0000-000042D60000}"/>
    <cellStyle name="Note 2 3 2 11 5" xfId="54854" xr:uid="{00000000-0005-0000-0000-000043D60000}"/>
    <cellStyle name="Note 2 3 2 11 5 2" xfId="54855" xr:uid="{00000000-0005-0000-0000-000044D60000}"/>
    <cellStyle name="Note 2 3 2 11 6" xfId="54856" xr:uid="{00000000-0005-0000-0000-000045D60000}"/>
    <cellStyle name="Note 2 3 2 11 6 2" xfId="54857" xr:uid="{00000000-0005-0000-0000-000046D60000}"/>
    <cellStyle name="Note 2 3 2 11 7" xfId="54858" xr:uid="{00000000-0005-0000-0000-000047D60000}"/>
    <cellStyle name="Note 2 3 2 11 7 2" xfId="54859" xr:uid="{00000000-0005-0000-0000-000048D60000}"/>
    <cellStyle name="Note 2 3 2 11 8" xfId="54860" xr:uid="{00000000-0005-0000-0000-000049D60000}"/>
    <cellStyle name="Note 2 3 2 12" xfId="54861" xr:uid="{00000000-0005-0000-0000-00004AD60000}"/>
    <cellStyle name="Note 2 3 2 12 2" xfId="54862" xr:uid="{00000000-0005-0000-0000-00004BD60000}"/>
    <cellStyle name="Note 2 3 2 12 2 2" xfId="54863" xr:uid="{00000000-0005-0000-0000-00004CD60000}"/>
    <cellStyle name="Note 2 3 2 12 2 2 2" xfId="54864" xr:uid="{00000000-0005-0000-0000-00004DD60000}"/>
    <cellStyle name="Note 2 3 2 12 2 2 3" xfId="54865" xr:uid="{00000000-0005-0000-0000-00004ED60000}"/>
    <cellStyle name="Note 2 3 2 12 2 2 4" xfId="54866" xr:uid="{00000000-0005-0000-0000-00004FD60000}"/>
    <cellStyle name="Note 2 3 2 12 2 2 5" xfId="54867" xr:uid="{00000000-0005-0000-0000-000050D60000}"/>
    <cellStyle name="Note 2 3 2 12 2 3" xfId="54868" xr:uid="{00000000-0005-0000-0000-000051D60000}"/>
    <cellStyle name="Note 2 3 2 12 2 3 2" xfId="54869" xr:uid="{00000000-0005-0000-0000-000052D60000}"/>
    <cellStyle name="Note 2 3 2 12 2 3 3" xfId="54870" xr:uid="{00000000-0005-0000-0000-000053D60000}"/>
    <cellStyle name="Note 2 3 2 12 2 3 4" xfId="54871" xr:uid="{00000000-0005-0000-0000-000054D60000}"/>
    <cellStyle name="Note 2 3 2 12 2 3 5" xfId="54872" xr:uid="{00000000-0005-0000-0000-000055D60000}"/>
    <cellStyle name="Note 2 3 2 12 2 4" xfId="54873" xr:uid="{00000000-0005-0000-0000-000056D60000}"/>
    <cellStyle name="Note 2 3 2 12 2 4 2" xfId="54874" xr:uid="{00000000-0005-0000-0000-000057D60000}"/>
    <cellStyle name="Note 2 3 2 12 2 5" xfId="54875" xr:uid="{00000000-0005-0000-0000-000058D60000}"/>
    <cellStyle name="Note 2 3 2 12 2 5 2" xfId="54876" xr:uid="{00000000-0005-0000-0000-000059D60000}"/>
    <cellStyle name="Note 2 3 2 12 2 6" xfId="54877" xr:uid="{00000000-0005-0000-0000-00005AD60000}"/>
    <cellStyle name="Note 2 3 2 12 2 6 2" xfId="54878" xr:uid="{00000000-0005-0000-0000-00005BD60000}"/>
    <cellStyle name="Note 2 3 2 12 2 7" xfId="54879" xr:uid="{00000000-0005-0000-0000-00005CD60000}"/>
    <cellStyle name="Note 2 3 2 12 3" xfId="54880" xr:uid="{00000000-0005-0000-0000-00005DD60000}"/>
    <cellStyle name="Note 2 3 2 12 3 2" xfId="54881" xr:uid="{00000000-0005-0000-0000-00005ED60000}"/>
    <cellStyle name="Note 2 3 2 12 3 3" xfId="54882" xr:uid="{00000000-0005-0000-0000-00005FD60000}"/>
    <cellStyle name="Note 2 3 2 12 3 4" xfId="54883" xr:uid="{00000000-0005-0000-0000-000060D60000}"/>
    <cellStyle name="Note 2 3 2 12 3 5" xfId="54884" xr:uid="{00000000-0005-0000-0000-000061D60000}"/>
    <cellStyle name="Note 2 3 2 12 4" xfId="54885" xr:uid="{00000000-0005-0000-0000-000062D60000}"/>
    <cellStyle name="Note 2 3 2 12 4 2" xfId="54886" xr:uid="{00000000-0005-0000-0000-000063D60000}"/>
    <cellStyle name="Note 2 3 2 12 4 3" xfId="54887" xr:uid="{00000000-0005-0000-0000-000064D60000}"/>
    <cellStyle name="Note 2 3 2 12 4 4" xfId="54888" xr:uid="{00000000-0005-0000-0000-000065D60000}"/>
    <cellStyle name="Note 2 3 2 12 4 5" xfId="54889" xr:uid="{00000000-0005-0000-0000-000066D60000}"/>
    <cellStyle name="Note 2 3 2 12 5" xfId="54890" xr:uid="{00000000-0005-0000-0000-000067D60000}"/>
    <cellStyle name="Note 2 3 2 12 5 2" xfId="54891" xr:uid="{00000000-0005-0000-0000-000068D60000}"/>
    <cellStyle name="Note 2 3 2 12 6" xfId="54892" xr:uid="{00000000-0005-0000-0000-000069D60000}"/>
    <cellStyle name="Note 2 3 2 12 6 2" xfId="54893" xr:uid="{00000000-0005-0000-0000-00006AD60000}"/>
    <cellStyle name="Note 2 3 2 12 7" xfId="54894" xr:uid="{00000000-0005-0000-0000-00006BD60000}"/>
    <cellStyle name="Note 2 3 2 12 7 2" xfId="54895" xr:uid="{00000000-0005-0000-0000-00006CD60000}"/>
    <cellStyle name="Note 2 3 2 12 8" xfId="54896" xr:uid="{00000000-0005-0000-0000-00006DD60000}"/>
    <cellStyle name="Note 2 3 2 13" xfId="54897" xr:uid="{00000000-0005-0000-0000-00006ED60000}"/>
    <cellStyle name="Note 2 3 2 13 2" xfId="54898" xr:uid="{00000000-0005-0000-0000-00006FD60000}"/>
    <cellStyle name="Note 2 3 2 13 2 2" xfId="54899" xr:uid="{00000000-0005-0000-0000-000070D60000}"/>
    <cellStyle name="Note 2 3 2 13 2 2 2" xfId="54900" xr:uid="{00000000-0005-0000-0000-000071D60000}"/>
    <cellStyle name="Note 2 3 2 13 2 2 3" xfId="54901" xr:uid="{00000000-0005-0000-0000-000072D60000}"/>
    <cellStyle name="Note 2 3 2 13 2 2 4" xfId="54902" xr:uid="{00000000-0005-0000-0000-000073D60000}"/>
    <cellStyle name="Note 2 3 2 13 2 2 5" xfId="54903" xr:uid="{00000000-0005-0000-0000-000074D60000}"/>
    <cellStyle name="Note 2 3 2 13 2 3" xfId="54904" xr:uid="{00000000-0005-0000-0000-000075D60000}"/>
    <cellStyle name="Note 2 3 2 13 2 3 2" xfId="54905" xr:uid="{00000000-0005-0000-0000-000076D60000}"/>
    <cellStyle name="Note 2 3 2 13 2 3 3" xfId="54906" xr:uid="{00000000-0005-0000-0000-000077D60000}"/>
    <cellStyle name="Note 2 3 2 13 2 3 4" xfId="54907" xr:uid="{00000000-0005-0000-0000-000078D60000}"/>
    <cellStyle name="Note 2 3 2 13 2 3 5" xfId="54908" xr:uid="{00000000-0005-0000-0000-000079D60000}"/>
    <cellStyle name="Note 2 3 2 13 2 4" xfId="54909" xr:uid="{00000000-0005-0000-0000-00007AD60000}"/>
    <cellStyle name="Note 2 3 2 13 2 4 2" xfId="54910" xr:uid="{00000000-0005-0000-0000-00007BD60000}"/>
    <cellStyle name="Note 2 3 2 13 2 5" xfId="54911" xr:uid="{00000000-0005-0000-0000-00007CD60000}"/>
    <cellStyle name="Note 2 3 2 13 2 5 2" xfId="54912" xr:uid="{00000000-0005-0000-0000-00007DD60000}"/>
    <cellStyle name="Note 2 3 2 13 2 6" xfId="54913" xr:uid="{00000000-0005-0000-0000-00007ED60000}"/>
    <cellStyle name="Note 2 3 2 13 2 6 2" xfId="54914" xr:uid="{00000000-0005-0000-0000-00007FD60000}"/>
    <cellStyle name="Note 2 3 2 13 2 7" xfId="54915" xr:uid="{00000000-0005-0000-0000-000080D60000}"/>
    <cellStyle name="Note 2 3 2 13 3" xfId="54916" xr:uid="{00000000-0005-0000-0000-000081D60000}"/>
    <cellStyle name="Note 2 3 2 13 3 2" xfId="54917" xr:uid="{00000000-0005-0000-0000-000082D60000}"/>
    <cellStyle name="Note 2 3 2 13 3 3" xfId="54918" xr:uid="{00000000-0005-0000-0000-000083D60000}"/>
    <cellStyle name="Note 2 3 2 13 3 4" xfId="54919" xr:uid="{00000000-0005-0000-0000-000084D60000}"/>
    <cellStyle name="Note 2 3 2 13 3 5" xfId="54920" xr:uid="{00000000-0005-0000-0000-000085D60000}"/>
    <cellStyle name="Note 2 3 2 13 4" xfId="54921" xr:uid="{00000000-0005-0000-0000-000086D60000}"/>
    <cellStyle name="Note 2 3 2 13 4 2" xfId="54922" xr:uid="{00000000-0005-0000-0000-000087D60000}"/>
    <cellStyle name="Note 2 3 2 13 4 3" xfId="54923" xr:uid="{00000000-0005-0000-0000-000088D60000}"/>
    <cellStyle name="Note 2 3 2 13 4 4" xfId="54924" xr:uid="{00000000-0005-0000-0000-000089D60000}"/>
    <cellStyle name="Note 2 3 2 13 4 5" xfId="54925" xr:uid="{00000000-0005-0000-0000-00008AD60000}"/>
    <cellStyle name="Note 2 3 2 13 5" xfId="54926" xr:uid="{00000000-0005-0000-0000-00008BD60000}"/>
    <cellStyle name="Note 2 3 2 13 5 2" xfId="54927" xr:uid="{00000000-0005-0000-0000-00008CD60000}"/>
    <cellStyle name="Note 2 3 2 13 6" xfId="54928" xr:uid="{00000000-0005-0000-0000-00008DD60000}"/>
    <cellStyle name="Note 2 3 2 13 6 2" xfId="54929" xr:uid="{00000000-0005-0000-0000-00008ED60000}"/>
    <cellStyle name="Note 2 3 2 13 7" xfId="54930" xr:uid="{00000000-0005-0000-0000-00008FD60000}"/>
    <cellStyle name="Note 2 3 2 13 7 2" xfId="54931" xr:uid="{00000000-0005-0000-0000-000090D60000}"/>
    <cellStyle name="Note 2 3 2 13 8" xfId="54932" xr:uid="{00000000-0005-0000-0000-000091D60000}"/>
    <cellStyle name="Note 2 3 2 14" xfId="54933" xr:uid="{00000000-0005-0000-0000-000092D60000}"/>
    <cellStyle name="Note 2 3 2 14 2" xfId="54934" xr:uid="{00000000-0005-0000-0000-000093D60000}"/>
    <cellStyle name="Note 2 3 2 14 2 2" xfId="54935" xr:uid="{00000000-0005-0000-0000-000094D60000}"/>
    <cellStyle name="Note 2 3 2 14 2 2 2" xfId="54936" xr:uid="{00000000-0005-0000-0000-000095D60000}"/>
    <cellStyle name="Note 2 3 2 14 2 2 3" xfId="54937" xr:uid="{00000000-0005-0000-0000-000096D60000}"/>
    <cellStyle name="Note 2 3 2 14 2 2 4" xfId="54938" xr:uid="{00000000-0005-0000-0000-000097D60000}"/>
    <cellStyle name="Note 2 3 2 14 2 2 5" xfId="54939" xr:uid="{00000000-0005-0000-0000-000098D60000}"/>
    <cellStyle name="Note 2 3 2 14 2 3" xfId="54940" xr:uid="{00000000-0005-0000-0000-000099D60000}"/>
    <cellStyle name="Note 2 3 2 14 2 3 2" xfId="54941" xr:uid="{00000000-0005-0000-0000-00009AD60000}"/>
    <cellStyle name="Note 2 3 2 14 2 3 3" xfId="54942" xr:uid="{00000000-0005-0000-0000-00009BD60000}"/>
    <cellStyle name="Note 2 3 2 14 2 3 4" xfId="54943" xr:uid="{00000000-0005-0000-0000-00009CD60000}"/>
    <cellStyle name="Note 2 3 2 14 2 3 5" xfId="54944" xr:uid="{00000000-0005-0000-0000-00009DD60000}"/>
    <cellStyle name="Note 2 3 2 14 2 4" xfId="54945" xr:uid="{00000000-0005-0000-0000-00009ED60000}"/>
    <cellStyle name="Note 2 3 2 14 2 4 2" xfId="54946" xr:uid="{00000000-0005-0000-0000-00009FD60000}"/>
    <cellStyle name="Note 2 3 2 14 2 5" xfId="54947" xr:uid="{00000000-0005-0000-0000-0000A0D60000}"/>
    <cellStyle name="Note 2 3 2 14 2 5 2" xfId="54948" xr:uid="{00000000-0005-0000-0000-0000A1D60000}"/>
    <cellStyle name="Note 2 3 2 14 2 6" xfId="54949" xr:uid="{00000000-0005-0000-0000-0000A2D60000}"/>
    <cellStyle name="Note 2 3 2 14 2 6 2" xfId="54950" xr:uid="{00000000-0005-0000-0000-0000A3D60000}"/>
    <cellStyle name="Note 2 3 2 14 2 7" xfId="54951" xr:uid="{00000000-0005-0000-0000-0000A4D60000}"/>
    <cellStyle name="Note 2 3 2 14 3" xfId="54952" xr:uid="{00000000-0005-0000-0000-0000A5D60000}"/>
    <cellStyle name="Note 2 3 2 14 3 2" xfId="54953" xr:uid="{00000000-0005-0000-0000-0000A6D60000}"/>
    <cellStyle name="Note 2 3 2 14 3 3" xfId="54954" xr:uid="{00000000-0005-0000-0000-0000A7D60000}"/>
    <cellStyle name="Note 2 3 2 14 3 4" xfId="54955" xr:uid="{00000000-0005-0000-0000-0000A8D60000}"/>
    <cellStyle name="Note 2 3 2 14 3 5" xfId="54956" xr:uid="{00000000-0005-0000-0000-0000A9D60000}"/>
    <cellStyle name="Note 2 3 2 14 4" xfId="54957" xr:uid="{00000000-0005-0000-0000-0000AAD60000}"/>
    <cellStyle name="Note 2 3 2 14 4 2" xfId="54958" xr:uid="{00000000-0005-0000-0000-0000ABD60000}"/>
    <cellStyle name="Note 2 3 2 14 4 3" xfId="54959" xr:uid="{00000000-0005-0000-0000-0000ACD60000}"/>
    <cellStyle name="Note 2 3 2 14 4 4" xfId="54960" xr:uid="{00000000-0005-0000-0000-0000ADD60000}"/>
    <cellStyle name="Note 2 3 2 14 4 5" xfId="54961" xr:uid="{00000000-0005-0000-0000-0000AED60000}"/>
    <cellStyle name="Note 2 3 2 14 5" xfId="54962" xr:uid="{00000000-0005-0000-0000-0000AFD60000}"/>
    <cellStyle name="Note 2 3 2 14 5 2" xfId="54963" xr:uid="{00000000-0005-0000-0000-0000B0D60000}"/>
    <cellStyle name="Note 2 3 2 14 6" xfId="54964" xr:uid="{00000000-0005-0000-0000-0000B1D60000}"/>
    <cellStyle name="Note 2 3 2 14 6 2" xfId="54965" xr:uid="{00000000-0005-0000-0000-0000B2D60000}"/>
    <cellStyle name="Note 2 3 2 14 7" xfId="54966" xr:uid="{00000000-0005-0000-0000-0000B3D60000}"/>
    <cellStyle name="Note 2 3 2 14 7 2" xfId="54967" xr:uid="{00000000-0005-0000-0000-0000B4D60000}"/>
    <cellStyle name="Note 2 3 2 14 8" xfId="54968" xr:uid="{00000000-0005-0000-0000-0000B5D60000}"/>
    <cellStyle name="Note 2 3 2 15" xfId="54969" xr:uid="{00000000-0005-0000-0000-0000B6D60000}"/>
    <cellStyle name="Note 2 3 2 15 2" xfId="54970" xr:uid="{00000000-0005-0000-0000-0000B7D60000}"/>
    <cellStyle name="Note 2 3 2 15 2 2" xfId="54971" xr:uid="{00000000-0005-0000-0000-0000B8D60000}"/>
    <cellStyle name="Note 2 3 2 15 2 3" xfId="54972" xr:uid="{00000000-0005-0000-0000-0000B9D60000}"/>
    <cellStyle name="Note 2 3 2 15 2 4" xfId="54973" xr:uid="{00000000-0005-0000-0000-0000BAD60000}"/>
    <cellStyle name="Note 2 3 2 15 2 5" xfId="54974" xr:uid="{00000000-0005-0000-0000-0000BBD60000}"/>
    <cellStyle name="Note 2 3 2 15 3" xfId="54975" xr:uid="{00000000-0005-0000-0000-0000BCD60000}"/>
    <cellStyle name="Note 2 3 2 15 3 2" xfId="54976" xr:uid="{00000000-0005-0000-0000-0000BDD60000}"/>
    <cellStyle name="Note 2 3 2 15 3 3" xfId="54977" xr:uid="{00000000-0005-0000-0000-0000BED60000}"/>
    <cellStyle name="Note 2 3 2 15 3 4" xfId="54978" xr:uid="{00000000-0005-0000-0000-0000BFD60000}"/>
    <cellStyle name="Note 2 3 2 15 3 5" xfId="54979" xr:uid="{00000000-0005-0000-0000-0000C0D60000}"/>
    <cellStyle name="Note 2 3 2 15 4" xfId="54980" xr:uid="{00000000-0005-0000-0000-0000C1D60000}"/>
    <cellStyle name="Note 2 3 2 15 4 2" xfId="54981" xr:uid="{00000000-0005-0000-0000-0000C2D60000}"/>
    <cellStyle name="Note 2 3 2 15 5" xfId="54982" xr:uid="{00000000-0005-0000-0000-0000C3D60000}"/>
    <cellStyle name="Note 2 3 2 15 5 2" xfId="54983" xr:uid="{00000000-0005-0000-0000-0000C4D60000}"/>
    <cellStyle name="Note 2 3 2 15 6" xfId="54984" xr:uid="{00000000-0005-0000-0000-0000C5D60000}"/>
    <cellStyle name="Note 2 3 2 15 6 2" xfId="54985" xr:uid="{00000000-0005-0000-0000-0000C6D60000}"/>
    <cellStyle name="Note 2 3 2 15 7" xfId="54986" xr:uid="{00000000-0005-0000-0000-0000C7D60000}"/>
    <cellStyle name="Note 2 3 2 16" xfId="54987" xr:uid="{00000000-0005-0000-0000-0000C8D60000}"/>
    <cellStyle name="Note 2 3 2 16 2" xfId="54988" xr:uid="{00000000-0005-0000-0000-0000C9D60000}"/>
    <cellStyle name="Note 2 3 2 16 3" xfId="54989" xr:uid="{00000000-0005-0000-0000-0000CAD60000}"/>
    <cellStyle name="Note 2 3 2 16 4" xfId="54990" xr:uid="{00000000-0005-0000-0000-0000CBD60000}"/>
    <cellStyle name="Note 2 3 2 16 5" xfId="54991" xr:uid="{00000000-0005-0000-0000-0000CCD60000}"/>
    <cellStyle name="Note 2 3 2 17" xfId="54992" xr:uid="{00000000-0005-0000-0000-0000CDD60000}"/>
    <cellStyle name="Note 2 3 2 17 2" xfId="54993" xr:uid="{00000000-0005-0000-0000-0000CED60000}"/>
    <cellStyle name="Note 2 3 2 17 3" xfId="54994" xr:uid="{00000000-0005-0000-0000-0000CFD60000}"/>
    <cellStyle name="Note 2 3 2 17 4" xfId="54995" xr:uid="{00000000-0005-0000-0000-0000D0D60000}"/>
    <cellStyle name="Note 2 3 2 17 5" xfId="54996" xr:uid="{00000000-0005-0000-0000-0000D1D60000}"/>
    <cellStyle name="Note 2 3 2 18" xfId="54997" xr:uid="{00000000-0005-0000-0000-0000D2D60000}"/>
    <cellStyle name="Note 2 3 2 18 2" xfId="54998" xr:uid="{00000000-0005-0000-0000-0000D3D60000}"/>
    <cellStyle name="Note 2 3 2 19" xfId="54999" xr:uid="{00000000-0005-0000-0000-0000D4D60000}"/>
    <cellStyle name="Note 2 3 2 19 2" xfId="55000" xr:uid="{00000000-0005-0000-0000-0000D5D60000}"/>
    <cellStyle name="Note 2 3 2 2" xfId="55001" xr:uid="{00000000-0005-0000-0000-0000D6D60000}"/>
    <cellStyle name="Note 2 3 2 2 2" xfId="55002" xr:uid="{00000000-0005-0000-0000-0000D7D60000}"/>
    <cellStyle name="Note 2 3 2 2 2 2" xfId="55003" xr:uid="{00000000-0005-0000-0000-0000D8D60000}"/>
    <cellStyle name="Note 2 3 2 2 2 2 2" xfId="55004" xr:uid="{00000000-0005-0000-0000-0000D9D60000}"/>
    <cellStyle name="Note 2 3 2 2 2 2 3" xfId="55005" xr:uid="{00000000-0005-0000-0000-0000DAD60000}"/>
    <cellStyle name="Note 2 3 2 2 2 2 4" xfId="55006" xr:uid="{00000000-0005-0000-0000-0000DBD60000}"/>
    <cellStyle name="Note 2 3 2 2 2 2 5" xfId="55007" xr:uid="{00000000-0005-0000-0000-0000DCD60000}"/>
    <cellStyle name="Note 2 3 2 2 2 3" xfId="55008" xr:uid="{00000000-0005-0000-0000-0000DDD60000}"/>
    <cellStyle name="Note 2 3 2 2 2 3 2" xfId="55009" xr:uid="{00000000-0005-0000-0000-0000DED60000}"/>
    <cellStyle name="Note 2 3 2 2 2 3 3" xfId="55010" xr:uid="{00000000-0005-0000-0000-0000DFD60000}"/>
    <cellStyle name="Note 2 3 2 2 2 3 4" xfId="55011" xr:uid="{00000000-0005-0000-0000-0000E0D60000}"/>
    <cellStyle name="Note 2 3 2 2 2 3 5" xfId="55012" xr:uid="{00000000-0005-0000-0000-0000E1D60000}"/>
    <cellStyle name="Note 2 3 2 2 2 4" xfId="55013" xr:uid="{00000000-0005-0000-0000-0000E2D60000}"/>
    <cellStyle name="Note 2 3 2 2 2 4 2" xfId="55014" xr:uid="{00000000-0005-0000-0000-0000E3D60000}"/>
    <cellStyle name="Note 2 3 2 2 2 5" xfId="55015" xr:uid="{00000000-0005-0000-0000-0000E4D60000}"/>
    <cellStyle name="Note 2 3 2 2 2 5 2" xfId="55016" xr:uid="{00000000-0005-0000-0000-0000E5D60000}"/>
    <cellStyle name="Note 2 3 2 2 2 6" xfId="55017" xr:uid="{00000000-0005-0000-0000-0000E6D60000}"/>
    <cellStyle name="Note 2 3 2 2 2 6 2" xfId="55018" xr:uid="{00000000-0005-0000-0000-0000E7D60000}"/>
    <cellStyle name="Note 2 3 2 2 2 7" xfId="55019" xr:uid="{00000000-0005-0000-0000-0000E8D60000}"/>
    <cellStyle name="Note 2 3 2 2 3" xfId="55020" xr:uid="{00000000-0005-0000-0000-0000E9D60000}"/>
    <cellStyle name="Note 2 3 2 2 3 2" xfId="55021" xr:uid="{00000000-0005-0000-0000-0000EAD60000}"/>
    <cellStyle name="Note 2 3 2 2 3 3" xfId="55022" xr:uid="{00000000-0005-0000-0000-0000EBD60000}"/>
    <cellStyle name="Note 2 3 2 2 3 4" xfId="55023" xr:uid="{00000000-0005-0000-0000-0000ECD60000}"/>
    <cellStyle name="Note 2 3 2 2 3 5" xfId="55024" xr:uid="{00000000-0005-0000-0000-0000EDD60000}"/>
    <cellStyle name="Note 2 3 2 2 4" xfId="55025" xr:uid="{00000000-0005-0000-0000-0000EED60000}"/>
    <cellStyle name="Note 2 3 2 2 4 2" xfId="55026" xr:uid="{00000000-0005-0000-0000-0000EFD60000}"/>
    <cellStyle name="Note 2 3 2 2 4 3" xfId="55027" xr:uid="{00000000-0005-0000-0000-0000F0D60000}"/>
    <cellStyle name="Note 2 3 2 2 4 4" xfId="55028" xr:uid="{00000000-0005-0000-0000-0000F1D60000}"/>
    <cellStyle name="Note 2 3 2 2 4 5" xfId="55029" xr:uid="{00000000-0005-0000-0000-0000F2D60000}"/>
    <cellStyle name="Note 2 3 2 2 5" xfId="55030" xr:uid="{00000000-0005-0000-0000-0000F3D60000}"/>
    <cellStyle name="Note 2 3 2 2 5 2" xfId="55031" xr:uid="{00000000-0005-0000-0000-0000F4D60000}"/>
    <cellStyle name="Note 2 3 2 2 6" xfId="55032" xr:uid="{00000000-0005-0000-0000-0000F5D60000}"/>
    <cellStyle name="Note 2 3 2 2 6 2" xfId="55033" xr:uid="{00000000-0005-0000-0000-0000F6D60000}"/>
    <cellStyle name="Note 2 3 2 2 7" xfId="55034" xr:uid="{00000000-0005-0000-0000-0000F7D60000}"/>
    <cellStyle name="Note 2 3 2 2 7 2" xfId="55035" xr:uid="{00000000-0005-0000-0000-0000F8D60000}"/>
    <cellStyle name="Note 2 3 2 2 8" xfId="55036" xr:uid="{00000000-0005-0000-0000-0000F9D60000}"/>
    <cellStyle name="Note 2 3 2 20" xfId="55037" xr:uid="{00000000-0005-0000-0000-0000FAD60000}"/>
    <cellStyle name="Note 2 3 2 20 2" xfId="55038" xr:uid="{00000000-0005-0000-0000-0000FBD60000}"/>
    <cellStyle name="Note 2 3 2 21" xfId="55039" xr:uid="{00000000-0005-0000-0000-0000FCD60000}"/>
    <cellStyle name="Note 2 3 2 3" xfId="55040" xr:uid="{00000000-0005-0000-0000-0000FDD60000}"/>
    <cellStyle name="Note 2 3 2 3 2" xfId="55041" xr:uid="{00000000-0005-0000-0000-0000FED60000}"/>
    <cellStyle name="Note 2 3 2 3 2 2" xfId="55042" xr:uid="{00000000-0005-0000-0000-0000FFD60000}"/>
    <cellStyle name="Note 2 3 2 3 2 2 2" xfId="55043" xr:uid="{00000000-0005-0000-0000-000000D70000}"/>
    <cellStyle name="Note 2 3 2 3 2 2 3" xfId="55044" xr:uid="{00000000-0005-0000-0000-000001D70000}"/>
    <cellStyle name="Note 2 3 2 3 2 2 4" xfId="55045" xr:uid="{00000000-0005-0000-0000-000002D70000}"/>
    <cellStyle name="Note 2 3 2 3 2 2 5" xfId="55046" xr:uid="{00000000-0005-0000-0000-000003D70000}"/>
    <cellStyle name="Note 2 3 2 3 2 3" xfId="55047" xr:uid="{00000000-0005-0000-0000-000004D70000}"/>
    <cellStyle name="Note 2 3 2 3 2 3 2" xfId="55048" xr:uid="{00000000-0005-0000-0000-000005D70000}"/>
    <cellStyle name="Note 2 3 2 3 2 3 3" xfId="55049" xr:uid="{00000000-0005-0000-0000-000006D70000}"/>
    <cellStyle name="Note 2 3 2 3 2 3 4" xfId="55050" xr:uid="{00000000-0005-0000-0000-000007D70000}"/>
    <cellStyle name="Note 2 3 2 3 2 3 5" xfId="55051" xr:uid="{00000000-0005-0000-0000-000008D70000}"/>
    <cellStyle name="Note 2 3 2 3 2 4" xfId="55052" xr:uid="{00000000-0005-0000-0000-000009D70000}"/>
    <cellStyle name="Note 2 3 2 3 2 4 2" xfId="55053" xr:uid="{00000000-0005-0000-0000-00000AD70000}"/>
    <cellStyle name="Note 2 3 2 3 2 5" xfId="55054" xr:uid="{00000000-0005-0000-0000-00000BD70000}"/>
    <cellStyle name="Note 2 3 2 3 2 5 2" xfId="55055" xr:uid="{00000000-0005-0000-0000-00000CD70000}"/>
    <cellStyle name="Note 2 3 2 3 2 6" xfId="55056" xr:uid="{00000000-0005-0000-0000-00000DD70000}"/>
    <cellStyle name="Note 2 3 2 3 2 6 2" xfId="55057" xr:uid="{00000000-0005-0000-0000-00000ED70000}"/>
    <cellStyle name="Note 2 3 2 3 2 7" xfId="55058" xr:uid="{00000000-0005-0000-0000-00000FD70000}"/>
    <cellStyle name="Note 2 3 2 3 3" xfId="55059" xr:uid="{00000000-0005-0000-0000-000010D70000}"/>
    <cellStyle name="Note 2 3 2 3 3 2" xfId="55060" xr:uid="{00000000-0005-0000-0000-000011D70000}"/>
    <cellStyle name="Note 2 3 2 3 3 3" xfId="55061" xr:uid="{00000000-0005-0000-0000-000012D70000}"/>
    <cellStyle name="Note 2 3 2 3 3 4" xfId="55062" xr:uid="{00000000-0005-0000-0000-000013D70000}"/>
    <cellStyle name="Note 2 3 2 3 3 5" xfId="55063" xr:uid="{00000000-0005-0000-0000-000014D70000}"/>
    <cellStyle name="Note 2 3 2 3 4" xfId="55064" xr:uid="{00000000-0005-0000-0000-000015D70000}"/>
    <cellStyle name="Note 2 3 2 3 4 2" xfId="55065" xr:uid="{00000000-0005-0000-0000-000016D70000}"/>
    <cellStyle name="Note 2 3 2 3 4 3" xfId="55066" xr:uid="{00000000-0005-0000-0000-000017D70000}"/>
    <cellStyle name="Note 2 3 2 3 4 4" xfId="55067" xr:uid="{00000000-0005-0000-0000-000018D70000}"/>
    <cellStyle name="Note 2 3 2 3 4 5" xfId="55068" xr:uid="{00000000-0005-0000-0000-000019D70000}"/>
    <cellStyle name="Note 2 3 2 3 5" xfId="55069" xr:uid="{00000000-0005-0000-0000-00001AD70000}"/>
    <cellStyle name="Note 2 3 2 3 5 2" xfId="55070" xr:uid="{00000000-0005-0000-0000-00001BD70000}"/>
    <cellStyle name="Note 2 3 2 3 6" xfId="55071" xr:uid="{00000000-0005-0000-0000-00001CD70000}"/>
    <cellStyle name="Note 2 3 2 3 6 2" xfId="55072" xr:uid="{00000000-0005-0000-0000-00001DD70000}"/>
    <cellStyle name="Note 2 3 2 3 7" xfId="55073" xr:uid="{00000000-0005-0000-0000-00001ED70000}"/>
    <cellStyle name="Note 2 3 2 3 7 2" xfId="55074" xr:uid="{00000000-0005-0000-0000-00001FD70000}"/>
    <cellStyle name="Note 2 3 2 3 8" xfId="55075" xr:uid="{00000000-0005-0000-0000-000020D70000}"/>
    <cellStyle name="Note 2 3 2 4" xfId="55076" xr:uid="{00000000-0005-0000-0000-000021D70000}"/>
    <cellStyle name="Note 2 3 2 4 2" xfId="55077" xr:uid="{00000000-0005-0000-0000-000022D70000}"/>
    <cellStyle name="Note 2 3 2 4 2 2" xfId="55078" xr:uid="{00000000-0005-0000-0000-000023D70000}"/>
    <cellStyle name="Note 2 3 2 4 2 2 2" xfId="55079" xr:uid="{00000000-0005-0000-0000-000024D70000}"/>
    <cellStyle name="Note 2 3 2 4 2 2 3" xfId="55080" xr:uid="{00000000-0005-0000-0000-000025D70000}"/>
    <cellStyle name="Note 2 3 2 4 2 2 4" xfId="55081" xr:uid="{00000000-0005-0000-0000-000026D70000}"/>
    <cellStyle name="Note 2 3 2 4 2 2 5" xfId="55082" xr:uid="{00000000-0005-0000-0000-000027D70000}"/>
    <cellStyle name="Note 2 3 2 4 2 3" xfId="55083" xr:uid="{00000000-0005-0000-0000-000028D70000}"/>
    <cellStyle name="Note 2 3 2 4 2 3 2" xfId="55084" xr:uid="{00000000-0005-0000-0000-000029D70000}"/>
    <cellStyle name="Note 2 3 2 4 2 3 3" xfId="55085" xr:uid="{00000000-0005-0000-0000-00002AD70000}"/>
    <cellStyle name="Note 2 3 2 4 2 3 4" xfId="55086" xr:uid="{00000000-0005-0000-0000-00002BD70000}"/>
    <cellStyle name="Note 2 3 2 4 2 3 5" xfId="55087" xr:uid="{00000000-0005-0000-0000-00002CD70000}"/>
    <cellStyle name="Note 2 3 2 4 2 4" xfId="55088" xr:uid="{00000000-0005-0000-0000-00002DD70000}"/>
    <cellStyle name="Note 2 3 2 4 2 4 2" xfId="55089" xr:uid="{00000000-0005-0000-0000-00002ED70000}"/>
    <cellStyle name="Note 2 3 2 4 2 5" xfId="55090" xr:uid="{00000000-0005-0000-0000-00002FD70000}"/>
    <cellStyle name="Note 2 3 2 4 2 5 2" xfId="55091" xr:uid="{00000000-0005-0000-0000-000030D70000}"/>
    <cellStyle name="Note 2 3 2 4 2 6" xfId="55092" xr:uid="{00000000-0005-0000-0000-000031D70000}"/>
    <cellStyle name="Note 2 3 2 4 2 6 2" xfId="55093" xr:uid="{00000000-0005-0000-0000-000032D70000}"/>
    <cellStyle name="Note 2 3 2 4 2 7" xfId="55094" xr:uid="{00000000-0005-0000-0000-000033D70000}"/>
    <cellStyle name="Note 2 3 2 4 3" xfId="55095" xr:uid="{00000000-0005-0000-0000-000034D70000}"/>
    <cellStyle name="Note 2 3 2 4 3 2" xfId="55096" xr:uid="{00000000-0005-0000-0000-000035D70000}"/>
    <cellStyle name="Note 2 3 2 4 3 3" xfId="55097" xr:uid="{00000000-0005-0000-0000-000036D70000}"/>
    <cellStyle name="Note 2 3 2 4 3 4" xfId="55098" xr:uid="{00000000-0005-0000-0000-000037D70000}"/>
    <cellStyle name="Note 2 3 2 4 3 5" xfId="55099" xr:uid="{00000000-0005-0000-0000-000038D70000}"/>
    <cellStyle name="Note 2 3 2 4 4" xfId="55100" xr:uid="{00000000-0005-0000-0000-000039D70000}"/>
    <cellStyle name="Note 2 3 2 4 4 2" xfId="55101" xr:uid="{00000000-0005-0000-0000-00003AD70000}"/>
    <cellStyle name="Note 2 3 2 4 4 3" xfId="55102" xr:uid="{00000000-0005-0000-0000-00003BD70000}"/>
    <cellStyle name="Note 2 3 2 4 4 4" xfId="55103" xr:uid="{00000000-0005-0000-0000-00003CD70000}"/>
    <cellStyle name="Note 2 3 2 4 4 5" xfId="55104" xr:uid="{00000000-0005-0000-0000-00003DD70000}"/>
    <cellStyle name="Note 2 3 2 4 5" xfId="55105" xr:uid="{00000000-0005-0000-0000-00003ED70000}"/>
    <cellStyle name="Note 2 3 2 4 5 2" xfId="55106" xr:uid="{00000000-0005-0000-0000-00003FD70000}"/>
    <cellStyle name="Note 2 3 2 4 6" xfId="55107" xr:uid="{00000000-0005-0000-0000-000040D70000}"/>
    <cellStyle name="Note 2 3 2 4 6 2" xfId="55108" xr:uid="{00000000-0005-0000-0000-000041D70000}"/>
    <cellStyle name="Note 2 3 2 4 7" xfId="55109" xr:uid="{00000000-0005-0000-0000-000042D70000}"/>
    <cellStyle name="Note 2 3 2 4 7 2" xfId="55110" xr:uid="{00000000-0005-0000-0000-000043D70000}"/>
    <cellStyle name="Note 2 3 2 4 8" xfId="55111" xr:uid="{00000000-0005-0000-0000-000044D70000}"/>
    <cellStyle name="Note 2 3 2 5" xfId="55112" xr:uid="{00000000-0005-0000-0000-000045D70000}"/>
    <cellStyle name="Note 2 3 2 5 2" xfId="55113" xr:uid="{00000000-0005-0000-0000-000046D70000}"/>
    <cellStyle name="Note 2 3 2 5 2 2" xfId="55114" xr:uid="{00000000-0005-0000-0000-000047D70000}"/>
    <cellStyle name="Note 2 3 2 5 2 2 2" xfId="55115" xr:uid="{00000000-0005-0000-0000-000048D70000}"/>
    <cellStyle name="Note 2 3 2 5 2 2 3" xfId="55116" xr:uid="{00000000-0005-0000-0000-000049D70000}"/>
    <cellStyle name="Note 2 3 2 5 2 2 4" xfId="55117" xr:uid="{00000000-0005-0000-0000-00004AD70000}"/>
    <cellStyle name="Note 2 3 2 5 2 2 5" xfId="55118" xr:uid="{00000000-0005-0000-0000-00004BD70000}"/>
    <cellStyle name="Note 2 3 2 5 2 3" xfId="55119" xr:uid="{00000000-0005-0000-0000-00004CD70000}"/>
    <cellStyle name="Note 2 3 2 5 2 3 2" xfId="55120" xr:uid="{00000000-0005-0000-0000-00004DD70000}"/>
    <cellStyle name="Note 2 3 2 5 2 3 3" xfId="55121" xr:uid="{00000000-0005-0000-0000-00004ED70000}"/>
    <cellStyle name="Note 2 3 2 5 2 3 4" xfId="55122" xr:uid="{00000000-0005-0000-0000-00004FD70000}"/>
    <cellStyle name="Note 2 3 2 5 2 3 5" xfId="55123" xr:uid="{00000000-0005-0000-0000-000050D70000}"/>
    <cellStyle name="Note 2 3 2 5 2 4" xfId="55124" xr:uid="{00000000-0005-0000-0000-000051D70000}"/>
    <cellStyle name="Note 2 3 2 5 2 4 2" xfId="55125" xr:uid="{00000000-0005-0000-0000-000052D70000}"/>
    <cellStyle name="Note 2 3 2 5 2 5" xfId="55126" xr:uid="{00000000-0005-0000-0000-000053D70000}"/>
    <cellStyle name="Note 2 3 2 5 2 5 2" xfId="55127" xr:uid="{00000000-0005-0000-0000-000054D70000}"/>
    <cellStyle name="Note 2 3 2 5 2 6" xfId="55128" xr:uid="{00000000-0005-0000-0000-000055D70000}"/>
    <cellStyle name="Note 2 3 2 5 2 6 2" xfId="55129" xr:uid="{00000000-0005-0000-0000-000056D70000}"/>
    <cellStyle name="Note 2 3 2 5 2 7" xfId="55130" xr:uid="{00000000-0005-0000-0000-000057D70000}"/>
    <cellStyle name="Note 2 3 2 5 3" xfId="55131" xr:uid="{00000000-0005-0000-0000-000058D70000}"/>
    <cellStyle name="Note 2 3 2 5 3 2" xfId="55132" xr:uid="{00000000-0005-0000-0000-000059D70000}"/>
    <cellStyle name="Note 2 3 2 5 3 3" xfId="55133" xr:uid="{00000000-0005-0000-0000-00005AD70000}"/>
    <cellStyle name="Note 2 3 2 5 3 4" xfId="55134" xr:uid="{00000000-0005-0000-0000-00005BD70000}"/>
    <cellStyle name="Note 2 3 2 5 3 5" xfId="55135" xr:uid="{00000000-0005-0000-0000-00005CD70000}"/>
    <cellStyle name="Note 2 3 2 5 4" xfId="55136" xr:uid="{00000000-0005-0000-0000-00005DD70000}"/>
    <cellStyle name="Note 2 3 2 5 4 2" xfId="55137" xr:uid="{00000000-0005-0000-0000-00005ED70000}"/>
    <cellStyle name="Note 2 3 2 5 4 3" xfId="55138" xr:uid="{00000000-0005-0000-0000-00005FD70000}"/>
    <cellStyle name="Note 2 3 2 5 4 4" xfId="55139" xr:uid="{00000000-0005-0000-0000-000060D70000}"/>
    <cellStyle name="Note 2 3 2 5 4 5" xfId="55140" xr:uid="{00000000-0005-0000-0000-000061D70000}"/>
    <cellStyle name="Note 2 3 2 5 5" xfId="55141" xr:uid="{00000000-0005-0000-0000-000062D70000}"/>
    <cellStyle name="Note 2 3 2 5 5 2" xfId="55142" xr:uid="{00000000-0005-0000-0000-000063D70000}"/>
    <cellStyle name="Note 2 3 2 5 6" xfId="55143" xr:uid="{00000000-0005-0000-0000-000064D70000}"/>
    <cellStyle name="Note 2 3 2 5 6 2" xfId="55144" xr:uid="{00000000-0005-0000-0000-000065D70000}"/>
    <cellStyle name="Note 2 3 2 5 7" xfId="55145" xr:uid="{00000000-0005-0000-0000-000066D70000}"/>
    <cellStyle name="Note 2 3 2 5 7 2" xfId="55146" xr:uid="{00000000-0005-0000-0000-000067D70000}"/>
    <cellStyle name="Note 2 3 2 5 8" xfId="55147" xr:uid="{00000000-0005-0000-0000-000068D70000}"/>
    <cellStyle name="Note 2 3 2 6" xfId="55148" xr:uid="{00000000-0005-0000-0000-000069D70000}"/>
    <cellStyle name="Note 2 3 2 6 2" xfId="55149" xr:uid="{00000000-0005-0000-0000-00006AD70000}"/>
    <cellStyle name="Note 2 3 2 6 2 2" xfId="55150" xr:uid="{00000000-0005-0000-0000-00006BD70000}"/>
    <cellStyle name="Note 2 3 2 6 2 2 2" xfId="55151" xr:uid="{00000000-0005-0000-0000-00006CD70000}"/>
    <cellStyle name="Note 2 3 2 6 2 2 3" xfId="55152" xr:uid="{00000000-0005-0000-0000-00006DD70000}"/>
    <cellStyle name="Note 2 3 2 6 2 2 4" xfId="55153" xr:uid="{00000000-0005-0000-0000-00006ED70000}"/>
    <cellStyle name="Note 2 3 2 6 2 2 5" xfId="55154" xr:uid="{00000000-0005-0000-0000-00006FD70000}"/>
    <cellStyle name="Note 2 3 2 6 2 3" xfId="55155" xr:uid="{00000000-0005-0000-0000-000070D70000}"/>
    <cellStyle name="Note 2 3 2 6 2 3 2" xfId="55156" xr:uid="{00000000-0005-0000-0000-000071D70000}"/>
    <cellStyle name="Note 2 3 2 6 2 3 3" xfId="55157" xr:uid="{00000000-0005-0000-0000-000072D70000}"/>
    <cellStyle name="Note 2 3 2 6 2 3 4" xfId="55158" xr:uid="{00000000-0005-0000-0000-000073D70000}"/>
    <cellStyle name="Note 2 3 2 6 2 3 5" xfId="55159" xr:uid="{00000000-0005-0000-0000-000074D70000}"/>
    <cellStyle name="Note 2 3 2 6 2 4" xfId="55160" xr:uid="{00000000-0005-0000-0000-000075D70000}"/>
    <cellStyle name="Note 2 3 2 6 2 4 2" xfId="55161" xr:uid="{00000000-0005-0000-0000-000076D70000}"/>
    <cellStyle name="Note 2 3 2 6 2 5" xfId="55162" xr:uid="{00000000-0005-0000-0000-000077D70000}"/>
    <cellStyle name="Note 2 3 2 6 2 5 2" xfId="55163" xr:uid="{00000000-0005-0000-0000-000078D70000}"/>
    <cellStyle name="Note 2 3 2 6 2 6" xfId="55164" xr:uid="{00000000-0005-0000-0000-000079D70000}"/>
    <cellStyle name="Note 2 3 2 6 2 6 2" xfId="55165" xr:uid="{00000000-0005-0000-0000-00007AD70000}"/>
    <cellStyle name="Note 2 3 2 6 2 7" xfId="55166" xr:uid="{00000000-0005-0000-0000-00007BD70000}"/>
    <cellStyle name="Note 2 3 2 6 3" xfId="55167" xr:uid="{00000000-0005-0000-0000-00007CD70000}"/>
    <cellStyle name="Note 2 3 2 6 3 2" xfId="55168" xr:uid="{00000000-0005-0000-0000-00007DD70000}"/>
    <cellStyle name="Note 2 3 2 6 3 3" xfId="55169" xr:uid="{00000000-0005-0000-0000-00007ED70000}"/>
    <cellStyle name="Note 2 3 2 6 3 4" xfId="55170" xr:uid="{00000000-0005-0000-0000-00007FD70000}"/>
    <cellStyle name="Note 2 3 2 6 3 5" xfId="55171" xr:uid="{00000000-0005-0000-0000-000080D70000}"/>
    <cellStyle name="Note 2 3 2 6 4" xfId="55172" xr:uid="{00000000-0005-0000-0000-000081D70000}"/>
    <cellStyle name="Note 2 3 2 6 4 2" xfId="55173" xr:uid="{00000000-0005-0000-0000-000082D70000}"/>
    <cellStyle name="Note 2 3 2 6 4 3" xfId="55174" xr:uid="{00000000-0005-0000-0000-000083D70000}"/>
    <cellStyle name="Note 2 3 2 6 4 4" xfId="55175" xr:uid="{00000000-0005-0000-0000-000084D70000}"/>
    <cellStyle name="Note 2 3 2 6 4 5" xfId="55176" xr:uid="{00000000-0005-0000-0000-000085D70000}"/>
    <cellStyle name="Note 2 3 2 6 5" xfId="55177" xr:uid="{00000000-0005-0000-0000-000086D70000}"/>
    <cellStyle name="Note 2 3 2 6 5 2" xfId="55178" xr:uid="{00000000-0005-0000-0000-000087D70000}"/>
    <cellStyle name="Note 2 3 2 6 6" xfId="55179" xr:uid="{00000000-0005-0000-0000-000088D70000}"/>
    <cellStyle name="Note 2 3 2 6 6 2" xfId="55180" xr:uid="{00000000-0005-0000-0000-000089D70000}"/>
    <cellStyle name="Note 2 3 2 6 7" xfId="55181" xr:uid="{00000000-0005-0000-0000-00008AD70000}"/>
    <cellStyle name="Note 2 3 2 6 7 2" xfId="55182" xr:uid="{00000000-0005-0000-0000-00008BD70000}"/>
    <cellStyle name="Note 2 3 2 6 8" xfId="55183" xr:uid="{00000000-0005-0000-0000-00008CD70000}"/>
    <cellStyle name="Note 2 3 2 7" xfId="55184" xr:uid="{00000000-0005-0000-0000-00008DD70000}"/>
    <cellStyle name="Note 2 3 2 7 2" xfId="55185" xr:uid="{00000000-0005-0000-0000-00008ED70000}"/>
    <cellStyle name="Note 2 3 2 7 2 2" xfId="55186" xr:uid="{00000000-0005-0000-0000-00008FD70000}"/>
    <cellStyle name="Note 2 3 2 7 2 2 2" xfId="55187" xr:uid="{00000000-0005-0000-0000-000090D70000}"/>
    <cellStyle name="Note 2 3 2 7 2 2 3" xfId="55188" xr:uid="{00000000-0005-0000-0000-000091D70000}"/>
    <cellStyle name="Note 2 3 2 7 2 2 4" xfId="55189" xr:uid="{00000000-0005-0000-0000-000092D70000}"/>
    <cellStyle name="Note 2 3 2 7 2 2 5" xfId="55190" xr:uid="{00000000-0005-0000-0000-000093D70000}"/>
    <cellStyle name="Note 2 3 2 7 2 3" xfId="55191" xr:uid="{00000000-0005-0000-0000-000094D70000}"/>
    <cellStyle name="Note 2 3 2 7 2 3 2" xfId="55192" xr:uid="{00000000-0005-0000-0000-000095D70000}"/>
    <cellStyle name="Note 2 3 2 7 2 3 3" xfId="55193" xr:uid="{00000000-0005-0000-0000-000096D70000}"/>
    <cellStyle name="Note 2 3 2 7 2 3 4" xfId="55194" xr:uid="{00000000-0005-0000-0000-000097D70000}"/>
    <cellStyle name="Note 2 3 2 7 2 3 5" xfId="55195" xr:uid="{00000000-0005-0000-0000-000098D70000}"/>
    <cellStyle name="Note 2 3 2 7 2 4" xfId="55196" xr:uid="{00000000-0005-0000-0000-000099D70000}"/>
    <cellStyle name="Note 2 3 2 7 2 4 2" xfId="55197" xr:uid="{00000000-0005-0000-0000-00009AD70000}"/>
    <cellStyle name="Note 2 3 2 7 2 5" xfId="55198" xr:uid="{00000000-0005-0000-0000-00009BD70000}"/>
    <cellStyle name="Note 2 3 2 7 2 5 2" xfId="55199" xr:uid="{00000000-0005-0000-0000-00009CD70000}"/>
    <cellStyle name="Note 2 3 2 7 2 6" xfId="55200" xr:uid="{00000000-0005-0000-0000-00009DD70000}"/>
    <cellStyle name="Note 2 3 2 7 2 6 2" xfId="55201" xr:uid="{00000000-0005-0000-0000-00009ED70000}"/>
    <cellStyle name="Note 2 3 2 7 2 7" xfId="55202" xr:uid="{00000000-0005-0000-0000-00009FD70000}"/>
    <cellStyle name="Note 2 3 2 7 3" xfId="55203" xr:uid="{00000000-0005-0000-0000-0000A0D70000}"/>
    <cellStyle name="Note 2 3 2 7 3 2" xfId="55204" xr:uid="{00000000-0005-0000-0000-0000A1D70000}"/>
    <cellStyle name="Note 2 3 2 7 3 3" xfId="55205" xr:uid="{00000000-0005-0000-0000-0000A2D70000}"/>
    <cellStyle name="Note 2 3 2 7 3 4" xfId="55206" xr:uid="{00000000-0005-0000-0000-0000A3D70000}"/>
    <cellStyle name="Note 2 3 2 7 3 5" xfId="55207" xr:uid="{00000000-0005-0000-0000-0000A4D70000}"/>
    <cellStyle name="Note 2 3 2 7 4" xfId="55208" xr:uid="{00000000-0005-0000-0000-0000A5D70000}"/>
    <cellStyle name="Note 2 3 2 7 4 2" xfId="55209" xr:uid="{00000000-0005-0000-0000-0000A6D70000}"/>
    <cellStyle name="Note 2 3 2 7 4 3" xfId="55210" xr:uid="{00000000-0005-0000-0000-0000A7D70000}"/>
    <cellStyle name="Note 2 3 2 7 4 4" xfId="55211" xr:uid="{00000000-0005-0000-0000-0000A8D70000}"/>
    <cellStyle name="Note 2 3 2 7 4 5" xfId="55212" xr:uid="{00000000-0005-0000-0000-0000A9D70000}"/>
    <cellStyle name="Note 2 3 2 7 5" xfId="55213" xr:uid="{00000000-0005-0000-0000-0000AAD70000}"/>
    <cellStyle name="Note 2 3 2 7 5 2" xfId="55214" xr:uid="{00000000-0005-0000-0000-0000ABD70000}"/>
    <cellStyle name="Note 2 3 2 7 6" xfId="55215" xr:uid="{00000000-0005-0000-0000-0000ACD70000}"/>
    <cellStyle name="Note 2 3 2 7 6 2" xfId="55216" xr:uid="{00000000-0005-0000-0000-0000ADD70000}"/>
    <cellStyle name="Note 2 3 2 7 7" xfId="55217" xr:uid="{00000000-0005-0000-0000-0000AED70000}"/>
    <cellStyle name="Note 2 3 2 7 7 2" xfId="55218" xr:uid="{00000000-0005-0000-0000-0000AFD70000}"/>
    <cellStyle name="Note 2 3 2 7 8" xfId="55219" xr:uid="{00000000-0005-0000-0000-0000B0D70000}"/>
    <cellStyle name="Note 2 3 2 8" xfId="55220" xr:uid="{00000000-0005-0000-0000-0000B1D70000}"/>
    <cellStyle name="Note 2 3 2 8 2" xfId="55221" xr:uid="{00000000-0005-0000-0000-0000B2D70000}"/>
    <cellStyle name="Note 2 3 2 8 2 2" xfId="55222" xr:uid="{00000000-0005-0000-0000-0000B3D70000}"/>
    <cellStyle name="Note 2 3 2 8 2 2 2" xfId="55223" xr:uid="{00000000-0005-0000-0000-0000B4D70000}"/>
    <cellStyle name="Note 2 3 2 8 2 2 3" xfId="55224" xr:uid="{00000000-0005-0000-0000-0000B5D70000}"/>
    <cellStyle name="Note 2 3 2 8 2 2 4" xfId="55225" xr:uid="{00000000-0005-0000-0000-0000B6D70000}"/>
    <cellStyle name="Note 2 3 2 8 2 2 5" xfId="55226" xr:uid="{00000000-0005-0000-0000-0000B7D70000}"/>
    <cellStyle name="Note 2 3 2 8 2 3" xfId="55227" xr:uid="{00000000-0005-0000-0000-0000B8D70000}"/>
    <cellStyle name="Note 2 3 2 8 2 3 2" xfId="55228" xr:uid="{00000000-0005-0000-0000-0000B9D70000}"/>
    <cellStyle name="Note 2 3 2 8 2 3 3" xfId="55229" xr:uid="{00000000-0005-0000-0000-0000BAD70000}"/>
    <cellStyle name="Note 2 3 2 8 2 3 4" xfId="55230" xr:uid="{00000000-0005-0000-0000-0000BBD70000}"/>
    <cellStyle name="Note 2 3 2 8 2 3 5" xfId="55231" xr:uid="{00000000-0005-0000-0000-0000BCD70000}"/>
    <cellStyle name="Note 2 3 2 8 2 4" xfId="55232" xr:uid="{00000000-0005-0000-0000-0000BDD70000}"/>
    <cellStyle name="Note 2 3 2 8 2 4 2" xfId="55233" xr:uid="{00000000-0005-0000-0000-0000BED70000}"/>
    <cellStyle name="Note 2 3 2 8 2 5" xfId="55234" xr:uid="{00000000-0005-0000-0000-0000BFD70000}"/>
    <cellStyle name="Note 2 3 2 8 2 5 2" xfId="55235" xr:uid="{00000000-0005-0000-0000-0000C0D70000}"/>
    <cellStyle name="Note 2 3 2 8 2 6" xfId="55236" xr:uid="{00000000-0005-0000-0000-0000C1D70000}"/>
    <cellStyle name="Note 2 3 2 8 2 6 2" xfId="55237" xr:uid="{00000000-0005-0000-0000-0000C2D70000}"/>
    <cellStyle name="Note 2 3 2 8 2 7" xfId="55238" xr:uid="{00000000-0005-0000-0000-0000C3D70000}"/>
    <cellStyle name="Note 2 3 2 8 3" xfId="55239" xr:uid="{00000000-0005-0000-0000-0000C4D70000}"/>
    <cellStyle name="Note 2 3 2 8 3 2" xfId="55240" xr:uid="{00000000-0005-0000-0000-0000C5D70000}"/>
    <cellStyle name="Note 2 3 2 8 3 3" xfId="55241" xr:uid="{00000000-0005-0000-0000-0000C6D70000}"/>
    <cellStyle name="Note 2 3 2 8 3 4" xfId="55242" xr:uid="{00000000-0005-0000-0000-0000C7D70000}"/>
    <cellStyle name="Note 2 3 2 8 3 5" xfId="55243" xr:uid="{00000000-0005-0000-0000-0000C8D70000}"/>
    <cellStyle name="Note 2 3 2 8 4" xfId="55244" xr:uid="{00000000-0005-0000-0000-0000C9D70000}"/>
    <cellStyle name="Note 2 3 2 8 4 2" xfId="55245" xr:uid="{00000000-0005-0000-0000-0000CAD70000}"/>
    <cellStyle name="Note 2 3 2 8 4 3" xfId="55246" xr:uid="{00000000-0005-0000-0000-0000CBD70000}"/>
    <cellStyle name="Note 2 3 2 8 4 4" xfId="55247" xr:uid="{00000000-0005-0000-0000-0000CCD70000}"/>
    <cellStyle name="Note 2 3 2 8 4 5" xfId="55248" xr:uid="{00000000-0005-0000-0000-0000CDD70000}"/>
    <cellStyle name="Note 2 3 2 8 5" xfId="55249" xr:uid="{00000000-0005-0000-0000-0000CED70000}"/>
    <cellStyle name="Note 2 3 2 8 5 2" xfId="55250" xr:uid="{00000000-0005-0000-0000-0000CFD70000}"/>
    <cellStyle name="Note 2 3 2 8 6" xfId="55251" xr:uid="{00000000-0005-0000-0000-0000D0D70000}"/>
    <cellStyle name="Note 2 3 2 8 6 2" xfId="55252" xr:uid="{00000000-0005-0000-0000-0000D1D70000}"/>
    <cellStyle name="Note 2 3 2 8 7" xfId="55253" xr:uid="{00000000-0005-0000-0000-0000D2D70000}"/>
    <cellStyle name="Note 2 3 2 8 7 2" xfId="55254" xr:uid="{00000000-0005-0000-0000-0000D3D70000}"/>
    <cellStyle name="Note 2 3 2 8 8" xfId="55255" xr:uid="{00000000-0005-0000-0000-0000D4D70000}"/>
    <cellStyle name="Note 2 3 2 9" xfId="55256" xr:uid="{00000000-0005-0000-0000-0000D5D70000}"/>
    <cellStyle name="Note 2 3 2 9 2" xfId="55257" xr:uid="{00000000-0005-0000-0000-0000D6D70000}"/>
    <cellStyle name="Note 2 3 2 9 2 2" xfId="55258" xr:uid="{00000000-0005-0000-0000-0000D7D70000}"/>
    <cellStyle name="Note 2 3 2 9 2 2 2" xfId="55259" xr:uid="{00000000-0005-0000-0000-0000D8D70000}"/>
    <cellStyle name="Note 2 3 2 9 2 2 3" xfId="55260" xr:uid="{00000000-0005-0000-0000-0000D9D70000}"/>
    <cellStyle name="Note 2 3 2 9 2 2 4" xfId="55261" xr:uid="{00000000-0005-0000-0000-0000DAD70000}"/>
    <cellStyle name="Note 2 3 2 9 2 2 5" xfId="55262" xr:uid="{00000000-0005-0000-0000-0000DBD70000}"/>
    <cellStyle name="Note 2 3 2 9 2 3" xfId="55263" xr:uid="{00000000-0005-0000-0000-0000DCD70000}"/>
    <cellStyle name="Note 2 3 2 9 2 3 2" xfId="55264" xr:uid="{00000000-0005-0000-0000-0000DDD70000}"/>
    <cellStyle name="Note 2 3 2 9 2 3 3" xfId="55265" xr:uid="{00000000-0005-0000-0000-0000DED70000}"/>
    <cellStyle name="Note 2 3 2 9 2 3 4" xfId="55266" xr:uid="{00000000-0005-0000-0000-0000DFD70000}"/>
    <cellStyle name="Note 2 3 2 9 2 3 5" xfId="55267" xr:uid="{00000000-0005-0000-0000-0000E0D70000}"/>
    <cellStyle name="Note 2 3 2 9 2 4" xfId="55268" xr:uid="{00000000-0005-0000-0000-0000E1D70000}"/>
    <cellStyle name="Note 2 3 2 9 2 4 2" xfId="55269" xr:uid="{00000000-0005-0000-0000-0000E2D70000}"/>
    <cellStyle name="Note 2 3 2 9 2 5" xfId="55270" xr:uid="{00000000-0005-0000-0000-0000E3D70000}"/>
    <cellStyle name="Note 2 3 2 9 2 5 2" xfId="55271" xr:uid="{00000000-0005-0000-0000-0000E4D70000}"/>
    <cellStyle name="Note 2 3 2 9 2 6" xfId="55272" xr:uid="{00000000-0005-0000-0000-0000E5D70000}"/>
    <cellStyle name="Note 2 3 2 9 2 6 2" xfId="55273" xr:uid="{00000000-0005-0000-0000-0000E6D70000}"/>
    <cellStyle name="Note 2 3 2 9 2 7" xfId="55274" xr:uid="{00000000-0005-0000-0000-0000E7D70000}"/>
    <cellStyle name="Note 2 3 2 9 3" xfId="55275" xr:uid="{00000000-0005-0000-0000-0000E8D70000}"/>
    <cellStyle name="Note 2 3 2 9 3 2" xfId="55276" xr:uid="{00000000-0005-0000-0000-0000E9D70000}"/>
    <cellStyle name="Note 2 3 2 9 3 3" xfId="55277" xr:uid="{00000000-0005-0000-0000-0000EAD70000}"/>
    <cellStyle name="Note 2 3 2 9 3 4" xfId="55278" xr:uid="{00000000-0005-0000-0000-0000EBD70000}"/>
    <cellStyle name="Note 2 3 2 9 3 5" xfId="55279" xr:uid="{00000000-0005-0000-0000-0000ECD70000}"/>
    <cellStyle name="Note 2 3 2 9 4" xfId="55280" xr:uid="{00000000-0005-0000-0000-0000EDD70000}"/>
    <cellStyle name="Note 2 3 2 9 4 2" xfId="55281" xr:uid="{00000000-0005-0000-0000-0000EED70000}"/>
    <cellStyle name="Note 2 3 2 9 4 3" xfId="55282" xr:uid="{00000000-0005-0000-0000-0000EFD70000}"/>
    <cellStyle name="Note 2 3 2 9 4 4" xfId="55283" xr:uid="{00000000-0005-0000-0000-0000F0D70000}"/>
    <cellStyle name="Note 2 3 2 9 4 5" xfId="55284" xr:uid="{00000000-0005-0000-0000-0000F1D70000}"/>
    <cellStyle name="Note 2 3 2 9 5" xfId="55285" xr:uid="{00000000-0005-0000-0000-0000F2D70000}"/>
    <cellStyle name="Note 2 3 2 9 5 2" xfId="55286" xr:uid="{00000000-0005-0000-0000-0000F3D70000}"/>
    <cellStyle name="Note 2 3 2 9 6" xfId="55287" xr:uid="{00000000-0005-0000-0000-0000F4D70000}"/>
    <cellStyle name="Note 2 3 2 9 6 2" xfId="55288" xr:uid="{00000000-0005-0000-0000-0000F5D70000}"/>
    <cellStyle name="Note 2 3 2 9 7" xfId="55289" xr:uid="{00000000-0005-0000-0000-0000F6D70000}"/>
    <cellStyle name="Note 2 3 2 9 7 2" xfId="55290" xr:uid="{00000000-0005-0000-0000-0000F7D70000}"/>
    <cellStyle name="Note 2 3 2 9 8" xfId="55291" xr:uid="{00000000-0005-0000-0000-0000F8D70000}"/>
    <cellStyle name="Note 2 3 3" xfId="55292" xr:uid="{00000000-0005-0000-0000-0000F9D70000}"/>
    <cellStyle name="Note 2 3 3 2" xfId="55293" xr:uid="{00000000-0005-0000-0000-0000FAD70000}"/>
    <cellStyle name="Note 2 3 3 2 2" xfId="55294" xr:uid="{00000000-0005-0000-0000-0000FBD70000}"/>
    <cellStyle name="Note 2 3 3 3" xfId="55295" xr:uid="{00000000-0005-0000-0000-0000FCD70000}"/>
    <cellStyle name="Note 2 3 3 3 2" xfId="55296" xr:uid="{00000000-0005-0000-0000-0000FDD70000}"/>
    <cellStyle name="Note 2 3 3 4" xfId="55297" xr:uid="{00000000-0005-0000-0000-0000FED70000}"/>
    <cellStyle name="Note 2 3 3 5" xfId="55298" xr:uid="{00000000-0005-0000-0000-0000FFD70000}"/>
    <cellStyle name="Note 2 3 4" xfId="55299" xr:uid="{00000000-0005-0000-0000-000000D80000}"/>
    <cellStyle name="Note 2 3 4 2" xfId="55300" xr:uid="{00000000-0005-0000-0000-000001D80000}"/>
    <cellStyle name="Note 2 3 4 2 2" xfId="55301" xr:uid="{00000000-0005-0000-0000-000002D80000}"/>
    <cellStyle name="Note 2 3 4 3" xfId="55302" xr:uid="{00000000-0005-0000-0000-000003D80000}"/>
    <cellStyle name="Note 2 3 4 3 2" xfId="55303" xr:uid="{00000000-0005-0000-0000-000004D80000}"/>
    <cellStyle name="Note 2 3 4 4" xfId="55304" xr:uid="{00000000-0005-0000-0000-000005D80000}"/>
    <cellStyle name="Note 2 3 4 5" xfId="55305" xr:uid="{00000000-0005-0000-0000-000006D80000}"/>
    <cellStyle name="Note 2 3 5" xfId="55306" xr:uid="{00000000-0005-0000-0000-000007D80000}"/>
    <cellStyle name="Note 2 3 5 2" xfId="55307" xr:uid="{00000000-0005-0000-0000-000008D80000}"/>
    <cellStyle name="Note 2 3 5 2 2" xfId="55308" xr:uid="{00000000-0005-0000-0000-000009D80000}"/>
    <cellStyle name="Note 2 3 6" xfId="55309" xr:uid="{00000000-0005-0000-0000-00000AD80000}"/>
    <cellStyle name="Note 2 3 6 2" xfId="55310" xr:uid="{00000000-0005-0000-0000-00000BD80000}"/>
    <cellStyle name="Note 2 3 7" xfId="55311" xr:uid="{00000000-0005-0000-0000-00000CD80000}"/>
    <cellStyle name="Note 2 3 7 2" xfId="55312" xr:uid="{00000000-0005-0000-0000-00000DD80000}"/>
    <cellStyle name="Note 2 3_T-straight with PEDs adjustor" xfId="55313" xr:uid="{00000000-0005-0000-0000-00000ED80000}"/>
    <cellStyle name="Note 2 4" xfId="55314" xr:uid="{00000000-0005-0000-0000-00000FD80000}"/>
    <cellStyle name="Note 2 4 2" xfId="55315" xr:uid="{00000000-0005-0000-0000-000010D80000}"/>
    <cellStyle name="Note 2 4 2 2" xfId="55316" xr:uid="{00000000-0005-0000-0000-000011D80000}"/>
    <cellStyle name="Note 2 4 2 3" xfId="55317" xr:uid="{00000000-0005-0000-0000-000012D80000}"/>
    <cellStyle name="Note 2 4 3" xfId="55318" xr:uid="{00000000-0005-0000-0000-000013D80000}"/>
    <cellStyle name="Note 2 4_T-straight with PEDs adjustor" xfId="55319" xr:uid="{00000000-0005-0000-0000-000014D80000}"/>
    <cellStyle name="Note 2 5" xfId="55320" xr:uid="{00000000-0005-0000-0000-000015D80000}"/>
    <cellStyle name="Note 2 5 10" xfId="55321" xr:uid="{00000000-0005-0000-0000-000016D80000}"/>
    <cellStyle name="Note 2 5 10 2" xfId="55322" xr:uid="{00000000-0005-0000-0000-000017D80000}"/>
    <cellStyle name="Note 2 5 10 2 2" xfId="55323" xr:uid="{00000000-0005-0000-0000-000018D80000}"/>
    <cellStyle name="Note 2 5 10 2 2 2" xfId="55324" xr:uid="{00000000-0005-0000-0000-000019D80000}"/>
    <cellStyle name="Note 2 5 10 2 2 3" xfId="55325" xr:uid="{00000000-0005-0000-0000-00001AD80000}"/>
    <cellStyle name="Note 2 5 10 2 2 4" xfId="55326" xr:uid="{00000000-0005-0000-0000-00001BD80000}"/>
    <cellStyle name="Note 2 5 10 2 2 5" xfId="55327" xr:uid="{00000000-0005-0000-0000-00001CD80000}"/>
    <cellStyle name="Note 2 5 10 2 3" xfId="55328" xr:uid="{00000000-0005-0000-0000-00001DD80000}"/>
    <cellStyle name="Note 2 5 10 2 3 2" xfId="55329" xr:uid="{00000000-0005-0000-0000-00001ED80000}"/>
    <cellStyle name="Note 2 5 10 2 3 3" xfId="55330" xr:uid="{00000000-0005-0000-0000-00001FD80000}"/>
    <cellStyle name="Note 2 5 10 2 3 4" xfId="55331" xr:uid="{00000000-0005-0000-0000-000020D80000}"/>
    <cellStyle name="Note 2 5 10 2 3 5" xfId="55332" xr:uid="{00000000-0005-0000-0000-000021D80000}"/>
    <cellStyle name="Note 2 5 10 2 4" xfId="55333" xr:uid="{00000000-0005-0000-0000-000022D80000}"/>
    <cellStyle name="Note 2 5 10 2 4 2" xfId="55334" xr:uid="{00000000-0005-0000-0000-000023D80000}"/>
    <cellStyle name="Note 2 5 10 2 5" xfId="55335" xr:uid="{00000000-0005-0000-0000-000024D80000}"/>
    <cellStyle name="Note 2 5 10 2 5 2" xfId="55336" xr:uid="{00000000-0005-0000-0000-000025D80000}"/>
    <cellStyle name="Note 2 5 10 2 6" xfId="55337" xr:uid="{00000000-0005-0000-0000-000026D80000}"/>
    <cellStyle name="Note 2 5 10 2 6 2" xfId="55338" xr:uid="{00000000-0005-0000-0000-000027D80000}"/>
    <cellStyle name="Note 2 5 10 2 7" xfId="55339" xr:uid="{00000000-0005-0000-0000-000028D80000}"/>
    <cellStyle name="Note 2 5 10 3" xfId="55340" xr:uid="{00000000-0005-0000-0000-000029D80000}"/>
    <cellStyle name="Note 2 5 10 3 2" xfId="55341" xr:uid="{00000000-0005-0000-0000-00002AD80000}"/>
    <cellStyle name="Note 2 5 10 3 3" xfId="55342" xr:uid="{00000000-0005-0000-0000-00002BD80000}"/>
    <cellStyle name="Note 2 5 10 3 4" xfId="55343" xr:uid="{00000000-0005-0000-0000-00002CD80000}"/>
    <cellStyle name="Note 2 5 10 3 5" xfId="55344" xr:uid="{00000000-0005-0000-0000-00002DD80000}"/>
    <cellStyle name="Note 2 5 10 4" xfId="55345" xr:uid="{00000000-0005-0000-0000-00002ED80000}"/>
    <cellStyle name="Note 2 5 10 4 2" xfId="55346" xr:uid="{00000000-0005-0000-0000-00002FD80000}"/>
    <cellStyle name="Note 2 5 10 4 3" xfId="55347" xr:uid="{00000000-0005-0000-0000-000030D80000}"/>
    <cellStyle name="Note 2 5 10 4 4" xfId="55348" xr:uid="{00000000-0005-0000-0000-000031D80000}"/>
    <cellStyle name="Note 2 5 10 4 5" xfId="55349" xr:uid="{00000000-0005-0000-0000-000032D80000}"/>
    <cellStyle name="Note 2 5 10 5" xfId="55350" xr:uid="{00000000-0005-0000-0000-000033D80000}"/>
    <cellStyle name="Note 2 5 10 5 2" xfId="55351" xr:uid="{00000000-0005-0000-0000-000034D80000}"/>
    <cellStyle name="Note 2 5 10 6" xfId="55352" xr:uid="{00000000-0005-0000-0000-000035D80000}"/>
    <cellStyle name="Note 2 5 10 6 2" xfId="55353" xr:uid="{00000000-0005-0000-0000-000036D80000}"/>
    <cellStyle name="Note 2 5 10 7" xfId="55354" xr:uid="{00000000-0005-0000-0000-000037D80000}"/>
    <cellStyle name="Note 2 5 10 7 2" xfId="55355" xr:uid="{00000000-0005-0000-0000-000038D80000}"/>
    <cellStyle name="Note 2 5 10 8" xfId="55356" xr:uid="{00000000-0005-0000-0000-000039D80000}"/>
    <cellStyle name="Note 2 5 11" xfId="55357" xr:uid="{00000000-0005-0000-0000-00003AD80000}"/>
    <cellStyle name="Note 2 5 11 2" xfId="55358" xr:uid="{00000000-0005-0000-0000-00003BD80000}"/>
    <cellStyle name="Note 2 5 11 2 2" xfId="55359" xr:uid="{00000000-0005-0000-0000-00003CD80000}"/>
    <cellStyle name="Note 2 5 11 2 2 2" xfId="55360" xr:uid="{00000000-0005-0000-0000-00003DD80000}"/>
    <cellStyle name="Note 2 5 11 2 2 3" xfId="55361" xr:uid="{00000000-0005-0000-0000-00003ED80000}"/>
    <cellStyle name="Note 2 5 11 2 2 4" xfId="55362" xr:uid="{00000000-0005-0000-0000-00003FD80000}"/>
    <cellStyle name="Note 2 5 11 2 2 5" xfId="55363" xr:uid="{00000000-0005-0000-0000-000040D80000}"/>
    <cellStyle name="Note 2 5 11 2 3" xfId="55364" xr:uid="{00000000-0005-0000-0000-000041D80000}"/>
    <cellStyle name="Note 2 5 11 2 3 2" xfId="55365" xr:uid="{00000000-0005-0000-0000-000042D80000}"/>
    <cellStyle name="Note 2 5 11 2 3 3" xfId="55366" xr:uid="{00000000-0005-0000-0000-000043D80000}"/>
    <cellStyle name="Note 2 5 11 2 3 4" xfId="55367" xr:uid="{00000000-0005-0000-0000-000044D80000}"/>
    <cellStyle name="Note 2 5 11 2 3 5" xfId="55368" xr:uid="{00000000-0005-0000-0000-000045D80000}"/>
    <cellStyle name="Note 2 5 11 2 4" xfId="55369" xr:uid="{00000000-0005-0000-0000-000046D80000}"/>
    <cellStyle name="Note 2 5 11 2 4 2" xfId="55370" xr:uid="{00000000-0005-0000-0000-000047D80000}"/>
    <cellStyle name="Note 2 5 11 2 5" xfId="55371" xr:uid="{00000000-0005-0000-0000-000048D80000}"/>
    <cellStyle name="Note 2 5 11 2 5 2" xfId="55372" xr:uid="{00000000-0005-0000-0000-000049D80000}"/>
    <cellStyle name="Note 2 5 11 2 6" xfId="55373" xr:uid="{00000000-0005-0000-0000-00004AD80000}"/>
    <cellStyle name="Note 2 5 11 2 6 2" xfId="55374" xr:uid="{00000000-0005-0000-0000-00004BD80000}"/>
    <cellStyle name="Note 2 5 11 2 7" xfId="55375" xr:uid="{00000000-0005-0000-0000-00004CD80000}"/>
    <cellStyle name="Note 2 5 11 3" xfId="55376" xr:uid="{00000000-0005-0000-0000-00004DD80000}"/>
    <cellStyle name="Note 2 5 11 3 2" xfId="55377" xr:uid="{00000000-0005-0000-0000-00004ED80000}"/>
    <cellStyle name="Note 2 5 11 3 3" xfId="55378" xr:uid="{00000000-0005-0000-0000-00004FD80000}"/>
    <cellStyle name="Note 2 5 11 3 4" xfId="55379" xr:uid="{00000000-0005-0000-0000-000050D80000}"/>
    <cellStyle name="Note 2 5 11 3 5" xfId="55380" xr:uid="{00000000-0005-0000-0000-000051D80000}"/>
    <cellStyle name="Note 2 5 11 4" xfId="55381" xr:uid="{00000000-0005-0000-0000-000052D80000}"/>
    <cellStyle name="Note 2 5 11 4 2" xfId="55382" xr:uid="{00000000-0005-0000-0000-000053D80000}"/>
    <cellStyle name="Note 2 5 11 4 3" xfId="55383" xr:uid="{00000000-0005-0000-0000-000054D80000}"/>
    <cellStyle name="Note 2 5 11 4 4" xfId="55384" xr:uid="{00000000-0005-0000-0000-000055D80000}"/>
    <cellStyle name="Note 2 5 11 4 5" xfId="55385" xr:uid="{00000000-0005-0000-0000-000056D80000}"/>
    <cellStyle name="Note 2 5 11 5" xfId="55386" xr:uid="{00000000-0005-0000-0000-000057D80000}"/>
    <cellStyle name="Note 2 5 11 5 2" xfId="55387" xr:uid="{00000000-0005-0000-0000-000058D80000}"/>
    <cellStyle name="Note 2 5 11 6" xfId="55388" xr:uid="{00000000-0005-0000-0000-000059D80000}"/>
    <cellStyle name="Note 2 5 11 6 2" xfId="55389" xr:uid="{00000000-0005-0000-0000-00005AD80000}"/>
    <cellStyle name="Note 2 5 11 7" xfId="55390" xr:uid="{00000000-0005-0000-0000-00005BD80000}"/>
    <cellStyle name="Note 2 5 11 7 2" xfId="55391" xr:uid="{00000000-0005-0000-0000-00005CD80000}"/>
    <cellStyle name="Note 2 5 11 8" xfId="55392" xr:uid="{00000000-0005-0000-0000-00005DD80000}"/>
    <cellStyle name="Note 2 5 12" xfId="55393" xr:uid="{00000000-0005-0000-0000-00005ED80000}"/>
    <cellStyle name="Note 2 5 12 2" xfId="55394" xr:uid="{00000000-0005-0000-0000-00005FD80000}"/>
    <cellStyle name="Note 2 5 12 2 2" xfId="55395" xr:uid="{00000000-0005-0000-0000-000060D80000}"/>
    <cellStyle name="Note 2 5 12 2 2 2" xfId="55396" xr:uid="{00000000-0005-0000-0000-000061D80000}"/>
    <cellStyle name="Note 2 5 12 2 2 3" xfId="55397" xr:uid="{00000000-0005-0000-0000-000062D80000}"/>
    <cellStyle name="Note 2 5 12 2 2 4" xfId="55398" xr:uid="{00000000-0005-0000-0000-000063D80000}"/>
    <cellStyle name="Note 2 5 12 2 2 5" xfId="55399" xr:uid="{00000000-0005-0000-0000-000064D80000}"/>
    <cellStyle name="Note 2 5 12 2 3" xfId="55400" xr:uid="{00000000-0005-0000-0000-000065D80000}"/>
    <cellStyle name="Note 2 5 12 2 3 2" xfId="55401" xr:uid="{00000000-0005-0000-0000-000066D80000}"/>
    <cellStyle name="Note 2 5 12 2 3 3" xfId="55402" xr:uid="{00000000-0005-0000-0000-000067D80000}"/>
    <cellStyle name="Note 2 5 12 2 3 4" xfId="55403" xr:uid="{00000000-0005-0000-0000-000068D80000}"/>
    <cellStyle name="Note 2 5 12 2 3 5" xfId="55404" xr:uid="{00000000-0005-0000-0000-000069D80000}"/>
    <cellStyle name="Note 2 5 12 2 4" xfId="55405" xr:uid="{00000000-0005-0000-0000-00006AD80000}"/>
    <cellStyle name="Note 2 5 12 2 4 2" xfId="55406" xr:uid="{00000000-0005-0000-0000-00006BD80000}"/>
    <cellStyle name="Note 2 5 12 2 5" xfId="55407" xr:uid="{00000000-0005-0000-0000-00006CD80000}"/>
    <cellStyle name="Note 2 5 12 2 5 2" xfId="55408" xr:uid="{00000000-0005-0000-0000-00006DD80000}"/>
    <cellStyle name="Note 2 5 12 2 6" xfId="55409" xr:uid="{00000000-0005-0000-0000-00006ED80000}"/>
    <cellStyle name="Note 2 5 12 2 6 2" xfId="55410" xr:uid="{00000000-0005-0000-0000-00006FD80000}"/>
    <cellStyle name="Note 2 5 12 2 7" xfId="55411" xr:uid="{00000000-0005-0000-0000-000070D80000}"/>
    <cellStyle name="Note 2 5 12 3" xfId="55412" xr:uid="{00000000-0005-0000-0000-000071D80000}"/>
    <cellStyle name="Note 2 5 12 3 2" xfId="55413" xr:uid="{00000000-0005-0000-0000-000072D80000}"/>
    <cellStyle name="Note 2 5 12 3 3" xfId="55414" xr:uid="{00000000-0005-0000-0000-000073D80000}"/>
    <cellStyle name="Note 2 5 12 3 4" xfId="55415" xr:uid="{00000000-0005-0000-0000-000074D80000}"/>
    <cellStyle name="Note 2 5 12 3 5" xfId="55416" xr:uid="{00000000-0005-0000-0000-000075D80000}"/>
    <cellStyle name="Note 2 5 12 4" xfId="55417" xr:uid="{00000000-0005-0000-0000-000076D80000}"/>
    <cellStyle name="Note 2 5 12 4 2" xfId="55418" xr:uid="{00000000-0005-0000-0000-000077D80000}"/>
    <cellStyle name="Note 2 5 12 4 3" xfId="55419" xr:uid="{00000000-0005-0000-0000-000078D80000}"/>
    <cellStyle name="Note 2 5 12 4 4" xfId="55420" xr:uid="{00000000-0005-0000-0000-000079D80000}"/>
    <cellStyle name="Note 2 5 12 4 5" xfId="55421" xr:uid="{00000000-0005-0000-0000-00007AD80000}"/>
    <cellStyle name="Note 2 5 12 5" xfId="55422" xr:uid="{00000000-0005-0000-0000-00007BD80000}"/>
    <cellStyle name="Note 2 5 12 5 2" xfId="55423" xr:uid="{00000000-0005-0000-0000-00007CD80000}"/>
    <cellStyle name="Note 2 5 12 6" xfId="55424" xr:uid="{00000000-0005-0000-0000-00007DD80000}"/>
    <cellStyle name="Note 2 5 12 6 2" xfId="55425" xr:uid="{00000000-0005-0000-0000-00007ED80000}"/>
    <cellStyle name="Note 2 5 12 7" xfId="55426" xr:uid="{00000000-0005-0000-0000-00007FD80000}"/>
    <cellStyle name="Note 2 5 12 7 2" xfId="55427" xr:uid="{00000000-0005-0000-0000-000080D80000}"/>
    <cellStyle name="Note 2 5 12 8" xfId="55428" xr:uid="{00000000-0005-0000-0000-000081D80000}"/>
    <cellStyle name="Note 2 5 13" xfId="55429" xr:uid="{00000000-0005-0000-0000-000082D80000}"/>
    <cellStyle name="Note 2 5 13 2" xfId="55430" xr:uid="{00000000-0005-0000-0000-000083D80000}"/>
    <cellStyle name="Note 2 5 13 2 2" xfId="55431" xr:uid="{00000000-0005-0000-0000-000084D80000}"/>
    <cellStyle name="Note 2 5 13 2 2 2" xfId="55432" xr:uid="{00000000-0005-0000-0000-000085D80000}"/>
    <cellStyle name="Note 2 5 13 2 2 3" xfId="55433" xr:uid="{00000000-0005-0000-0000-000086D80000}"/>
    <cellStyle name="Note 2 5 13 2 2 4" xfId="55434" xr:uid="{00000000-0005-0000-0000-000087D80000}"/>
    <cellStyle name="Note 2 5 13 2 2 5" xfId="55435" xr:uid="{00000000-0005-0000-0000-000088D80000}"/>
    <cellStyle name="Note 2 5 13 2 3" xfId="55436" xr:uid="{00000000-0005-0000-0000-000089D80000}"/>
    <cellStyle name="Note 2 5 13 2 3 2" xfId="55437" xr:uid="{00000000-0005-0000-0000-00008AD80000}"/>
    <cellStyle name="Note 2 5 13 2 3 3" xfId="55438" xr:uid="{00000000-0005-0000-0000-00008BD80000}"/>
    <cellStyle name="Note 2 5 13 2 3 4" xfId="55439" xr:uid="{00000000-0005-0000-0000-00008CD80000}"/>
    <cellStyle name="Note 2 5 13 2 3 5" xfId="55440" xr:uid="{00000000-0005-0000-0000-00008DD80000}"/>
    <cellStyle name="Note 2 5 13 2 4" xfId="55441" xr:uid="{00000000-0005-0000-0000-00008ED80000}"/>
    <cellStyle name="Note 2 5 13 2 4 2" xfId="55442" xr:uid="{00000000-0005-0000-0000-00008FD80000}"/>
    <cellStyle name="Note 2 5 13 2 5" xfId="55443" xr:uid="{00000000-0005-0000-0000-000090D80000}"/>
    <cellStyle name="Note 2 5 13 2 5 2" xfId="55444" xr:uid="{00000000-0005-0000-0000-000091D80000}"/>
    <cellStyle name="Note 2 5 13 2 6" xfId="55445" xr:uid="{00000000-0005-0000-0000-000092D80000}"/>
    <cellStyle name="Note 2 5 13 2 6 2" xfId="55446" xr:uid="{00000000-0005-0000-0000-000093D80000}"/>
    <cellStyle name="Note 2 5 13 2 7" xfId="55447" xr:uid="{00000000-0005-0000-0000-000094D80000}"/>
    <cellStyle name="Note 2 5 13 3" xfId="55448" xr:uid="{00000000-0005-0000-0000-000095D80000}"/>
    <cellStyle name="Note 2 5 13 3 2" xfId="55449" xr:uid="{00000000-0005-0000-0000-000096D80000}"/>
    <cellStyle name="Note 2 5 13 3 3" xfId="55450" xr:uid="{00000000-0005-0000-0000-000097D80000}"/>
    <cellStyle name="Note 2 5 13 3 4" xfId="55451" xr:uid="{00000000-0005-0000-0000-000098D80000}"/>
    <cellStyle name="Note 2 5 13 3 5" xfId="55452" xr:uid="{00000000-0005-0000-0000-000099D80000}"/>
    <cellStyle name="Note 2 5 13 4" xfId="55453" xr:uid="{00000000-0005-0000-0000-00009AD80000}"/>
    <cellStyle name="Note 2 5 13 4 2" xfId="55454" xr:uid="{00000000-0005-0000-0000-00009BD80000}"/>
    <cellStyle name="Note 2 5 13 4 3" xfId="55455" xr:uid="{00000000-0005-0000-0000-00009CD80000}"/>
    <cellStyle name="Note 2 5 13 4 4" xfId="55456" xr:uid="{00000000-0005-0000-0000-00009DD80000}"/>
    <cellStyle name="Note 2 5 13 4 5" xfId="55457" xr:uid="{00000000-0005-0000-0000-00009ED80000}"/>
    <cellStyle name="Note 2 5 13 5" xfId="55458" xr:uid="{00000000-0005-0000-0000-00009FD80000}"/>
    <cellStyle name="Note 2 5 13 5 2" xfId="55459" xr:uid="{00000000-0005-0000-0000-0000A0D80000}"/>
    <cellStyle name="Note 2 5 13 6" xfId="55460" xr:uid="{00000000-0005-0000-0000-0000A1D80000}"/>
    <cellStyle name="Note 2 5 13 6 2" xfId="55461" xr:uid="{00000000-0005-0000-0000-0000A2D80000}"/>
    <cellStyle name="Note 2 5 13 7" xfId="55462" xr:uid="{00000000-0005-0000-0000-0000A3D80000}"/>
    <cellStyle name="Note 2 5 13 7 2" xfId="55463" xr:uid="{00000000-0005-0000-0000-0000A4D80000}"/>
    <cellStyle name="Note 2 5 13 8" xfId="55464" xr:uid="{00000000-0005-0000-0000-0000A5D80000}"/>
    <cellStyle name="Note 2 5 14" xfId="55465" xr:uid="{00000000-0005-0000-0000-0000A6D80000}"/>
    <cellStyle name="Note 2 5 14 2" xfId="55466" xr:uid="{00000000-0005-0000-0000-0000A7D80000}"/>
    <cellStyle name="Note 2 5 14 2 2" xfId="55467" xr:uid="{00000000-0005-0000-0000-0000A8D80000}"/>
    <cellStyle name="Note 2 5 14 2 2 2" xfId="55468" xr:uid="{00000000-0005-0000-0000-0000A9D80000}"/>
    <cellStyle name="Note 2 5 14 2 2 3" xfId="55469" xr:uid="{00000000-0005-0000-0000-0000AAD80000}"/>
    <cellStyle name="Note 2 5 14 2 2 4" xfId="55470" xr:uid="{00000000-0005-0000-0000-0000ABD80000}"/>
    <cellStyle name="Note 2 5 14 2 2 5" xfId="55471" xr:uid="{00000000-0005-0000-0000-0000ACD80000}"/>
    <cellStyle name="Note 2 5 14 2 3" xfId="55472" xr:uid="{00000000-0005-0000-0000-0000ADD80000}"/>
    <cellStyle name="Note 2 5 14 2 3 2" xfId="55473" xr:uid="{00000000-0005-0000-0000-0000AED80000}"/>
    <cellStyle name="Note 2 5 14 2 3 3" xfId="55474" xr:uid="{00000000-0005-0000-0000-0000AFD80000}"/>
    <cellStyle name="Note 2 5 14 2 3 4" xfId="55475" xr:uid="{00000000-0005-0000-0000-0000B0D80000}"/>
    <cellStyle name="Note 2 5 14 2 3 5" xfId="55476" xr:uid="{00000000-0005-0000-0000-0000B1D80000}"/>
    <cellStyle name="Note 2 5 14 2 4" xfId="55477" xr:uid="{00000000-0005-0000-0000-0000B2D80000}"/>
    <cellStyle name="Note 2 5 14 2 4 2" xfId="55478" xr:uid="{00000000-0005-0000-0000-0000B3D80000}"/>
    <cellStyle name="Note 2 5 14 2 5" xfId="55479" xr:uid="{00000000-0005-0000-0000-0000B4D80000}"/>
    <cellStyle name="Note 2 5 14 2 5 2" xfId="55480" xr:uid="{00000000-0005-0000-0000-0000B5D80000}"/>
    <cellStyle name="Note 2 5 14 2 6" xfId="55481" xr:uid="{00000000-0005-0000-0000-0000B6D80000}"/>
    <cellStyle name="Note 2 5 14 2 6 2" xfId="55482" xr:uid="{00000000-0005-0000-0000-0000B7D80000}"/>
    <cellStyle name="Note 2 5 14 2 7" xfId="55483" xr:uid="{00000000-0005-0000-0000-0000B8D80000}"/>
    <cellStyle name="Note 2 5 14 3" xfId="55484" xr:uid="{00000000-0005-0000-0000-0000B9D80000}"/>
    <cellStyle name="Note 2 5 14 3 2" xfId="55485" xr:uid="{00000000-0005-0000-0000-0000BAD80000}"/>
    <cellStyle name="Note 2 5 14 3 3" xfId="55486" xr:uid="{00000000-0005-0000-0000-0000BBD80000}"/>
    <cellStyle name="Note 2 5 14 3 4" xfId="55487" xr:uid="{00000000-0005-0000-0000-0000BCD80000}"/>
    <cellStyle name="Note 2 5 14 3 5" xfId="55488" xr:uid="{00000000-0005-0000-0000-0000BDD80000}"/>
    <cellStyle name="Note 2 5 14 4" xfId="55489" xr:uid="{00000000-0005-0000-0000-0000BED80000}"/>
    <cellStyle name="Note 2 5 14 4 2" xfId="55490" xr:uid="{00000000-0005-0000-0000-0000BFD80000}"/>
    <cellStyle name="Note 2 5 14 4 3" xfId="55491" xr:uid="{00000000-0005-0000-0000-0000C0D80000}"/>
    <cellStyle name="Note 2 5 14 4 4" xfId="55492" xr:uid="{00000000-0005-0000-0000-0000C1D80000}"/>
    <cellStyle name="Note 2 5 14 4 5" xfId="55493" xr:uid="{00000000-0005-0000-0000-0000C2D80000}"/>
    <cellStyle name="Note 2 5 14 5" xfId="55494" xr:uid="{00000000-0005-0000-0000-0000C3D80000}"/>
    <cellStyle name="Note 2 5 14 5 2" xfId="55495" xr:uid="{00000000-0005-0000-0000-0000C4D80000}"/>
    <cellStyle name="Note 2 5 14 6" xfId="55496" xr:uid="{00000000-0005-0000-0000-0000C5D80000}"/>
    <cellStyle name="Note 2 5 14 6 2" xfId="55497" xr:uid="{00000000-0005-0000-0000-0000C6D80000}"/>
    <cellStyle name="Note 2 5 14 7" xfId="55498" xr:uid="{00000000-0005-0000-0000-0000C7D80000}"/>
    <cellStyle name="Note 2 5 14 7 2" xfId="55499" xr:uid="{00000000-0005-0000-0000-0000C8D80000}"/>
    <cellStyle name="Note 2 5 14 8" xfId="55500" xr:uid="{00000000-0005-0000-0000-0000C9D80000}"/>
    <cellStyle name="Note 2 5 15" xfId="55501" xr:uid="{00000000-0005-0000-0000-0000CAD80000}"/>
    <cellStyle name="Note 2 5 15 2" xfId="55502" xr:uid="{00000000-0005-0000-0000-0000CBD80000}"/>
    <cellStyle name="Note 2 5 15 2 2" xfId="55503" xr:uid="{00000000-0005-0000-0000-0000CCD80000}"/>
    <cellStyle name="Note 2 5 15 2 3" xfId="55504" xr:uid="{00000000-0005-0000-0000-0000CDD80000}"/>
    <cellStyle name="Note 2 5 15 2 4" xfId="55505" xr:uid="{00000000-0005-0000-0000-0000CED80000}"/>
    <cellStyle name="Note 2 5 15 2 5" xfId="55506" xr:uid="{00000000-0005-0000-0000-0000CFD80000}"/>
    <cellStyle name="Note 2 5 15 3" xfId="55507" xr:uid="{00000000-0005-0000-0000-0000D0D80000}"/>
    <cellStyle name="Note 2 5 15 3 2" xfId="55508" xr:uid="{00000000-0005-0000-0000-0000D1D80000}"/>
    <cellStyle name="Note 2 5 15 3 3" xfId="55509" xr:uid="{00000000-0005-0000-0000-0000D2D80000}"/>
    <cellStyle name="Note 2 5 15 3 4" xfId="55510" xr:uid="{00000000-0005-0000-0000-0000D3D80000}"/>
    <cellStyle name="Note 2 5 15 3 5" xfId="55511" xr:uid="{00000000-0005-0000-0000-0000D4D80000}"/>
    <cellStyle name="Note 2 5 15 4" xfId="55512" xr:uid="{00000000-0005-0000-0000-0000D5D80000}"/>
    <cellStyle name="Note 2 5 15 4 2" xfId="55513" xr:uid="{00000000-0005-0000-0000-0000D6D80000}"/>
    <cellStyle name="Note 2 5 15 5" xfId="55514" xr:uid="{00000000-0005-0000-0000-0000D7D80000}"/>
    <cellStyle name="Note 2 5 15 5 2" xfId="55515" xr:uid="{00000000-0005-0000-0000-0000D8D80000}"/>
    <cellStyle name="Note 2 5 15 6" xfId="55516" xr:uid="{00000000-0005-0000-0000-0000D9D80000}"/>
    <cellStyle name="Note 2 5 15 6 2" xfId="55517" xr:uid="{00000000-0005-0000-0000-0000DAD80000}"/>
    <cellStyle name="Note 2 5 15 7" xfId="55518" xr:uid="{00000000-0005-0000-0000-0000DBD80000}"/>
    <cellStyle name="Note 2 5 16" xfId="55519" xr:uid="{00000000-0005-0000-0000-0000DCD80000}"/>
    <cellStyle name="Note 2 5 16 2" xfId="55520" xr:uid="{00000000-0005-0000-0000-0000DDD80000}"/>
    <cellStyle name="Note 2 5 16 3" xfId="55521" xr:uid="{00000000-0005-0000-0000-0000DED80000}"/>
    <cellStyle name="Note 2 5 16 4" xfId="55522" xr:uid="{00000000-0005-0000-0000-0000DFD80000}"/>
    <cellStyle name="Note 2 5 16 5" xfId="55523" xr:uid="{00000000-0005-0000-0000-0000E0D80000}"/>
    <cellStyle name="Note 2 5 17" xfId="55524" xr:uid="{00000000-0005-0000-0000-0000E1D80000}"/>
    <cellStyle name="Note 2 5 17 2" xfId="55525" xr:uid="{00000000-0005-0000-0000-0000E2D80000}"/>
    <cellStyle name="Note 2 5 17 3" xfId="55526" xr:uid="{00000000-0005-0000-0000-0000E3D80000}"/>
    <cellStyle name="Note 2 5 17 4" xfId="55527" xr:uid="{00000000-0005-0000-0000-0000E4D80000}"/>
    <cellStyle name="Note 2 5 17 5" xfId="55528" xr:uid="{00000000-0005-0000-0000-0000E5D80000}"/>
    <cellStyle name="Note 2 5 18" xfId="55529" xr:uid="{00000000-0005-0000-0000-0000E6D80000}"/>
    <cellStyle name="Note 2 5 18 2" xfId="55530" xr:uid="{00000000-0005-0000-0000-0000E7D80000}"/>
    <cellStyle name="Note 2 5 19" xfId="55531" xr:uid="{00000000-0005-0000-0000-0000E8D80000}"/>
    <cellStyle name="Note 2 5 19 2" xfId="55532" xr:uid="{00000000-0005-0000-0000-0000E9D80000}"/>
    <cellStyle name="Note 2 5 2" xfId="55533" xr:uid="{00000000-0005-0000-0000-0000EAD80000}"/>
    <cellStyle name="Note 2 5 2 2" xfId="55534" xr:uid="{00000000-0005-0000-0000-0000EBD80000}"/>
    <cellStyle name="Note 2 5 2 2 2" xfId="55535" xr:uid="{00000000-0005-0000-0000-0000ECD80000}"/>
    <cellStyle name="Note 2 5 2 2 2 2" xfId="55536" xr:uid="{00000000-0005-0000-0000-0000EDD80000}"/>
    <cellStyle name="Note 2 5 2 2 2 3" xfId="55537" xr:uid="{00000000-0005-0000-0000-0000EED80000}"/>
    <cellStyle name="Note 2 5 2 2 2 4" xfId="55538" xr:uid="{00000000-0005-0000-0000-0000EFD80000}"/>
    <cellStyle name="Note 2 5 2 2 2 5" xfId="55539" xr:uid="{00000000-0005-0000-0000-0000F0D80000}"/>
    <cellStyle name="Note 2 5 2 2 3" xfId="55540" xr:uid="{00000000-0005-0000-0000-0000F1D80000}"/>
    <cellStyle name="Note 2 5 2 2 3 2" xfId="55541" xr:uid="{00000000-0005-0000-0000-0000F2D80000}"/>
    <cellStyle name="Note 2 5 2 2 3 3" xfId="55542" xr:uid="{00000000-0005-0000-0000-0000F3D80000}"/>
    <cellStyle name="Note 2 5 2 2 3 4" xfId="55543" xr:uid="{00000000-0005-0000-0000-0000F4D80000}"/>
    <cellStyle name="Note 2 5 2 2 3 5" xfId="55544" xr:uid="{00000000-0005-0000-0000-0000F5D80000}"/>
    <cellStyle name="Note 2 5 2 2 4" xfId="55545" xr:uid="{00000000-0005-0000-0000-0000F6D80000}"/>
    <cellStyle name="Note 2 5 2 2 4 2" xfId="55546" xr:uid="{00000000-0005-0000-0000-0000F7D80000}"/>
    <cellStyle name="Note 2 5 2 2 5" xfId="55547" xr:uid="{00000000-0005-0000-0000-0000F8D80000}"/>
    <cellStyle name="Note 2 5 2 2 5 2" xfId="55548" xr:uid="{00000000-0005-0000-0000-0000F9D80000}"/>
    <cellStyle name="Note 2 5 2 2 6" xfId="55549" xr:uid="{00000000-0005-0000-0000-0000FAD80000}"/>
    <cellStyle name="Note 2 5 2 2 6 2" xfId="55550" xr:uid="{00000000-0005-0000-0000-0000FBD80000}"/>
    <cellStyle name="Note 2 5 2 2 7" xfId="55551" xr:uid="{00000000-0005-0000-0000-0000FCD80000}"/>
    <cellStyle name="Note 2 5 2 3" xfId="55552" xr:uid="{00000000-0005-0000-0000-0000FDD80000}"/>
    <cellStyle name="Note 2 5 2 3 2" xfId="55553" xr:uid="{00000000-0005-0000-0000-0000FED80000}"/>
    <cellStyle name="Note 2 5 2 3 3" xfId="55554" xr:uid="{00000000-0005-0000-0000-0000FFD80000}"/>
    <cellStyle name="Note 2 5 2 3 4" xfId="55555" xr:uid="{00000000-0005-0000-0000-000000D90000}"/>
    <cellStyle name="Note 2 5 2 3 5" xfId="55556" xr:uid="{00000000-0005-0000-0000-000001D90000}"/>
    <cellStyle name="Note 2 5 2 4" xfId="55557" xr:uid="{00000000-0005-0000-0000-000002D90000}"/>
    <cellStyle name="Note 2 5 2 4 2" xfId="55558" xr:uid="{00000000-0005-0000-0000-000003D90000}"/>
    <cellStyle name="Note 2 5 2 4 3" xfId="55559" xr:uid="{00000000-0005-0000-0000-000004D90000}"/>
    <cellStyle name="Note 2 5 2 4 4" xfId="55560" xr:uid="{00000000-0005-0000-0000-000005D90000}"/>
    <cellStyle name="Note 2 5 2 4 5" xfId="55561" xr:uid="{00000000-0005-0000-0000-000006D90000}"/>
    <cellStyle name="Note 2 5 2 5" xfId="55562" xr:uid="{00000000-0005-0000-0000-000007D90000}"/>
    <cellStyle name="Note 2 5 2 5 2" xfId="55563" xr:uid="{00000000-0005-0000-0000-000008D90000}"/>
    <cellStyle name="Note 2 5 2 6" xfId="55564" xr:uid="{00000000-0005-0000-0000-000009D90000}"/>
    <cellStyle name="Note 2 5 2 6 2" xfId="55565" xr:uid="{00000000-0005-0000-0000-00000AD90000}"/>
    <cellStyle name="Note 2 5 2 7" xfId="55566" xr:uid="{00000000-0005-0000-0000-00000BD90000}"/>
    <cellStyle name="Note 2 5 2 7 2" xfId="55567" xr:uid="{00000000-0005-0000-0000-00000CD90000}"/>
    <cellStyle name="Note 2 5 2 8" xfId="55568" xr:uid="{00000000-0005-0000-0000-00000DD90000}"/>
    <cellStyle name="Note 2 5 20" xfId="55569" xr:uid="{00000000-0005-0000-0000-00000ED90000}"/>
    <cellStyle name="Note 2 5 20 2" xfId="55570" xr:uid="{00000000-0005-0000-0000-00000FD90000}"/>
    <cellStyle name="Note 2 5 21" xfId="55571" xr:uid="{00000000-0005-0000-0000-000010D90000}"/>
    <cellStyle name="Note 2 5 3" xfId="55572" xr:uid="{00000000-0005-0000-0000-000011D90000}"/>
    <cellStyle name="Note 2 5 3 2" xfId="55573" xr:uid="{00000000-0005-0000-0000-000012D90000}"/>
    <cellStyle name="Note 2 5 3 2 2" xfId="55574" xr:uid="{00000000-0005-0000-0000-000013D90000}"/>
    <cellStyle name="Note 2 5 3 2 2 2" xfId="55575" xr:uid="{00000000-0005-0000-0000-000014D90000}"/>
    <cellStyle name="Note 2 5 3 2 2 3" xfId="55576" xr:uid="{00000000-0005-0000-0000-000015D90000}"/>
    <cellStyle name="Note 2 5 3 2 2 4" xfId="55577" xr:uid="{00000000-0005-0000-0000-000016D90000}"/>
    <cellStyle name="Note 2 5 3 2 2 5" xfId="55578" xr:uid="{00000000-0005-0000-0000-000017D90000}"/>
    <cellStyle name="Note 2 5 3 2 3" xfId="55579" xr:uid="{00000000-0005-0000-0000-000018D90000}"/>
    <cellStyle name="Note 2 5 3 2 3 2" xfId="55580" xr:uid="{00000000-0005-0000-0000-000019D90000}"/>
    <cellStyle name="Note 2 5 3 2 3 3" xfId="55581" xr:uid="{00000000-0005-0000-0000-00001AD90000}"/>
    <cellStyle name="Note 2 5 3 2 3 4" xfId="55582" xr:uid="{00000000-0005-0000-0000-00001BD90000}"/>
    <cellStyle name="Note 2 5 3 2 3 5" xfId="55583" xr:uid="{00000000-0005-0000-0000-00001CD90000}"/>
    <cellStyle name="Note 2 5 3 2 4" xfId="55584" xr:uid="{00000000-0005-0000-0000-00001DD90000}"/>
    <cellStyle name="Note 2 5 3 2 4 2" xfId="55585" xr:uid="{00000000-0005-0000-0000-00001ED90000}"/>
    <cellStyle name="Note 2 5 3 2 5" xfId="55586" xr:uid="{00000000-0005-0000-0000-00001FD90000}"/>
    <cellStyle name="Note 2 5 3 2 5 2" xfId="55587" xr:uid="{00000000-0005-0000-0000-000020D90000}"/>
    <cellStyle name="Note 2 5 3 2 6" xfId="55588" xr:uid="{00000000-0005-0000-0000-000021D90000}"/>
    <cellStyle name="Note 2 5 3 2 6 2" xfId="55589" xr:uid="{00000000-0005-0000-0000-000022D90000}"/>
    <cellStyle name="Note 2 5 3 2 7" xfId="55590" xr:uid="{00000000-0005-0000-0000-000023D90000}"/>
    <cellStyle name="Note 2 5 3 3" xfId="55591" xr:uid="{00000000-0005-0000-0000-000024D90000}"/>
    <cellStyle name="Note 2 5 3 3 2" xfId="55592" xr:uid="{00000000-0005-0000-0000-000025D90000}"/>
    <cellStyle name="Note 2 5 3 3 3" xfId="55593" xr:uid="{00000000-0005-0000-0000-000026D90000}"/>
    <cellStyle name="Note 2 5 3 3 4" xfId="55594" xr:uid="{00000000-0005-0000-0000-000027D90000}"/>
    <cellStyle name="Note 2 5 3 3 5" xfId="55595" xr:uid="{00000000-0005-0000-0000-000028D90000}"/>
    <cellStyle name="Note 2 5 3 4" xfId="55596" xr:uid="{00000000-0005-0000-0000-000029D90000}"/>
    <cellStyle name="Note 2 5 3 4 2" xfId="55597" xr:uid="{00000000-0005-0000-0000-00002AD90000}"/>
    <cellStyle name="Note 2 5 3 4 3" xfId="55598" xr:uid="{00000000-0005-0000-0000-00002BD90000}"/>
    <cellStyle name="Note 2 5 3 4 4" xfId="55599" xr:uid="{00000000-0005-0000-0000-00002CD90000}"/>
    <cellStyle name="Note 2 5 3 4 5" xfId="55600" xr:uid="{00000000-0005-0000-0000-00002DD90000}"/>
    <cellStyle name="Note 2 5 3 5" xfId="55601" xr:uid="{00000000-0005-0000-0000-00002ED90000}"/>
    <cellStyle name="Note 2 5 3 5 2" xfId="55602" xr:uid="{00000000-0005-0000-0000-00002FD90000}"/>
    <cellStyle name="Note 2 5 3 6" xfId="55603" xr:uid="{00000000-0005-0000-0000-000030D90000}"/>
    <cellStyle name="Note 2 5 3 6 2" xfId="55604" xr:uid="{00000000-0005-0000-0000-000031D90000}"/>
    <cellStyle name="Note 2 5 3 7" xfId="55605" xr:uid="{00000000-0005-0000-0000-000032D90000}"/>
    <cellStyle name="Note 2 5 3 7 2" xfId="55606" xr:uid="{00000000-0005-0000-0000-000033D90000}"/>
    <cellStyle name="Note 2 5 3 8" xfId="55607" xr:uid="{00000000-0005-0000-0000-000034D90000}"/>
    <cellStyle name="Note 2 5 4" xfId="55608" xr:uid="{00000000-0005-0000-0000-000035D90000}"/>
    <cellStyle name="Note 2 5 4 2" xfId="55609" xr:uid="{00000000-0005-0000-0000-000036D90000}"/>
    <cellStyle name="Note 2 5 4 2 2" xfId="55610" xr:uid="{00000000-0005-0000-0000-000037D90000}"/>
    <cellStyle name="Note 2 5 4 2 2 2" xfId="55611" xr:uid="{00000000-0005-0000-0000-000038D90000}"/>
    <cellStyle name="Note 2 5 4 2 2 3" xfId="55612" xr:uid="{00000000-0005-0000-0000-000039D90000}"/>
    <cellStyle name="Note 2 5 4 2 2 4" xfId="55613" xr:uid="{00000000-0005-0000-0000-00003AD90000}"/>
    <cellStyle name="Note 2 5 4 2 2 5" xfId="55614" xr:uid="{00000000-0005-0000-0000-00003BD90000}"/>
    <cellStyle name="Note 2 5 4 2 3" xfId="55615" xr:uid="{00000000-0005-0000-0000-00003CD90000}"/>
    <cellStyle name="Note 2 5 4 2 3 2" xfId="55616" xr:uid="{00000000-0005-0000-0000-00003DD90000}"/>
    <cellStyle name="Note 2 5 4 2 3 3" xfId="55617" xr:uid="{00000000-0005-0000-0000-00003ED90000}"/>
    <cellStyle name="Note 2 5 4 2 3 4" xfId="55618" xr:uid="{00000000-0005-0000-0000-00003FD90000}"/>
    <cellStyle name="Note 2 5 4 2 3 5" xfId="55619" xr:uid="{00000000-0005-0000-0000-000040D90000}"/>
    <cellStyle name="Note 2 5 4 2 4" xfId="55620" xr:uid="{00000000-0005-0000-0000-000041D90000}"/>
    <cellStyle name="Note 2 5 4 2 4 2" xfId="55621" xr:uid="{00000000-0005-0000-0000-000042D90000}"/>
    <cellStyle name="Note 2 5 4 2 5" xfId="55622" xr:uid="{00000000-0005-0000-0000-000043D90000}"/>
    <cellStyle name="Note 2 5 4 2 5 2" xfId="55623" xr:uid="{00000000-0005-0000-0000-000044D90000}"/>
    <cellStyle name="Note 2 5 4 2 6" xfId="55624" xr:uid="{00000000-0005-0000-0000-000045D90000}"/>
    <cellStyle name="Note 2 5 4 2 6 2" xfId="55625" xr:uid="{00000000-0005-0000-0000-000046D90000}"/>
    <cellStyle name="Note 2 5 4 2 7" xfId="55626" xr:uid="{00000000-0005-0000-0000-000047D90000}"/>
    <cellStyle name="Note 2 5 4 3" xfId="55627" xr:uid="{00000000-0005-0000-0000-000048D90000}"/>
    <cellStyle name="Note 2 5 4 3 2" xfId="55628" xr:uid="{00000000-0005-0000-0000-000049D90000}"/>
    <cellStyle name="Note 2 5 4 3 3" xfId="55629" xr:uid="{00000000-0005-0000-0000-00004AD90000}"/>
    <cellStyle name="Note 2 5 4 3 4" xfId="55630" xr:uid="{00000000-0005-0000-0000-00004BD90000}"/>
    <cellStyle name="Note 2 5 4 3 5" xfId="55631" xr:uid="{00000000-0005-0000-0000-00004CD90000}"/>
    <cellStyle name="Note 2 5 4 4" xfId="55632" xr:uid="{00000000-0005-0000-0000-00004DD90000}"/>
    <cellStyle name="Note 2 5 4 4 2" xfId="55633" xr:uid="{00000000-0005-0000-0000-00004ED90000}"/>
    <cellStyle name="Note 2 5 4 4 3" xfId="55634" xr:uid="{00000000-0005-0000-0000-00004FD90000}"/>
    <cellStyle name="Note 2 5 4 4 4" xfId="55635" xr:uid="{00000000-0005-0000-0000-000050D90000}"/>
    <cellStyle name="Note 2 5 4 4 5" xfId="55636" xr:uid="{00000000-0005-0000-0000-000051D90000}"/>
    <cellStyle name="Note 2 5 4 5" xfId="55637" xr:uid="{00000000-0005-0000-0000-000052D90000}"/>
    <cellStyle name="Note 2 5 4 5 2" xfId="55638" xr:uid="{00000000-0005-0000-0000-000053D90000}"/>
    <cellStyle name="Note 2 5 4 6" xfId="55639" xr:uid="{00000000-0005-0000-0000-000054D90000}"/>
    <cellStyle name="Note 2 5 4 6 2" xfId="55640" xr:uid="{00000000-0005-0000-0000-000055D90000}"/>
    <cellStyle name="Note 2 5 4 7" xfId="55641" xr:uid="{00000000-0005-0000-0000-000056D90000}"/>
    <cellStyle name="Note 2 5 4 7 2" xfId="55642" xr:uid="{00000000-0005-0000-0000-000057D90000}"/>
    <cellStyle name="Note 2 5 4 8" xfId="55643" xr:uid="{00000000-0005-0000-0000-000058D90000}"/>
    <cellStyle name="Note 2 5 5" xfId="55644" xr:uid="{00000000-0005-0000-0000-000059D90000}"/>
    <cellStyle name="Note 2 5 5 2" xfId="55645" xr:uid="{00000000-0005-0000-0000-00005AD90000}"/>
    <cellStyle name="Note 2 5 5 2 2" xfId="55646" xr:uid="{00000000-0005-0000-0000-00005BD90000}"/>
    <cellStyle name="Note 2 5 5 2 2 2" xfId="55647" xr:uid="{00000000-0005-0000-0000-00005CD90000}"/>
    <cellStyle name="Note 2 5 5 2 2 3" xfId="55648" xr:uid="{00000000-0005-0000-0000-00005DD90000}"/>
    <cellStyle name="Note 2 5 5 2 2 4" xfId="55649" xr:uid="{00000000-0005-0000-0000-00005ED90000}"/>
    <cellStyle name="Note 2 5 5 2 2 5" xfId="55650" xr:uid="{00000000-0005-0000-0000-00005FD90000}"/>
    <cellStyle name="Note 2 5 5 2 3" xfId="55651" xr:uid="{00000000-0005-0000-0000-000060D90000}"/>
    <cellStyle name="Note 2 5 5 2 3 2" xfId="55652" xr:uid="{00000000-0005-0000-0000-000061D90000}"/>
    <cellStyle name="Note 2 5 5 2 3 3" xfId="55653" xr:uid="{00000000-0005-0000-0000-000062D90000}"/>
    <cellStyle name="Note 2 5 5 2 3 4" xfId="55654" xr:uid="{00000000-0005-0000-0000-000063D90000}"/>
    <cellStyle name="Note 2 5 5 2 3 5" xfId="55655" xr:uid="{00000000-0005-0000-0000-000064D90000}"/>
    <cellStyle name="Note 2 5 5 2 4" xfId="55656" xr:uid="{00000000-0005-0000-0000-000065D90000}"/>
    <cellStyle name="Note 2 5 5 2 4 2" xfId="55657" xr:uid="{00000000-0005-0000-0000-000066D90000}"/>
    <cellStyle name="Note 2 5 5 2 5" xfId="55658" xr:uid="{00000000-0005-0000-0000-000067D90000}"/>
    <cellStyle name="Note 2 5 5 2 5 2" xfId="55659" xr:uid="{00000000-0005-0000-0000-000068D90000}"/>
    <cellStyle name="Note 2 5 5 2 6" xfId="55660" xr:uid="{00000000-0005-0000-0000-000069D90000}"/>
    <cellStyle name="Note 2 5 5 2 6 2" xfId="55661" xr:uid="{00000000-0005-0000-0000-00006AD90000}"/>
    <cellStyle name="Note 2 5 5 2 7" xfId="55662" xr:uid="{00000000-0005-0000-0000-00006BD90000}"/>
    <cellStyle name="Note 2 5 5 3" xfId="55663" xr:uid="{00000000-0005-0000-0000-00006CD90000}"/>
    <cellStyle name="Note 2 5 5 3 2" xfId="55664" xr:uid="{00000000-0005-0000-0000-00006DD90000}"/>
    <cellStyle name="Note 2 5 5 3 3" xfId="55665" xr:uid="{00000000-0005-0000-0000-00006ED90000}"/>
    <cellStyle name="Note 2 5 5 3 4" xfId="55666" xr:uid="{00000000-0005-0000-0000-00006FD90000}"/>
    <cellStyle name="Note 2 5 5 3 5" xfId="55667" xr:uid="{00000000-0005-0000-0000-000070D90000}"/>
    <cellStyle name="Note 2 5 5 4" xfId="55668" xr:uid="{00000000-0005-0000-0000-000071D90000}"/>
    <cellStyle name="Note 2 5 5 4 2" xfId="55669" xr:uid="{00000000-0005-0000-0000-000072D90000}"/>
    <cellStyle name="Note 2 5 5 4 3" xfId="55670" xr:uid="{00000000-0005-0000-0000-000073D90000}"/>
    <cellStyle name="Note 2 5 5 4 4" xfId="55671" xr:uid="{00000000-0005-0000-0000-000074D90000}"/>
    <cellStyle name="Note 2 5 5 4 5" xfId="55672" xr:uid="{00000000-0005-0000-0000-000075D90000}"/>
    <cellStyle name="Note 2 5 5 5" xfId="55673" xr:uid="{00000000-0005-0000-0000-000076D90000}"/>
    <cellStyle name="Note 2 5 5 5 2" xfId="55674" xr:uid="{00000000-0005-0000-0000-000077D90000}"/>
    <cellStyle name="Note 2 5 5 6" xfId="55675" xr:uid="{00000000-0005-0000-0000-000078D90000}"/>
    <cellStyle name="Note 2 5 5 6 2" xfId="55676" xr:uid="{00000000-0005-0000-0000-000079D90000}"/>
    <cellStyle name="Note 2 5 5 7" xfId="55677" xr:uid="{00000000-0005-0000-0000-00007AD90000}"/>
    <cellStyle name="Note 2 5 5 7 2" xfId="55678" xr:uid="{00000000-0005-0000-0000-00007BD90000}"/>
    <cellStyle name="Note 2 5 5 8" xfId="55679" xr:uid="{00000000-0005-0000-0000-00007CD90000}"/>
    <cellStyle name="Note 2 5 6" xfId="55680" xr:uid="{00000000-0005-0000-0000-00007DD90000}"/>
    <cellStyle name="Note 2 5 6 2" xfId="55681" xr:uid="{00000000-0005-0000-0000-00007ED90000}"/>
    <cellStyle name="Note 2 5 6 2 2" xfId="55682" xr:uid="{00000000-0005-0000-0000-00007FD90000}"/>
    <cellStyle name="Note 2 5 6 2 2 2" xfId="55683" xr:uid="{00000000-0005-0000-0000-000080D90000}"/>
    <cellStyle name="Note 2 5 6 2 2 3" xfId="55684" xr:uid="{00000000-0005-0000-0000-000081D90000}"/>
    <cellStyle name="Note 2 5 6 2 2 4" xfId="55685" xr:uid="{00000000-0005-0000-0000-000082D90000}"/>
    <cellStyle name="Note 2 5 6 2 2 5" xfId="55686" xr:uid="{00000000-0005-0000-0000-000083D90000}"/>
    <cellStyle name="Note 2 5 6 2 3" xfId="55687" xr:uid="{00000000-0005-0000-0000-000084D90000}"/>
    <cellStyle name="Note 2 5 6 2 3 2" xfId="55688" xr:uid="{00000000-0005-0000-0000-000085D90000}"/>
    <cellStyle name="Note 2 5 6 2 3 3" xfId="55689" xr:uid="{00000000-0005-0000-0000-000086D90000}"/>
    <cellStyle name="Note 2 5 6 2 3 4" xfId="55690" xr:uid="{00000000-0005-0000-0000-000087D90000}"/>
    <cellStyle name="Note 2 5 6 2 3 5" xfId="55691" xr:uid="{00000000-0005-0000-0000-000088D90000}"/>
    <cellStyle name="Note 2 5 6 2 4" xfId="55692" xr:uid="{00000000-0005-0000-0000-000089D90000}"/>
    <cellStyle name="Note 2 5 6 2 4 2" xfId="55693" xr:uid="{00000000-0005-0000-0000-00008AD90000}"/>
    <cellStyle name="Note 2 5 6 2 5" xfId="55694" xr:uid="{00000000-0005-0000-0000-00008BD90000}"/>
    <cellStyle name="Note 2 5 6 2 5 2" xfId="55695" xr:uid="{00000000-0005-0000-0000-00008CD90000}"/>
    <cellStyle name="Note 2 5 6 2 6" xfId="55696" xr:uid="{00000000-0005-0000-0000-00008DD90000}"/>
    <cellStyle name="Note 2 5 6 2 6 2" xfId="55697" xr:uid="{00000000-0005-0000-0000-00008ED90000}"/>
    <cellStyle name="Note 2 5 6 2 7" xfId="55698" xr:uid="{00000000-0005-0000-0000-00008FD90000}"/>
    <cellStyle name="Note 2 5 6 3" xfId="55699" xr:uid="{00000000-0005-0000-0000-000090D90000}"/>
    <cellStyle name="Note 2 5 6 3 2" xfId="55700" xr:uid="{00000000-0005-0000-0000-000091D90000}"/>
    <cellStyle name="Note 2 5 6 3 3" xfId="55701" xr:uid="{00000000-0005-0000-0000-000092D90000}"/>
    <cellStyle name="Note 2 5 6 3 4" xfId="55702" xr:uid="{00000000-0005-0000-0000-000093D90000}"/>
    <cellStyle name="Note 2 5 6 3 5" xfId="55703" xr:uid="{00000000-0005-0000-0000-000094D90000}"/>
    <cellStyle name="Note 2 5 6 4" xfId="55704" xr:uid="{00000000-0005-0000-0000-000095D90000}"/>
    <cellStyle name="Note 2 5 6 4 2" xfId="55705" xr:uid="{00000000-0005-0000-0000-000096D90000}"/>
    <cellStyle name="Note 2 5 6 4 3" xfId="55706" xr:uid="{00000000-0005-0000-0000-000097D90000}"/>
    <cellStyle name="Note 2 5 6 4 4" xfId="55707" xr:uid="{00000000-0005-0000-0000-000098D90000}"/>
    <cellStyle name="Note 2 5 6 4 5" xfId="55708" xr:uid="{00000000-0005-0000-0000-000099D90000}"/>
    <cellStyle name="Note 2 5 6 5" xfId="55709" xr:uid="{00000000-0005-0000-0000-00009AD90000}"/>
    <cellStyle name="Note 2 5 6 5 2" xfId="55710" xr:uid="{00000000-0005-0000-0000-00009BD90000}"/>
    <cellStyle name="Note 2 5 6 6" xfId="55711" xr:uid="{00000000-0005-0000-0000-00009CD90000}"/>
    <cellStyle name="Note 2 5 6 6 2" xfId="55712" xr:uid="{00000000-0005-0000-0000-00009DD90000}"/>
    <cellStyle name="Note 2 5 6 7" xfId="55713" xr:uid="{00000000-0005-0000-0000-00009ED90000}"/>
    <cellStyle name="Note 2 5 6 7 2" xfId="55714" xr:uid="{00000000-0005-0000-0000-00009FD90000}"/>
    <cellStyle name="Note 2 5 6 8" xfId="55715" xr:uid="{00000000-0005-0000-0000-0000A0D90000}"/>
    <cellStyle name="Note 2 5 7" xfId="55716" xr:uid="{00000000-0005-0000-0000-0000A1D90000}"/>
    <cellStyle name="Note 2 5 7 2" xfId="55717" xr:uid="{00000000-0005-0000-0000-0000A2D90000}"/>
    <cellStyle name="Note 2 5 7 2 2" xfId="55718" xr:uid="{00000000-0005-0000-0000-0000A3D90000}"/>
    <cellStyle name="Note 2 5 7 2 2 2" xfId="55719" xr:uid="{00000000-0005-0000-0000-0000A4D90000}"/>
    <cellStyle name="Note 2 5 7 2 2 3" xfId="55720" xr:uid="{00000000-0005-0000-0000-0000A5D90000}"/>
    <cellStyle name="Note 2 5 7 2 2 4" xfId="55721" xr:uid="{00000000-0005-0000-0000-0000A6D90000}"/>
    <cellStyle name="Note 2 5 7 2 2 5" xfId="55722" xr:uid="{00000000-0005-0000-0000-0000A7D90000}"/>
    <cellStyle name="Note 2 5 7 2 3" xfId="55723" xr:uid="{00000000-0005-0000-0000-0000A8D90000}"/>
    <cellStyle name="Note 2 5 7 2 3 2" xfId="55724" xr:uid="{00000000-0005-0000-0000-0000A9D90000}"/>
    <cellStyle name="Note 2 5 7 2 3 3" xfId="55725" xr:uid="{00000000-0005-0000-0000-0000AAD90000}"/>
    <cellStyle name="Note 2 5 7 2 3 4" xfId="55726" xr:uid="{00000000-0005-0000-0000-0000ABD90000}"/>
    <cellStyle name="Note 2 5 7 2 3 5" xfId="55727" xr:uid="{00000000-0005-0000-0000-0000ACD90000}"/>
    <cellStyle name="Note 2 5 7 2 4" xfId="55728" xr:uid="{00000000-0005-0000-0000-0000ADD90000}"/>
    <cellStyle name="Note 2 5 7 2 4 2" xfId="55729" xr:uid="{00000000-0005-0000-0000-0000AED90000}"/>
    <cellStyle name="Note 2 5 7 2 5" xfId="55730" xr:uid="{00000000-0005-0000-0000-0000AFD90000}"/>
    <cellStyle name="Note 2 5 7 2 5 2" xfId="55731" xr:uid="{00000000-0005-0000-0000-0000B0D90000}"/>
    <cellStyle name="Note 2 5 7 2 6" xfId="55732" xr:uid="{00000000-0005-0000-0000-0000B1D90000}"/>
    <cellStyle name="Note 2 5 7 2 6 2" xfId="55733" xr:uid="{00000000-0005-0000-0000-0000B2D90000}"/>
    <cellStyle name="Note 2 5 7 2 7" xfId="55734" xr:uid="{00000000-0005-0000-0000-0000B3D90000}"/>
    <cellStyle name="Note 2 5 7 3" xfId="55735" xr:uid="{00000000-0005-0000-0000-0000B4D90000}"/>
    <cellStyle name="Note 2 5 7 3 2" xfId="55736" xr:uid="{00000000-0005-0000-0000-0000B5D90000}"/>
    <cellStyle name="Note 2 5 7 3 3" xfId="55737" xr:uid="{00000000-0005-0000-0000-0000B6D90000}"/>
    <cellStyle name="Note 2 5 7 3 4" xfId="55738" xr:uid="{00000000-0005-0000-0000-0000B7D90000}"/>
    <cellStyle name="Note 2 5 7 3 5" xfId="55739" xr:uid="{00000000-0005-0000-0000-0000B8D90000}"/>
    <cellStyle name="Note 2 5 7 4" xfId="55740" xr:uid="{00000000-0005-0000-0000-0000B9D90000}"/>
    <cellStyle name="Note 2 5 7 4 2" xfId="55741" xr:uid="{00000000-0005-0000-0000-0000BAD90000}"/>
    <cellStyle name="Note 2 5 7 4 3" xfId="55742" xr:uid="{00000000-0005-0000-0000-0000BBD90000}"/>
    <cellStyle name="Note 2 5 7 4 4" xfId="55743" xr:uid="{00000000-0005-0000-0000-0000BCD90000}"/>
    <cellStyle name="Note 2 5 7 4 5" xfId="55744" xr:uid="{00000000-0005-0000-0000-0000BDD90000}"/>
    <cellStyle name="Note 2 5 7 5" xfId="55745" xr:uid="{00000000-0005-0000-0000-0000BED90000}"/>
    <cellStyle name="Note 2 5 7 5 2" xfId="55746" xr:uid="{00000000-0005-0000-0000-0000BFD90000}"/>
    <cellStyle name="Note 2 5 7 6" xfId="55747" xr:uid="{00000000-0005-0000-0000-0000C0D90000}"/>
    <cellStyle name="Note 2 5 7 6 2" xfId="55748" xr:uid="{00000000-0005-0000-0000-0000C1D90000}"/>
    <cellStyle name="Note 2 5 7 7" xfId="55749" xr:uid="{00000000-0005-0000-0000-0000C2D90000}"/>
    <cellStyle name="Note 2 5 7 7 2" xfId="55750" xr:uid="{00000000-0005-0000-0000-0000C3D90000}"/>
    <cellStyle name="Note 2 5 7 8" xfId="55751" xr:uid="{00000000-0005-0000-0000-0000C4D90000}"/>
    <cellStyle name="Note 2 5 8" xfId="55752" xr:uid="{00000000-0005-0000-0000-0000C5D90000}"/>
    <cellStyle name="Note 2 5 8 2" xfId="55753" xr:uid="{00000000-0005-0000-0000-0000C6D90000}"/>
    <cellStyle name="Note 2 5 8 2 2" xfId="55754" xr:uid="{00000000-0005-0000-0000-0000C7D90000}"/>
    <cellStyle name="Note 2 5 8 2 2 2" xfId="55755" xr:uid="{00000000-0005-0000-0000-0000C8D90000}"/>
    <cellStyle name="Note 2 5 8 2 2 3" xfId="55756" xr:uid="{00000000-0005-0000-0000-0000C9D90000}"/>
    <cellStyle name="Note 2 5 8 2 2 4" xfId="55757" xr:uid="{00000000-0005-0000-0000-0000CAD90000}"/>
    <cellStyle name="Note 2 5 8 2 2 5" xfId="55758" xr:uid="{00000000-0005-0000-0000-0000CBD90000}"/>
    <cellStyle name="Note 2 5 8 2 3" xfId="55759" xr:uid="{00000000-0005-0000-0000-0000CCD90000}"/>
    <cellStyle name="Note 2 5 8 2 3 2" xfId="55760" xr:uid="{00000000-0005-0000-0000-0000CDD90000}"/>
    <cellStyle name="Note 2 5 8 2 3 3" xfId="55761" xr:uid="{00000000-0005-0000-0000-0000CED90000}"/>
    <cellStyle name="Note 2 5 8 2 3 4" xfId="55762" xr:uid="{00000000-0005-0000-0000-0000CFD90000}"/>
    <cellStyle name="Note 2 5 8 2 3 5" xfId="55763" xr:uid="{00000000-0005-0000-0000-0000D0D90000}"/>
    <cellStyle name="Note 2 5 8 2 4" xfId="55764" xr:uid="{00000000-0005-0000-0000-0000D1D90000}"/>
    <cellStyle name="Note 2 5 8 2 4 2" xfId="55765" xr:uid="{00000000-0005-0000-0000-0000D2D90000}"/>
    <cellStyle name="Note 2 5 8 2 5" xfId="55766" xr:uid="{00000000-0005-0000-0000-0000D3D90000}"/>
    <cellStyle name="Note 2 5 8 2 5 2" xfId="55767" xr:uid="{00000000-0005-0000-0000-0000D4D90000}"/>
    <cellStyle name="Note 2 5 8 2 6" xfId="55768" xr:uid="{00000000-0005-0000-0000-0000D5D90000}"/>
    <cellStyle name="Note 2 5 8 2 6 2" xfId="55769" xr:uid="{00000000-0005-0000-0000-0000D6D90000}"/>
    <cellStyle name="Note 2 5 8 2 7" xfId="55770" xr:uid="{00000000-0005-0000-0000-0000D7D90000}"/>
    <cellStyle name="Note 2 5 8 3" xfId="55771" xr:uid="{00000000-0005-0000-0000-0000D8D90000}"/>
    <cellStyle name="Note 2 5 8 3 2" xfId="55772" xr:uid="{00000000-0005-0000-0000-0000D9D90000}"/>
    <cellStyle name="Note 2 5 8 3 3" xfId="55773" xr:uid="{00000000-0005-0000-0000-0000DAD90000}"/>
    <cellStyle name="Note 2 5 8 3 4" xfId="55774" xr:uid="{00000000-0005-0000-0000-0000DBD90000}"/>
    <cellStyle name="Note 2 5 8 3 5" xfId="55775" xr:uid="{00000000-0005-0000-0000-0000DCD90000}"/>
    <cellStyle name="Note 2 5 8 4" xfId="55776" xr:uid="{00000000-0005-0000-0000-0000DDD90000}"/>
    <cellStyle name="Note 2 5 8 4 2" xfId="55777" xr:uid="{00000000-0005-0000-0000-0000DED90000}"/>
    <cellStyle name="Note 2 5 8 4 3" xfId="55778" xr:uid="{00000000-0005-0000-0000-0000DFD90000}"/>
    <cellStyle name="Note 2 5 8 4 4" xfId="55779" xr:uid="{00000000-0005-0000-0000-0000E0D90000}"/>
    <cellStyle name="Note 2 5 8 4 5" xfId="55780" xr:uid="{00000000-0005-0000-0000-0000E1D90000}"/>
    <cellStyle name="Note 2 5 8 5" xfId="55781" xr:uid="{00000000-0005-0000-0000-0000E2D90000}"/>
    <cellStyle name="Note 2 5 8 5 2" xfId="55782" xr:uid="{00000000-0005-0000-0000-0000E3D90000}"/>
    <cellStyle name="Note 2 5 8 6" xfId="55783" xr:uid="{00000000-0005-0000-0000-0000E4D90000}"/>
    <cellStyle name="Note 2 5 8 6 2" xfId="55784" xr:uid="{00000000-0005-0000-0000-0000E5D90000}"/>
    <cellStyle name="Note 2 5 8 7" xfId="55785" xr:uid="{00000000-0005-0000-0000-0000E6D90000}"/>
    <cellStyle name="Note 2 5 8 7 2" xfId="55786" xr:uid="{00000000-0005-0000-0000-0000E7D90000}"/>
    <cellStyle name="Note 2 5 8 8" xfId="55787" xr:uid="{00000000-0005-0000-0000-0000E8D90000}"/>
    <cellStyle name="Note 2 5 9" xfId="55788" xr:uid="{00000000-0005-0000-0000-0000E9D90000}"/>
    <cellStyle name="Note 2 5 9 2" xfId="55789" xr:uid="{00000000-0005-0000-0000-0000EAD90000}"/>
    <cellStyle name="Note 2 5 9 2 2" xfId="55790" xr:uid="{00000000-0005-0000-0000-0000EBD90000}"/>
    <cellStyle name="Note 2 5 9 2 2 2" xfId="55791" xr:uid="{00000000-0005-0000-0000-0000ECD90000}"/>
    <cellStyle name="Note 2 5 9 2 2 3" xfId="55792" xr:uid="{00000000-0005-0000-0000-0000EDD90000}"/>
    <cellStyle name="Note 2 5 9 2 2 4" xfId="55793" xr:uid="{00000000-0005-0000-0000-0000EED90000}"/>
    <cellStyle name="Note 2 5 9 2 2 5" xfId="55794" xr:uid="{00000000-0005-0000-0000-0000EFD90000}"/>
    <cellStyle name="Note 2 5 9 2 3" xfId="55795" xr:uid="{00000000-0005-0000-0000-0000F0D90000}"/>
    <cellStyle name="Note 2 5 9 2 3 2" xfId="55796" xr:uid="{00000000-0005-0000-0000-0000F1D90000}"/>
    <cellStyle name="Note 2 5 9 2 3 3" xfId="55797" xr:uid="{00000000-0005-0000-0000-0000F2D90000}"/>
    <cellStyle name="Note 2 5 9 2 3 4" xfId="55798" xr:uid="{00000000-0005-0000-0000-0000F3D90000}"/>
    <cellStyle name="Note 2 5 9 2 3 5" xfId="55799" xr:uid="{00000000-0005-0000-0000-0000F4D90000}"/>
    <cellStyle name="Note 2 5 9 2 4" xfId="55800" xr:uid="{00000000-0005-0000-0000-0000F5D90000}"/>
    <cellStyle name="Note 2 5 9 2 4 2" xfId="55801" xr:uid="{00000000-0005-0000-0000-0000F6D90000}"/>
    <cellStyle name="Note 2 5 9 2 5" xfId="55802" xr:uid="{00000000-0005-0000-0000-0000F7D90000}"/>
    <cellStyle name="Note 2 5 9 2 5 2" xfId="55803" xr:uid="{00000000-0005-0000-0000-0000F8D90000}"/>
    <cellStyle name="Note 2 5 9 2 6" xfId="55804" xr:uid="{00000000-0005-0000-0000-0000F9D90000}"/>
    <cellStyle name="Note 2 5 9 2 6 2" xfId="55805" xr:uid="{00000000-0005-0000-0000-0000FAD90000}"/>
    <cellStyle name="Note 2 5 9 2 7" xfId="55806" xr:uid="{00000000-0005-0000-0000-0000FBD90000}"/>
    <cellStyle name="Note 2 5 9 3" xfId="55807" xr:uid="{00000000-0005-0000-0000-0000FCD90000}"/>
    <cellStyle name="Note 2 5 9 3 2" xfId="55808" xr:uid="{00000000-0005-0000-0000-0000FDD90000}"/>
    <cellStyle name="Note 2 5 9 3 3" xfId="55809" xr:uid="{00000000-0005-0000-0000-0000FED90000}"/>
    <cellStyle name="Note 2 5 9 3 4" xfId="55810" xr:uid="{00000000-0005-0000-0000-0000FFD90000}"/>
    <cellStyle name="Note 2 5 9 3 5" xfId="55811" xr:uid="{00000000-0005-0000-0000-000000DA0000}"/>
    <cellStyle name="Note 2 5 9 4" xfId="55812" xr:uid="{00000000-0005-0000-0000-000001DA0000}"/>
    <cellStyle name="Note 2 5 9 4 2" xfId="55813" xr:uid="{00000000-0005-0000-0000-000002DA0000}"/>
    <cellStyle name="Note 2 5 9 4 3" xfId="55814" xr:uid="{00000000-0005-0000-0000-000003DA0000}"/>
    <cellStyle name="Note 2 5 9 4 4" xfId="55815" xr:uid="{00000000-0005-0000-0000-000004DA0000}"/>
    <cellStyle name="Note 2 5 9 4 5" xfId="55816" xr:uid="{00000000-0005-0000-0000-000005DA0000}"/>
    <cellStyle name="Note 2 5 9 5" xfId="55817" xr:uid="{00000000-0005-0000-0000-000006DA0000}"/>
    <cellStyle name="Note 2 5 9 5 2" xfId="55818" xr:uid="{00000000-0005-0000-0000-000007DA0000}"/>
    <cellStyle name="Note 2 5 9 6" xfId="55819" xr:uid="{00000000-0005-0000-0000-000008DA0000}"/>
    <cellStyle name="Note 2 5 9 6 2" xfId="55820" xr:uid="{00000000-0005-0000-0000-000009DA0000}"/>
    <cellStyle name="Note 2 5 9 7" xfId="55821" xr:uid="{00000000-0005-0000-0000-00000ADA0000}"/>
    <cellStyle name="Note 2 5 9 7 2" xfId="55822" xr:uid="{00000000-0005-0000-0000-00000BDA0000}"/>
    <cellStyle name="Note 2 5 9 8" xfId="55823" xr:uid="{00000000-0005-0000-0000-00000CDA0000}"/>
    <cellStyle name="Note 2 6" xfId="55824" xr:uid="{00000000-0005-0000-0000-00000DDA0000}"/>
    <cellStyle name="Note 2 6 2" xfId="55825" xr:uid="{00000000-0005-0000-0000-00000EDA0000}"/>
    <cellStyle name="Note 2 6 2 2" xfId="55826" xr:uid="{00000000-0005-0000-0000-00000FDA0000}"/>
    <cellStyle name="Note 2 6 3" xfId="55827" xr:uid="{00000000-0005-0000-0000-000010DA0000}"/>
    <cellStyle name="Note 2 6 3 2" xfId="55828" xr:uid="{00000000-0005-0000-0000-000011DA0000}"/>
    <cellStyle name="Note 2 6 4" xfId="55829" xr:uid="{00000000-0005-0000-0000-000012DA0000}"/>
    <cellStyle name="Note 2 6 5" xfId="55830" xr:uid="{00000000-0005-0000-0000-000013DA0000}"/>
    <cellStyle name="Note 2 7" xfId="55831" xr:uid="{00000000-0005-0000-0000-000014DA0000}"/>
    <cellStyle name="Note 2 7 2" xfId="55832" xr:uid="{00000000-0005-0000-0000-000015DA0000}"/>
    <cellStyle name="Note 2 7 2 2" xfId="55833" xr:uid="{00000000-0005-0000-0000-000016DA0000}"/>
    <cellStyle name="Note 2 7 3" xfId="55834" xr:uid="{00000000-0005-0000-0000-000017DA0000}"/>
    <cellStyle name="Note 2 7 3 2" xfId="55835" xr:uid="{00000000-0005-0000-0000-000018DA0000}"/>
    <cellStyle name="Note 2 7 4" xfId="55836" xr:uid="{00000000-0005-0000-0000-000019DA0000}"/>
    <cellStyle name="Note 2 7 5" xfId="55837" xr:uid="{00000000-0005-0000-0000-00001ADA0000}"/>
    <cellStyle name="Note 2 8" xfId="55838" xr:uid="{00000000-0005-0000-0000-00001BDA0000}"/>
    <cellStyle name="Note 2 8 2" xfId="55839" xr:uid="{00000000-0005-0000-0000-00001CDA0000}"/>
    <cellStyle name="Note 2 8 2 2" xfId="55840" xr:uid="{00000000-0005-0000-0000-00001DDA0000}"/>
    <cellStyle name="Note 2 9" xfId="55841" xr:uid="{00000000-0005-0000-0000-00001EDA0000}"/>
    <cellStyle name="Note 2 9 2" xfId="55842" xr:uid="{00000000-0005-0000-0000-00001FDA0000}"/>
    <cellStyle name="Note 2_T-straight with PEDs adjustor" xfId="55843" xr:uid="{00000000-0005-0000-0000-000020DA0000}"/>
    <cellStyle name="Note 3" xfId="55844" xr:uid="{00000000-0005-0000-0000-000021DA0000}"/>
    <cellStyle name="Note 3 2" xfId="55845" xr:uid="{00000000-0005-0000-0000-000022DA0000}"/>
    <cellStyle name="Note 3 2 2" xfId="55846" xr:uid="{00000000-0005-0000-0000-000023DA0000}"/>
    <cellStyle name="Note 3 2 2 10" xfId="55847" xr:uid="{00000000-0005-0000-0000-000024DA0000}"/>
    <cellStyle name="Note 3 2 2 10 2" xfId="55848" xr:uid="{00000000-0005-0000-0000-000025DA0000}"/>
    <cellStyle name="Note 3 2 2 10 2 2" xfId="55849" xr:uid="{00000000-0005-0000-0000-000026DA0000}"/>
    <cellStyle name="Note 3 2 2 10 2 2 2" xfId="55850" xr:uid="{00000000-0005-0000-0000-000027DA0000}"/>
    <cellStyle name="Note 3 2 2 10 2 2 3" xfId="55851" xr:uid="{00000000-0005-0000-0000-000028DA0000}"/>
    <cellStyle name="Note 3 2 2 10 2 2 4" xfId="55852" xr:uid="{00000000-0005-0000-0000-000029DA0000}"/>
    <cellStyle name="Note 3 2 2 10 2 2 5" xfId="55853" xr:uid="{00000000-0005-0000-0000-00002ADA0000}"/>
    <cellStyle name="Note 3 2 2 10 2 3" xfId="55854" xr:uid="{00000000-0005-0000-0000-00002BDA0000}"/>
    <cellStyle name="Note 3 2 2 10 2 3 2" xfId="55855" xr:uid="{00000000-0005-0000-0000-00002CDA0000}"/>
    <cellStyle name="Note 3 2 2 10 2 3 3" xfId="55856" xr:uid="{00000000-0005-0000-0000-00002DDA0000}"/>
    <cellStyle name="Note 3 2 2 10 2 3 4" xfId="55857" xr:uid="{00000000-0005-0000-0000-00002EDA0000}"/>
    <cellStyle name="Note 3 2 2 10 2 3 5" xfId="55858" xr:uid="{00000000-0005-0000-0000-00002FDA0000}"/>
    <cellStyle name="Note 3 2 2 10 2 4" xfId="55859" xr:uid="{00000000-0005-0000-0000-000030DA0000}"/>
    <cellStyle name="Note 3 2 2 10 2 4 2" xfId="55860" xr:uid="{00000000-0005-0000-0000-000031DA0000}"/>
    <cellStyle name="Note 3 2 2 10 2 5" xfId="55861" xr:uid="{00000000-0005-0000-0000-000032DA0000}"/>
    <cellStyle name="Note 3 2 2 10 2 5 2" xfId="55862" xr:uid="{00000000-0005-0000-0000-000033DA0000}"/>
    <cellStyle name="Note 3 2 2 10 2 6" xfId="55863" xr:uid="{00000000-0005-0000-0000-000034DA0000}"/>
    <cellStyle name="Note 3 2 2 10 2 6 2" xfId="55864" xr:uid="{00000000-0005-0000-0000-000035DA0000}"/>
    <cellStyle name="Note 3 2 2 10 2 7" xfId="55865" xr:uid="{00000000-0005-0000-0000-000036DA0000}"/>
    <cellStyle name="Note 3 2 2 10 3" xfId="55866" xr:uid="{00000000-0005-0000-0000-000037DA0000}"/>
    <cellStyle name="Note 3 2 2 10 3 2" xfId="55867" xr:uid="{00000000-0005-0000-0000-000038DA0000}"/>
    <cellStyle name="Note 3 2 2 10 3 3" xfId="55868" xr:uid="{00000000-0005-0000-0000-000039DA0000}"/>
    <cellStyle name="Note 3 2 2 10 3 4" xfId="55869" xr:uid="{00000000-0005-0000-0000-00003ADA0000}"/>
    <cellStyle name="Note 3 2 2 10 3 5" xfId="55870" xr:uid="{00000000-0005-0000-0000-00003BDA0000}"/>
    <cellStyle name="Note 3 2 2 10 4" xfId="55871" xr:uid="{00000000-0005-0000-0000-00003CDA0000}"/>
    <cellStyle name="Note 3 2 2 10 4 2" xfId="55872" xr:uid="{00000000-0005-0000-0000-00003DDA0000}"/>
    <cellStyle name="Note 3 2 2 10 4 3" xfId="55873" xr:uid="{00000000-0005-0000-0000-00003EDA0000}"/>
    <cellStyle name="Note 3 2 2 10 4 4" xfId="55874" xr:uid="{00000000-0005-0000-0000-00003FDA0000}"/>
    <cellStyle name="Note 3 2 2 10 4 5" xfId="55875" xr:uid="{00000000-0005-0000-0000-000040DA0000}"/>
    <cellStyle name="Note 3 2 2 10 5" xfId="55876" xr:uid="{00000000-0005-0000-0000-000041DA0000}"/>
    <cellStyle name="Note 3 2 2 10 5 2" xfId="55877" xr:uid="{00000000-0005-0000-0000-000042DA0000}"/>
    <cellStyle name="Note 3 2 2 10 6" xfId="55878" xr:uid="{00000000-0005-0000-0000-000043DA0000}"/>
    <cellStyle name="Note 3 2 2 10 6 2" xfId="55879" xr:uid="{00000000-0005-0000-0000-000044DA0000}"/>
    <cellStyle name="Note 3 2 2 10 7" xfId="55880" xr:uid="{00000000-0005-0000-0000-000045DA0000}"/>
    <cellStyle name="Note 3 2 2 10 7 2" xfId="55881" xr:uid="{00000000-0005-0000-0000-000046DA0000}"/>
    <cellStyle name="Note 3 2 2 10 8" xfId="55882" xr:uid="{00000000-0005-0000-0000-000047DA0000}"/>
    <cellStyle name="Note 3 2 2 11" xfId="55883" xr:uid="{00000000-0005-0000-0000-000048DA0000}"/>
    <cellStyle name="Note 3 2 2 11 2" xfId="55884" xr:uid="{00000000-0005-0000-0000-000049DA0000}"/>
    <cellStyle name="Note 3 2 2 11 2 2" xfId="55885" xr:uid="{00000000-0005-0000-0000-00004ADA0000}"/>
    <cellStyle name="Note 3 2 2 11 2 2 2" xfId="55886" xr:uid="{00000000-0005-0000-0000-00004BDA0000}"/>
    <cellStyle name="Note 3 2 2 11 2 2 3" xfId="55887" xr:uid="{00000000-0005-0000-0000-00004CDA0000}"/>
    <cellStyle name="Note 3 2 2 11 2 2 4" xfId="55888" xr:uid="{00000000-0005-0000-0000-00004DDA0000}"/>
    <cellStyle name="Note 3 2 2 11 2 2 5" xfId="55889" xr:uid="{00000000-0005-0000-0000-00004EDA0000}"/>
    <cellStyle name="Note 3 2 2 11 2 3" xfId="55890" xr:uid="{00000000-0005-0000-0000-00004FDA0000}"/>
    <cellStyle name="Note 3 2 2 11 2 3 2" xfId="55891" xr:uid="{00000000-0005-0000-0000-000050DA0000}"/>
    <cellStyle name="Note 3 2 2 11 2 3 3" xfId="55892" xr:uid="{00000000-0005-0000-0000-000051DA0000}"/>
    <cellStyle name="Note 3 2 2 11 2 3 4" xfId="55893" xr:uid="{00000000-0005-0000-0000-000052DA0000}"/>
    <cellStyle name="Note 3 2 2 11 2 3 5" xfId="55894" xr:uid="{00000000-0005-0000-0000-000053DA0000}"/>
    <cellStyle name="Note 3 2 2 11 2 4" xfId="55895" xr:uid="{00000000-0005-0000-0000-000054DA0000}"/>
    <cellStyle name="Note 3 2 2 11 2 4 2" xfId="55896" xr:uid="{00000000-0005-0000-0000-000055DA0000}"/>
    <cellStyle name="Note 3 2 2 11 2 5" xfId="55897" xr:uid="{00000000-0005-0000-0000-000056DA0000}"/>
    <cellStyle name="Note 3 2 2 11 2 5 2" xfId="55898" xr:uid="{00000000-0005-0000-0000-000057DA0000}"/>
    <cellStyle name="Note 3 2 2 11 2 6" xfId="55899" xr:uid="{00000000-0005-0000-0000-000058DA0000}"/>
    <cellStyle name="Note 3 2 2 11 2 6 2" xfId="55900" xr:uid="{00000000-0005-0000-0000-000059DA0000}"/>
    <cellStyle name="Note 3 2 2 11 2 7" xfId="55901" xr:uid="{00000000-0005-0000-0000-00005ADA0000}"/>
    <cellStyle name="Note 3 2 2 11 3" xfId="55902" xr:uid="{00000000-0005-0000-0000-00005BDA0000}"/>
    <cellStyle name="Note 3 2 2 11 3 2" xfId="55903" xr:uid="{00000000-0005-0000-0000-00005CDA0000}"/>
    <cellStyle name="Note 3 2 2 11 3 3" xfId="55904" xr:uid="{00000000-0005-0000-0000-00005DDA0000}"/>
    <cellStyle name="Note 3 2 2 11 3 4" xfId="55905" xr:uid="{00000000-0005-0000-0000-00005EDA0000}"/>
    <cellStyle name="Note 3 2 2 11 3 5" xfId="55906" xr:uid="{00000000-0005-0000-0000-00005FDA0000}"/>
    <cellStyle name="Note 3 2 2 11 4" xfId="55907" xr:uid="{00000000-0005-0000-0000-000060DA0000}"/>
    <cellStyle name="Note 3 2 2 11 4 2" xfId="55908" xr:uid="{00000000-0005-0000-0000-000061DA0000}"/>
    <cellStyle name="Note 3 2 2 11 4 3" xfId="55909" xr:uid="{00000000-0005-0000-0000-000062DA0000}"/>
    <cellStyle name="Note 3 2 2 11 4 4" xfId="55910" xr:uid="{00000000-0005-0000-0000-000063DA0000}"/>
    <cellStyle name="Note 3 2 2 11 4 5" xfId="55911" xr:uid="{00000000-0005-0000-0000-000064DA0000}"/>
    <cellStyle name="Note 3 2 2 11 5" xfId="55912" xr:uid="{00000000-0005-0000-0000-000065DA0000}"/>
    <cellStyle name="Note 3 2 2 11 5 2" xfId="55913" xr:uid="{00000000-0005-0000-0000-000066DA0000}"/>
    <cellStyle name="Note 3 2 2 11 6" xfId="55914" xr:uid="{00000000-0005-0000-0000-000067DA0000}"/>
    <cellStyle name="Note 3 2 2 11 6 2" xfId="55915" xr:uid="{00000000-0005-0000-0000-000068DA0000}"/>
    <cellStyle name="Note 3 2 2 11 7" xfId="55916" xr:uid="{00000000-0005-0000-0000-000069DA0000}"/>
    <cellStyle name="Note 3 2 2 11 7 2" xfId="55917" xr:uid="{00000000-0005-0000-0000-00006ADA0000}"/>
    <cellStyle name="Note 3 2 2 11 8" xfId="55918" xr:uid="{00000000-0005-0000-0000-00006BDA0000}"/>
    <cellStyle name="Note 3 2 2 12" xfId="55919" xr:uid="{00000000-0005-0000-0000-00006CDA0000}"/>
    <cellStyle name="Note 3 2 2 12 2" xfId="55920" xr:uid="{00000000-0005-0000-0000-00006DDA0000}"/>
    <cellStyle name="Note 3 2 2 12 2 2" xfId="55921" xr:uid="{00000000-0005-0000-0000-00006EDA0000}"/>
    <cellStyle name="Note 3 2 2 12 2 2 2" xfId="55922" xr:uid="{00000000-0005-0000-0000-00006FDA0000}"/>
    <cellStyle name="Note 3 2 2 12 2 2 3" xfId="55923" xr:uid="{00000000-0005-0000-0000-000070DA0000}"/>
    <cellStyle name="Note 3 2 2 12 2 2 4" xfId="55924" xr:uid="{00000000-0005-0000-0000-000071DA0000}"/>
    <cellStyle name="Note 3 2 2 12 2 2 5" xfId="55925" xr:uid="{00000000-0005-0000-0000-000072DA0000}"/>
    <cellStyle name="Note 3 2 2 12 2 3" xfId="55926" xr:uid="{00000000-0005-0000-0000-000073DA0000}"/>
    <cellStyle name="Note 3 2 2 12 2 3 2" xfId="55927" xr:uid="{00000000-0005-0000-0000-000074DA0000}"/>
    <cellStyle name="Note 3 2 2 12 2 3 3" xfId="55928" xr:uid="{00000000-0005-0000-0000-000075DA0000}"/>
    <cellStyle name="Note 3 2 2 12 2 3 4" xfId="55929" xr:uid="{00000000-0005-0000-0000-000076DA0000}"/>
    <cellStyle name="Note 3 2 2 12 2 3 5" xfId="55930" xr:uid="{00000000-0005-0000-0000-000077DA0000}"/>
    <cellStyle name="Note 3 2 2 12 2 4" xfId="55931" xr:uid="{00000000-0005-0000-0000-000078DA0000}"/>
    <cellStyle name="Note 3 2 2 12 2 4 2" xfId="55932" xr:uid="{00000000-0005-0000-0000-000079DA0000}"/>
    <cellStyle name="Note 3 2 2 12 2 5" xfId="55933" xr:uid="{00000000-0005-0000-0000-00007ADA0000}"/>
    <cellStyle name="Note 3 2 2 12 2 5 2" xfId="55934" xr:uid="{00000000-0005-0000-0000-00007BDA0000}"/>
    <cellStyle name="Note 3 2 2 12 2 6" xfId="55935" xr:uid="{00000000-0005-0000-0000-00007CDA0000}"/>
    <cellStyle name="Note 3 2 2 12 2 6 2" xfId="55936" xr:uid="{00000000-0005-0000-0000-00007DDA0000}"/>
    <cellStyle name="Note 3 2 2 12 2 7" xfId="55937" xr:uid="{00000000-0005-0000-0000-00007EDA0000}"/>
    <cellStyle name="Note 3 2 2 12 3" xfId="55938" xr:uid="{00000000-0005-0000-0000-00007FDA0000}"/>
    <cellStyle name="Note 3 2 2 12 3 2" xfId="55939" xr:uid="{00000000-0005-0000-0000-000080DA0000}"/>
    <cellStyle name="Note 3 2 2 12 3 3" xfId="55940" xr:uid="{00000000-0005-0000-0000-000081DA0000}"/>
    <cellStyle name="Note 3 2 2 12 3 4" xfId="55941" xr:uid="{00000000-0005-0000-0000-000082DA0000}"/>
    <cellStyle name="Note 3 2 2 12 3 5" xfId="55942" xr:uid="{00000000-0005-0000-0000-000083DA0000}"/>
    <cellStyle name="Note 3 2 2 12 4" xfId="55943" xr:uid="{00000000-0005-0000-0000-000084DA0000}"/>
    <cellStyle name="Note 3 2 2 12 4 2" xfId="55944" xr:uid="{00000000-0005-0000-0000-000085DA0000}"/>
    <cellStyle name="Note 3 2 2 12 4 3" xfId="55945" xr:uid="{00000000-0005-0000-0000-000086DA0000}"/>
    <cellStyle name="Note 3 2 2 12 4 4" xfId="55946" xr:uid="{00000000-0005-0000-0000-000087DA0000}"/>
    <cellStyle name="Note 3 2 2 12 4 5" xfId="55947" xr:uid="{00000000-0005-0000-0000-000088DA0000}"/>
    <cellStyle name="Note 3 2 2 12 5" xfId="55948" xr:uid="{00000000-0005-0000-0000-000089DA0000}"/>
    <cellStyle name="Note 3 2 2 12 5 2" xfId="55949" xr:uid="{00000000-0005-0000-0000-00008ADA0000}"/>
    <cellStyle name="Note 3 2 2 12 6" xfId="55950" xr:uid="{00000000-0005-0000-0000-00008BDA0000}"/>
    <cellStyle name="Note 3 2 2 12 6 2" xfId="55951" xr:uid="{00000000-0005-0000-0000-00008CDA0000}"/>
    <cellStyle name="Note 3 2 2 12 7" xfId="55952" xr:uid="{00000000-0005-0000-0000-00008DDA0000}"/>
    <cellStyle name="Note 3 2 2 12 7 2" xfId="55953" xr:uid="{00000000-0005-0000-0000-00008EDA0000}"/>
    <cellStyle name="Note 3 2 2 12 8" xfId="55954" xr:uid="{00000000-0005-0000-0000-00008FDA0000}"/>
    <cellStyle name="Note 3 2 2 13" xfId="55955" xr:uid="{00000000-0005-0000-0000-000090DA0000}"/>
    <cellStyle name="Note 3 2 2 13 2" xfId="55956" xr:uid="{00000000-0005-0000-0000-000091DA0000}"/>
    <cellStyle name="Note 3 2 2 13 2 2" xfId="55957" xr:uid="{00000000-0005-0000-0000-000092DA0000}"/>
    <cellStyle name="Note 3 2 2 13 2 2 2" xfId="55958" xr:uid="{00000000-0005-0000-0000-000093DA0000}"/>
    <cellStyle name="Note 3 2 2 13 2 2 3" xfId="55959" xr:uid="{00000000-0005-0000-0000-000094DA0000}"/>
    <cellStyle name="Note 3 2 2 13 2 2 4" xfId="55960" xr:uid="{00000000-0005-0000-0000-000095DA0000}"/>
    <cellStyle name="Note 3 2 2 13 2 2 5" xfId="55961" xr:uid="{00000000-0005-0000-0000-000096DA0000}"/>
    <cellStyle name="Note 3 2 2 13 2 3" xfId="55962" xr:uid="{00000000-0005-0000-0000-000097DA0000}"/>
    <cellStyle name="Note 3 2 2 13 2 3 2" xfId="55963" xr:uid="{00000000-0005-0000-0000-000098DA0000}"/>
    <cellStyle name="Note 3 2 2 13 2 3 3" xfId="55964" xr:uid="{00000000-0005-0000-0000-000099DA0000}"/>
    <cellStyle name="Note 3 2 2 13 2 3 4" xfId="55965" xr:uid="{00000000-0005-0000-0000-00009ADA0000}"/>
    <cellStyle name="Note 3 2 2 13 2 3 5" xfId="55966" xr:uid="{00000000-0005-0000-0000-00009BDA0000}"/>
    <cellStyle name="Note 3 2 2 13 2 4" xfId="55967" xr:uid="{00000000-0005-0000-0000-00009CDA0000}"/>
    <cellStyle name="Note 3 2 2 13 2 4 2" xfId="55968" xr:uid="{00000000-0005-0000-0000-00009DDA0000}"/>
    <cellStyle name="Note 3 2 2 13 2 5" xfId="55969" xr:uid="{00000000-0005-0000-0000-00009EDA0000}"/>
    <cellStyle name="Note 3 2 2 13 2 5 2" xfId="55970" xr:uid="{00000000-0005-0000-0000-00009FDA0000}"/>
    <cellStyle name="Note 3 2 2 13 2 6" xfId="55971" xr:uid="{00000000-0005-0000-0000-0000A0DA0000}"/>
    <cellStyle name="Note 3 2 2 13 2 6 2" xfId="55972" xr:uid="{00000000-0005-0000-0000-0000A1DA0000}"/>
    <cellStyle name="Note 3 2 2 13 2 7" xfId="55973" xr:uid="{00000000-0005-0000-0000-0000A2DA0000}"/>
    <cellStyle name="Note 3 2 2 13 3" xfId="55974" xr:uid="{00000000-0005-0000-0000-0000A3DA0000}"/>
    <cellStyle name="Note 3 2 2 13 3 2" xfId="55975" xr:uid="{00000000-0005-0000-0000-0000A4DA0000}"/>
    <cellStyle name="Note 3 2 2 13 3 3" xfId="55976" xr:uid="{00000000-0005-0000-0000-0000A5DA0000}"/>
    <cellStyle name="Note 3 2 2 13 3 4" xfId="55977" xr:uid="{00000000-0005-0000-0000-0000A6DA0000}"/>
    <cellStyle name="Note 3 2 2 13 3 5" xfId="55978" xr:uid="{00000000-0005-0000-0000-0000A7DA0000}"/>
    <cellStyle name="Note 3 2 2 13 4" xfId="55979" xr:uid="{00000000-0005-0000-0000-0000A8DA0000}"/>
    <cellStyle name="Note 3 2 2 13 4 2" xfId="55980" xr:uid="{00000000-0005-0000-0000-0000A9DA0000}"/>
    <cellStyle name="Note 3 2 2 13 4 3" xfId="55981" xr:uid="{00000000-0005-0000-0000-0000AADA0000}"/>
    <cellStyle name="Note 3 2 2 13 4 4" xfId="55982" xr:uid="{00000000-0005-0000-0000-0000ABDA0000}"/>
    <cellStyle name="Note 3 2 2 13 4 5" xfId="55983" xr:uid="{00000000-0005-0000-0000-0000ACDA0000}"/>
    <cellStyle name="Note 3 2 2 13 5" xfId="55984" xr:uid="{00000000-0005-0000-0000-0000ADDA0000}"/>
    <cellStyle name="Note 3 2 2 13 5 2" xfId="55985" xr:uid="{00000000-0005-0000-0000-0000AEDA0000}"/>
    <cellStyle name="Note 3 2 2 13 6" xfId="55986" xr:uid="{00000000-0005-0000-0000-0000AFDA0000}"/>
    <cellStyle name="Note 3 2 2 13 6 2" xfId="55987" xr:uid="{00000000-0005-0000-0000-0000B0DA0000}"/>
    <cellStyle name="Note 3 2 2 13 7" xfId="55988" xr:uid="{00000000-0005-0000-0000-0000B1DA0000}"/>
    <cellStyle name="Note 3 2 2 13 7 2" xfId="55989" xr:uid="{00000000-0005-0000-0000-0000B2DA0000}"/>
    <cellStyle name="Note 3 2 2 13 8" xfId="55990" xr:uid="{00000000-0005-0000-0000-0000B3DA0000}"/>
    <cellStyle name="Note 3 2 2 14" xfId="55991" xr:uid="{00000000-0005-0000-0000-0000B4DA0000}"/>
    <cellStyle name="Note 3 2 2 14 2" xfId="55992" xr:uid="{00000000-0005-0000-0000-0000B5DA0000}"/>
    <cellStyle name="Note 3 2 2 14 2 2" xfId="55993" xr:uid="{00000000-0005-0000-0000-0000B6DA0000}"/>
    <cellStyle name="Note 3 2 2 14 2 2 2" xfId="55994" xr:uid="{00000000-0005-0000-0000-0000B7DA0000}"/>
    <cellStyle name="Note 3 2 2 14 2 2 3" xfId="55995" xr:uid="{00000000-0005-0000-0000-0000B8DA0000}"/>
    <cellStyle name="Note 3 2 2 14 2 2 4" xfId="55996" xr:uid="{00000000-0005-0000-0000-0000B9DA0000}"/>
    <cellStyle name="Note 3 2 2 14 2 2 5" xfId="55997" xr:uid="{00000000-0005-0000-0000-0000BADA0000}"/>
    <cellStyle name="Note 3 2 2 14 2 3" xfId="55998" xr:uid="{00000000-0005-0000-0000-0000BBDA0000}"/>
    <cellStyle name="Note 3 2 2 14 2 3 2" xfId="55999" xr:uid="{00000000-0005-0000-0000-0000BCDA0000}"/>
    <cellStyle name="Note 3 2 2 14 2 3 3" xfId="56000" xr:uid="{00000000-0005-0000-0000-0000BDDA0000}"/>
    <cellStyle name="Note 3 2 2 14 2 3 4" xfId="56001" xr:uid="{00000000-0005-0000-0000-0000BEDA0000}"/>
    <cellStyle name="Note 3 2 2 14 2 3 5" xfId="56002" xr:uid="{00000000-0005-0000-0000-0000BFDA0000}"/>
    <cellStyle name="Note 3 2 2 14 2 4" xfId="56003" xr:uid="{00000000-0005-0000-0000-0000C0DA0000}"/>
    <cellStyle name="Note 3 2 2 14 2 4 2" xfId="56004" xr:uid="{00000000-0005-0000-0000-0000C1DA0000}"/>
    <cellStyle name="Note 3 2 2 14 2 5" xfId="56005" xr:uid="{00000000-0005-0000-0000-0000C2DA0000}"/>
    <cellStyle name="Note 3 2 2 14 2 5 2" xfId="56006" xr:uid="{00000000-0005-0000-0000-0000C3DA0000}"/>
    <cellStyle name="Note 3 2 2 14 2 6" xfId="56007" xr:uid="{00000000-0005-0000-0000-0000C4DA0000}"/>
    <cellStyle name="Note 3 2 2 14 2 6 2" xfId="56008" xr:uid="{00000000-0005-0000-0000-0000C5DA0000}"/>
    <cellStyle name="Note 3 2 2 14 2 7" xfId="56009" xr:uid="{00000000-0005-0000-0000-0000C6DA0000}"/>
    <cellStyle name="Note 3 2 2 14 3" xfId="56010" xr:uid="{00000000-0005-0000-0000-0000C7DA0000}"/>
    <cellStyle name="Note 3 2 2 14 3 2" xfId="56011" xr:uid="{00000000-0005-0000-0000-0000C8DA0000}"/>
    <cellStyle name="Note 3 2 2 14 3 3" xfId="56012" xr:uid="{00000000-0005-0000-0000-0000C9DA0000}"/>
    <cellStyle name="Note 3 2 2 14 3 4" xfId="56013" xr:uid="{00000000-0005-0000-0000-0000CADA0000}"/>
    <cellStyle name="Note 3 2 2 14 3 5" xfId="56014" xr:uid="{00000000-0005-0000-0000-0000CBDA0000}"/>
    <cellStyle name="Note 3 2 2 14 4" xfId="56015" xr:uid="{00000000-0005-0000-0000-0000CCDA0000}"/>
    <cellStyle name="Note 3 2 2 14 4 2" xfId="56016" xr:uid="{00000000-0005-0000-0000-0000CDDA0000}"/>
    <cellStyle name="Note 3 2 2 14 4 3" xfId="56017" xr:uid="{00000000-0005-0000-0000-0000CEDA0000}"/>
    <cellStyle name="Note 3 2 2 14 4 4" xfId="56018" xr:uid="{00000000-0005-0000-0000-0000CFDA0000}"/>
    <cellStyle name="Note 3 2 2 14 4 5" xfId="56019" xr:uid="{00000000-0005-0000-0000-0000D0DA0000}"/>
    <cellStyle name="Note 3 2 2 14 5" xfId="56020" xr:uid="{00000000-0005-0000-0000-0000D1DA0000}"/>
    <cellStyle name="Note 3 2 2 14 5 2" xfId="56021" xr:uid="{00000000-0005-0000-0000-0000D2DA0000}"/>
    <cellStyle name="Note 3 2 2 14 6" xfId="56022" xr:uid="{00000000-0005-0000-0000-0000D3DA0000}"/>
    <cellStyle name="Note 3 2 2 14 6 2" xfId="56023" xr:uid="{00000000-0005-0000-0000-0000D4DA0000}"/>
    <cellStyle name="Note 3 2 2 14 7" xfId="56024" xr:uid="{00000000-0005-0000-0000-0000D5DA0000}"/>
    <cellStyle name="Note 3 2 2 14 7 2" xfId="56025" xr:uid="{00000000-0005-0000-0000-0000D6DA0000}"/>
    <cellStyle name="Note 3 2 2 14 8" xfId="56026" xr:uid="{00000000-0005-0000-0000-0000D7DA0000}"/>
    <cellStyle name="Note 3 2 2 15" xfId="56027" xr:uid="{00000000-0005-0000-0000-0000D8DA0000}"/>
    <cellStyle name="Note 3 2 2 15 2" xfId="56028" xr:uid="{00000000-0005-0000-0000-0000D9DA0000}"/>
    <cellStyle name="Note 3 2 2 15 2 2" xfId="56029" xr:uid="{00000000-0005-0000-0000-0000DADA0000}"/>
    <cellStyle name="Note 3 2 2 15 2 3" xfId="56030" xr:uid="{00000000-0005-0000-0000-0000DBDA0000}"/>
    <cellStyle name="Note 3 2 2 15 2 4" xfId="56031" xr:uid="{00000000-0005-0000-0000-0000DCDA0000}"/>
    <cellStyle name="Note 3 2 2 15 2 5" xfId="56032" xr:uid="{00000000-0005-0000-0000-0000DDDA0000}"/>
    <cellStyle name="Note 3 2 2 15 3" xfId="56033" xr:uid="{00000000-0005-0000-0000-0000DEDA0000}"/>
    <cellStyle name="Note 3 2 2 15 3 2" xfId="56034" xr:uid="{00000000-0005-0000-0000-0000DFDA0000}"/>
    <cellStyle name="Note 3 2 2 15 3 3" xfId="56035" xr:uid="{00000000-0005-0000-0000-0000E0DA0000}"/>
    <cellStyle name="Note 3 2 2 15 3 4" xfId="56036" xr:uid="{00000000-0005-0000-0000-0000E1DA0000}"/>
    <cellStyle name="Note 3 2 2 15 3 5" xfId="56037" xr:uid="{00000000-0005-0000-0000-0000E2DA0000}"/>
    <cellStyle name="Note 3 2 2 15 4" xfId="56038" xr:uid="{00000000-0005-0000-0000-0000E3DA0000}"/>
    <cellStyle name="Note 3 2 2 15 4 2" xfId="56039" xr:uid="{00000000-0005-0000-0000-0000E4DA0000}"/>
    <cellStyle name="Note 3 2 2 15 5" xfId="56040" xr:uid="{00000000-0005-0000-0000-0000E5DA0000}"/>
    <cellStyle name="Note 3 2 2 15 5 2" xfId="56041" xr:uid="{00000000-0005-0000-0000-0000E6DA0000}"/>
    <cellStyle name="Note 3 2 2 15 6" xfId="56042" xr:uid="{00000000-0005-0000-0000-0000E7DA0000}"/>
    <cellStyle name="Note 3 2 2 15 6 2" xfId="56043" xr:uid="{00000000-0005-0000-0000-0000E8DA0000}"/>
    <cellStyle name="Note 3 2 2 15 7" xfId="56044" xr:uid="{00000000-0005-0000-0000-0000E9DA0000}"/>
    <cellStyle name="Note 3 2 2 16" xfId="56045" xr:uid="{00000000-0005-0000-0000-0000EADA0000}"/>
    <cellStyle name="Note 3 2 2 16 2" xfId="56046" xr:uid="{00000000-0005-0000-0000-0000EBDA0000}"/>
    <cellStyle name="Note 3 2 2 16 3" xfId="56047" xr:uid="{00000000-0005-0000-0000-0000ECDA0000}"/>
    <cellStyle name="Note 3 2 2 16 4" xfId="56048" xr:uid="{00000000-0005-0000-0000-0000EDDA0000}"/>
    <cellStyle name="Note 3 2 2 16 5" xfId="56049" xr:uid="{00000000-0005-0000-0000-0000EEDA0000}"/>
    <cellStyle name="Note 3 2 2 17" xfId="56050" xr:uid="{00000000-0005-0000-0000-0000EFDA0000}"/>
    <cellStyle name="Note 3 2 2 17 2" xfId="56051" xr:uid="{00000000-0005-0000-0000-0000F0DA0000}"/>
    <cellStyle name="Note 3 2 2 17 3" xfId="56052" xr:uid="{00000000-0005-0000-0000-0000F1DA0000}"/>
    <cellStyle name="Note 3 2 2 17 4" xfId="56053" xr:uid="{00000000-0005-0000-0000-0000F2DA0000}"/>
    <cellStyle name="Note 3 2 2 17 5" xfId="56054" xr:uid="{00000000-0005-0000-0000-0000F3DA0000}"/>
    <cellStyle name="Note 3 2 2 18" xfId="56055" xr:uid="{00000000-0005-0000-0000-0000F4DA0000}"/>
    <cellStyle name="Note 3 2 2 18 2" xfId="56056" xr:uid="{00000000-0005-0000-0000-0000F5DA0000}"/>
    <cellStyle name="Note 3 2 2 19" xfId="56057" xr:uid="{00000000-0005-0000-0000-0000F6DA0000}"/>
    <cellStyle name="Note 3 2 2 19 2" xfId="56058" xr:uid="{00000000-0005-0000-0000-0000F7DA0000}"/>
    <cellStyle name="Note 3 2 2 2" xfId="56059" xr:uid="{00000000-0005-0000-0000-0000F8DA0000}"/>
    <cellStyle name="Note 3 2 2 2 2" xfId="56060" xr:uid="{00000000-0005-0000-0000-0000F9DA0000}"/>
    <cellStyle name="Note 3 2 2 2 2 2" xfId="56061" xr:uid="{00000000-0005-0000-0000-0000FADA0000}"/>
    <cellStyle name="Note 3 2 2 2 2 2 2" xfId="56062" xr:uid="{00000000-0005-0000-0000-0000FBDA0000}"/>
    <cellStyle name="Note 3 2 2 2 2 2 3" xfId="56063" xr:uid="{00000000-0005-0000-0000-0000FCDA0000}"/>
    <cellStyle name="Note 3 2 2 2 2 2 4" xfId="56064" xr:uid="{00000000-0005-0000-0000-0000FDDA0000}"/>
    <cellStyle name="Note 3 2 2 2 2 2 5" xfId="56065" xr:uid="{00000000-0005-0000-0000-0000FEDA0000}"/>
    <cellStyle name="Note 3 2 2 2 2 3" xfId="56066" xr:uid="{00000000-0005-0000-0000-0000FFDA0000}"/>
    <cellStyle name="Note 3 2 2 2 2 3 2" xfId="56067" xr:uid="{00000000-0005-0000-0000-000000DB0000}"/>
    <cellStyle name="Note 3 2 2 2 2 3 3" xfId="56068" xr:uid="{00000000-0005-0000-0000-000001DB0000}"/>
    <cellStyle name="Note 3 2 2 2 2 3 4" xfId="56069" xr:uid="{00000000-0005-0000-0000-000002DB0000}"/>
    <cellStyle name="Note 3 2 2 2 2 3 5" xfId="56070" xr:uid="{00000000-0005-0000-0000-000003DB0000}"/>
    <cellStyle name="Note 3 2 2 2 2 4" xfId="56071" xr:uid="{00000000-0005-0000-0000-000004DB0000}"/>
    <cellStyle name="Note 3 2 2 2 2 4 2" xfId="56072" xr:uid="{00000000-0005-0000-0000-000005DB0000}"/>
    <cellStyle name="Note 3 2 2 2 2 5" xfId="56073" xr:uid="{00000000-0005-0000-0000-000006DB0000}"/>
    <cellStyle name="Note 3 2 2 2 2 5 2" xfId="56074" xr:uid="{00000000-0005-0000-0000-000007DB0000}"/>
    <cellStyle name="Note 3 2 2 2 2 6" xfId="56075" xr:uid="{00000000-0005-0000-0000-000008DB0000}"/>
    <cellStyle name="Note 3 2 2 2 2 6 2" xfId="56076" xr:uid="{00000000-0005-0000-0000-000009DB0000}"/>
    <cellStyle name="Note 3 2 2 2 2 7" xfId="56077" xr:uid="{00000000-0005-0000-0000-00000ADB0000}"/>
    <cellStyle name="Note 3 2 2 2 3" xfId="56078" xr:uid="{00000000-0005-0000-0000-00000BDB0000}"/>
    <cellStyle name="Note 3 2 2 2 3 2" xfId="56079" xr:uid="{00000000-0005-0000-0000-00000CDB0000}"/>
    <cellStyle name="Note 3 2 2 2 3 3" xfId="56080" xr:uid="{00000000-0005-0000-0000-00000DDB0000}"/>
    <cellStyle name="Note 3 2 2 2 3 4" xfId="56081" xr:uid="{00000000-0005-0000-0000-00000EDB0000}"/>
    <cellStyle name="Note 3 2 2 2 3 5" xfId="56082" xr:uid="{00000000-0005-0000-0000-00000FDB0000}"/>
    <cellStyle name="Note 3 2 2 2 4" xfId="56083" xr:uid="{00000000-0005-0000-0000-000010DB0000}"/>
    <cellStyle name="Note 3 2 2 2 4 2" xfId="56084" xr:uid="{00000000-0005-0000-0000-000011DB0000}"/>
    <cellStyle name="Note 3 2 2 2 4 3" xfId="56085" xr:uid="{00000000-0005-0000-0000-000012DB0000}"/>
    <cellStyle name="Note 3 2 2 2 4 4" xfId="56086" xr:uid="{00000000-0005-0000-0000-000013DB0000}"/>
    <cellStyle name="Note 3 2 2 2 4 5" xfId="56087" xr:uid="{00000000-0005-0000-0000-000014DB0000}"/>
    <cellStyle name="Note 3 2 2 2 5" xfId="56088" xr:uid="{00000000-0005-0000-0000-000015DB0000}"/>
    <cellStyle name="Note 3 2 2 2 5 2" xfId="56089" xr:uid="{00000000-0005-0000-0000-000016DB0000}"/>
    <cellStyle name="Note 3 2 2 2 6" xfId="56090" xr:uid="{00000000-0005-0000-0000-000017DB0000}"/>
    <cellStyle name="Note 3 2 2 2 6 2" xfId="56091" xr:uid="{00000000-0005-0000-0000-000018DB0000}"/>
    <cellStyle name="Note 3 2 2 2 7" xfId="56092" xr:uid="{00000000-0005-0000-0000-000019DB0000}"/>
    <cellStyle name="Note 3 2 2 2 7 2" xfId="56093" xr:uid="{00000000-0005-0000-0000-00001ADB0000}"/>
    <cellStyle name="Note 3 2 2 2 8" xfId="56094" xr:uid="{00000000-0005-0000-0000-00001BDB0000}"/>
    <cellStyle name="Note 3 2 2 20" xfId="56095" xr:uid="{00000000-0005-0000-0000-00001CDB0000}"/>
    <cellStyle name="Note 3 2 2 20 2" xfId="56096" xr:uid="{00000000-0005-0000-0000-00001DDB0000}"/>
    <cellStyle name="Note 3 2 2 21" xfId="56097" xr:uid="{00000000-0005-0000-0000-00001EDB0000}"/>
    <cellStyle name="Note 3 2 2 3" xfId="56098" xr:uid="{00000000-0005-0000-0000-00001FDB0000}"/>
    <cellStyle name="Note 3 2 2 3 2" xfId="56099" xr:uid="{00000000-0005-0000-0000-000020DB0000}"/>
    <cellStyle name="Note 3 2 2 3 2 2" xfId="56100" xr:uid="{00000000-0005-0000-0000-000021DB0000}"/>
    <cellStyle name="Note 3 2 2 3 2 2 2" xfId="56101" xr:uid="{00000000-0005-0000-0000-000022DB0000}"/>
    <cellStyle name="Note 3 2 2 3 2 2 3" xfId="56102" xr:uid="{00000000-0005-0000-0000-000023DB0000}"/>
    <cellStyle name="Note 3 2 2 3 2 2 4" xfId="56103" xr:uid="{00000000-0005-0000-0000-000024DB0000}"/>
    <cellStyle name="Note 3 2 2 3 2 2 5" xfId="56104" xr:uid="{00000000-0005-0000-0000-000025DB0000}"/>
    <cellStyle name="Note 3 2 2 3 2 3" xfId="56105" xr:uid="{00000000-0005-0000-0000-000026DB0000}"/>
    <cellStyle name="Note 3 2 2 3 2 3 2" xfId="56106" xr:uid="{00000000-0005-0000-0000-000027DB0000}"/>
    <cellStyle name="Note 3 2 2 3 2 3 3" xfId="56107" xr:uid="{00000000-0005-0000-0000-000028DB0000}"/>
    <cellStyle name="Note 3 2 2 3 2 3 4" xfId="56108" xr:uid="{00000000-0005-0000-0000-000029DB0000}"/>
    <cellStyle name="Note 3 2 2 3 2 3 5" xfId="56109" xr:uid="{00000000-0005-0000-0000-00002ADB0000}"/>
    <cellStyle name="Note 3 2 2 3 2 4" xfId="56110" xr:uid="{00000000-0005-0000-0000-00002BDB0000}"/>
    <cellStyle name="Note 3 2 2 3 2 4 2" xfId="56111" xr:uid="{00000000-0005-0000-0000-00002CDB0000}"/>
    <cellStyle name="Note 3 2 2 3 2 5" xfId="56112" xr:uid="{00000000-0005-0000-0000-00002DDB0000}"/>
    <cellStyle name="Note 3 2 2 3 2 5 2" xfId="56113" xr:uid="{00000000-0005-0000-0000-00002EDB0000}"/>
    <cellStyle name="Note 3 2 2 3 2 6" xfId="56114" xr:uid="{00000000-0005-0000-0000-00002FDB0000}"/>
    <cellStyle name="Note 3 2 2 3 2 6 2" xfId="56115" xr:uid="{00000000-0005-0000-0000-000030DB0000}"/>
    <cellStyle name="Note 3 2 2 3 2 7" xfId="56116" xr:uid="{00000000-0005-0000-0000-000031DB0000}"/>
    <cellStyle name="Note 3 2 2 3 3" xfId="56117" xr:uid="{00000000-0005-0000-0000-000032DB0000}"/>
    <cellStyle name="Note 3 2 2 3 3 2" xfId="56118" xr:uid="{00000000-0005-0000-0000-000033DB0000}"/>
    <cellStyle name="Note 3 2 2 3 3 3" xfId="56119" xr:uid="{00000000-0005-0000-0000-000034DB0000}"/>
    <cellStyle name="Note 3 2 2 3 3 4" xfId="56120" xr:uid="{00000000-0005-0000-0000-000035DB0000}"/>
    <cellStyle name="Note 3 2 2 3 3 5" xfId="56121" xr:uid="{00000000-0005-0000-0000-000036DB0000}"/>
    <cellStyle name="Note 3 2 2 3 4" xfId="56122" xr:uid="{00000000-0005-0000-0000-000037DB0000}"/>
    <cellStyle name="Note 3 2 2 3 4 2" xfId="56123" xr:uid="{00000000-0005-0000-0000-000038DB0000}"/>
    <cellStyle name="Note 3 2 2 3 4 3" xfId="56124" xr:uid="{00000000-0005-0000-0000-000039DB0000}"/>
    <cellStyle name="Note 3 2 2 3 4 4" xfId="56125" xr:uid="{00000000-0005-0000-0000-00003ADB0000}"/>
    <cellStyle name="Note 3 2 2 3 4 5" xfId="56126" xr:uid="{00000000-0005-0000-0000-00003BDB0000}"/>
    <cellStyle name="Note 3 2 2 3 5" xfId="56127" xr:uid="{00000000-0005-0000-0000-00003CDB0000}"/>
    <cellStyle name="Note 3 2 2 3 5 2" xfId="56128" xr:uid="{00000000-0005-0000-0000-00003DDB0000}"/>
    <cellStyle name="Note 3 2 2 3 6" xfId="56129" xr:uid="{00000000-0005-0000-0000-00003EDB0000}"/>
    <cellStyle name="Note 3 2 2 3 6 2" xfId="56130" xr:uid="{00000000-0005-0000-0000-00003FDB0000}"/>
    <cellStyle name="Note 3 2 2 3 7" xfId="56131" xr:uid="{00000000-0005-0000-0000-000040DB0000}"/>
    <cellStyle name="Note 3 2 2 3 7 2" xfId="56132" xr:uid="{00000000-0005-0000-0000-000041DB0000}"/>
    <cellStyle name="Note 3 2 2 3 8" xfId="56133" xr:uid="{00000000-0005-0000-0000-000042DB0000}"/>
    <cellStyle name="Note 3 2 2 4" xfId="56134" xr:uid="{00000000-0005-0000-0000-000043DB0000}"/>
    <cellStyle name="Note 3 2 2 4 2" xfId="56135" xr:uid="{00000000-0005-0000-0000-000044DB0000}"/>
    <cellStyle name="Note 3 2 2 4 2 2" xfId="56136" xr:uid="{00000000-0005-0000-0000-000045DB0000}"/>
    <cellStyle name="Note 3 2 2 4 2 2 2" xfId="56137" xr:uid="{00000000-0005-0000-0000-000046DB0000}"/>
    <cellStyle name="Note 3 2 2 4 2 2 3" xfId="56138" xr:uid="{00000000-0005-0000-0000-000047DB0000}"/>
    <cellStyle name="Note 3 2 2 4 2 2 4" xfId="56139" xr:uid="{00000000-0005-0000-0000-000048DB0000}"/>
    <cellStyle name="Note 3 2 2 4 2 2 5" xfId="56140" xr:uid="{00000000-0005-0000-0000-000049DB0000}"/>
    <cellStyle name="Note 3 2 2 4 2 3" xfId="56141" xr:uid="{00000000-0005-0000-0000-00004ADB0000}"/>
    <cellStyle name="Note 3 2 2 4 2 3 2" xfId="56142" xr:uid="{00000000-0005-0000-0000-00004BDB0000}"/>
    <cellStyle name="Note 3 2 2 4 2 3 3" xfId="56143" xr:uid="{00000000-0005-0000-0000-00004CDB0000}"/>
    <cellStyle name="Note 3 2 2 4 2 3 4" xfId="56144" xr:uid="{00000000-0005-0000-0000-00004DDB0000}"/>
    <cellStyle name="Note 3 2 2 4 2 3 5" xfId="56145" xr:uid="{00000000-0005-0000-0000-00004EDB0000}"/>
    <cellStyle name="Note 3 2 2 4 2 4" xfId="56146" xr:uid="{00000000-0005-0000-0000-00004FDB0000}"/>
    <cellStyle name="Note 3 2 2 4 2 4 2" xfId="56147" xr:uid="{00000000-0005-0000-0000-000050DB0000}"/>
    <cellStyle name="Note 3 2 2 4 2 5" xfId="56148" xr:uid="{00000000-0005-0000-0000-000051DB0000}"/>
    <cellStyle name="Note 3 2 2 4 2 5 2" xfId="56149" xr:uid="{00000000-0005-0000-0000-000052DB0000}"/>
    <cellStyle name="Note 3 2 2 4 2 6" xfId="56150" xr:uid="{00000000-0005-0000-0000-000053DB0000}"/>
    <cellStyle name="Note 3 2 2 4 2 6 2" xfId="56151" xr:uid="{00000000-0005-0000-0000-000054DB0000}"/>
    <cellStyle name="Note 3 2 2 4 2 7" xfId="56152" xr:uid="{00000000-0005-0000-0000-000055DB0000}"/>
    <cellStyle name="Note 3 2 2 4 3" xfId="56153" xr:uid="{00000000-0005-0000-0000-000056DB0000}"/>
    <cellStyle name="Note 3 2 2 4 3 2" xfId="56154" xr:uid="{00000000-0005-0000-0000-000057DB0000}"/>
    <cellStyle name="Note 3 2 2 4 3 3" xfId="56155" xr:uid="{00000000-0005-0000-0000-000058DB0000}"/>
    <cellStyle name="Note 3 2 2 4 3 4" xfId="56156" xr:uid="{00000000-0005-0000-0000-000059DB0000}"/>
    <cellStyle name="Note 3 2 2 4 3 5" xfId="56157" xr:uid="{00000000-0005-0000-0000-00005ADB0000}"/>
    <cellStyle name="Note 3 2 2 4 4" xfId="56158" xr:uid="{00000000-0005-0000-0000-00005BDB0000}"/>
    <cellStyle name="Note 3 2 2 4 4 2" xfId="56159" xr:uid="{00000000-0005-0000-0000-00005CDB0000}"/>
    <cellStyle name="Note 3 2 2 4 4 3" xfId="56160" xr:uid="{00000000-0005-0000-0000-00005DDB0000}"/>
    <cellStyle name="Note 3 2 2 4 4 4" xfId="56161" xr:uid="{00000000-0005-0000-0000-00005EDB0000}"/>
    <cellStyle name="Note 3 2 2 4 4 5" xfId="56162" xr:uid="{00000000-0005-0000-0000-00005FDB0000}"/>
    <cellStyle name="Note 3 2 2 4 5" xfId="56163" xr:uid="{00000000-0005-0000-0000-000060DB0000}"/>
    <cellStyle name="Note 3 2 2 4 5 2" xfId="56164" xr:uid="{00000000-0005-0000-0000-000061DB0000}"/>
    <cellStyle name="Note 3 2 2 4 6" xfId="56165" xr:uid="{00000000-0005-0000-0000-000062DB0000}"/>
    <cellStyle name="Note 3 2 2 4 6 2" xfId="56166" xr:uid="{00000000-0005-0000-0000-000063DB0000}"/>
    <cellStyle name="Note 3 2 2 4 7" xfId="56167" xr:uid="{00000000-0005-0000-0000-000064DB0000}"/>
    <cellStyle name="Note 3 2 2 4 7 2" xfId="56168" xr:uid="{00000000-0005-0000-0000-000065DB0000}"/>
    <cellStyle name="Note 3 2 2 4 8" xfId="56169" xr:uid="{00000000-0005-0000-0000-000066DB0000}"/>
    <cellStyle name="Note 3 2 2 5" xfId="56170" xr:uid="{00000000-0005-0000-0000-000067DB0000}"/>
    <cellStyle name="Note 3 2 2 5 2" xfId="56171" xr:uid="{00000000-0005-0000-0000-000068DB0000}"/>
    <cellStyle name="Note 3 2 2 5 2 2" xfId="56172" xr:uid="{00000000-0005-0000-0000-000069DB0000}"/>
    <cellStyle name="Note 3 2 2 5 2 2 2" xfId="56173" xr:uid="{00000000-0005-0000-0000-00006ADB0000}"/>
    <cellStyle name="Note 3 2 2 5 2 2 3" xfId="56174" xr:uid="{00000000-0005-0000-0000-00006BDB0000}"/>
    <cellStyle name="Note 3 2 2 5 2 2 4" xfId="56175" xr:uid="{00000000-0005-0000-0000-00006CDB0000}"/>
    <cellStyle name="Note 3 2 2 5 2 2 5" xfId="56176" xr:uid="{00000000-0005-0000-0000-00006DDB0000}"/>
    <cellStyle name="Note 3 2 2 5 2 3" xfId="56177" xr:uid="{00000000-0005-0000-0000-00006EDB0000}"/>
    <cellStyle name="Note 3 2 2 5 2 3 2" xfId="56178" xr:uid="{00000000-0005-0000-0000-00006FDB0000}"/>
    <cellStyle name="Note 3 2 2 5 2 3 3" xfId="56179" xr:uid="{00000000-0005-0000-0000-000070DB0000}"/>
    <cellStyle name="Note 3 2 2 5 2 3 4" xfId="56180" xr:uid="{00000000-0005-0000-0000-000071DB0000}"/>
    <cellStyle name="Note 3 2 2 5 2 3 5" xfId="56181" xr:uid="{00000000-0005-0000-0000-000072DB0000}"/>
    <cellStyle name="Note 3 2 2 5 2 4" xfId="56182" xr:uid="{00000000-0005-0000-0000-000073DB0000}"/>
    <cellStyle name="Note 3 2 2 5 2 4 2" xfId="56183" xr:uid="{00000000-0005-0000-0000-000074DB0000}"/>
    <cellStyle name="Note 3 2 2 5 2 5" xfId="56184" xr:uid="{00000000-0005-0000-0000-000075DB0000}"/>
    <cellStyle name="Note 3 2 2 5 2 5 2" xfId="56185" xr:uid="{00000000-0005-0000-0000-000076DB0000}"/>
    <cellStyle name="Note 3 2 2 5 2 6" xfId="56186" xr:uid="{00000000-0005-0000-0000-000077DB0000}"/>
    <cellStyle name="Note 3 2 2 5 2 6 2" xfId="56187" xr:uid="{00000000-0005-0000-0000-000078DB0000}"/>
    <cellStyle name="Note 3 2 2 5 2 7" xfId="56188" xr:uid="{00000000-0005-0000-0000-000079DB0000}"/>
    <cellStyle name="Note 3 2 2 5 3" xfId="56189" xr:uid="{00000000-0005-0000-0000-00007ADB0000}"/>
    <cellStyle name="Note 3 2 2 5 3 2" xfId="56190" xr:uid="{00000000-0005-0000-0000-00007BDB0000}"/>
    <cellStyle name="Note 3 2 2 5 3 3" xfId="56191" xr:uid="{00000000-0005-0000-0000-00007CDB0000}"/>
    <cellStyle name="Note 3 2 2 5 3 4" xfId="56192" xr:uid="{00000000-0005-0000-0000-00007DDB0000}"/>
    <cellStyle name="Note 3 2 2 5 3 5" xfId="56193" xr:uid="{00000000-0005-0000-0000-00007EDB0000}"/>
    <cellStyle name="Note 3 2 2 5 4" xfId="56194" xr:uid="{00000000-0005-0000-0000-00007FDB0000}"/>
    <cellStyle name="Note 3 2 2 5 4 2" xfId="56195" xr:uid="{00000000-0005-0000-0000-000080DB0000}"/>
    <cellStyle name="Note 3 2 2 5 4 3" xfId="56196" xr:uid="{00000000-0005-0000-0000-000081DB0000}"/>
    <cellStyle name="Note 3 2 2 5 4 4" xfId="56197" xr:uid="{00000000-0005-0000-0000-000082DB0000}"/>
    <cellStyle name="Note 3 2 2 5 4 5" xfId="56198" xr:uid="{00000000-0005-0000-0000-000083DB0000}"/>
    <cellStyle name="Note 3 2 2 5 5" xfId="56199" xr:uid="{00000000-0005-0000-0000-000084DB0000}"/>
    <cellStyle name="Note 3 2 2 5 5 2" xfId="56200" xr:uid="{00000000-0005-0000-0000-000085DB0000}"/>
    <cellStyle name="Note 3 2 2 5 6" xfId="56201" xr:uid="{00000000-0005-0000-0000-000086DB0000}"/>
    <cellStyle name="Note 3 2 2 5 6 2" xfId="56202" xr:uid="{00000000-0005-0000-0000-000087DB0000}"/>
    <cellStyle name="Note 3 2 2 5 7" xfId="56203" xr:uid="{00000000-0005-0000-0000-000088DB0000}"/>
    <cellStyle name="Note 3 2 2 5 7 2" xfId="56204" xr:uid="{00000000-0005-0000-0000-000089DB0000}"/>
    <cellStyle name="Note 3 2 2 5 8" xfId="56205" xr:uid="{00000000-0005-0000-0000-00008ADB0000}"/>
    <cellStyle name="Note 3 2 2 6" xfId="56206" xr:uid="{00000000-0005-0000-0000-00008BDB0000}"/>
    <cellStyle name="Note 3 2 2 6 2" xfId="56207" xr:uid="{00000000-0005-0000-0000-00008CDB0000}"/>
    <cellStyle name="Note 3 2 2 6 2 2" xfId="56208" xr:uid="{00000000-0005-0000-0000-00008DDB0000}"/>
    <cellStyle name="Note 3 2 2 6 2 2 2" xfId="56209" xr:uid="{00000000-0005-0000-0000-00008EDB0000}"/>
    <cellStyle name="Note 3 2 2 6 2 2 3" xfId="56210" xr:uid="{00000000-0005-0000-0000-00008FDB0000}"/>
    <cellStyle name="Note 3 2 2 6 2 2 4" xfId="56211" xr:uid="{00000000-0005-0000-0000-000090DB0000}"/>
    <cellStyle name="Note 3 2 2 6 2 2 5" xfId="56212" xr:uid="{00000000-0005-0000-0000-000091DB0000}"/>
    <cellStyle name="Note 3 2 2 6 2 3" xfId="56213" xr:uid="{00000000-0005-0000-0000-000092DB0000}"/>
    <cellStyle name="Note 3 2 2 6 2 3 2" xfId="56214" xr:uid="{00000000-0005-0000-0000-000093DB0000}"/>
    <cellStyle name="Note 3 2 2 6 2 3 3" xfId="56215" xr:uid="{00000000-0005-0000-0000-000094DB0000}"/>
    <cellStyle name="Note 3 2 2 6 2 3 4" xfId="56216" xr:uid="{00000000-0005-0000-0000-000095DB0000}"/>
    <cellStyle name="Note 3 2 2 6 2 3 5" xfId="56217" xr:uid="{00000000-0005-0000-0000-000096DB0000}"/>
    <cellStyle name="Note 3 2 2 6 2 4" xfId="56218" xr:uid="{00000000-0005-0000-0000-000097DB0000}"/>
    <cellStyle name="Note 3 2 2 6 2 4 2" xfId="56219" xr:uid="{00000000-0005-0000-0000-000098DB0000}"/>
    <cellStyle name="Note 3 2 2 6 2 5" xfId="56220" xr:uid="{00000000-0005-0000-0000-000099DB0000}"/>
    <cellStyle name="Note 3 2 2 6 2 5 2" xfId="56221" xr:uid="{00000000-0005-0000-0000-00009ADB0000}"/>
    <cellStyle name="Note 3 2 2 6 2 6" xfId="56222" xr:uid="{00000000-0005-0000-0000-00009BDB0000}"/>
    <cellStyle name="Note 3 2 2 6 2 6 2" xfId="56223" xr:uid="{00000000-0005-0000-0000-00009CDB0000}"/>
    <cellStyle name="Note 3 2 2 6 2 7" xfId="56224" xr:uid="{00000000-0005-0000-0000-00009DDB0000}"/>
    <cellStyle name="Note 3 2 2 6 3" xfId="56225" xr:uid="{00000000-0005-0000-0000-00009EDB0000}"/>
    <cellStyle name="Note 3 2 2 6 3 2" xfId="56226" xr:uid="{00000000-0005-0000-0000-00009FDB0000}"/>
    <cellStyle name="Note 3 2 2 6 3 3" xfId="56227" xr:uid="{00000000-0005-0000-0000-0000A0DB0000}"/>
    <cellStyle name="Note 3 2 2 6 3 4" xfId="56228" xr:uid="{00000000-0005-0000-0000-0000A1DB0000}"/>
    <cellStyle name="Note 3 2 2 6 3 5" xfId="56229" xr:uid="{00000000-0005-0000-0000-0000A2DB0000}"/>
    <cellStyle name="Note 3 2 2 6 4" xfId="56230" xr:uid="{00000000-0005-0000-0000-0000A3DB0000}"/>
    <cellStyle name="Note 3 2 2 6 4 2" xfId="56231" xr:uid="{00000000-0005-0000-0000-0000A4DB0000}"/>
    <cellStyle name="Note 3 2 2 6 4 3" xfId="56232" xr:uid="{00000000-0005-0000-0000-0000A5DB0000}"/>
    <cellStyle name="Note 3 2 2 6 4 4" xfId="56233" xr:uid="{00000000-0005-0000-0000-0000A6DB0000}"/>
    <cellStyle name="Note 3 2 2 6 4 5" xfId="56234" xr:uid="{00000000-0005-0000-0000-0000A7DB0000}"/>
    <cellStyle name="Note 3 2 2 6 5" xfId="56235" xr:uid="{00000000-0005-0000-0000-0000A8DB0000}"/>
    <cellStyle name="Note 3 2 2 6 5 2" xfId="56236" xr:uid="{00000000-0005-0000-0000-0000A9DB0000}"/>
    <cellStyle name="Note 3 2 2 6 6" xfId="56237" xr:uid="{00000000-0005-0000-0000-0000AADB0000}"/>
    <cellStyle name="Note 3 2 2 6 6 2" xfId="56238" xr:uid="{00000000-0005-0000-0000-0000ABDB0000}"/>
    <cellStyle name="Note 3 2 2 6 7" xfId="56239" xr:uid="{00000000-0005-0000-0000-0000ACDB0000}"/>
    <cellStyle name="Note 3 2 2 6 7 2" xfId="56240" xr:uid="{00000000-0005-0000-0000-0000ADDB0000}"/>
    <cellStyle name="Note 3 2 2 6 8" xfId="56241" xr:uid="{00000000-0005-0000-0000-0000AEDB0000}"/>
    <cellStyle name="Note 3 2 2 7" xfId="56242" xr:uid="{00000000-0005-0000-0000-0000AFDB0000}"/>
    <cellStyle name="Note 3 2 2 7 2" xfId="56243" xr:uid="{00000000-0005-0000-0000-0000B0DB0000}"/>
    <cellStyle name="Note 3 2 2 7 2 2" xfId="56244" xr:uid="{00000000-0005-0000-0000-0000B1DB0000}"/>
    <cellStyle name="Note 3 2 2 7 2 2 2" xfId="56245" xr:uid="{00000000-0005-0000-0000-0000B2DB0000}"/>
    <cellStyle name="Note 3 2 2 7 2 2 3" xfId="56246" xr:uid="{00000000-0005-0000-0000-0000B3DB0000}"/>
    <cellStyle name="Note 3 2 2 7 2 2 4" xfId="56247" xr:uid="{00000000-0005-0000-0000-0000B4DB0000}"/>
    <cellStyle name="Note 3 2 2 7 2 2 5" xfId="56248" xr:uid="{00000000-0005-0000-0000-0000B5DB0000}"/>
    <cellStyle name="Note 3 2 2 7 2 3" xfId="56249" xr:uid="{00000000-0005-0000-0000-0000B6DB0000}"/>
    <cellStyle name="Note 3 2 2 7 2 3 2" xfId="56250" xr:uid="{00000000-0005-0000-0000-0000B7DB0000}"/>
    <cellStyle name="Note 3 2 2 7 2 3 3" xfId="56251" xr:uid="{00000000-0005-0000-0000-0000B8DB0000}"/>
    <cellStyle name="Note 3 2 2 7 2 3 4" xfId="56252" xr:uid="{00000000-0005-0000-0000-0000B9DB0000}"/>
    <cellStyle name="Note 3 2 2 7 2 3 5" xfId="56253" xr:uid="{00000000-0005-0000-0000-0000BADB0000}"/>
    <cellStyle name="Note 3 2 2 7 2 4" xfId="56254" xr:uid="{00000000-0005-0000-0000-0000BBDB0000}"/>
    <cellStyle name="Note 3 2 2 7 2 4 2" xfId="56255" xr:uid="{00000000-0005-0000-0000-0000BCDB0000}"/>
    <cellStyle name="Note 3 2 2 7 2 5" xfId="56256" xr:uid="{00000000-0005-0000-0000-0000BDDB0000}"/>
    <cellStyle name="Note 3 2 2 7 2 5 2" xfId="56257" xr:uid="{00000000-0005-0000-0000-0000BEDB0000}"/>
    <cellStyle name="Note 3 2 2 7 2 6" xfId="56258" xr:uid="{00000000-0005-0000-0000-0000BFDB0000}"/>
    <cellStyle name="Note 3 2 2 7 2 6 2" xfId="56259" xr:uid="{00000000-0005-0000-0000-0000C0DB0000}"/>
    <cellStyle name="Note 3 2 2 7 2 7" xfId="56260" xr:uid="{00000000-0005-0000-0000-0000C1DB0000}"/>
    <cellStyle name="Note 3 2 2 7 3" xfId="56261" xr:uid="{00000000-0005-0000-0000-0000C2DB0000}"/>
    <cellStyle name="Note 3 2 2 7 3 2" xfId="56262" xr:uid="{00000000-0005-0000-0000-0000C3DB0000}"/>
    <cellStyle name="Note 3 2 2 7 3 3" xfId="56263" xr:uid="{00000000-0005-0000-0000-0000C4DB0000}"/>
    <cellStyle name="Note 3 2 2 7 3 4" xfId="56264" xr:uid="{00000000-0005-0000-0000-0000C5DB0000}"/>
    <cellStyle name="Note 3 2 2 7 3 5" xfId="56265" xr:uid="{00000000-0005-0000-0000-0000C6DB0000}"/>
    <cellStyle name="Note 3 2 2 7 4" xfId="56266" xr:uid="{00000000-0005-0000-0000-0000C7DB0000}"/>
    <cellStyle name="Note 3 2 2 7 4 2" xfId="56267" xr:uid="{00000000-0005-0000-0000-0000C8DB0000}"/>
    <cellStyle name="Note 3 2 2 7 4 3" xfId="56268" xr:uid="{00000000-0005-0000-0000-0000C9DB0000}"/>
    <cellStyle name="Note 3 2 2 7 4 4" xfId="56269" xr:uid="{00000000-0005-0000-0000-0000CADB0000}"/>
    <cellStyle name="Note 3 2 2 7 4 5" xfId="56270" xr:uid="{00000000-0005-0000-0000-0000CBDB0000}"/>
    <cellStyle name="Note 3 2 2 7 5" xfId="56271" xr:uid="{00000000-0005-0000-0000-0000CCDB0000}"/>
    <cellStyle name="Note 3 2 2 7 5 2" xfId="56272" xr:uid="{00000000-0005-0000-0000-0000CDDB0000}"/>
    <cellStyle name="Note 3 2 2 7 6" xfId="56273" xr:uid="{00000000-0005-0000-0000-0000CEDB0000}"/>
    <cellStyle name="Note 3 2 2 7 6 2" xfId="56274" xr:uid="{00000000-0005-0000-0000-0000CFDB0000}"/>
    <cellStyle name="Note 3 2 2 7 7" xfId="56275" xr:uid="{00000000-0005-0000-0000-0000D0DB0000}"/>
    <cellStyle name="Note 3 2 2 7 7 2" xfId="56276" xr:uid="{00000000-0005-0000-0000-0000D1DB0000}"/>
    <cellStyle name="Note 3 2 2 7 8" xfId="56277" xr:uid="{00000000-0005-0000-0000-0000D2DB0000}"/>
    <cellStyle name="Note 3 2 2 8" xfId="56278" xr:uid="{00000000-0005-0000-0000-0000D3DB0000}"/>
    <cellStyle name="Note 3 2 2 8 2" xfId="56279" xr:uid="{00000000-0005-0000-0000-0000D4DB0000}"/>
    <cellStyle name="Note 3 2 2 8 2 2" xfId="56280" xr:uid="{00000000-0005-0000-0000-0000D5DB0000}"/>
    <cellStyle name="Note 3 2 2 8 2 2 2" xfId="56281" xr:uid="{00000000-0005-0000-0000-0000D6DB0000}"/>
    <cellStyle name="Note 3 2 2 8 2 2 3" xfId="56282" xr:uid="{00000000-0005-0000-0000-0000D7DB0000}"/>
    <cellStyle name="Note 3 2 2 8 2 2 4" xfId="56283" xr:uid="{00000000-0005-0000-0000-0000D8DB0000}"/>
    <cellStyle name="Note 3 2 2 8 2 2 5" xfId="56284" xr:uid="{00000000-0005-0000-0000-0000D9DB0000}"/>
    <cellStyle name="Note 3 2 2 8 2 3" xfId="56285" xr:uid="{00000000-0005-0000-0000-0000DADB0000}"/>
    <cellStyle name="Note 3 2 2 8 2 3 2" xfId="56286" xr:uid="{00000000-0005-0000-0000-0000DBDB0000}"/>
    <cellStyle name="Note 3 2 2 8 2 3 3" xfId="56287" xr:uid="{00000000-0005-0000-0000-0000DCDB0000}"/>
    <cellStyle name="Note 3 2 2 8 2 3 4" xfId="56288" xr:uid="{00000000-0005-0000-0000-0000DDDB0000}"/>
    <cellStyle name="Note 3 2 2 8 2 3 5" xfId="56289" xr:uid="{00000000-0005-0000-0000-0000DEDB0000}"/>
    <cellStyle name="Note 3 2 2 8 2 4" xfId="56290" xr:uid="{00000000-0005-0000-0000-0000DFDB0000}"/>
    <cellStyle name="Note 3 2 2 8 2 4 2" xfId="56291" xr:uid="{00000000-0005-0000-0000-0000E0DB0000}"/>
    <cellStyle name="Note 3 2 2 8 2 5" xfId="56292" xr:uid="{00000000-0005-0000-0000-0000E1DB0000}"/>
    <cellStyle name="Note 3 2 2 8 2 5 2" xfId="56293" xr:uid="{00000000-0005-0000-0000-0000E2DB0000}"/>
    <cellStyle name="Note 3 2 2 8 2 6" xfId="56294" xr:uid="{00000000-0005-0000-0000-0000E3DB0000}"/>
    <cellStyle name="Note 3 2 2 8 2 6 2" xfId="56295" xr:uid="{00000000-0005-0000-0000-0000E4DB0000}"/>
    <cellStyle name="Note 3 2 2 8 2 7" xfId="56296" xr:uid="{00000000-0005-0000-0000-0000E5DB0000}"/>
    <cellStyle name="Note 3 2 2 8 3" xfId="56297" xr:uid="{00000000-0005-0000-0000-0000E6DB0000}"/>
    <cellStyle name="Note 3 2 2 8 3 2" xfId="56298" xr:uid="{00000000-0005-0000-0000-0000E7DB0000}"/>
    <cellStyle name="Note 3 2 2 8 3 3" xfId="56299" xr:uid="{00000000-0005-0000-0000-0000E8DB0000}"/>
    <cellStyle name="Note 3 2 2 8 3 4" xfId="56300" xr:uid="{00000000-0005-0000-0000-0000E9DB0000}"/>
    <cellStyle name="Note 3 2 2 8 3 5" xfId="56301" xr:uid="{00000000-0005-0000-0000-0000EADB0000}"/>
    <cellStyle name="Note 3 2 2 8 4" xfId="56302" xr:uid="{00000000-0005-0000-0000-0000EBDB0000}"/>
    <cellStyle name="Note 3 2 2 8 4 2" xfId="56303" xr:uid="{00000000-0005-0000-0000-0000ECDB0000}"/>
    <cellStyle name="Note 3 2 2 8 4 3" xfId="56304" xr:uid="{00000000-0005-0000-0000-0000EDDB0000}"/>
    <cellStyle name="Note 3 2 2 8 4 4" xfId="56305" xr:uid="{00000000-0005-0000-0000-0000EEDB0000}"/>
    <cellStyle name="Note 3 2 2 8 4 5" xfId="56306" xr:uid="{00000000-0005-0000-0000-0000EFDB0000}"/>
    <cellStyle name="Note 3 2 2 8 5" xfId="56307" xr:uid="{00000000-0005-0000-0000-0000F0DB0000}"/>
    <cellStyle name="Note 3 2 2 8 5 2" xfId="56308" xr:uid="{00000000-0005-0000-0000-0000F1DB0000}"/>
    <cellStyle name="Note 3 2 2 8 6" xfId="56309" xr:uid="{00000000-0005-0000-0000-0000F2DB0000}"/>
    <cellStyle name="Note 3 2 2 8 6 2" xfId="56310" xr:uid="{00000000-0005-0000-0000-0000F3DB0000}"/>
    <cellStyle name="Note 3 2 2 8 7" xfId="56311" xr:uid="{00000000-0005-0000-0000-0000F4DB0000}"/>
    <cellStyle name="Note 3 2 2 8 7 2" xfId="56312" xr:uid="{00000000-0005-0000-0000-0000F5DB0000}"/>
    <cellStyle name="Note 3 2 2 8 8" xfId="56313" xr:uid="{00000000-0005-0000-0000-0000F6DB0000}"/>
    <cellStyle name="Note 3 2 2 9" xfId="56314" xr:uid="{00000000-0005-0000-0000-0000F7DB0000}"/>
    <cellStyle name="Note 3 2 2 9 2" xfId="56315" xr:uid="{00000000-0005-0000-0000-0000F8DB0000}"/>
    <cellStyle name="Note 3 2 2 9 2 2" xfId="56316" xr:uid="{00000000-0005-0000-0000-0000F9DB0000}"/>
    <cellStyle name="Note 3 2 2 9 2 2 2" xfId="56317" xr:uid="{00000000-0005-0000-0000-0000FADB0000}"/>
    <cellStyle name="Note 3 2 2 9 2 2 3" xfId="56318" xr:uid="{00000000-0005-0000-0000-0000FBDB0000}"/>
    <cellStyle name="Note 3 2 2 9 2 2 4" xfId="56319" xr:uid="{00000000-0005-0000-0000-0000FCDB0000}"/>
    <cellStyle name="Note 3 2 2 9 2 2 5" xfId="56320" xr:uid="{00000000-0005-0000-0000-0000FDDB0000}"/>
    <cellStyle name="Note 3 2 2 9 2 3" xfId="56321" xr:uid="{00000000-0005-0000-0000-0000FEDB0000}"/>
    <cellStyle name="Note 3 2 2 9 2 3 2" xfId="56322" xr:uid="{00000000-0005-0000-0000-0000FFDB0000}"/>
    <cellStyle name="Note 3 2 2 9 2 3 3" xfId="56323" xr:uid="{00000000-0005-0000-0000-000000DC0000}"/>
    <cellStyle name="Note 3 2 2 9 2 3 4" xfId="56324" xr:uid="{00000000-0005-0000-0000-000001DC0000}"/>
    <cellStyle name="Note 3 2 2 9 2 3 5" xfId="56325" xr:uid="{00000000-0005-0000-0000-000002DC0000}"/>
    <cellStyle name="Note 3 2 2 9 2 4" xfId="56326" xr:uid="{00000000-0005-0000-0000-000003DC0000}"/>
    <cellStyle name="Note 3 2 2 9 2 4 2" xfId="56327" xr:uid="{00000000-0005-0000-0000-000004DC0000}"/>
    <cellStyle name="Note 3 2 2 9 2 5" xfId="56328" xr:uid="{00000000-0005-0000-0000-000005DC0000}"/>
    <cellStyle name="Note 3 2 2 9 2 5 2" xfId="56329" xr:uid="{00000000-0005-0000-0000-000006DC0000}"/>
    <cellStyle name="Note 3 2 2 9 2 6" xfId="56330" xr:uid="{00000000-0005-0000-0000-000007DC0000}"/>
    <cellStyle name="Note 3 2 2 9 2 6 2" xfId="56331" xr:uid="{00000000-0005-0000-0000-000008DC0000}"/>
    <cellStyle name="Note 3 2 2 9 2 7" xfId="56332" xr:uid="{00000000-0005-0000-0000-000009DC0000}"/>
    <cellStyle name="Note 3 2 2 9 3" xfId="56333" xr:uid="{00000000-0005-0000-0000-00000ADC0000}"/>
    <cellStyle name="Note 3 2 2 9 3 2" xfId="56334" xr:uid="{00000000-0005-0000-0000-00000BDC0000}"/>
    <cellStyle name="Note 3 2 2 9 3 3" xfId="56335" xr:uid="{00000000-0005-0000-0000-00000CDC0000}"/>
    <cellStyle name="Note 3 2 2 9 3 4" xfId="56336" xr:uid="{00000000-0005-0000-0000-00000DDC0000}"/>
    <cellStyle name="Note 3 2 2 9 3 5" xfId="56337" xr:uid="{00000000-0005-0000-0000-00000EDC0000}"/>
    <cellStyle name="Note 3 2 2 9 4" xfId="56338" xr:uid="{00000000-0005-0000-0000-00000FDC0000}"/>
    <cellStyle name="Note 3 2 2 9 4 2" xfId="56339" xr:uid="{00000000-0005-0000-0000-000010DC0000}"/>
    <cellStyle name="Note 3 2 2 9 4 3" xfId="56340" xr:uid="{00000000-0005-0000-0000-000011DC0000}"/>
    <cellStyle name="Note 3 2 2 9 4 4" xfId="56341" xr:uid="{00000000-0005-0000-0000-000012DC0000}"/>
    <cellStyle name="Note 3 2 2 9 4 5" xfId="56342" xr:uid="{00000000-0005-0000-0000-000013DC0000}"/>
    <cellStyle name="Note 3 2 2 9 5" xfId="56343" xr:uid="{00000000-0005-0000-0000-000014DC0000}"/>
    <cellStyle name="Note 3 2 2 9 5 2" xfId="56344" xr:uid="{00000000-0005-0000-0000-000015DC0000}"/>
    <cellStyle name="Note 3 2 2 9 6" xfId="56345" xr:uid="{00000000-0005-0000-0000-000016DC0000}"/>
    <cellStyle name="Note 3 2 2 9 6 2" xfId="56346" xr:uid="{00000000-0005-0000-0000-000017DC0000}"/>
    <cellStyle name="Note 3 2 2 9 7" xfId="56347" xr:uid="{00000000-0005-0000-0000-000018DC0000}"/>
    <cellStyle name="Note 3 2 2 9 7 2" xfId="56348" xr:uid="{00000000-0005-0000-0000-000019DC0000}"/>
    <cellStyle name="Note 3 2 2 9 8" xfId="56349" xr:uid="{00000000-0005-0000-0000-00001ADC0000}"/>
    <cellStyle name="Note 3 2 3" xfId="56350" xr:uid="{00000000-0005-0000-0000-00001BDC0000}"/>
    <cellStyle name="Note 3 2 3 2" xfId="56351" xr:uid="{00000000-0005-0000-0000-00001CDC0000}"/>
    <cellStyle name="Note 3 2 3 2 2" xfId="56352" xr:uid="{00000000-0005-0000-0000-00001DDC0000}"/>
    <cellStyle name="Note 3 2 3 3" xfId="56353" xr:uid="{00000000-0005-0000-0000-00001EDC0000}"/>
    <cellStyle name="Note 3 2 3 3 2" xfId="56354" xr:uid="{00000000-0005-0000-0000-00001FDC0000}"/>
    <cellStyle name="Note 3 2 3 4" xfId="56355" xr:uid="{00000000-0005-0000-0000-000020DC0000}"/>
    <cellStyle name="Note 3 2 3 5" xfId="56356" xr:uid="{00000000-0005-0000-0000-000021DC0000}"/>
    <cellStyle name="Note 3 2 4" xfId="56357" xr:uid="{00000000-0005-0000-0000-000022DC0000}"/>
    <cellStyle name="Note 3 2 4 2" xfId="56358" xr:uid="{00000000-0005-0000-0000-000023DC0000}"/>
    <cellStyle name="Note 3 2 4 2 2" xfId="56359" xr:uid="{00000000-0005-0000-0000-000024DC0000}"/>
    <cellStyle name="Note 3 2 4 3" xfId="56360" xr:uid="{00000000-0005-0000-0000-000025DC0000}"/>
    <cellStyle name="Note 3 2 4 3 2" xfId="56361" xr:uid="{00000000-0005-0000-0000-000026DC0000}"/>
    <cellStyle name="Note 3 2 4 4" xfId="56362" xr:uid="{00000000-0005-0000-0000-000027DC0000}"/>
    <cellStyle name="Note 3 2 4 5" xfId="56363" xr:uid="{00000000-0005-0000-0000-000028DC0000}"/>
    <cellStyle name="Note 3 2 5" xfId="56364" xr:uid="{00000000-0005-0000-0000-000029DC0000}"/>
    <cellStyle name="Note 3 2 5 2" xfId="56365" xr:uid="{00000000-0005-0000-0000-00002ADC0000}"/>
    <cellStyle name="Note 3 2 5 2 2" xfId="56366" xr:uid="{00000000-0005-0000-0000-00002BDC0000}"/>
    <cellStyle name="Note 3 2 6" xfId="56367" xr:uid="{00000000-0005-0000-0000-00002CDC0000}"/>
    <cellStyle name="Note 3 2 6 2" xfId="56368" xr:uid="{00000000-0005-0000-0000-00002DDC0000}"/>
    <cellStyle name="Note 3 2 7" xfId="56369" xr:uid="{00000000-0005-0000-0000-00002EDC0000}"/>
    <cellStyle name="Note 3 2 7 2" xfId="56370" xr:uid="{00000000-0005-0000-0000-00002FDC0000}"/>
    <cellStyle name="Note 3 2_T-straight with PEDs adjustor" xfId="56371" xr:uid="{00000000-0005-0000-0000-000030DC0000}"/>
    <cellStyle name="Note 3 3" xfId="56372" xr:uid="{00000000-0005-0000-0000-000031DC0000}"/>
    <cellStyle name="Note 3 3 10" xfId="56373" xr:uid="{00000000-0005-0000-0000-000032DC0000}"/>
    <cellStyle name="Note 3 3 10 2" xfId="56374" xr:uid="{00000000-0005-0000-0000-000033DC0000}"/>
    <cellStyle name="Note 3 3 10 2 2" xfId="56375" xr:uid="{00000000-0005-0000-0000-000034DC0000}"/>
    <cellStyle name="Note 3 3 10 2 2 2" xfId="56376" xr:uid="{00000000-0005-0000-0000-000035DC0000}"/>
    <cellStyle name="Note 3 3 10 2 2 3" xfId="56377" xr:uid="{00000000-0005-0000-0000-000036DC0000}"/>
    <cellStyle name="Note 3 3 10 2 2 4" xfId="56378" xr:uid="{00000000-0005-0000-0000-000037DC0000}"/>
    <cellStyle name="Note 3 3 10 2 2 5" xfId="56379" xr:uid="{00000000-0005-0000-0000-000038DC0000}"/>
    <cellStyle name="Note 3 3 10 2 3" xfId="56380" xr:uid="{00000000-0005-0000-0000-000039DC0000}"/>
    <cellStyle name="Note 3 3 10 2 3 2" xfId="56381" xr:uid="{00000000-0005-0000-0000-00003ADC0000}"/>
    <cellStyle name="Note 3 3 10 2 3 3" xfId="56382" xr:uid="{00000000-0005-0000-0000-00003BDC0000}"/>
    <cellStyle name="Note 3 3 10 2 3 4" xfId="56383" xr:uid="{00000000-0005-0000-0000-00003CDC0000}"/>
    <cellStyle name="Note 3 3 10 2 3 5" xfId="56384" xr:uid="{00000000-0005-0000-0000-00003DDC0000}"/>
    <cellStyle name="Note 3 3 10 2 4" xfId="56385" xr:uid="{00000000-0005-0000-0000-00003EDC0000}"/>
    <cellStyle name="Note 3 3 10 2 4 2" xfId="56386" xr:uid="{00000000-0005-0000-0000-00003FDC0000}"/>
    <cellStyle name="Note 3 3 10 2 5" xfId="56387" xr:uid="{00000000-0005-0000-0000-000040DC0000}"/>
    <cellStyle name="Note 3 3 10 2 5 2" xfId="56388" xr:uid="{00000000-0005-0000-0000-000041DC0000}"/>
    <cellStyle name="Note 3 3 10 2 6" xfId="56389" xr:uid="{00000000-0005-0000-0000-000042DC0000}"/>
    <cellStyle name="Note 3 3 10 2 6 2" xfId="56390" xr:uid="{00000000-0005-0000-0000-000043DC0000}"/>
    <cellStyle name="Note 3 3 10 2 7" xfId="56391" xr:uid="{00000000-0005-0000-0000-000044DC0000}"/>
    <cellStyle name="Note 3 3 10 3" xfId="56392" xr:uid="{00000000-0005-0000-0000-000045DC0000}"/>
    <cellStyle name="Note 3 3 10 3 2" xfId="56393" xr:uid="{00000000-0005-0000-0000-000046DC0000}"/>
    <cellStyle name="Note 3 3 10 3 3" xfId="56394" xr:uid="{00000000-0005-0000-0000-000047DC0000}"/>
    <cellStyle name="Note 3 3 10 3 4" xfId="56395" xr:uid="{00000000-0005-0000-0000-000048DC0000}"/>
    <cellStyle name="Note 3 3 10 3 5" xfId="56396" xr:uid="{00000000-0005-0000-0000-000049DC0000}"/>
    <cellStyle name="Note 3 3 10 4" xfId="56397" xr:uid="{00000000-0005-0000-0000-00004ADC0000}"/>
    <cellStyle name="Note 3 3 10 4 2" xfId="56398" xr:uid="{00000000-0005-0000-0000-00004BDC0000}"/>
    <cellStyle name="Note 3 3 10 4 3" xfId="56399" xr:uid="{00000000-0005-0000-0000-00004CDC0000}"/>
    <cellStyle name="Note 3 3 10 4 4" xfId="56400" xr:uid="{00000000-0005-0000-0000-00004DDC0000}"/>
    <cellStyle name="Note 3 3 10 4 5" xfId="56401" xr:uid="{00000000-0005-0000-0000-00004EDC0000}"/>
    <cellStyle name="Note 3 3 10 5" xfId="56402" xr:uid="{00000000-0005-0000-0000-00004FDC0000}"/>
    <cellStyle name="Note 3 3 10 5 2" xfId="56403" xr:uid="{00000000-0005-0000-0000-000050DC0000}"/>
    <cellStyle name="Note 3 3 10 6" xfId="56404" xr:uid="{00000000-0005-0000-0000-000051DC0000}"/>
    <cellStyle name="Note 3 3 10 6 2" xfId="56405" xr:uid="{00000000-0005-0000-0000-000052DC0000}"/>
    <cellStyle name="Note 3 3 10 7" xfId="56406" xr:uid="{00000000-0005-0000-0000-000053DC0000}"/>
    <cellStyle name="Note 3 3 10 7 2" xfId="56407" xr:uid="{00000000-0005-0000-0000-000054DC0000}"/>
    <cellStyle name="Note 3 3 10 8" xfId="56408" xr:uid="{00000000-0005-0000-0000-000055DC0000}"/>
    <cellStyle name="Note 3 3 11" xfId="56409" xr:uid="{00000000-0005-0000-0000-000056DC0000}"/>
    <cellStyle name="Note 3 3 11 2" xfId="56410" xr:uid="{00000000-0005-0000-0000-000057DC0000}"/>
    <cellStyle name="Note 3 3 11 2 2" xfId="56411" xr:uid="{00000000-0005-0000-0000-000058DC0000}"/>
    <cellStyle name="Note 3 3 11 2 2 2" xfId="56412" xr:uid="{00000000-0005-0000-0000-000059DC0000}"/>
    <cellStyle name="Note 3 3 11 2 2 3" xfId="56413" xr:uid="{00000000-0005-0000-0000-00005ADC0000}"/>
    <cellStyle name="Note 3 3 11 2 2 4" xfId="56414" xr:uid="{00000000-0005-0000-0000-00005BDC0000}"/>
    <cellStyle name="Note 3 3 11 2 2 5" xfId="56415" xr:uid="{00000000-0005-0000-0000-00005CDC0000}"/>
    <cellStyle name="Note 3 3 11 2 3" xfId="56416" xr:uid="{00000000-0005-0000-0000-00005DDC0000}"/>
    <cellStyle name="Note 3 3 11 2 3 2" xfId="56417" xr:uid="{00000000-0005-0000-0000-00005EDC0000}"/>
    <cellStyle name="Note 3 3 11 2 3 3" xfId="56418" xr:uid="{00000000-0005-0000-0000-00005FDC0000}"/>
    <cellStyle name="Note 3 3 11 2 3 4" xfId="56419" xr:uid="{00000000-0005-0000-0000-000060DC0000}"/>
    <cellStyle name="Note 3 3 11 2 3 5" xfId="56420" xr:uid="{00000000-0005-0000-0000-000061DC0000}"/>
    <cellStyle name="Note 3 3 11 2 4" xfId="56421" xr:uid="{00000000-0005-0000-0000-000062DC0000}"/>
    <cellStyle name="Note 3 3 11 2 4 2" xfId="56422" xr:uid="{00000000-0005-0000-0000-000063DC0000}"/>
    <cellStyle name="Note 3 3 11 2 5" xfId="56423" xr:uid="{00000000-0005-0000-0000-000064DC0000}"/>
    <cellStyle name="Note 3 3 11 2 5 2" xfId="56424" xr:uid="{00000000-0005-0000-0000-000065DC0000}"/>
    <cellStyle name="Note 3 3 11 2 6" xfId="56425" xr:uid="{00000000-0005-0000-0000-000066DC0000}"/>
    <cellStyle name="Note 3 3 11 2 6 2" xfId="56426" xr:uid="{00000000-0005-0000-0000-000067DC0000}"/>
    <cellStyle name="Note 3 3 11 2 7" xfId="56427" xr:uid="{00000000-0005-0000-0000-000068DC0000}"/>
    <cellStyle name="Note 3 3 11 3" xfId="56428" xr:uid="{00000000-0005-0000-0000-000069DC0000}"/>
    <cellStyle name="Note 3 3 11 3 2" xfId="56429" xr:uid="{00000000-0005-0000-0000-00006ADC0000}"/>
    <cellStyle name="Note 3 3 11 3 3" xfId="56430" xr:uid="{00000000-0005-0000-0000-00006BDC0000}"/>
    <cellStyle name="Note 3 3 11 3 4" xfId="56431" xr:uid="{00000000-0005-0000-0000-00006CDC0000}"/>
    <cellStyle name="Note 3 3 11 3 5" xfId="56432" xr:uid="{00000000-0005-0000-0000-00006DDC0000}"/>
    <cellStyle name="Note 3 3 11 4" xfId="56433" xr:uid="{00000000-0005-0000-0000-00006EDC0000}"/>
    <cellStyle name="Note 3 3 11 4 2" xfId="56434" xr:uid="{00000000-0005-0000-0000-00006FDC0000}"/>
    <cellStyle name="Note 3 3 11 4 3" xfId="56435" xr:uid="{00000000-0005-0000-0000-000070DC0000}"/>
    <cellStyle name="Note 3 3 11 4 4" xfId="56436" xr:uid="{00000000-0005-0000-0000-000071DC0000}"/>
    <cellStyle name="Note 3 3 11 4 5" xfId="56437" xr:uid="{00000000-0005-0000-0000-000072DC0000}"/>
    <cellStyle name="Note 3 3 11 5" xfId="56438" xr:uid="{00000000-0005-0000-0000-000073DC0000}"/>
    <cellStyle name="Note 3 3 11 5 2" xfId="56439" xr:uid="{00000000-0005-0000-0000-000074DC0000}"/>
    <cellStyle name="Note 3 3 11 6" xfId="56440" xr:uid="{00000000-0005-0000-0000-000075DC0000}"/>
    <cellStyle name="Note 3 3 11 6 2" xfId="56441" xr:uid="{00000000-0005-0000-0000-000076DC0000}"/>
    <cellStyle name="Note 3 3 11 7" xfId="56442" xr:uid="{00000000-0005-0000-0000-000077DC0000}"/>
    <cellStyle name="Note 3 3 11 7 2" xfId="56443" xr:uid="{00000000-0005-0000-0000-000078DC0000}"/>
    <cellStyle name="Note 3 3 11 8" xfId="56444" xr:uid="{00000000-0005-0000-0000-000079DC0000}"/>
    <cellStyle name="Note 3 3 12" xfId="56445" xr:uid="{00000000-0005-0000-0000-00007ADC0000}"/>
    <cellStyle name="Note 3 3 12 2" xfId="56446" xr:uid="{00000000-0005-0000-0000-00007BDC0000}"/>
    <cellStyle name="Note 3 3 12 2 2" xfId="56447" xr:uid="{00000000-0005-0000-0000-00007CDC0000}"/>
    <cellStyle name="Note 3 3 12 2 2 2" xfId="56448" xr:uid="{00000000-0005-0000-0000-00007DDC0000}"/>
    <cellStyle name="Note 3 3 12 2 2 3" xfId="56449" xr:uid="{00000000-0005-0000-0000-00007EDC0000}"/>
    <cellStyle name="Note 3 3 12 2 2 4" xfId="56450" xr:uid="{00000000-0005-0000-0000-00007FDC0000}"/>
    <cellStyle name="Note 3 3 12 2 2 5" xfId="56451" xr:uid="{00000000-0005-0000-0000-000080DC0000}"/>
    <cellStyle name="Note 3 3 12 2 3" xfId="56452" xr:uid="{00000000-0005-0000-0000-000081DC0000}"/>
    <cellStyle name="Note 3 3 12 2 3 2" xfId="56453" xr:uid="{00000000-0005-0000-0000-000082DC0000}"/>
    <cellStyle name="Note 3 3 12 2 3 3" xfId="56454" xr:uid="{00000000-0005-0000-0000-000083DC0000}"/>
    <cellStyle name="Note 3 3 12 2 3 4" xfId="56455" xr:uid="{00000000-0005-0000-0000-000084DC0000}"/>
    <cellStyle name="Note 3 3 12 2 3 5" xfId="56456" xr:uid="{00000000-0005-0000-0000-000085DC0000}"/>
    <cellStyle name="Note 3 3 12 2 4" xfId="56457" xr:uid="{00000000-0005-0000-0000-000086DC0000}"/>
    <cellStyle name="Note 3 3 12 2 4 2" xfId="56458" xr:uid="{00000000-0005-0000-0000-000087DC0000}"/>
    <cellStyle name="Note 3 3 12 2 5" xfId="56459" xr:uid="{00000000-0005-0000-0000-000088DC0000}"/>
    <cellStyle name="Note 3 3 12 2 5 2" xfId="56460" xr:uid="{00000000-0005-0000-0000-000089DC0000}"/>
    <cellStyle name="Note 3 3 12 2 6" xfId="56461" xr:uid="{00000000-0005-0000-0000-00008ADC0000}"/>
    <cellStyle name="Note 3 3 12 2 6 2" xfId="56462" xr:uid="{00000000-0005-0000-0000-00008BDC0000}"/>
    <cellStyle name="Note 3 3 12 2 7" xfId="56463" xr:uid="{00000000-0005-0000-0000-00008CDC0000}"/>
    <cellStyle name="Note 3 3 12 3" xfId="56464" xr:uid="{00000000-0005-0000-0000-00008DDC0000}"/>
    <cellStyle name="Note 3 3 12 3 2" xfId="56465" xr:uid="{00000000-0005-0000-0000-00008EDC0000}"/>
    <cellStyle name="Note 3 3 12 3 3" xfId="56466" xr:uid="{00000000-0005-0000-0000-00008FDC0000}"/>
    <cellStyle name="Note 3 3 12 3 4" xfId="56467" xr:uid="{00000000-0005-0000-0000-000090DC0000}"/>
    <cellStyle name="Note 3 3 12 3 5" xfId="56468" xr:uid="{00000000-0005-0000-0000-000091DC0000}"/>
    <cellStyle name="Note 3 3 12 4" xfId="56469" xr:uid="{00000000-0005-0000-0000-000092DC0000}"/>
    <cellStyle name="Note 3 3 12 4 2" xfId="56470" xr:uid="{00000000-0005-0000-0000-000093DC0000}"/>
    <cellStyle name="Note 3 3 12 4 3" xfId="56471" xr:uid="{00000000-0005-0000-0000-000094DC0000}"/>
    <cellStyle name="Note 3 3 12 4 4" xfId="56472" xr:uid="{00000000-0005-0000-0000-000095DC0000}"/>
    <cellStyle name="Note 3 3 12 4 5" xfId="56473" xr:uid="{00000000-0005-0000-0000-000096DC0000}"/>
    <cellStyle name="Note 3 3 12 5" xfId="56474" xr:uid="{00000000-0005-0000-0000-000097DC0000}"/>
    <cellStyle name="Note 3 3 12 5 2" xfId="56475" xr:uid="{00000000-0005-0000-0000-000098DC0000}"/>
    <cellStyle name="Note 3 3 12 6" xfId="56476" xr:uid="{00000000-0005-0000-0000-000099DC0000}"/>
    <cellStyle name="Note 3 3 12 6 2" xfId="56477" xr:uid="{00000000-0005-0000-0000-00009ADC0000}"/>
    <cellStyle name="Note 3 3 12 7" xfId="56478" xr:uid="{00000000-0005-0000-0000-00009BDC0000}"/>
    <cellStyle name="Note 3 3 12 7 2" xfId="56479" xr:uid="{00000000-0005-0000-0000-00009CDC0000}"/>
    <cellStyle name="Note 3 3 12 8" xfId="56480" xr:uid="{00000000-0005-0000-0000-00009DDC0000}"/>
    <cellStyle name="Note 3 3 13" xfId="56481" xr:uid="{00000000-0005-0000-0000-00009EDC0000}"/>
    <cellStyle name="Note 3 3 13 2" xfId="56482" xr:uid="{00000000-0005-0000-0000-00009FDC0000}"/>
    <cellStyle name="Note 3 3 13 2 2" xfId="56483" xr:uid="{00000000-0005-0000-0000-0000A0DC0000}"/>
    <cellStyle name="Note 3 3 13 2 2 2" xfId="56484" xr:uid="{00000000-0005-0000-0000-0000A1DC0000}"/>
    <cellStyle name="Note 3 3 13 2 2 3" xfId="56485" xr:uid="{00000000-0005-0000-0000-0000A2DC0000}"/>
    <cellStyle name="Note 3 3 13 2 2 4" xfId="56486" xr:uid="{00000000-0005-0000-0000-0000A3DC0000}"/>
    <cellStyle name="Note 3 3 13 2 2 5" xfId="56487" xr:uid="{00000000-0005-0000-0000-0000A4DC0000}"/>
    <cellStyle name="Note 3 3 13 2 3" xfId="56488" xr:uid="{00000000-0005-0000-0000-0000A5DC0000}"/>
    <cellStyle name="Note 3 3 13 2 3 2" xfId="56489" xr:uid="{00000000-0005-0000-0000-0000A6DC0000}"/>
    <cellStyle name="Note 3 3 13 2 3 3" xfId="56490" xr:uid="{00000000-0005-0000-0000-0000A7DC0000}"/>
    <cellStyle name="Note 3 3 13 2 3 4" xfId="56491" xr:uid="{00000000-0005-0000-0000-0000A8DC0000}"/>
    <cellStyle name="Note 3 3 13 2 3 5" xfId="56492" xr:uid="{00000000-0005-0000-0000-0000A9DC0000}"/>
    <cellStyle name="Note 3 3 13 2 4" xfId="56493" xr:uid="{00000000-0005-0000-0000-0000AADC0000}"/>
    <cellStyle name="Note 3 3 13 2 4 2" xfId="56494" xr:uid="{00000000-0005-0000-0000-0000ABDC0000}"/>
    <cellStyle name="Note 3 3 13 2 5" xfId="56495" xr:uid="{00000000-0005-0000-0000-0000ACDC0000}"/>
    <cellStyle name="Note 3 3 13 2 5 2" xfId="56496" xr:uid="{00000000-0005-0000-0000-0000ADDC0000}"/>
    <cellStyle name="Note 3 3 13 2 6" xfId="56497" xr:uid="{00000000-0005-0000-0000-0000AEDC0000}"/>
    <cellStyle name="Note 3 3 13 2 6 2" xfId="56498" xr:uid="{00000000-0005-0000-0000-0000AFDC0000}"/>
    <cellStyle name="Note 3 3 13 2 7" xfId="56499" xr:uid="{00000000-0005-0000-0000-0000B0DC0000}"/>
    <cellStyle name="Note 3 3 13 3" xfId="56500" xr:uid="{00000000-0005-0000-0000-0000B1DC0000}"/>
    <cellStyle name="Note 3 3 13 3 2" xfId="56501" xr:uid="{00000000-0005-0000-0000-0000B2DC0000}"/>
    <cellStyle name="Note 3 3 13 3 3" xfId="56502" xr:uid="{00000000-0005-0000-0000-0000B3DC0000}"/>
    <cellStyle name="Note 3 3 13 3 4" xfId="56503" xr:uid="{00000000-0005-0000-0000-0000B4DC0000}"/>
    <cellStyle name="Note 3 3 13 3 5" xfId="56504" xr:uid="{00000000-0005-0000-0000-0000B5DC0000}"/>
    <cellStyle name="Note 3 3 13 4" xfId="56505" xr:uid="{00000000-0005-0000-0000-0000B6DC0000}"/>
    <cellStyle name="Note 3 3 13 4 2" xfId="56506" xr:uid="{00000000-0005-0000-0000-0000B7DC0000}"/>
    <cellStyle name="Note 3 3 13 4 3" xfId="56507" xr:uid="{00000000-0005-0000-0000-0000B8DC0000}"/>
    <cellStyle name="Note 3 3 13 4 4" xfId="56508" xr:uid="{00000000-0005-0000-0000-0000B9DC0000}"/>
    <cellStyle name="Note 3 3 13 4 5" xfId="56509" xr:uid="{00000000-0005-0000-0000-0000BADC0000}"/>
    <cellStyle name="Note 3 3 13 5" xfId="56510" xr:uid="{00000000-0005-0000-0000-0000BBDC0000}"/>
    <cellStyle name="Note 3 3 13 5 2" xfId="56511" xr:uid="{00000000-0005-0000-0000-0000BCDC0000}"/>
    <cellStyle name="Note 3 3 13 6" xfId="56512" xr:uid="{00000000-0005-0000-0000-0000BDDC0000}"/>
    <cellStyle name="Note 3 3 13 6 2" xfId="56513" xr:uid="{00000000-0005-0000-0000-0000BEDC0000}"/>
    <cellStyle name="Note 3 3 13 7" xfId="56514" xr:uid="{00000000-0005-0000-0000-0000BFDC0000}"/>
    <cellStyle name="Note 3 3 13 7 2" xfId="56515" xr:uid="{00000000-0005-0000-0000-0000C0DC0000}"/>
    <cellStyle name="Note 3 3 13 8" xfId="56516" xr:uid="{00000000-0005-0000-0000-0000C1DC0000}"/>
    <cellStyle name="Note 3 3 14" xfId="56517" xr:uid="{00000000-0005-0000-0000-0000C2DC0000}"/>
    <cellStyle name="Note 3 3 14 2" xfId="56518" xr:uid="{00000000-0005-0000-0000-0000C3DC0000}"/>
    <cellStyle name="Note 3 3 14 2 2" xfId="56519" xr:uid="{00000000-0005-0000-0000-0000C4DC0000}"/>
    <cellStyle name="Note 3 3 14 2 2 2" xfId="56520" xr:uid="{00000000-0005-0000-0000-0000C5DC0000}"/>
    <cellStyle name="Note 3 3 14 2 2 3" xfId="56521" xr:uid="{00000000-0005-0000-0000-0000C6DC0000}"/>
    <cellStyle name="Note 3 3 14 2 2 4" xfId="56522" xr:uid="{00000000-0005-0000-0000-0000C7DC0000}"/>
    <cellStyle name="Note 3 3 14 2 2 5" xfId="56523" xr:uid="{00000000-0005-0000-0000-0000C8DC0000}"/>
    <cellStyle name="Note 3 3 14 2 3" xfId="56524" xr:uid="{00000000-0005-0000-0000-0000C9DC0000}"/>
    <cellStyle name="Note 3 3 14 2 3 2" xfId="56525" xr:uid="{00000000-0005-0000-0000-0000CADC0000}"/>
    <cellStyle name="Note 3 3 14 2 3 3" xfId="56526" xr:uid="{00000000-0005-0000-0000-0000CBDC0000}"/>
    <cellStyle name="Note 3 3 14 2 3 4" xfId="56527" xr:uid="{00000000-0005-0000-0000-0000CCDC0000}"/>
    <cellStyle name="Note 3 3 14 2 3 5" xfId="56528" xr:uid="{00000000-0005-0000-0000-0000CDDC0000}"/>
    <cellStyle name="Note 3 3 14 2 4" xfId="56529" xr:uid="{00000000-0005-0000-0000-0000CEDC0000}"/>
    <cellStyle name="Note 3 3 14 2 4 2" xfId="56530" xr:uid="{00000000-0005-0000-0000-0000CFDC0000}"/>
    <cellStyle name="Note 3 3 14 2 5" xfId="56531" xr:uid="{00000000-0005-0000-0000-0000D0DC0000}"/>
    <cellStyle name="Note 3 3 14 2 5 2" xfId="56532" xr:uid="{00000000-0005-0000-0000-0000D1DC0000}"/>
    <cellStyle name="Note 3 3 14 2 6" xfId="56533" xr:uid="{00000000-0005-0000-0000-0000D2DC0000}"/>
    <cellStyle name="Note 3 3 14 2 6 2" xfId="56534" xr:uid="{00000000-0005-0000-0000-0000D3DC0000}"/>
    <cellStyle name="Note 3 3 14 2 7" xfId="56535" xr:uid="{00000000-0005-0000-0000-0000D4DC0000}"/>
    <cellStyle name="Note 3 3 14 3" xfId="56536" xr:uid="{00000000-0005-0000-0000-0000D5DC0000}"/>
    <cellStyle name="Note 3 3 14 3 2" xfId="56537" xr:uid="{00000000-0005-0000-0000-0000D6DC0000}"/>
    <cellStyle name="Note 3 3 14 3 3" xfId="56538" xr:uid="{00000000-0005-0000-0000-0000D7DC0000}"/>
    <cellStyle name="Note 3 3 14 3 4" xfId="56539" xr:uid="{00000000-0005-0000-0000-0000D8DC0000}"/>
    <cellStyle name="Note 3 3 14 3 5" xfId="56540" xr:uid="{00000000-0005-0000-0000-0000D9DC0000}"/>
    <cellStyle name="Note 3 3 14 4" xfId="56541" xr:uid="{00000000-0005-0000-0000-0000DADC0000}"/>
    <cellStyle name="Note 3 3 14 4 2" xfId="56542" xr:uid="{00000000-0005-0000-0000-0000DBDC0000}"/>
    <cellStyle name="Note 3 3 14 4 3" xfId="56543" xr:uid="{00000000-0005-0000-0000-0000DCDC0000}"/>
    <cellStyle name="Note 3 3 14 4 4" xfId="56544" xr:uid="{00000000-0005-0000-0000-0000DDDC0000}"/>
    <cellStyle name="Note 3 3 14 4 5" xfId="56545" xr:uid="{00000000-0005-0000-0000-0000DEDC0000}"/>
    <cellStyle name="Note 3 3 14 5" xfId="56546" xr:uid="{00000000-0005-0000-0000-0000DFDC0000}"/>
    <cellStyle name="Note 3 3 14 5 2" xfId="56547" xr:uid="{00000000-0005-0000-0000-0000E0DC0000}"/>
    <cellStyle name="Note 3 3 14 6" xfId="56548" xr:uid="{00000000-0005-0000-0000-0000E1DC0000}"/>
    <cellStyle name="Note 3 3 14 6 2" xfId="56549" xr:uid="{00000000-0005-0000-0000-0000E2DC0000}"/>
    <cellStyle name="Note 3 3 14 7" xfId="56550" xr:uid="{00000000-0005-0000-0000-0000E3DC0000}"/>
    <cellStyle name="Note 3 3 14 7 2" xfId="56551" xr:uid="{00000000-0005-0000-0000-0000E4DC0000}"/>
    <cellStyle name="Note 3 3 14 8" xfId="56552" xr:uid="{00000000-0005-0000-0000-0000E5DC0000}"/>
    <cellStyle name="Note 3 3 15" xfId="56553" xr:uid="{00000000-0005-0000-0000-0000E6DC0000}"/>
    <cellStyle name="Note 3 3 15 2" xfId="56554" xr:uid="{00000000-0005-0000-0000-0000E7DC0000}"/>
    <cellStyle name="Note 3 3 15 2 2" xfId="56555" xr:uid="{00000000-0005-0000-0000-0000E8DC0000}"/>
    <cellStyle name="Note 3 3 15 2 3" xfId="56556" xr:uid="{00000000-0005-0000-0000-0000E9DC0000}"/>
    <cellStyle name="Note 3 3 15 2 4" xfId="56557" xr:uid="{00000000-0005-0000-0000-0000EADC0000}"/>
    <cellStyle name="Note 3 3 15 2 5" xfId="56558" xr:uid="{00000000-0005-0000-0000-0000EBDC0000}"/>
    <cellStyle name="Note 3 3 15 3" xfId="56559" xr:uid="{00000000-0005-0000-0000-0000ECDC0000}"/>
    <cellStyle name="Note 3 3 15 3 2" xfId="56560" xr:uid="{00000000-0005-0000-0000-0000EDDC0000}"/>
    <cellStyle name="Note 3 3 15 3 3" xfId="56561" xr:uid="{00000000-0005-0000-0000-0000EEDC0000}"/>
    <cellStyle name="Note 3 3 15 3 4" xfId="56562" xr:uid="{00000000-0005-0000-0000-0000EFDC0000}"/>
    <cellStyle name="Note 3 3 15 3 5" xfId="56563" xr:uid="{00000000-0005-0000-0000-0000F0DC0000}"/>
    <cellStyle name="Note 3 3 15 4" xfId="56564" xr:uid="{00000000-0005-0000-0000-0000F1DC0000}"/>
    <cellStyle name="Note 3 3 15 4 2" xfId="56565" xr:uid="{00000000-0005-0000-0000-0000F2DC0000}"/>
    <cellStyle name="Note 3 3 15 5" xfId="56566" xr:uid="{00000000-0005-0000-0000-0000F3DC0000}"/>
    <cellStyle name="Note 3 3 15 5 2" xfId="56567" xr:uid="{00000000-0005-0000-0000-0000F4DC0000}"/>
    <cellStyle name="Note 3 3 15 6" xfId="56568" xr:uid="{00000000-0005-0000-0000-0000F5DC0000}"/>
    <cellStyle name="Note 3 3 15 6 2" xfId="56569" xr:uid="{00000000-0005-0000-0000-0000F6DC0000}"/>
    <cellStyle name="Note 3 3 15 7" xfId="56570" xr:uid="{00000000-0005-0000-0000-0000F7DC0000}"/>
    <cellStyle name="Note 3 3 16" xfId="56571" xr:uid="{00000000-0005-0000-0000-0000F8DC0000}"/>
    <cellStyle name="Note 3 3 16 2" xfId="56572" xr:uid="{00000000-0005-0000-0000-0000F9DC0000}"/>
    <cellStyle name="Note 3 3 16 3" xfId="56573" xr:uid="{00000000-0005-0000-0000-0000FADC0000}"/>
    <cellStyle name="Note 3 3 16 4" xfId="56574" xr:uid="{00000000-0005-0000-0000-0000FBDC0000}"/>
    <cellStyle name="Note 3 3 16 5" xfId="56575" xr:uid="{00000000-0005-0000-0000-0000FCDC0000}"/>
    <cellStyle name="Note 3 3 17" xfId="56576" xr:uid="{00000000-0005-0000-0000-0000FDDC0000}"/>
    <cellStyle name="Note 3 3 17 2" xfId="56577" xr:uid="{00000000-0005-0000-0000-0000FEDC0000}"/>
    <cellStyle name="Note 3 3 17 3" xfId="56578" xr:uid="{00000000-0005-0000-0000-0000FFDC0000}"/>
    <cellStyle name="Note 3 3 17 4" xfId="56579" xr:uid="{00000000-0005-0000-0000-000000DD0000}"/>
    <cellStyle name="Note 3 3 17 5" xfId="56580" xr:uid="{00000000-0005-0000-0000-000001DD0000}"/>
    <cellStyle name="Note 3 3 18" xfId="56581" xr:uid="{00000000-0005-0000-0000-000002DD0000}"/>
    <cellStyle name="Note 3 3 18 2" xfId="56582" xr:uid="{00000000-0005-0000-0000-000003DD0000}"/>
    <cellStyle name="Note 3 3 19" xfId="56583" xr:uid="{00000000-0005-0000-0000-000004DD0000}"/>
    <cellStyle name="Note 3 3 19 2" xfId="56584" xr:uid="{00000000-0005-0000-0000-000005DD0000}"/>
    <cellStyle name="Note 3 3 2" xfId="56585" xr:uid="{00000000-0005-0000-0000-000006DD0000}"/>
    <cellStyle name="Note 3 3 2 2" xfId="56586" xr:uid="{00000000-0005-0000-0000-000007DD0000}"/>
    <cellStyle name="Note 3 3 2 2 2" xfId="56587" xr:uid="{00000000-0005-0000-0000-000008DD0000}"/>
    <cellStyle name="Note 3 3 2 2 2 2" xfId="56588" xr:uid="{00000000-0005-0000-0000-000009DD0000}"/>
    <cellStyle name="Note 3 3 2 2 2 3" xfId="56589" xr:uid="{00000000-0005-0000-0000-00000ADD0000}"/>
    <cellStyle name="Note 3 3 2 2 2 4" xfId="56590" xr:uid="{00000000-0005-0000-0000-00000BDD0000}"/>
    <cellStyle name="Note 3 3 2 2 2 5" xfId="56591" xr:uid="{00000000-0005-0000-0000-00000CDD0000}"/>
    <cellStyle name="Note 3 3 2 2 3" xfId="56592" xr:uid="{00000000-0005-0000-0000-00000DDD0000}"/>
    <cellStyle name="Note 3 3 2 2 3 2" xfId="56593" xr:uid="{00000000-0005-0000-0000-00000EDD0000}"/>
    <cellStyle name="Note 3 3 2 2 3 3" xfId="56594" xr:uid="{00000000-0005-0000-0000-00000FDD0000}"/>
    <cellStyle name="Note 3 3 2 2 3 4" xfId="56595" xr:uid="{00000000-0005-0000-0000-000010DD0000}"/>
    <cellStyle name="Note 3 3 2 2 3 5" xfId="56596" xr:uid="{00000000-0005-0000-0000-000011DD0000}"/>
    <cellStyle name="Note 3 3 2 2 4" xfId="56597" xr:uid="{00000000-0005-0000-0000-000012DD0000}"/>
    <cellStyle name="Note 3 3 2 2 4 2" xfId="56598" xr:uid="{00000000-0005-0000-0000-000013DD0000}"/>
    <cellStyle name="Note 3 3 2 2 5" xfId="56599" xr:uid="{00000000-0005-0000-0000-000014DD0000}"/>
    <cellStyle name="Note 3 3 2 2 5 2" xfId="56600" xr:uid="{00000000-0005-0000-0000-000015DD0000}"/>
    <cellStyle name="Note 3 3 2 2 6" xfId="56601" xr:uid="{00000000-0005-0000-0000-000016DD0000}"/>
    <cellStyle name="Note 3 3 2 2 6 2" xfId="56602" xr:uid="{00000000-0005-0000-0000-000017DD0000}"/>
    <cellStyle name="Note 3 3 2 2 7" xfId="56603" xr:uid="{00000000-0005-0000-0000-000018DD0000}"/>
    <cellStyle name="Note 3 3 2 3" xfId="56604" xr:uid="{00000000-0005-0000-0000-000019DD0000}"/>
    <cellStyle name="Note 3 3 2 3 2" xfId="56605" xr:uid="{00000000-0005-0000-0000-00001ADD0000}"/>
    <cellStyle name="Note 3 3 2 3 3" xfId="56606" xr:uid="{00000000-0005-0000-0000-00001BDD0000}"/>
    <cellStyle name="Note 3 3 2 3 4" xfId="56607" xr:uid="{00000000-0005-0000-0000-00001CDD0000}"/>
    <cellStyle name="Note 3 3 2 3 5" xfId="56608" xr:uid="{00000000-0005-0000-0000-00001DDD0000}"/>
    <cellStyle name="Note 3 3 2 4" xfId="56609" xr:uid="{00000000-0005-0000-0000-00001EDD0000}"/>
    <cellStyle name="Note 3 3 2 4 2" xfId="56610" xr:uid="{00000000-0005-0000-0000-00001FDD0000}"/>
    <cellStyle name="Note 3 3 2 4 3" xfId="56611" xr:uid="{00000000-0005-0000-0000-000020DD0000}"/>
    <cellStyle name="Note 3 3 2 4 4" xfId="56612" xr:uid="{00000000-0005-0000-0000-000021DD0000}"/>
    <cellStyle name="Note 3 3 2 4 5" xfId="56613" xr:uid="{00000000-0005-0000-0000-000022DD0000}"/>
    <cellStyle name="Note 3 3 2 5" xfId="56614" xr:uid="{00000000-0005-0000-0000-000023DD0000}"/>
    <cellStyle name="Note 3 3 2 5 2" xfId="56615" xr:uid="{00000000-0005-0000-0000-000024DD0000}"/>
    <cellStyle name="Note 3 3 2 6" xfId="56616" xr:uid="{00000000-0005-0000-0000-000025DD0000}"/>
    <cellStyle name="Note 3 3 2 6 2" xfId="56617" xr:uid="{00000000-0005-0000-0000-000026DD0000}"/>
    <cellStyle name="Note 3 3 2 7" xfId="56618" xr:uid="{00000000-0005-0000-0000-000027DD0000}"/>
    <cellStyle name="Note 3 3 2 7 2" xfId="56619" xr:uid="{00000000-0005-0000-0000-000028DD0000}"/>
    <cellStyle name="Note 3 3 2 8" xfId="56620" xr:uid="{00000000-0005-0000-0000-000029DD0000}"/>
    <cellStyle name="Note 3 3 20" xfId="56621" xr:uid="{00000000-0005-0000-0000-00002ADD0000}"/>
    <cellStyle name="Note 3 3 20 2" xfId="56622" xr:uid="{00000000-0005-0000-0000-00002BDD0000}"/>
    <cellStyle name="Note 3 3 21" xfId="56623" xr:uid="{00000000-0005-0000-0000-00002CDD0000}"/>
    <cellStyle name="Note 3 3 3" xfId="56624" xr:uid="{00000000-0005-0000-0000-00002DDD0000}"/>
    <cellStyle name="Note 3 3 3 2" xfId="56625" xr:uid="{00000000-0005-0000-0000-00002EDD0000}"/>
    <cellStyle name="Note 3 3 3 2 2" xfId="56626" xr:uid="{00000000-0005-0000-0000-00002FDD0000}"/>
    <cellStyle name="Note 3 3 3 2 2 2" xfId="56627" xr:uid="{00000000-0005-0000-0000-000030DD0000}"/>
    <cellStyle name="Note 3 3 3 2 2 3" xfId="56628" xr:uid="{00000000-0005-0000-0000-000031DD0000}"/>
    <cellStyle name="Note 3 3 3 2 2 4" xfId="56629" xr:uid="{00000000-0005-0000-0000-000032DD0000}"/>
    <cellStyle name="Note 3 3 3 2 2 5" xfId="56630" xr:uid="{00000000-0005-0000-0000-000033DD0000}"/>
    <cellStyle name="Note 3 3 3 2 3" xfId="56631" xr:uid="{00000000-0005-0000-0000-000034DD0000}"/>
    <cellStyle name="Note 3 3 3 2 3 2" xfId="56632" xr:uid="{00000000-0005-0000-0000-000035DD0000}"/>
    <cellStyle name="Note 3 3 3 2 3 3" xfId="56633" xr:uid="{00000000-0005-0000-0000-000036DD0000}"/>
    <cellStyle name="Note 3 3 3 2 3 4" xfId="56634" xr:uid="{00000000-0005-0000-0000-000037DD0000}"/>
    <cellStyle name="Note 3 3 3 2 3 5" xfId="56635" xr:uid="{00000000-0005-0000-0000-000038DD0000}"/>
    <cellStyle name="Note 3 3 3 2 4" xfId="56636" xr:uid="{00000000-0005-0000-0000-000039DD0000}"/>
    <cellStyle name="Note 3 3 3 2 4 2" xfId="56637" xr:uid="{00000000-0005-0000-0000-00003ADD0000}"/>
    <cellStyle name="Note 3 3 3 2 5" xfId="56638" xr:uid="{00000000-0005-0000-0000-00003BDD0000}"/>
    <cellStyle name="Note 3 3 3 2 5 2" xfId="56639" xr:uid="{00000000-0005-0000-0000-00003CDD0000}"/>
    <cellStyle name="Note 3 3 3 2 6" xfId="56640" xr:uid="{00000000-0005-0000-0000-00003DDD0000}"/>
    <cellStyle name="Note 3 3 3 2 6 2" xfId="56641" xr:uid="{00000000-0005-0000-0000-00003EDD0000}"/>
    <cellStyle name="Note 3 3 3 2 7" xfId="56642" xr:uid="{00000000-0005-0000-0000-00003FDD0000}"/>
    <cellStyle name="Note 3 3 3 3" xfId="56643" xr:uid="{00000000-0005-0000-0000-000040DD0000}"/>
    <cellStyle name="Note 3 3 3 3 2" xfId="56644" xr:uid="{00000000-0005-0000-0000-000041DD0000}"/>
    <cellStyle name="Note 3 3 3 3 3" xfId="56645" xr:uid="{00000000-0005-0000-0000-000042DD0000}"/>
    <cellStyle name="Note 3 3 3 3 4" xfId="56646" xr:uid="{00000000-0005-0000-0000-000043DD0000}"/>
    <cellStyle name="Note 3 3 3 3 5" xfId="56647" xr:uid="{00000000-0005-0000-0000-000044DD0000}"/>
    <cellStyle name="Note 3 3 3 4" xfId="56648" xr:uid="{00000000-0005-0000-0000-000045DD0000}"/>
    <cellStyle name="Note 3 3 3 4 2" xfId="56649" xr:uid="{00000000-0005-0000-0000-000046DD0000}"/>
    <cellStyle name="Note 3 3 3 4 3" xfId="56650" xr:uid="{00000000-0005-0000-0000-000047DD0000}"/>
    <cellStyle name="Note 3 3 3 4 4" xfId="56651" xr:uid="{00000000-0005-0000-0000-000048DD0000}"/>
    <cellStyle name="Note 3 3 3 4 5" xfId="56652" xr:uid="{00000000-0005-0000-0000-000049DD0000}"/>
    <cellStyle name="Note 3 3 3 5" xfId="56653" xr:uid="{00000000-0005-0000-0000-00004ADD0000}"/>
    <cellStyle name="Note 3 3 3 5 2" xfId="56654" xr:uid="{00000000-0005-0000-0000-00004BDD0000}"/>
    <cellStyle name="Note 3 3 3 6" xfId="56655" xr:uid="{00000000-0005-0000-0000-00004CDD0000}"/>
    <cellStyle name="Note 3 3 3 6 2" xfId="56656" xr:uid="{00000000-0005-0000-0000-00004DDD0000}"/>
    <cellStyle name="Note 3 3 3 7" xfId="56657" xr:uid="{00000000-0005-0000-0000-00004EDD0000}"/>
    <cellStyle name="Note 3 3 3 7 2" xfId="56658" xr:uid="{00000000-0005-0000-0000-00004FDD0000}"/>
    <cellStyle name="Note 3 3 3 8" xfId="56659" xr:uid="{00000000-0005-0000-0000-000050DD0000}"/>
    <cellStyle name="Note 3 3 4" xfId="56660" xr:uid="{00000000-0005-0000-0000-000051DD0000}"/>
    <cellStyle name="Note 3 3 4 2" xfId="56661" xr:uid="{00000000-0005-0000-0000-000052DD0000}"/>
    <cellStyle name="Note 3 3 4 2 2" xfId="56662" xr:uid="{00000000-0005-0000-0000-000053DD0000}"/>
    <cellStyle name="Note 3 3 4 2 2 2" xfId="56663" xr:uid="{00000000-0005-0000-0000-000054DD0000}"/>
    <cellStyle name="Note 3 3 4 2 2 3" xfId="56664" xr:uid="{00000000-0005-0000-0000-000055DD0000}"/>
    <cellStyle name="Note 3 3 4 2 2 4" xfId="56665" xr:uid="{00000000-0005-0000-0000-000056DD0000}"/>
    <cellStyle name="Note 3 3 4 2 2 5" xfId="56666" xr:uid="{00000000-0005-0000-0000-000057DD0000}"/>
    <cellStyle name="Note 3 3 4 2 3" xfId="56667" xr:uid="{00000000-0005-0000-0000-000058DD0000}"/>
    <cellStyle name="Note 3 3 4 2 3 2" xfId="56668" xr:uid="{00000000-0005-0000-0000-000059DD0000}"/>
    <cellStyle name="Note 3 3 4 2 3 3" xfId="56669" xr:uid="{00000000-0005-0000-0000-00005ADD0000}"/>
    <cellStyle name="Note 3 3 4 2 3 4" xfId="56670" xr:uid="{00000000-0005-0000-0000-00005BDD0000}"/>
    <cellStyle name="Note 3 3 4 2 3 5" xfId="56671" xr:uid="{00000000-0005-0000-0000-00005CDD0000}"/>
    <cellStyle name="Note 3 3 4 2 4" xfId="56672" xr:uid="{00000000-0005-0000-0000-00005DDD0000}"/>
    <cellStyle name="Note 3 3 4 2 4 2" xfId="56673" xr:uid="{00000000-0005-0000-0000-00005EDD0000}"/>
    <cellStyle name="Note 3 3 4 2 5" xfId="56674" xr:uid="{00000000-0005-0000-0000-00005FDD0000}"/>
    <cellStyle name="Note 3 3 4 2 5 2" xfId="56675" xr:uid="{00000000-0005-0000-0000-000060DD0000}"/>
    <cellStyle name="Note 3 3 4 2 6" xfId="56676" xr:uid="{00000000-0005-0000-0000-000061DD0000}"/>
    <cellStyle name="Note 3 3 4 2 6 2" xfId="56677" xr:uid="{00000000-0005-0000-0000-000062DD0000}"/>
    <cellStyle name="Note 3 3 4 2 7" xfId="56678" xr:uid="{00000000-0005-0000-0000-000063DD0000}"/>
    <cellStyle name="Note 3 3 4 3" xfId="56679" xr:uid="{00000000-0005-0000-0000-000064DD0000}"/>
    <cellStyle name="Note 3 3 4 3 2" xfId="56680" xr:uid="{00000000-0005-0000-0000-000065DD0000}"/>
    <cellStyle name="Note 3 3 4 3 3" xfId="56681" xr:uid="{00000000-0005-0000-0000-000066DD0000}"/>
    <cellStyle name="Note 3 3 4 3 4" xfId="56682" xr:uid="{00000000-0005-0000-0000-000067DD0000}"/>
    <cellStyle name="Note 3 3 4 3 5" xfId="56683" xr:uid="{00000000-0005-0000-0000-000068DD0000}"/>
    <cellStyle name="Note 3 3 4 4" xfId="56684" xr:uid="{00000000-0005-0000-0000-000069DD0000}"/>
    <cellStyle name="Note 3 3 4 4 2" xfId="56685" xr:uid="{00000000-0005-0000-0000-00006ADD0000}"/>
    <cellStyle name="Note 3 3 4 4 3" xfId="56686" xr:uid="{00000000-0005-0000-0000-00006BDD0000}"/>
    <cellStyle name="Note 3 3 4 4 4" xfId="56687" xr:uid="{00000000-0005-0000-0000-00006CDD0000}"/>
    <cellStyle name="Note 3 3 4 4 5" xfId="56688" xr:uid="{00000000-0005-0000-0000-00006DDD0000}"/>
    <cellStyle name="Note 3 3 4 5" xfId="56689" xr:uid="{00000000-0005-0000-0000-00006EDD0000}"/>
    <cellStyle name="Note 3 3 4 5 2" xfId="56690" xr:uid="{00000000-0005-0000-0000-00006FDD0000}"/>
    <cellStyle name="Note 3 3 4 6" xfId="56691" xr:uid="{00000000-0005-0000-0000-000070DD0000}"/>
    <cellStyle name="Note 3 3 4 6 2" xfId="56692" xr:uid="{00000000-0005-0000-0000-000071DD0000}"/>
    <cellStyle name="Note 3 3 4 7" xfId="56693" xr:uid="{00000000-0005-0000-0000-000072DD0000}"/>
    <cellStyle name="Note 3 3 4 7 2" xfId="56694" xr:uid="{00000000-0005-0000-0000-000073DD0000}"/>
    <cellStyle name="Note 3 3 4 8" xfId="56695" xr:uid="{00000000-0005-0000-0000-000074DD0000}"/>
    <cellStyle name="Note 3 3 5" xfId="56696" xr:uid="{00000000-0005-0000-0000-000075DD0000}"/>
    <cellStyle name="Note 3 3 5 2" xfId="56697" xr:uid="{00000000-0005-0000-0000-000076DD0000}"/>
    <cellStyle name="Note 3 3 5 2 2" xfId="56698" xr:uid="{00000000-0005-0000-0000-000077DD0000}"/>
    <cellStyle name="Note 3 3 5 2 2 2" xfId="56699" xr:uid="{00000000-0005-0000-0000-000078DD0000}"/>
    <cellStyle name="Note 3 3 5 2 2 3" xfId="56700" xr:uid="{00000000-0005-0000-0000-000079DD0000}"/>
    <cellStyle name="Note 3 3 5 2 2 4" xfId="56701" xr:uid="{00000000-0005-0000-0000-00007ADD0000}"/>
    <cellStyle name="Note 3 3 5 2 2 5" xfId="56702" xr:uid="{00000000-0005-0000-0000-00007BDD0000}"/>
    <cellStyle name="Note 3 3 5 2 3" xfId="56703" xr:uid="{00000000-0005-0000-0000-00007CDD0000}"/>
    <cellStyle name="Note 3 3 5 2 3 2" xfId="56704" xr:uid="{00000000-0005-0000-0000-00007DDD0000}"/>
    <cellStyle name="Note 3 3 5 2 3 3" xfId="56705" xr:uid="{00000000-0005-0000-0000-00007EDD0000}"/>
    <cellStyle name="Note 3 3 5 2 3 4" xfId="56706" xr:uid="{00000000-0005-0000-0000-00007FDD0000}"/>
    <cellStyle name="Note 3 3 5 2 3 5" xfId="56707" xr:uid="{00000000-0005-0000-0000-000080DD0000}"/>
    <cellStyle name="Note 3 3 5 2 4" xfId="56708" xr:uid="{00000000-0005-0000-0000-000081DD0000}"/>
    <cellStyle name="Note 3 3 5 2 4 2" xfId="56709" xr:uid="{00000000-0005-0000-0000-000082DD0000}"/>
    <cellStyle name="Note 3 3 5 2 5" xfId="56710" xr:uid="{00000000-0005-0000-0000-000083DD0000}"/>
    <cellStyle name="Note 3 3 5 2 5 2" xfId="56711" xr:uid="{00000000-0005-0000-0000-000084DD0000}"/>
    <cellStyle name="Note 3 3 5 2 6" xfId="56712" xr:uid="{00000000-0005-0000-0000-000085DD0000}"/>
    <cellStyle name="Note 3 3 5 2 6 2" xfId="56713" xr:uid="{00000000-0005-0000-0000-000086DD0000}"/>
    <cellStyle name="Note 3 3 5 2 7" xfId="56714" xr:uid="{00000000-0005-0000-0000-000087DD0000}"/>
    <cellStyle name="Note 3 3 5 3" xfId="56715" xr:uid="{00000000-0005-0000-0000-000088DD0000}"/>
    <cellStyle name="Note 3 3 5 3 2" xfId="56716" xr:uid="{00000000-0005-0000-0000-000089DD0000}"/>
    <cellStyle name="Note 3 3 5 3 3" xfId="56717" xr:uid="{00000000-0005-0000-0000-00008ADD0000}"/>
    <cellStyle name="Note 3 3 5 3 4" xfId="56718" xr:uid="{00000000-0005-0000-0000-00008BDD0000}"/>
    <cellStyle name="Note 3 3 5 3 5" xfId="56719" xr:uid="{00000000-0005-0000-0000-00008CDD0000}"/>
    <cellStyle name="Note 3 3 5 4" xfId="56720" xr:uid="{00000000-0005-0000-0000-00008DDD0000}"/>
    <cellStyle name="Note 3 3 5 4 2" xfId="56721" xr:uid="{00000000-0005-0000-0000-00008EDD0000}"/>
    <cellStyle name="Note 3 3 5 4 3" xfId="56722" xr:uid="{00000000-0005-0000-0000-00008FDD0000}"/>
    <cellStyle name="Note 3 3 5 4 4" xfId="56723" xr:uid="{00000000-0005-0000-0000-000090DD0000}"/>
    <cellStyle name="Note 3 3 5 4 5" xfId="56724" xr:uid="{00000000-0005-0000-0000-000091DD0000}"/>
    <cellStyle name="Note 3 3 5 5" xfId="56725" xr:uid="{00000000-0005-0000-0000-000092DD0000}"/>
    <cellStyle name="Note 3 3 5 5 2" xfId="56726" xr:uid="{00000000-0005-0000-0000-000093DD0000}"/>
    <cellStyle name="Note 3 3 5 6" xfId="56727" xr:uid="{00000000-0005-0000-0000-000094DD0000}"/>
    <cellStyle name="Note 3 3 5 6 2" xfId="56728" xr:uid="{00000000-0005-0000-0000-000095DD0000}"/>
    <cellStyle name="Note 3 3 5 7" xfId="56729" xr:uid="{00000000-0005-0000-0000-000096DD0000}"/>
    <cellStyle name="Note 3 3 5 7 2" xfId="56730" xr:uid="{00000000-0005-0000-0000-000097DD0000}"/>
    <cellStyle name="Note 3 3 5 8" xfId="56731" xr:uid="{00000000-0005-0000-0000-000098DD0000}"/>
    <cellStyle name="Note 3 3 6" xfId="56732" xr:uid="{00000000-0005-0000-0000-000099DD0000}"/>
    <cellStyle name="Note 3 3 6 2" xfId="56733" xr:uid="{00000000-0005-0000-0000-00009ADD0000}"/>
    <cellStyle name="Note 3 3 6 2 2" xfId="56734" xr:uid="{00000000-0005-0000-0000-00009BDD0000}"/>
    <cellStyle name="Note 3 3 6 2 2 2" xfId="56735" xr:uid="{00000000-0005-0000-0000-00009CDD0000}"/>
    <cellStyle name="Note 3 3 6 2 2 3" xfId="56736" xr:uid="{00000000-0005-0000-0000-00009DDD0000}"/>
    <cellStyle name="Note 3 3 6 2 2 4" xfId="56737" xr:uid="{00000000-0005-0000-0000-00009EDD0000}"/>
    <cellStyle name="Note 3 3 6 2 2 5" xfId="56738" xr:uid="{00000000-0005-0000-0000-00009FDD0000}"/>
    <cellStyle name="Note 3 3 6 2 3" xfId="56739" xr:uid="{00000000-0005-0000-0000-0000A0DD0000}"/>
    <cellStyle name="Note 3 3 6 2 3 2" xfId="56740" xr:uid="{00000000-0005-0000-0000-0000A1DD0000}"/>
    <cellStyle name="Note 3 3 6 2 3 3" xfId="56741" xr:uid="{00000000-0005-0000-0000-0000A2DD0000}"/>
    <cellStyle name="Note 3 3 6 2 3 4" xfId="56742" xr:uid="{00000000-0005-0000-0000-0000A3DD0000}"/>
    <cellStyle name="Note 3 3 6 2 3 5" xfId="56743" xr:uid="{00000000-0005-0000-0000-0000A4DD0000}"/>
    <cellStyle name="Note 3 3 6 2 4" xfId="56744" xr:uid="{00000000-0005-0000-0000-0000A5DD0000}"/>
    <cellStyle name="Note 3 3 6 2 4 2" xfId="56745" xr:uid="{00000000-0005-0000-0000-0000A6DD0000}"/>
    <cellStyle name="Note 3 3 6 2 5" xfId="56746" xr:uid="{00000000-0005-0000-0000-0000A7DD0000}"/>
    <cellStyle name="Note 3 3 6 2 5 2" xfId="56747" xr:uid="{00000000-0005-0000-0000-0000A8DD0000}"/>
    <cellStyle name="Note 3 3 6 2 6" xfId="56748" xr:uid="{00000000-0005-0000-0000-0000A9DD0000}"/>
    <cellStyle name="Note 3 3 6 2 6 2" xfId="56749" xr:uid="{00000000-0005-0000-0000-0000AADD0000}"/>
    <cellStyle name="Note 3 3 6 2 7" xfId="56750" xr:uid="{00000000-0005-0000-0000-0000ABDD0000}"/>
    <cellStyle name="Note 3 3 6 3" xfId="56751" xr:uid="{00000000-0005-0000-0000-0000ACDD0000}"/>
    <cellStyle name="Note 3 3 6 3 2" xfId="56752" xr:uid="{00000000-0005-0000-0000-0000ADDD0000}"/>
    <cellStyle name="Note 3 3 6 3 3" xfId="56753" xr:uid="{00000000-0005-0000-0000-0000AEDD0000}"/>
    <cellStyle name="Note 3 3 6 3 4" xfId="56754" xr:uid="{00000000-0005-0000-0000-0000AFDD0000}"/>
    <cellStyle name="Note 3 3 6 3 5" xfId="56755" xr:uid="{00000000-0005-0000-0000-0000B0DD0000}"/>
    <cellStyle name="Note 3 3 6 4" xfId="56756" xr:uid="{00000000-0005-0000-0000-0000B1DD0000}"/>
    <cellStyle name="Note 3 3 6 4 2" xfId="56757" xr:uid="{00000000-0005-0000-0000-0000B2DD0000}"/>
    <cellStyle name="Note 3 3 6 4 3" xfId="56758" xr:uid="{00000000-0005-0000-0000-0000B3DD0000}"/>
    <cellStyle name="Note 3 3 6 4 4" xfId="56759" xr:uid="{00000000-0005-0000-0000-0000B4DD0000}"/>
    <cellStyle name="Note 3 3 6 4 5" xfId="56760" xr:uid="{00000000-0005-0000-0000-0000B5DD0000}"/>
    <cellStyle name="Note 3 3 6 5" xfId="56761" xr:uid="{00000000-0005-0000-0000-0000B6DD0000}"/>
    <cellStyle name="Note 3 3 6 5 2" xfId="56762" xr:uid="{00000000-0005-0000-0000-0000B7DD0000}"/>
    <cellStyle name="Note 3 3 6 6" xfId="56763" xr:uid="{00000000-0005-0000-0000-0000B8DD0000}"/>
    <cellStyle name="Note 3 3 6 6 2" xfId="56764" xr:uid="{00000000-0005-0000-0000-0000B9DD0000}"/>
    <cellStyle name="Note 3 3 6 7" xfId="56765" xr:uid="{00000000-0005-0000-0000-0000BADD0000}"/>
    <cellStyle name="Note 3 3 6 7 2" xfId="56766" xr:uid="{00000000-0005-0000-0000-0000BBDD0000}"/>
    <cellStyle name="Note 3 3 6 8" xfId="56767" xr:uid="{00000000-0005-0000-0000-0000BCDD0000}"/>
    <cellStyle name="Note 3 3 7" xfId="56768" xr:uid="{00000000-0005-0000-0000-0000BDDD0000}"/>
    <cellStyle name="Note 3 3 7 2" xfId="56769" xr:uid="{00000000-0005-0000-0000-0000BEDD0000}"/>
    <cellStyle name="Note 3 3 7 2 2" xfId="56770" xr:uid="{00000000-0005-0000-0000-0000BFDD0000}"/>
    <cellStyle name="Note 3 3 7 2 2 2" xfId="56771" xr:uid="{00000000-0005-0000-0000-0000C0DD0000}"/>
    <cellStyle name="Note 3 3 7 2 2 3" xfId="56772" xr:uid="{00000000-0005-0000-0000-0000C1DD0000}"/>
    <cellStyle name="Note 3 3 7 2 2 4" xfId="56773" xr:uid="{00000000-0005-0000-0000-0000C2DD0000}"/>
    <cellStyle name="Note 3 3 7 2 2 5" xfId="56774" xr:uid="{00000000-0005-0000-0000-0000C3DD0000}"/>
    <cellStyle name="Note 3 3 7 2 3" xfId="56775" xr:uid="{00000000-0005-0000-0000-0000C4DD0000}"/>
    <cellStyle name="Note 3 3 7 2 3 2" xfId="56776" xr:uid="{00000000-0005-0000-0000-0000C5DD0000}"/>
    <cellStyle name="Note 3 3 7 2 3 3" xfId="56777" xr:uid="{00000000-0005-0000-0000-0000C6DD0000}"/>
    <cellStyle name="Note 3 3 7 2 3 4" xfId="56778" xr:uid="{00000000-0005-0000-0000-0000C7DD0000}"/>
    <cellStyle name="Note 3 3 7 2 3 5" xfId="56779" xr:uid="{00000000-0005-0000-0000-0000C8DD0000}"/>
    <cellStyle name="Note 3 3 7 2 4" xfId="56780" xr:uid="{00000000-0005-0000-0000-0000C9DD0000}"/>
    <cellStyle name="Note 3 3 7 2 4 2" xfId="56781" xr:uid="{00000000-0005-0000-0000-0000CADD0000}"/>
    <cellStyle name="Note 3 3 7 2 5" xfId="56782" xr:uid="{00000000-0005-0000-0000-0000CBDD0000}"/>
    <cellStyle name="Note 3 3 7 2 5 2" xfId="56783" xr:uid="{00000000-0005-0000-0000-0000CCDD0000}"/>
    <cellStyle name="Note 3 3 7 2 6" xfId="56784" xr:uid="{00000000-0005-0000-0000-0000CDDD0000}"/>
    <cellStyle name="Note 3 3 7 2 6 2" xfId="56785" xr:uid="{00000000-0005-0000-0000-0000CEDD0000}"/>
    <cellStyle name="Note 3 3 7 2 7" xfId="56786" xr:uid="{00000000-0005-0000-0000-0000CFDD0000}"/>
    <cellStyle name="Note 3 3 7 3" xfId="56787" xr:uid="{00000000-0005-0000-0000-0000D0DD0000}"/>
    <cellStyle name="Note 3 3 7 3 2" xfId="56788" xr:uid="{00000000-0005-0000-0000-0000D1DD0000}"/>
    <cellStyle name="Note 3 3 7 3 3" xfId="56789" xr:uid="{00000000-0005-0000-0000-0000D2DD0000}"/>
    <cellStyle name="Note 3 3 7 3 4" xfId="56790" xr:uid="{00000000-0005-0000-0000-0000D3DD0000}"/>
    <cellStyle name="Note 3 3 7 3 5" xfId="56791" xr:uid="{00000000-0005-0000-0000-0000D4DD0000}"/>
    <cellStyle name="Note 3 3 7 4" xfId="56792" xr:uid="{00000000-0005-0000-0000-0000D5DD0000}"/>
    <cellStyle name="Note 3 3 7 4 2" xfId="56793" xr:uid="{00000000-0005-0000-0000-0000D6DD0000}"/>
    <cellStyle name="Note 3 3 7 4 3" xfId="56794" xr:uid="{00000000-0005-0000-0000-0000D7DD0000}"/>
    <cellStyle name="Note 3 3 7 4 4" xfId="56795" xr:uid="{00000000-0005-0000-0000-0000D8DD0000}"/>
    <cellStyle name="Note 3 3 7 4 5" xfId="56796" xr:uid="{00000000-0005-0000-0000-0000D9DD0000}"/>
    <cellStyle name="Note 3 3 7 5" xfId="56797" xr:uid="{00000000-0005-0000-0000-0000DADD0000}"/>
    <cellStyle name="Note 3 3 7 5 2" xfId="56798" xr:uid="{00000000-0005-0000-0000-0000DBDD0000}"/>
    <cellStyle name="Note 3 3 7 6" xfId="56799" xr:uid="{00000000-0005-0000-0000-0000DCDD0000}"/>
    <cellStyle name="Note 3 3 7 6 2" xfId="56800" xr:uid="{00000000-0005-0000-0000-0000DDDD0000}"/>
    <cellStyle name="Note 3 3 7 7" xfId="56801" xr:uid="{00000000-0005-0000-0000-0000DEDD0000}"/>
    <cellStyle name="Note 3 3 7 7 2" xfId="56802" xr:uid="{00000000-0005-0000-0000-0000DFDD0000}"/>
    <cellStyle name="Note 3 3 7 8" xfId="56803" xr:uid="{00000000-0005-0000-0000-0000E0DD0000}"/>
    <cellStyle name="Note 3 3 8" xfId="56804" xr:uid="{00000000-0005-0000-0000-0000E1DD0000}"/>
    <cellStyle name="Note 3 3 8 2" xfId="56805" xr:uid="{00000000-0005-0000-0000-0000E2DD0000}"/>
    <cellStyle name="Note 3 3 8 2 2" xfId="56806" xr:uid="{00000000-0005-0000-0000-0000E3DD0000}"/>
    <cellStyle name="Note 3 3 8 2 2 2" xfId="56807" xr:uid="{00000000-0005-0000-0000-0000E4DD0000}"/>
    <cellStyle name="Note 3 3 8 2 2 3" xfId="56808" xr:uid="{00000000-0005-0000-0000-0000E5DD0000}"/>
    <cellStyle name="Note 3 3 8 2 2 4" xfId="56809" xr:uid="{00000000-0005-0000-0000-0000E6DD0000}"/>
    <cellStyle name="Note 3 3 8 2 2 5" xfId="56810" xr:uid="{00000000-0005-0000-0000-0000E7DD0000}"/>
    <cellStyle name="Note 3 3 8 2 3" xfId="56811" xr:uid="{00000000-0005-0000-0000-0000E8DD0000}"/>
    <cellStyle name="Note 3 3 8 2 3 2" xfId="56812" xr:uid="{00000000-0005-0000-0000-0000E9DD0000}"/>
    <cellStyle name="Note 3 3 8 2 3 3" xfId="56813" xr:uid="{00000000-0005-0000-0000-0000EADD0000}"/>
    <cellStyle name="Note 3 3 8 2 3 4" xfId="56814" xr:uid="{00000000-0005-0000-0000-0000EBDD0000}"/>
    <cellStyle name="Note 3 3 8 2 3 5" xfId="56815" xr:uid="{00000000-0005-0000-0000-0000ECDD0000}"/>
    <cellStyle name="Note 3 3 8 2 4" xfId="56816" xr:uid="{00000000-0005-0000-0000-0000EDDD0000}"/>
    <cellStyle name="Note 3 3 8 2 4 2" xfId="56817" xr:uid="{00000000-0005-0000-0000-0000EEDD0000}"/>
    <cellStyle name="Note 3 3 8 2 5" xfId="56818" xr:uid="{00000000-0005-0000-0000-0000EFDD0000}"/>
    <cellStyle name="Note 3 3 8 2 5 2" xfId="56819" xr:uid="{00000000-0005-0000-0000-0000F0DD0000}"/>
    <cellStyle name="Note 3 3 8 2 6" xfId="56820" xr:uid="{00000000-0005-0000-0000-0000F1DD0000}"/>
    <cellStyle name="Note 3 3 8 2 6 2" xfId="56821" xr:uid="{00000000-0005-0000-0000-0000F2DD0000}"/>
    <cellStyle name="Note 3 3 8 2 7" xfId="56822" xr:uid="{00000000-0005-0000-0000-0000F3DD0000}"/>
    <cellStyle name="Note 3 3 8 3" xfId="56823" xr:uid="{00000000-0005-0000-0000-0000F4DD0000}"/>
    <cellStyle name="Note 3 3 8 3 2" xfId="56824" xr:uid="{00000000-0005-0000-0000-0000F5DD0000}"/>
    <cellStyle name="Note 3 3 8 3 3" xfId="56825" xr:uid="{00000000-0005-0000-0000-0000F6DD0000}"/>
    <cellStyle name="Note 3 3 8 3 4" xfId="56826" xr:uid="{00000000-0005-0000-0000-0000F7DD0000}"/>
    <cellStyle name="Note 3 3 8 3 5" xfId="56827" xr:uid="{00000000-0005-0000-0000-0000F8DD0000}"/>
    <cellStyle name="Note 3 3 8 4" xfId="56828" xr:uid="{00000000-0005-0000-0000-0000F9DD0000}"/>
    <cellStyle name="Note 3 3 8 4 2" xfId="56829" xr:uid="{00000000-0005-0000-0000-0000FADD0000}"/>
    <cellStyle name="Note 3 3 8 4 3" xfId="56830" xr:uid="{00000000-0005-0000-0000-0000FBDD0000}"/>
    <cellStyle name="Note 3 3 8 4 4" xfId="56831" xr:uid="{00000000-0005-0000-0000-0000FCDD0000}"/>
    <cellStyle name="Note 3 3 8 4 5" xfId="56832" xr:uid="{00000000-0005-0000-0000-0000FDDD0000}"/>
    <cellStyle name="Note 3 3 8 5" xfId="56833" xr:uid="{00000000-0005-0000-0000-0000FEDD0000}"/>
    <cellStyle name="Note 3 3 8 5 2" xfId="56834" xr:uid="{00000000-0005-0000-0000-0000FFDD0000}"/>
    <cellStyle name="Note 3 3 8 6" xfId="56835" xr:uid="{00000000-0005-0000-0000-000000DE0000}"/>
    <cellStyle name="Note 3 3 8 6 2" xfId="56836" xr:uid="{00000000-0005-0000-0000-000001DE0000}"/>
    <cellStyle name="Note 3 3 8 7" xfId="56837" xr:uid="{00000000-0005-0000-0000-000002DE0000}"/>
    <cellStyle name="Note 3 3 8 7 2" xfId="56838" xr:uid="{00000000-0005-0000-0000-000003DE0000}"/>
    <cellStyle name="Note 3 3 8 8" xfId="56839" xr:uid="{00000000-0005-0000-0000-000004DE0000}"/>
    <cellStyle name="Note 3 3 9" xfId="56840" xr:uid="{00000000-0005-0000-0000-000005DE0000}"/>
    <cellStyle name="Note 3 3 9 2" xfId="56841" xr:uid="{00000000-0005-0000-0000-000006DE0000}"/>
    <cellStyle name="Note 3 3 9 2 2" xfId="56842" xr:uid="{00000000-0005-0000-0000-000007DE0000}"/>
    <cellStyle name="Note 3 3 9 2 2 2" xfId="56843" xr:uid="{00000000-0005-0000-0000-000008DE0000}"/>
    <cellStyle name="Note 3 3 9 2 2 3" xfId="56844" xr:uid="{00000000-0005-0000-0000-000009DE0000}"/>
    <cellStyle name="Note 3 3 9 2 2 4" xfId="56845" xr:uid="{00000000-0005-0000-0000-00000ADE0000}"/>
    <cellStyle name="Note 3 3 9 2 2 5" xfId="56846" xr:uid="{00000000-0005-0000-0000-00000BDE0000}"/>
    <cellStyle name="Note 3 3 9 2 3" xfId="56847" xr:uid="{00000000-0005-0000-0000-00000CDE0000}"/>
    <cellStyle name="Note 3 3 9 2 3 2" xfId="56848" xr:uid="{00000000-0005-0000-0000-00000DDE0000}"/>
    <cellStyle name="Note 3 3 9 2 3 3" xfId="56849" xr:uid="{00000000-0005-0000-0000-00000EDE0000}"/>
    <cellStyle name="Note 3 3 9 2 3 4" xfId="56850" xr:uid="{00000000-0005-0000-0000-00000FDE0000}"/>
    <cellStyle name="Note 3 3 9 2 3 5" xfId="56851" xr:uid="{00000000-0005-0000-0000-000010DE0000}"/>
    <cellStyle name="Note 3 3 9 2 4" xfId="56852" xr:uid="{00000000-0005-0000-0000-000011DE0000}"/>
    <cellStyle name="Note 3 3 9 2 4 2" xfId="56853" xr:uid="{00000000-0005-0000-0000-000012DE0000}"/>
    <cellStyle name="Note 3 3 9 2 5" xfId="56854" xr:uid="{00000000-0005-0000-0000-000013DE0000}"/>
    <cellStyle name="Note 3 3 9 2 5 2" xfId="56855" xr:uid="{00000000-0005-0000-0000-000014DE0000}"/>
    <cellStyle name="Note 3 3 9 2 6" xfId="56856" xr:uid="{00000000-0005-0000-0000-000015DE0000}"/>
    <cellStyle name="Note 3 3 9 2 6 2" xfId="56857" xr:uid="{00000000-0005-0000-0000-000016DE0000}"/>
    <cellStyle name="Note 3 3 9 2 7" xfId="56858" xr:uid="{00000000-0005-0000-0000-000017DE0000}"/>
    <cellStyle name="Note 3 3 9 3" xfId="56859" xr:uid="{00000000-0005-0000-0000-000018DE0000}"/>
    <cellStyle name="Note 3 3 9 3 2" xfId="56860" xr:uid="{00000000-0005-0000-0000-000019DE0000}"/>
    <cellStyle name="Note 3 3 9 3 3" xfId="56861" xr:uid="{00000000-0005-0000-0000-00001ADE0000}"/>
    <cellStyle name="Note 3 3 9 3 4" xfId="56862" xr:uid="{00000000-0005-0000-0000-00001BDE0000}"/>
    <cellStyle name="Note 3 3 9 3 5" xfId="56863" xr:uid="{00000000-0005-0000-0000-00001CDE0000}"/>
    <cellStyle name="Note 3 3 9 4" xfId="56864" xr:uid="{00000000-0005-0000-0000-00001DDE0000}"/>
    <cellStyle name="Note 3 3 9 4 2" xfId="56865" xr:uid="{00000000-0005-0000-0000-00001EDE0000}"/>
    <cellStyle name="Note 3 3 9 4 3" xfId="56866" xr:uid="{00000000-0005-0000-0000-00001FDE0000}"/>
    <cellStyle name="Note 3 3 9 4 4" xfId="56867" xr:uid="{00000000-0005-0000-0000-000020DE0000}"/>
    <cellStyle name="Note 3 3 9 4 5" xfId="56868" xr:uid="{00000000-0005-0000-0000-000021DE0000}"/>
    <cellStyle name="Note 3 3 9 5" xfId="56869" xr:uid="{00000000-0005-0000-0000-000022DE0000}"/>
    <cellStyle name="Note 3 3 9 5 2" xfId="56870" xr:uid="{00000000-0005-0000-0000-000023DE0000}"/>
    <cellStyle name="Note 3 3 9 6" xfId="56871" xr:uid="{00000000-0005-0000-0000-000024DE0000}"/>
    <cellStyle name="Note 3 3 9 6 2" xfId="56872" xr:uid="{00000000-0005-0000-0000-000025DE0000}"/>
    <cellStyle name="Note 3 3 9 7" xfId="56873" xr:uid="{00000000-0005-0000-0000-000026DE0000}"/>
    <cellStyle name="Note 3 3 9 7 2" xfId="56874" xr:uid="{00000000-0005-0000-0000-000027DE0000}"/>
    <cellStyle name="Note 3 3 9 8" xfId="56875" xr:uid="{00000000-0005-0000-0000-000028DE0000}"/>
    <cellStyle name="Note 3 4" xfId="56876" xr:uid="{00000000-0005-0000-0000-000029DE0000}"/>
    <cellStyle name="Note 3 4 2" xfId="56877" xr:uid="{00000000-0005-0000-0000-00002ADE0000}"/>
    <cellStyle name="Note 3 4 2 2" xfId="56878" xr:uid="{00000000-0005-0000-0000-00002BDE0000}"/>
    <cellStyle name="Note 3 4 3" xfId="56879" xr:uid="{00000000-0005-0000-0000-00002CDE0000}"/>
    <cellStyle name="Note 3 4 3 2" xfId="56880" xr:uid="{00000000-0005-0000-0000-00002DDE0000}"/>
    <cellStyle name="Note 3 4 4" xfId="56881" xr:uid="{00000000-0005-0000-0000-00002EDE0000}"/>
    <cellStyle name="Note 3 4 5" xfId="56882" xr:uid="{00000000-0005-0000-0000-00002FDE0000}"/>
    <cellStyle name="Note 3 5" xfId="56883" xr:uid="{00000000-0005-0000-0000-000030DE0000}"/>
    <cellStyle name="Note 3 5 2" xfId="56884" xr:uid="{00000000-0005-0000-0000-000031DE0000}"/>
    <cellStyle name="Note 3 5 2 2" xfId="56885" xr:uid="{00000000-0005-0000-0000-000032DE0000}"/>
    <cellStyle name="Note 3 5 3" xfId="56886" xr:uid="{00000000-0005-0000-0000-000033DE0000}"/>
    <cellStyle name="Note 3 5 3 2" xfId="56887" xr:uid="{00000000-0005-0000-0000-000034DE0000}"/>
    <cellStyle name="Note 3 5 4" xfId="56888" xr:uid="{00000000-0005-0000-0000-000035DE0000}"/>
    <cellStyle name="Note 3 5 5" xfId="56889" xr:uid="{00000000-0005-0000-0000-000036DE0000}"/>
    <cellStyle name="Note 3 6" xfId="56890" xr:uid="{00000000-0005-0000-0000-000037DE0000}"/>
    <cellStyle name="Note 3 6 2" xfId="56891" xr:uid="{00000000-0005-0000-0000-000038DE0000}"/>
    <cellStyle name="Note 3 6 2 2" xfId="56892" xr:uid="{00000000-0005-0000-0000-000039DE0000}"/>
    <cellStyle name="Note 3 7" xfId="56893" xr:uid="{00000000-0005-0000-0000-00003ADE0000}"/>
    <cellStyle name="Note 3 7 2" xfId="56894" xr:uid="{00000000-0005-0000-0000-00003BDE0000}"/>
    <cellStyle name="Note 3 8" xfId="56895" xr:uid="{00000000-0005-0000-0000-00003CDE0000}"/>
    <cellStyle name="Note 3 8 2" xfId="56896" xr:uid="{00000000-0005-0000-0000-00003DDE0000}"/>
    <cellStyle name="Note 3_T-straight with PEDs adjustor" xfId="56897" xr:uid="{00000000-0005-0000-0000-00003EDE0000}"/>
    <cellStyle name="Note 4" xfId="56898" xr:uid="{00000000-0005-0000-0000-00003FDE0000}"/>
    <cellStyle name="Note 4 2" xfId="56899" xr:uid="{00000000-0005-0000-0000-000040DE0000}"/>
    <cellStyle name="Note 4 2 10" xfId="56900" xr:uid="{00000000-0005-0000-0000-000041DE0000}"/>
    <cellStyle name="Note 4 2 10 2" xfId="56901" xr:uid="{00000000-0005-0000-0000-000042DE0000}"/>
    <cellStyle name="Note 4 2 10 2 2" xfId="56902" xr:uid="{00000000-0005-0000-0000-000043DE0000}"/>
    <cellStyle name="Note 4 2 10 2 2 2" xfId="56903" xr:uid="{00000000-0005-0000-0000-000044DE0000}"/>
    <cellStyle name="Note 4 2 10 2 2 3" xfId="56904" xr:uid="{00000000-0005-0000-0000-000045DE0000}"/>
    <cellStyle name="Note 4 2 10 2 2 4" xfId="56905" xr:uid="{00000000-0005-0000-0000-000046DE0000}"/>
    <cellStyle name="Note 4 2 10 2 2 5" xfId="56906" xr:uid="{00000000-0005-0000-0000-000047DE0000}"/>
    <cellStyle name="Note 4 2 10 2 3" xfId="56907" xr:uid="{00000000-0005-0000-0000-000048DE0000}"/>
    <cellStyle name="Note 4 2 10 2 3 2" xfId="56908" xr:uid="{00000000-0005-0000-0000-000049DE0000}"/>
    <cellStyle name="Note 4 2 10 2 3 3" xfId="56909" xr:uid="{00000000-0005-0000-0000-00004ADE0000}"/>
    <cellStyle name="Note 4 2 10 2 3 4" xfId="56910" xr:uid="{00000000-0005-0000-0000-00004BDE0000}"/>
    <cellStyle name="Note 4 2 10 2 3 5" xfId="56911" xr:uid="{00000000-0005-0000-0000-00004CDE0000}"/>
    <cellStyle name="Note 4 2 10 2 4" xfId="56912" xr:uid="{00000000-0005-0000-0000-00004DDE0000}"/>
    <cellStyle name="Note 4 2 10 2 4 2" xfId="56913" xr:uid="{00000000-0005-0000-0000-00004EDE0000}"/>
    <cellStyle name="Note 4 2 10 2 5" xfId="56914" xr:uid="{00000000-0005-0000-0000-00004FDE0000}"/>
    <cellStyle name="Note 4 2 10 2 5 2" xfId="56915" xr:uid="{00000000-0005-0000-0000-000050DE0000}"/>
    <cellStyle name="Note 4 2 10 2 6" xfId="56916" xr:uid="{00000000-0005-0000-0000-000051DE0000}"/>
    <cellStyle name="Note 4 2 10 2 6 2" xfId="56917" xr:uid="{00000000-0005-0000-0000-000052DE0000}"/>
    <cellStyle name="Note 4 2 10 2 7" xfId="56918" xr:uid="{00000000-0005-0000-0000-000053DE0000}"/>
    <cellStyle name="Note 4 2 10 3" xfId="56919" xr:uid="{00000000-0005-0000-0000-000054DE0000}"/>
    <cellStyle name="Note 4 2 10 3 2" xfId="56920" xr:uid="{00000000-0005-0000-0000-000055DE0000}"/>
    <cellStyle name="Note 4 2 10 3 3" xfId="56921" xr:uid="{00000000-0005-0000-0000-000056DE0000}"/>
    <cellStyle name="Note 4 2 10 3 4" xfId="56922" xr:uid="{00000000-0005-0000-0000-000057DE0000}"/>
    <cellStyle name="Note 4 2 10 3 5" xfId="56923" xr:uid="{00000000-0005-0000-0000-000058DE0000}"/>
    <cellStyle name="Note 4 2 10 4" xfId="56924" xr:uid="{00000000-0005-0000-0000-000059DE0000}"/>
    <cellStyle name="Note 4 2 10 4 2" xfId="56925" xr:uid="{00000000-0005-0000-0000-00005ADE0000}"/>
    <cellStyle name="Note 4 2 10 4 3" xfId="56926" xr:uid="{00000000-0005-0000-0000-00005BDE0000}"/>
    <cellStyle name="Note 4 2 10 4 4" xfId="56927" xr:uid="{00000000-0005-0000-0000-00005CDE0000}"/>
    <cellStyle name="Note 4 2 10 4 5" xfId="56928" xr:uid="{00000000-0005-0000-0000-00005DDE0000}"/>
    <cellStyle name="Note 4 2 10 5" xfId="56929" xr:uid="{00000000-0005-0000-0000-00005EDE0000}"/>
    <cellStyle name="Note 4 2 10 5 2" xfId="56930" xr:uid="{00000000-0005-0000-0000-00005FDE0000}"/>
    <cellStyle name="Note 4 2 10 6" xfId="56931" xr:uid="{00000000-0005-0000-0000-000060DE0000}"/>
    <cellStyle name="Note 4 2 10 6 2" xfId="56932" xr:uid="{00000000-0005-0000-0000-000061DE0000}"/>
    <cellStyle name="Note 4 2 10 7" xfId="56933" xr:uid="{00000000-0005-0000-0000-000062DE0000}"/>
    <cellStyle name="Note 4 2 10 7 2" xfId="56934" xr:uid="{00000000-0005-0000-0000-000063DE0000}"/>
    <cellStyle name="Note 4 2 10 8" xfId="56935" xr:uid="{00000000-0005-0000-0000-000064DE0000}"/>
    <cellStyle name="Note 4 2 11" xfId="56936" xr:uid="{00000000-0005-0000-0000-000065DE0000}"/>
    <cellStyle name="Note 4 2 11 2" xfId="56937" xr:uid="{00000000-0005-0000-0000-000066DE0000}"/>
    <cellStyle name="Note 4 2 11 2 2" xfId="56938" xr:uid="{00000000-0005-0000-0000-000067DE0000}"/>
    <cellStyle name="Note 4 2 11 2 2 2" xfId="56939" xr:uid="{00000000-0005-0000-0000-000068DE0000}"/>
    <cellStyle name="Note 4 2 11 2 2 3" xfId="56940" xr:uid="{00000000-0005-0000-0000-000069DE0000}"/>
    <cellStyle name="Note 4 2 11 2 2 4" xfId="56941" xr:uid="{00000000-0005-0000-0000-00006ADE0000}"/>
    <cellStyle name="Note 4 2 11 2 2 5" xfId="56942" xr:uid="{00000000-0005-0000-0000-00006BDE0000}"/>
    <cellStyle name="Note 4 2 11 2 3" xfId="56943" xr:uid="{00000000-0005-0000-0000-00006CDE0000}"/>
    <cellStyle name="Note 4 2 11 2 3 2" xfId="56944" xr:uid="{00000000-0005-0000-0000-00006DDE0000}"/>
    <cellStyle name="Note 4 2 11 2 3 3" xfId="56945" xr:uid="{00000000-0005-0000-0000-00006EDE0000}"/>
    <cellStyle name="Note 4 2 11 2 3 4" xfId="56946" xr:uid="{00000000-0005-0000-0000-00006FDE0000}"/>
    <cellStyle name="Note 4 2 11 2 3 5" xfId="56947" xr:uid="{00000000-0005-0000-0000-000070DE0000}"/>
    <cellStyle name="Note 4 2 11 2 4" xfId="56948" xr:uid="{00000000-0005-0000-0000-000071DE0000}"/>
    <cellStyle name="Note 4 2 11 2 4 2" xfId="56949" xr:uid="{00000000-0005-0000-0000-000072DE0000}"/>
    <cellStyle name="Note 4 2 11 2 5" xfId="56950" xr:uid="{00000000-0005-0000-0000-000073DE0000}"/>
    <cellStyle name="Note 4 2 11 2 5 2" xfId="56951" xr:uid="{00000000-0005-0000-0000-000074DE0000}"/>
    <cellStyle name="Note 4 2 11 2 6" xfId="56952" xr:uid="{00000000-0005-0000-0000-000075DE0000}"/>
    <cellStyle name="Note 4 2 11 2 6 2" xfId="56953" xr:uid="{00000000-0005-0000-0000-000076DE0000}"/>
    <cellStyle name="Note 4 2 11 2 7" xfId="56954" xr:uid="{00000000-0005-0000-0000-000077DE0000}"/>
    <cellStyle name="Note 4 2 11 3" xfId="56955" xr:uid="{00000000-0005-0000-0000-000078DE0000}"/>
    <cellStyle name="Note 4 2 11 3 2" xfId="56956" xr:uid="{00000000-0005-0000-0000-000079DE0000}"/>
    <cellStyle name="Note 4 2 11 3 3" xfId="56957" xr:uid="{00000000-0005-0000-0000-00007ADE0000}"/>
    <cellStyle name="Note 4 2 11 3 4" xfId="56958" xr:uid="{00000000-0005-0000-0000-00007BDE0000}"/>
    <cellStyle name="Note 4 2 11 3 5" xfId="56959" xr:uid="{00000000-0005-0000-0000-00007CDE0000}"/>
    <cellStyle name="Note 4 2 11 4" xfId="56960" xr:uid="{00000000-0005-0000-0000-00007DDE0000}"/>
    <cellStyle name="Note 4 2 11 4 2" xfId="56961" xr:uid="{00000000-0005-0000-0000-00007EDE0000}"/>
    <cellStyle name="Note 4 2 11 4 3" xfId="56962" xr:uid="{00000000-0005-0000-0000-00007FDE0000}"/>
    <cellStyle name="Note 4 2 11 4 4" xfId="56963" xr:uid="{00000000-0005-0000-0000-000080DE0000}"/>
    <cellStyle name="Note 4 2 11 4 5" xfId="56964" xr:uid="{00000000-0005-0000-0000-000081DE0000}"/>
    <cellStyle name="Note 4 2 11 5" xfId="56965" xr:uid="{00000000-0005-0000-0000-000082DE0000}"/>
    <cellStyle name="Note 4 2 11 5 2" xfId="56966" xr:uid="{00000000-0005-0000-0000-000083DE0000}"/>
    <cellStyle name="Note 4 2 11 6" xfId="56967" xr:uid="{00000000-0005-0000-0000-000084DE0000}"/>
    <cellStyle name="Note 4 2 11 6 2" xfId="56968" xr:uid="{00000000-0005-0000-0000-000085DE0000}"/>
    <cellStyle name="Note 4 2 11 7" xfId="56969" xr:uid="{00000000-0005-0000-0000-000086DE0000}"/>
    <cellStyle name="Note 4 2 11 7 2" xfId="56970" xr:uid="{00000000-0005-0000-0000-000087DE0000}"/>
    <cellStyle name="Note 4 2 11 8" xfId="56971" xr:uid="{00000000-0005-0000-0000-000088DE0000}"/>
    <cellStyle name="Note 4 2 12" xfId="56972" xr:uid="{00000000-0005-0000-0000-000089DE0000}"/>
    <cellStyle name="Note 4 2 12 2" xfId="56973" xr:uid="{00000000-0005-0000-0000-00008ADE0000}"/>
    <cellStyle name="Note 4 2 12 2 2" xfId="56974" xr:uid="{00000000-0005-0000-0000-00008BDE0000}"/>
    <cellStyle name="Note 4 2 12 2 2 2" xfId="56975" xr:uid="{00000000-0005-0000-0000-00008CDE0000}"/>
    <cellStyle name="Note 4 2 12 2 2 3" xfId="56976" xr:uid="{00000000-0005-0000-0000-00008DDE0000}"/>
    <cellStyle name="Note 4 2 12 2 2 4" xfId="56977" xr:uid="{00000000-0005-0000-0000-00008EDE0000}"/>
    <cellStyle name="Note 4 2 12 2 2 5" xfId="56978" xr:uid="{00000000-0005-0000-0000-00008FDE0000}"/>
    <cellStyle name="Note 4 2 12 2 3" xfId="56979" xr:uid="{00000000-0005-0000-0000-000090DE0000}"/>
    <cellStyle name="Note 4 2 12 2 3 2" xfId="56980" xr:uid="{00000000-0005-0000-0000-000091DE0000}"/>
    <cellStyle name="Note 4 2 12 2 3 3" xfId="56981" xr:uid="{00000000-0005-0000-0000-000092DE0000}"/>
    <cellStyle name="Note 4 2 12 2 3 4" xfId="56982" xr:uid="{00000000-0005-0000-0000-000093DE0000}"/>
    <cellStyle name="Note 4 2 12 2 3 5" xfId="56983" xr:uid="{00000000-0005-0000-0000-000094DE0000}"/>
    <cellStyle name="Note 4 2 12 2 4" xfId="56984" xr:uid="{00000000-0005-0000-0000-000095DE0000}"/>
    <cellStyle name="Note 4 2 12 2 4 2" xfId="56985" xr:uid="{00000000-0005-0000-0000-000096DE0000}"/>
    <cellStyle name="Note 4 2 12 2 5" xfId="56986" xr:uid="{00000000-0005-0000-0000-000097DE0000}"/>
    <cellStyle name="Note 4 2 12 2 5 2" xfId="56987" xr:uid="{00000000-0005-0000-0000-000098DE0000}"/>
    <cellStyle name="Note 4 2 12 2 6" xfId="56988" xr:uid="{00000000-0005-0000-0000-000099DE0000}"/>
    <cellStyle name="Note 4 2 12 2 6 2" xfId="56989" xr:uid="{00000000-0005-0000-0000-00009ADE0000}"/>
    <cellStyle name="Note 4 2 12 2 7" xfId="56990" xr:uid="{00000000-0005-0000-0000-00009BDE0000}"/>
    <cellStyle name="Note 4 2 12 3" xfId="56991" xr:uid="{00000000-0005-0000-0000-00009CDE0000}"/>
    <cellStyle name="Note 4 2 12 3 2" xfId="56992" xr:uid="{00000000-0005-0000-0000-00009DDE0000}"/>
    <cellStyle name="Note 4 2 12 3 3" xfId="56993" xr:uid="{00000000-0005-0000-0000-00009EDE0000}"/>
    <cellStyle name="Note 4 2 12 3 4" xfId="56994" xr:uid="{00000000-0005-0000-0000-00009FDE0000}"/>
    <cellStyle name="Note 4 2 12 3 5" xfId="56995" xr:uid="{00000000-0005-0000-0000-0000A0DE0000}"/>
    <cellStyle name="Note 4 2 12 4" xfId="56996" xr:uid="{00000000-0005-0000-0000-0000A1DE0000}"/>
    <cellStyle name="Note 4 2 12 4 2" xfId="56997" xr:uid="{00000000-0005-0000-0000-0000A2DE0000}"/>
    <cellStyle name="Note 4 2 12 4 3" xfId="56998" xr:uid="{00000000-0005-0000-0000-0000A3DE0000}"/>
    <cellStyle name="Note 4 2 12 4 4" xfId="56999" xr:uid="{00000000-0005-0000-0000-0000A4DE0000}"/>
    <cellStyle name="Note 4 2 12 4 5" xfId="57000" xr:uid="{00000000-0005-0000-0000-0000A5DE0000}"/>
    <cellStyle name="Note 4 2 12 5" xfId="57001" xr:uid="{00000000-0005-0000-0000-0000A6DE0000}"/>
    <cellStyle name="Note 4 2 12 5 2" xfId="57002" xr:uid="{00000000-0005-0000-0000-0000A7DE0000}"/>
    <cellStyle name="Note 4 2 12 6" xfId="57003" xr:uid="{00000000-0005-0000-0000-0000A8DE0000}"/>
    <cellStyle name="Note 4 2 12 6 2" xfId="57004" xr:uid="{00000000-0005-0000-0000-0000A9DE0000}"/>
    <cellStyle name="Note 4 2 12 7" xfId="57005" xr:uid="{00000000-0005-0000-0000-0000AADE0000}"/>
    <cellStyle name="Note 4 2 12 7 2" xfId="57006" xr:uid="{00000000-0005-0000-0000-0000ABDE0000}"/>
    <cellStyle name="Note 4 2 12 8" xfId="57007" xr:uid="{00000000-0005-0000-0000-0000ACDE0000}"/>
    <cellStyle name="Note 4 2 13" xfId="57008" xr:uid="{00000000-0005-0000-0000-0000ADDE0000}"/>
    <cellStyle name="Note 4 2 13 2" xfId="57009" xr:uid="{00000000-0005-0000-0000-0000AEDE0000}"/>
    <cellStyle name="Note 4 2 13 2 2" xfId="57010" xr:uid="{00000000-0005-0000-0000-0000AFDE0000}"/>
    <cellStyle name="Note 4 2 13 2 2 2" xfId="57011" xr:uid="{00000000-0005-0000-0000-0000B0DE0000}"/>
    <cellStyle name="Note 4 2 13 2 2 3" xfId="57012" xr:uid="{00000000-0005-0000-0000-0000B1DE0000}"/>
    <cellStyle name="Note 4 2 13 2 2 4" xfId="57013" xr:uid="{00000000-0005-0000-0000-0000B2DE0000}"/>
    <cellStyle name="Note 4 2 13 2 2 5" xfId="57014" xr:uid="{00000000-0005-0000-0000-0000B3DE0000}"/>
    <cellStyle name="Note 4 2 13 2 3" xfId="57015" xr:uid="{00000000-0005-0000-0000-0000B4DE0000}"/>
    <cellStyle name="Note 4 2 13 2 3 2" xfId="57016" xr:uid="{00000000-0005-0000-0000-0000B5DE0000}"/>
    <cellStyle name="Note 4 2 13 2 3 3" xfId="57017" xr:uid="{00000000-0005-0000-0000-0000B6DE0000}"/>
    <cellStyle name="Note 4 2 13 2 3 4" xfId="57018" xr:uid="{00000000-0005-0000-0000-0000B7DE0000}"/>
    <cellStyle name="Note 4 2 13 2 3 5" xfId="57019" xr:uid="{00000000-0005-0000-0000-0000B8DE0000}"/>
    <cellStyle name="Note 4 2 13 2 4" xfId="57020" xr:uid="{00000000-0005-0000-0000-0000B9DE0000}"/>
    <cellStyle name="Note 4 2 13 2 4 2" xfId="57021" xr:uid="{00000000-0005-0000-0000-0000BADE0000}"/>
    <cellStyle name="Note 4 2 13 2 5" xfId="57022" xr:uid="{00000000-0005-0000-0000-0000BBDE0000}"/>
    <cellStyle name="Note 4 2 13 2 5 2" xfId="57023" xr:uid="{00000000-0005-0000-0000-0000BCDE0000}"/>
    <cellStyle name="Note 4 2 13 2 6" xfId="57024" xr:uid="{00000000-0005-0000-0000-0000BDDE0000}"/>
    <cellStyle name="Note 4 2 13 2 6 2" xfId="57025" xr:uid="{00000000-0005-0000-0000-0000BEDE0000}"/>
    <cellStyle name="Note 4 2 13 2 7" xfId="57026" xr:uid="{00000000-0005-0000-0000-0000BFDE0000}"/>
    <cellStyle name="Note 4 2 13 3" xfId="57027" xr:uid="{00000000-0005-0000-0000-0000C0DE0000}"/>
    <cellStyle name="Note 4 2 13 3 2" xfId="57028" xr:uid="{00000000-0005-0000-0000-0000C1DE0000}"/>
    <cellStyle name="Note 4 2 13 3 3" xfId="57029" xr:uid="{00000000-0005-0000-0000-0000C2DE0000}"/>
    <cellStyle name="Note 4 2 13 3 4" xfId="57030" xr:uid="{00000000-0005-0000-0000-0000C3DE0000}"/>
    <cellStyle name="Note 4 2 13 3 5" xfId="57031" xr:uid="{00000000-0005-0000-0000-0000C4DE0000}"/>
    <cellStyle name="Note 4 2 13 4" xfId="57032" xr:uid="{00000000-0005-0000-0000-0000C5DE0000}"/>
    <cellStyle name="Note 4 2 13 4 2" xfId="57033" xr:uid="{00000000-0005-0000-0000-0000C6DE0000}"/>
    <cellStyle name="Note 4 2 13 4 3" xfId="57034" xr:uid="{00000000-0005-0000-0000-0000C7DE0000}"/>
    <cellStyle name="Note 4 2 13 4 4" xfId="57035" xr:uid="{00000000-0005-0000-0000-0000C8DE0000}"/>
    <cellStyle name="Note 4 2 13 4 5" xfId="57036" xr:uid="{00000000-0005-0000-0000-0000C9DE0000}"/>
    <cellStyle name="Note 4 2 13 5" xfId="57037" xr:uid="{00000000-0005-0000-0000-0000CADE0000}"/>
    <cellStyle name="Note 4 2 13 5 2" xfId="57038" xr:uid="{00000000-0005-0000-0000-0000CBDE0000}"/>
    <cellStyle name="Note 4 2 13 6" xfId="57039" xr:uid="{00000000-0005-0000-0000-0000CCDE0000}"/>
    <cellStyle name="Note 4 2 13 6 2" xfId="57040" xr:uid="{00000000-0005-0000-0000-0000CDDE0000}"/>
    <cellStyle name="Note 4 2 13 7" xfId="57041" xr:uid="{00000000-0005-0000-0000-0000CEDE0000}"/>
    <cellStyle name="Note 4 2 13 7 2" xfId="57042" xr:uid="{00000000-0005-0000-0000-0000CFDE0000}"/>
    <cellStyle name="Note 4 2 13 8" xfId="57043" xr:uid="{00000000-0005-0000-0000-0000D0DE0000}"/>
    <cellStyle name="Note 4 2 14" xfId="57044" xr:uid="{00000000-0005-0000-0000-0000D1DE0000}"/>
    <cellStyle name="Note 4 2 14 2" xfId="57045" xr:uid="{00000000-0005-0000-0000-0000D2DE0000}"/>
    <cellStyle name="Note 4 2 14 2 2" xfId="57046" xr:uid="{00000000-0005-0000-0000-0000D3DE0000}"/>
    <cellStyle name="Note 4 2 14 2 2 2" xfId="57047" xr:uid="{00000000-0005-0000-0000-0000D4DE0000}"/>
    <cellStyle name="Note 4 2 14 2 2 3" xfId="57048" xr:uid="{00000000-0005-0000-0000-0000D5DE0000}"/>
    <cellStyle name="Note 4 2 14 2 2 4" xfId="57049" xr:uid="{00000000-0005-0000-0000-0000D6DE0000}"/>
    <cellStyle name="Note 4 2 14 2 2 5" xfId="57050" xr:uid="{00000000-0005-0000-0000-0000D7DE0000}"/>
    <cellStyle name="Note 4 2 14 2 3" xfId="57051" xr:uid="{00000000-0005-0000-0000-0000D8DE0000}"/>
    <cellStyle name="Note 4 2 14 2 3 2" xfId="57052" xr:uid="{00000000-0005-0000-0000-0000D9DE0000}"/>
    <cellStyle name="Note 4 2 14 2 3 3" xfId="57053" xr:uid="{00000000-0005-0000-0000-0000DADE0000}"/>
    <cellStyle name="Note 4 2 14 2 3 4" xfId="57054" xr:uid="{00000000-0005-0000-0000-0000DBDE0000}"/>
    <cellStyle name="Note 4 2 14 2 3 5" xfId="57055" xr:uid="{00000000-0005-0000-0000-0000DCDE0000}"/>
    <cellStyle name="Note 4 2 14 2 4" xfId="57056" xr:uid="{00000000-0005-0000-0000-0000DDDE0000}"/>
    <cellStyle name="Note 4 2 14 2 4 2" xfId="57057" xr:uid="{00000000-0005-0000-0000-0000DEDE0000}"/>
    <cellStyle name="Note 4 2 14 2 5" xfId="57058" xr:uid="{00000000-0005-0000-0000-0000DFDE0000}"/>
    <cellStyle name="Note 4 2 14 2 5 2" xfId="57059" xr:uid="{00000000-0005-0000-0000-0000E0DE0000}"/>
    <cellStyle name="Note 4 2 14 2 6" xfId="57060" xr:uid="{00000000-0005-0000-0000-0000E1DE0000}"/>
    <cellStyle name="Note 4 2 14 2 6 2" xfId="57061" xr:uid="{00000000-0005-0000-0000-0000E2DE0000}"/>
    <cellStyle name="Note 4 2 14 2 7" xfId="57062" xr:uid="{00000000-0005-0000-0000-0000E3DE0000}"/>
    <cellStyle name="Note 4 2 14 3" xfId="57063" xr:uid="{00000000-0005-0000-0000-0000E4DE0000}"/>
    <cellStyle name="Note 4 2 14 3 2" xfId="57064" xr:uid="{00000000-0005-0000-0000-0000E5DE0000}"/>
    <cellStyle name="Note 4 2 14 3 3" xfId="57065" xr:uid="{00000000-0005-0000-0000-0000E6DE0000}"/>
    <cellStyle name="Note 4 2 14 3 4" xfId="57066" xr:uid="{00000000-0005-0000-0000-0000E7DE0000}"/>
    <cellStyle name="Note 4 2 14 3 5" xfId="57067" xr:uid="{00000000-0005-0000-0000-0000E8DE0000}"/>
    <cellStyle name="Note 4 2 14 4" xfId="57068" xr:uid="{00000000-0005-0000-0000-0000E9DE0000}"/>
    <cellStyle name="Note 4 2 14 4 2" xfId="57069" xr:uid="{00000000-0005-0000-0000-0000EADE0000}"/>
    <cellStyle name="Note 4 2 14 4 3" xfId="57070" xr:uid="{00000000-0005-0000-0000-0000EBDE0000}"/>
    <cellStyle name="Note 4 2 14 4 4" xfId="57071" xr:uid="{00000000-0005-0000-0000-0000ECDE0000}"/>
    <cellStyle name="Note 4 2 14 4 5" xfId="57072" xr:uid="{00000000-0005-0000-0000-0000EDDE0000}"/>
    <cellStyle name="Note 4 2 14 5" xfId="57073" xr:uid="{00000000-0005-0000-0000-0000EEDE0000}"/>
    <cellStyle name="Note 4 2 14 5 2" xfId="57074" xr:uid="{00000000-0005-0000-0000-0000EFDE0000}"/>
    <cellStyle name="Note 4 2 14 6" xfId="57075" xr:uid="{00000000-0005-0000-0000-0000F0DE0000}"/>
    <cellStyle name="Note 4 2 14 6 2" xfId="57076" xr:uid="{00000000-0005-0000-0000-0000F1DE0000}"/>
    <cellStyle name="Note 4 2 14 7" xfId="57077" xr:uid="{00000000-0005-0000-0000-0000F2DE0000}"/>
    <cellStyle name="Note 4 2 14 7 2" xfId="57078" xr:uid="{00000000-0005-0000-0000-0000F3DE0000}"/>
    <cellStyle name="Note 4 2 14 8" xfId="57079" xr:uid="{00000000-0005-0000-0000-0000F4DE0000}"/>
    <cellStyle name="Note 4 2 15" xfId="57080" xr:uid="{00000000-0005-0000-0000-0000F5DE0000}"/>
    <cellStyle name="Note 4 2 15 2" xfId="57081" xr:uid="{00000000-0005-0000-0000-0000F6DE0000}"/>
    <cellStyle name="Note 4 2 15 2 2" xfId="57082" xr:uid="{00000000-0005-0000-0000-0000F7DE0000}"/>
    <cellStyle name="Note 4 2 15 2 3" xfId="57083" xr:uid="{00000000-0005-0000-0000-0000F8DE0000}"/>
    <cellStyle name="Note 4 2 15 2 4" xfId="57084" xr:uid="{00000000-0005-0000-0000-0000F9DE0000}"/>
    <cellStyle name="Note 4 2 15 2 5" xfId="57085" xr:uid="{00000000-0005-0000-0000-0000FADE0000}"/>
    <cellStyle name="Note 4 2 15 3" xfId="57086" xr:uid="{00000000-0005-0000-0000-0000FBDE0000}"/>
    <cellStyle name="Note 4 2 15 3 2" xfId="57087" xr:uid="{00000000-0005-0000-0000-0000FCDE0000}"/>
    <cellStyle name="Note 4 2 15 3 3" xfId="57088" xr:uid="{00000000-0005-0000-0000-0000FDDE0000}"/>
    <cellStyle name="Note 4 2 15 3 4" xfId="57089" xr:uid="{00000000-0005-0000-0000-0000FEDE0000}"/>
    <cellStyle name="Note 4 2 15 3 5" xfId="57090" xr:uid="{00000000-0005-0000-0000-0000FFDE0000}"/>
    <cellStyle name="Note 4 2 15 4" xfId="57091" xr:uid="{00000000-0005-0000-0000-000000DF0000}"/>
    <cellStyle name="Note 4 2 15 4 2" xfId="57092" xr:uid="{00000000-0005-0000-0000-000001DF0000}"/>
    <cellStyle name="Note 4 2 15 5" xfId="57093" xr:uid="{00000000-0005-0000-0000-000002DF0000}"/>
    <cellStyle name="Note 4 2 15 5 2" xfId="57094" xr:uid="{00000000-0005-0000-0000-000003DF0000}"/>
    <cellStyle name="Note 4 2 15 6" xfId="57095" xr:uid="{00000000-0005-0000-0000-000004DF0000}"/>
    <cellStyle name="Note 4 2 15 6 2" xfId="57096" xr:uid="{00000000-0005-0000-0000-000005DF0000}"/>
    <cellStyle name="Note 4 2 15 7" xfId="57097" xr:uid="{00000000-0005-0000-0000-000006DF0000}"/>
    <cellStyle name="Note 4 2 16" xfId="57098" xr:uid="{00000000-0005-0000-0000-000007DF0000}"/>
    <cellStyle name="Note 4 2 16 2" xfId="57099" xr:uid="{00000000-0005-0000-0000-000008DF0000}"/>
    <cellStyle name="Note 4 2 16 3" xfId="57100" xr:uid="{00000000-0005-0000-0000-000009DF0000}"/>
    <cellStyle name="Note 4 2 16 4" xfId="57101" xr:uid="{00000000-0005-0000-0000-00000ADF0000}"/>
    <cellStyle name="Note 4 2 16 5" xfId="57102" xr:uid="{00000000-0005-0000-0000-00000BDF0000}"/>
    <cellStyle name="Note 4 2 17" xfId="57103" xr:uid="{00000000-0005-0000-0000-00000CDF0000}"/>
    <cellStyle name="Note 4 2 17 2" xfId="57104" xr:uid="{00000000-0005-0000-0000-00000DDF0000}"/>
    <cellStyle name="Note 4 2 17 3" xfId="57105" xr:uid="{00000000-0005-0000-0000-00000EDF0000}"/>
    <cellStyle name="Note 4 2 17 4" xfId="57106" xr:uid="{00000000-0005-0000-0000-00000FDF0000}"/>
    <cellStyle name="Note 4 2 17 5" xfId="57107" xr:uid="{00000000-0005-0000-0000-000010DF0000}"/>
    <cellStyle name="Note 4 2 18" xfId="57108" xr:uid="{00000000-0005-0000-0000-000011DF0000}"/>
    <cellStyle name="Note 4 2 18 2" xfId="57109" xr:uid="{00000000-0005-0000-0000-000012DF0000}"/>
    <cellStyle name="Note 4 2 19" xfId="57110" xr:uid="{00000000-0005-0000-0000-000013DF0000}"/>
    <cellStyle name="Note 4 2 19 2" xfId="57111" xr:uid="{00000000-0005-0000-0000-000014DF0000}"/>
    <cellStyle name="Note 4 2 2" xfId="57112" xr:uid="{00000000-0005-0000-0000-000015DF0000}"/>
    <cellStyle name="Note 4 2 2 2" xfId="57113" xr:uid="{00000000-0005-0000-0000-000016DF0000}"/>
    <cellStyle name="Note 4 2 2 2 2" xfId="57114" xr:uid="{00000000-0005-0000-0000-000017DF0000}"/>
    <cellStyle name="Note 4 2 2 2 2 2" xfId="57115" xr:uid="{00000000-0005-0000-0000-000018DF0000}"/>
    <cellStyle name="Note 4 2 2 2 2 3" xfId="57116" xr:uid="{00000000-0005-0000-0000-000019DF0000}"/>
    <cellStyle name="Note 4 2 2 2 2 4" xfId="57117" xr:uid="{00000000-0005-0000-0000-00001ADF0000}"/>
    <cellStyle name="Note 4 2 2 2 2 5" xfId="57118" xr:uid="{00000000-0005-0000-0000-00001BDF0000}"/>
    <cellStyle name="Note 4 2 2 2 3" xfId="57119" xr:uid="{00000000-0005-0000-0000-00001CDF0000}"/>
    <cellStyle name="Note 4 2 2 2 3 2" xfId="57120" xr:uid="{00000000-0005-0000-0000-00001DDF0000}"/>
    <cellStyle name="Note 4 2 2 2 3 3" xfId="57121" xr:uid="{00000000-0005-0000-0000-00001EDF0000}"/>
    <cellStyle name="Note 4 2 2 2 3 4" xfId="57122" xr:uid="{00000000-0005-0000-0000-00001FDF0000}"/>
    <cellStyle name="Note 4 2 2 2 3 5" xfId="57123" xr:uid="{00000000-0005-0000-0000-000020DF0000}"/>
    <cellStyle name="Note 4 2 2 2 4" xfId="57124" xr:uid="{00000000-0005-0000-0000-000021DF0000}"/>
    <cellStyle name="Note 4 2 2 2 4 2" xfId="57125" xr:uid="{00000000-0005-0000-0000-000022DF0000}"/>
    <cellStyle name="Note 4 2 2 2 5" xfId="57126" xr:uid="{00000000-0005-0000-0000-000023DF0000}"/>
    <cellStyle name="Note 4 2 2 2 5 2" xfId="57127" xr:uid="{00000000-0005-0000-0000-000024DF0000}"/>
    <cellStyle name="Note 4 2 2 2 6" xfId="57128" xr:uid="{00000000-0005-0000-0000-000025DF0000}"/>
    <cellStyle name="Note 4 2 2 2 6 2" xfId="57129" xr:uid="{00000000-0005-0000-0000-000026DF0000}"/>
    <cellStyle name="Note 4 2 2 2 7" xfId="57130" xr:uid="{00000000-0005-0000-0000-000027DF0000}"/>
    <cellStyle name="Note 4 2 2 3" xfId="57131" xr:uid="{00000000-0005-0000-0000-000028DF0000}"/>
    <cellStyle name="Note 4 2 2 3 2" xfId="57132" xr:uid="{00000000-0005-0000-0000-000029DF0000}"/>
    <cellStyle name="Note 4 2 2 3 3" xfId="57133" xr:uid="{00000000-0005-0000-0000-00002ADF0000}"/>
    <cellStyle name="Note 4 2 2 3 4" xfId="57134" xr:uid="{00000000-0005-0000-0000-00002BDF0000}"/>
    <cellStyle name="Note 4 2 2 3 5" xfId="57135" xr:uid="{00000000-0005-0000-0000-00002CDF0000}"/>
    <cellStyle name="Note 4 2 2 4" xfId="57136" xr:uid="{00000000-0005-0000-0000-00002DDF0000}"/>
    <cellStyle name="Note 4 2 2 4 2" xfId="57137" xr:uid="{00000000-0005-0000-0000-00002EDF0000}"/>
    <cellStyle name="Note 4 2 2 4 3" xfId="57138" xr:uid="{00000000-0005-0000-0000-00002FDF0000}"/>
    <cellStyle name="Note 4 2 2 4 4" xfId="57139" xr:uid="{00000000-0005-0000-0000-000030DF0000}"/>
    <cellStyle name="Note 4 2 2 4 5" xfId="57140" xr:uid="{00000000-0005-0000-0000-000031DF0000}"/>
    <cellStyle name="Note 4 2 2 5" xfId="57141" xr:uid="{00000000-0005-0000-0000-000032DF0000}"/>
    <cellStyle name="Note 4 2 2 5 2" xfId="57142" xr:uid="{00000000-0005-0000-0000-000033DF0000}"/>
    <cellStyle name="Note 4 2 2 6" xfId="57143" xr:uid="{00000000-0005-0000-0000-000034DF0000}"/>
    <cellStyle name="Note 4 2 2 6 2" xfId="57144" xr:uid="{00000000-0005-0000-0000-000035DF0000}"/>
    <cellStyle name="Note 4 2 2 7" xfId="57145" xr:uid="{00000000-0005-0000-0000-000036DF0000}"/>
    <cellStyle name="Note 4 2 2 7 2" xfId="57146" xr:uid="{00000000-0005-0000-0000-000037DF0000}"/>
    <cellStyle name="Note 4 2 2 8" xfId="57147" xr:uid="{00000000-0005-0000-0000-000038DF0000}"/>
    <cellStyle name="Note 4 2 20" xfId="57148" xr:uid="{00000000-0005-0000-0000-000039DF0000}"/>
    <cellStyle name="Note 4 2 20 2" xfId="57149" xr:uid="{00000000-0005-0000-0000-00003ADF0000}"/>
    <cellStyle name="Note 4 2 21" xfId="57150" xr:uid="{00000000-0005-0000-0000-00003BDF0000}"/>
    <cellStyle name="Note 4 2 3" xfId="57151" xr:uid="{00000000-0005-0000-0000-00003CDF0000}"/>
    <cellStyle name="Note 4 2 3 2" xfId="57152" xr:uid="{00000000-0005-0000-0000-00003DDF0000}"/>
    <cellStyle name="Note 4 2 3 2 2" xfId="57153" xr:uid="{00000000-0005-0000-0000-00003EDF0000}"/>
    <cellStyle name="Note 4 2 3 2 2 2" xfId="57154" xr:uid="{00000000-0005-0000-0000-00003FDF0000}"/>
    <cellStyle name="Note 4 2 3 2 2 3" xfId="57155" xr:uid="{00000000-0005-0000-0000-000040DF0000}"/>
    <cellStyle name="Note 4 2 3 2 2 4" xfId="57156" xr:uid="{00000000-0005-0000-0000-000041DF0000}"/>
    <cellStyle name="Note 4 2 3 2 2 5" xfId="57157" xr:uid="{00000000-0005-0000-0000-000042DF0000}"/>
    <cellStyle name="Note 4 2 3 2 3" xfId="57158" xr:uid="{00000000-0005-0000-0000-000043DF0000}"/>
    <cellStyle name="Note 4 2 3 2 3 2" xfId="57159" xr:uid="{00000000-0005-0000-0000-000044DF0000}"/>
    <cellStyle name="Note 4 2 3 2 3 3" xfId="57160" xr:uid="{00000000-0005-0000-0000-000045DF0000}"/>
    <cellStyle name="Note 4 2 3 2 3 4" xfId="57161" xr:uid="{00000000-0005-0000-0000-000046DF0000}"/>
    <cellStyle name="Note 4 2 3 2 3 5" xfId="57162" xr:uid="{00000000-0005-0000-0000-000047DF0000}"/>
    <cellStyle name="Note 4 2 3 2 4" xfId="57163" xr:uid="{00000000-0005-0000-0000-000048DF0000}"/>
    <cellStyle name="Note 4 2 3 2 4 2" xfId="57164" xr:uid="{00000000-0005-0000-0000-000049DF0000}"/>
    <cellStyle name="Note 4 2 3 2 5" xfId="57165" xr:uid="{00000000-0005-0000-0000-00004ADF0000}"/>
    <cellStyle name="Note 4 2 3 2 5 2" xfId="57166" xr:uid="{00000000-0005-0000-0000-00004BDF0000}"/>
    <cellStyle name="Note 4 2 3 2 6" xfId="57167" xr:uid="{00000000-0005-0000-0000-00004CDF0000}"/>
    <cellStyle name="Note 4 2 3 2 6 2" xfId="57168" xr:uid="{00000000-0005-0000-0000-00004DDF0000}"/>
    <cellStyle name="Note 4 2 3 2 7" xfId="57169" xr:uid="{00000000-0005-0000-0000-00004EDF0000}"/>
    <cellStyle name="Note 4 2 3 3" xfId="57170" xr:uid="{00000000-0005-0000-0000-00004FDF0000}"/>
    <cellStyle name="Note 4 2 3 3 2" xfId="57171" xr:uid="{00000000-0005-0000-0000-000050DF0000}"/>
    <cellStyle name="Note 4 2 3 3 3" xfId="57172" xr:uid="{00000000-0005-0000-0000-000051DF0000}"/>
    <cellStyle name="Note 4 2 3 3 4" xfId="57173" xr:uid="{00000000-0005-0000-0000-000052DF0000}"/>
    <cellStyle name="Note 4 2 3 3 5" xfId="57174" xr:uid="{00000000-0005-0000-0000-000053DF0000}"/>
    <cellStyle name="Note 4 2 3 4" xfId="57175" xr:uid="{00000000-0005-0000-0000-000054DF0000}"/>
    <cellStyle name="Note 4 2 3 4 2" xfId="57176" xr:uid="{00000000-0005-0000-0000-000055DF0000}"/>
    <cellStyle name="Note 4 2 3 4 3" xfId="57177" xr:uid="{00000000-0005-0000-0000-000056DF0000}"/>
    <cellStyle name="Note 4 2 3 4 4" xfId="57178" xr:uid="{00000000-0005-0000-0000-000057DF0000}"/>
    <cellStyle name="Note 4 2 3 4 5" xfId="57179" xr:uid="{00000000-0005-0000-0000-000058DF0000}"/>
    <cellStyle name="Note 4 2 3 5" xfId="57180" xr:uid="{00000000-0005-0000-0000-000059DF0000}"/>
    <cellStyle name="Note 4 2 3 5 2" xfId="57181" xr:uid="{00000000-0005-0000-0000-00005ADF0000}"/>
    <cellStyle name="Note 4 2 3 6" xfId="57182" xr:uid="{00000000-0005-0000-0000-00005BDF0000}"/>
    <cellStyle name="Note 4 2 3 6 2" xfId="57183" xr:uid="{00000000-0005-0000-0000-00005CDF0000}"/>
    <cellStyle name="Note 4 2 3 7" xfId="57184" xr:uid="{00000000-0005-0000-0000-00005DDF0000}"/>
    <cellStyle name="Note 4 2 3 7 2" xfId="57185" xr:uid="{00000000-0005-0000-0000-00005EDF0000}"/>
    <cellStyle name="Note 4 2 3 8" xfId="57186" xr:uid="{00000000-0005-0000-0000-00005FDF0000}"/>
    <cellStyle name="Note 4 2 4" xfId="57187" xr:uid="{00000000-0005-0000-0000-000060DF0000}"/>
    <cellStyle name="Note 4 2 4 2" xfId="57188" xr:uid="{00000000-0005-0000-0000-000061DF0000}"/>
    <cellStyle name="Note 4 2 4 2 2" xfId="57189" xr:uid="{00000000-0005-0000-0000-000062DF0000}"/>
    <cellStyle name="Note 4 2 4 2 2 2" xfId="57190" xr:uid="{00000000-0005-0000-0000-000063DF0000}"/>
    <cellStyle name="Note 4 2 4 2 2 3" xfId="57191" xr:uid="{00000000-0005-0000-0000-000064DF0000}"/>
    <cellStyle name="Note 4 2 4 2 2 4" xfId="57192" xr:uid="{00000000-0005-0000-0000-000065DF0000}"/>
    <cellStyle name="Note 4 2 4 2 2 5" xfId="57193" xr:uid="{00000000-0005-0000-0000-000066DF0000}"/>
    <cellStyle name="Note 4 2 4 2 3" xfId="57194" xr:uid="{00000000-0005-0000-0000-000067DF0000}"/>
    <cellStyle name="Note 4 2 4 2 3 2" xfId="57195" xr:uid="{00000000-0005-0000-0000-000068DF0000}"/>
    <cellStyle name="Note 4 2 4 2 3 3" xfId="57196" xr:uid="{00000000-0005-0000-0000-000069DF0000}"/>
    <cellStyle name="Note 4 2 4 2 3 4" xfId="57197" xr:uid="{00000000-0005-0000-0000-00006ADF0000}"/>
    <cellStyle name="Note 4 2 4 2 3 5" xfId="57198" xr:uid="{00000000-0005-0000-0000-00006BDF0000}"/>
    <cellStyle name="Note 4 2 4 2 4" xfId="57199" xr:uid="{00000000-0005-0000-0000-00006CDF0000}"/>
    <cellStyle name="Note 4 2 4 2 4 2" xfId="57200" xr:uid="{00000000-0005-0000-0000-00006DDF0000}"/>
    <cellStyle name="Note 4 2 4 2 5" xfId="57201" xr:uid="{00000000-0005-0000-0000-00006EDF0000}"/>
    <cellStyle name="Note 4 2 4 2 5 2" xfId="57202" xr:uid="{00000000-0005-0000-0000-00006FDF0000}"/>
    <cellStyle name="Note 4 2 4 2 6" xfId="57203" xr:uid="{00000000-0005-0000-0000-000070DF0000}"/>
    <cellStyle name="Note 4 2 4 2 6 2" xfId="57204" xr:uid="{00000000-0005-0000-0000-000071DF0000}"/>
    <cellStyle name="Note 4 2 4 2 7" xfId="57205" xr:uid="{00000000-0005-0000-0000-000072DF0000}"/>
    <cellStyle name="Note 4 2 4 3" xfId="57206" xr:uid="{00000000-0005-0000-0000-000073DF0000}"/>
    <cellStyle name="Note 4 2 4 3 2" xfId="57207" xr:uid="{00000000-0005-0000-0000-000074DF0000}"/>
    <cellStyle name="Note 4 2 4 3 3" xfId="57208" xr:uid="{00000000-0005-0000-0000-000075DF0000}"/>
    <cellStyle name="Note 4 2 4 3 4" xfId="57209" xr:uid="{00000000-0005-0000-0000-000076DF0000}"/>
    <cellStyle name="Note 4 2 4 3 5" xfId="57210" xr:uid="{00000000-0005-0000-0000-000077DF0000}"/>
    <cellStyle name="Note 4 2 4 4" xfId="57211" xr:uid="{00000000-0005-0000-0000-000078DF0000}"/>
    <cellStyle name="Note 4 2 4 4 2" xfId="57212" xr:uid="{00000000-0005-0000-0000-000079DF0000}"/>
    <cellStyle name="Note 4 2 4 4 3" xfId="57213" xr:uid="{00000000-0005-0000-0000-00007ADF0000}"/>
    <cellStyle name="Note 4 2 4 4 4" xfId="57214" xr:uid="{00000000-0005-0000-0000-00007BDF0000}"/>
    <cellStyle name="Note 4 2 4 4 5" xfId="57215" xr:uid="{00000000-0005-0000-0000-00007CDF0000}"/>
    <cellStyle name="Note 4 2 4 5" xfId="57216" xr:uid="{00000000-0005-0000-0000-00007DDF0000}"/>
    <cellStyle name="Note 4 2 4 5 2" xfId="57217" xr:uid="{00000000-0005-0000-0000-00007EDF0000}"/>
    <cellStyle name="Note 4 2 4 6" xfId="57218" xr:uid="{00000000-0005-0000-0000-00007FDF0000}"/>
    <cellStyle name="Note 4 2 4 6 2" xfId="57219" xr:uid="{00000000-0005-0000-0000-000080DF0000}"/>
    <cellStyle name="Note 4 2 4 7" xfId="57220" xr:uid="{00000000-0005-0000-0000-000081DF0000}"/>
    <cellStyle name="Note 4 2 4 7 2" xfId="57221" xr:uid="{00000000-0005-0000-0000-000082DF0000}"/>
    <cellStyle name="Note 4 2 4 8" xfId="57222" xr:uid="{00000000-0005-0000-0000-000083DF0000}"/>
    <cellStyle name="Note 4 2 5" xfId="57223" xr:uid="{00000000-0005-0000-0000-000084DF0000}"/>
    <cellStyle name="Note 4 2 5 2" xfId="57224" xr:uid="{00000000-0005-0000-0000-000085DF0000}"/>
    <cellStyle name="Note 4 2 5 2 2" xfId="57225" xr:uid="{00000000-0005-0000-0000-000086DF0000}"/>
    <cellStyle name="Note 4 2 5 2 2 2" xfId="57226" xr:uid="{00000000-0005-0000-0000-000087DF0000}"/>
    <cellStyle name="Note 4 2 5 2 2 3" xfId="57227" xr:uid="{00000000-0005-0000-0000-000088DF0000}"/>
    <cellStyle name="Note 4 2 5 2 2 4" xfId="57228" xr:uid="{00000000-0005-0000-0000-000089DF0000}"/>
    <cellStyle name="Note 4 2 5 2 2 5" xfId="57229" xr:uid="{00000000-0005-0000-0000-00008ADF0000}"/>
    <cellStyle name="Note 4 2 5 2 3" xfId="57230" xr:uid="{00000000-0005-0000-0000-00008BDF0000}"/>
    <cellStyle name="Note 4 2 5 2 3 2" xfId="57231" xr:uid="{00000000-0005-0000-0000-00008CDF0000}"/>
    <cellStyle name="Note 4 2 5 2 3 3" xfId="57232" xr:uid="{00000000-0005-0000-0000-00008DDF0000}"/>
    <cellStyle name="Note 4 2 5 2 3 4" xfId="57233" xr:uid="{00000000-0005-0000-0000-00008EDF0000}"/>
    <cellStyle name="Note 4 2 5 2 3 5" xfId="57234" xr:uid="{00000000-0005-0000-0000-00008FDF0000}"/>
    <cellStyle name="Note 4 2 5 2 4" xfId="57235" xr:uid="{00000000-0005-0000-0000-000090DF0000}"/>
    <cellStyle name="Note 4 2 5 2 4 2" xfId="57236" xr:uid="{00000000-0005-0000-0000-000091DF0000}"/>
    <cellStyle name="Note 4 2 5 2 5" xfId="57237" xr:uid="{00000000-0005-0000-0000-000092DF0000}"/>
    <cellStyle name="Note 4 2 5 2 5 2" xfId="57238" xr:uid="{00000000-0005-0000-0000-000093DF0000}"/>
    <cellStyle name="Note 4 2 5 2 6" xfId="57239" xr:uid="{00000000-0005-0000-0000-000094DF0000}"/>
    <cellStyle name="Note 4 2 5 2 6 2" xfId="57240" xr:uid="{00000000-0005-0000-0000-000095DF0000}"/>
    <cellStyle name="Note 4 2 5 2 7" xfId="57241" xr:uid="{00000000-0005-0000-0000-000096DF0000}"/>
    <cellStyle name="Note 4 2 5 3" xfId="57242" xr:uid="{00000000-0005-0000-0000-000097DF0000}"/>
    <cellStyle name="Note 4 2 5 3 2" xfId="57243" xr:uid="{00000000-0005-0000-0000-000098DF0000}"/>
    <cellStyle name="Note 4 2 5 3 3" xfId="57244" xr:uid="{00000000-0005-0000-0000-000099DF0000}"/>
    <cellStyle name="Note 4 2 5 3 4" xfId="57245" xr:uid="{00000000-0005-0000-0000-00009ADF0000}"/>
    <cellStyle name="Note 4 2 5 3 5" xfId="57246" xr:uid="{00000000-0005-0000-0000-00009BDF0000}"/>
    <cellStyle name="Note 4 2 5 4" xfId="57247" xr:uid="{00000000-0005-0000-0000-00009CDF0000}"/>
    <cellStyle name="Note 4 2 5 4 2" xfId="57248" xr:uid="{00000000-0005-0000-0000-00009DDF0000}"/>
    <cellStyle name="Note 4 2 5 4 3" xfId="57249" xr:uid="{00000000-0005-0000-0000-00009EDF0000}"/>
    <cellStyle name="Note 4 2 5 4 4" xfId="57250" xr:uid="{00000000-0005-0000-0000-00009FDF0000}"/>
    <cellStyle name="Note 4 2 5 4 5" xfId="57251" xr:uid="{00000000-0005-0000-0000-0000A0DF0000}"/>
    <cellStyle name="Note 4 2 5 5" xfId="57252" xr:uid="{00000000-0005-0000-0000-0000A1DF0000}"/>
    <cellStyle name="Note 4 2 5 5 2" xfId="57253" xr:uid="{00000000-0005-0000-0000-0000A2DF0000}"/>
    <cellStyle name="Note 4 2 5 6" xfId="57254" xr:uid="{00000000-0005-0000-0000-0000A3DF0000}"/>
    <cellStyle name="Note 4 2 5 6 2" xfId="57255" xr:uid="{00000000-0005-0000-0000-0000A4DF0000}"/>
    <cellStyle name="Note 4 2 5 7" xfId="57256" xr:uid="{00000000-0005-0000-0000-0000A5DF0000}"/>
    <cellStyle name="Note 4 2 5 7 2" xfId="57257" xr:uid="{00000000-0005-0000-0000-0000A6DF0000}"/>
    <cellStyle name="Note 4 2 5 8" xfId="57258" xr:uid="{00000000-0005-0000-0000-0000A7DF0000}"/>
    <cellStyle name="Note 4 2 6" xfId="57259" xr:uid="{00000000-0005-0000-0000-0000A8DF0000}"/>
    <cellStyle name="Note 4 2 6 2" xfId="57260" xr:uid="{00000000-0005-0000-0000-0000A9DF0000}"/>
    <cellStyle name="Note 4 2 6 2 2" xfId="57261" xr:uid="{00000000-0005-0000-0000-0000AADF0000}"/>
    <cellStyle name="Note 4 2 6 2 2 2" xfId="57262" xr:uid="{00000000-0005-0000-0000-0000ABDF0000}"/>
    <cellStyle name="Note 4 2 6 2 2 3" xfId="57263" xr:uid="{00000000-0005-0000-0000-0000ACDF0000}"/>
    <cellStyle name="Note 4 2 6 2 2 4" xfId="57264" xr:uid="{00000000-0005-0000-0000-0000ADDF0000}"/>
    <cellStyle name="Note 4 2 6 2 2 5" xfId="57265" xr:uid="{00000000-0005-0000-0000-0000AEDF0000}"/>
    <cellStyle name="Note 4 2 6 2 3" xfId="57266" xr:uid="{00000000-0005-0000-0000-0000AFDF0000}"/>
    <cellStyle name="Note 4 2 6 2 3 2" xfId="57267" xr:uid="{00000000-0005-0000-0000-0000B0DF0000}"/>
    <cellStyle name="Note 4 2 6 2 3 3" xfId="57268" xr:uid="{00000000-0005-0000-0000-0000B1DF0000}"/>
    <cellStyle name="Note 4 2 6 2 3 4" xfId="57269" xr:uid="{00000000-0005-0000-0000-0000B2DF0000}"/>
    <cellStyle name="Note 4 2 6 2 3 5" xfId="57270" xr:uid="{00000000-0005-0000-0000-0000B3DF0000}"/>
    <cellStyle name="Note 4 2 6 2 4" xfId="57271" xr:uid="{00000000-0005-0000-0000-0000B4DF0000}"/>
    <cellStyle name="Note 4 2 6 2 4 2" xfId="57272" xr:uid="{00000000-0005-0000-0000-0000B5DF0000}"/>
    <cellStyle name="Note 4 2 6 2 5" xfId="57273" xr:uid="{00000000-0005-0000-0000-0000B6DF0000}"/>
    <cellStyle name="Note 4 2 6 2 5 2" xfId="57274" xr:uid="{00000000-0005-0000-0000-0000B7DF0000}"/>
    <cellStyle name="Note 4 2 6 2 6" xfId="57275" xr:uid="{00000000-0005-0000-0000-0000B8DF0000}"/>
    <cellStyle name="Note 4 2 6 2 6 2" xfId="57276" xr:uid="{00000000-0005-0000-0000-0000B9DF0000}"/>
    <cellStyle name="Note 4 2 6 2 7" xfId="57277" xr:uid="{00000000-0005-0000-0000-0000BADF0000}"/>
    <cellStyle name="Note 4 2 6 3" xfId="57278" xr:uid="{00000000-0005-0000-0000-0000BBDF0000}"/>
    <cellStyle name="Note 4 2 6 3 2" xfId="57279" xr:uid="{00000000-0005-0000-0000-0000BCDF0000}"/>
    <cellStyle name="Note 4 2 6 3 3" xfId="57280" xr:uid="{00000000-0005-0000-0000-0000BDDF0000}"/>
    <cellStyle name="Note 4 2 6 3 4" xfId="57281" xr:uid="{00000000-0005-0000-0000-0000BEDF0000}"/>
    <cellStyle name="Note 4 2 6 3 5" xfId="57282" xr:uid="{00000000-0005-0000-0000-0000BFDF0000}"/>
    <cellStyle name="Note 4 2 6 4" xfId="57283" xr:uid="{00000000-0005-0000-0000-0000C0DF0000}"/>
    <cellStyle name="Note 4 2 6 4 2" xfId="57284" xr:uid="{00000000-0005-0000-0000-0000C1DF0000}"/>
    <cellStyle name="Note 4 2 6 4 3" xfId="57285" xr:uid="{00000000-0005-0000-0000-0000C2DF0000}"/>
    <cellStyle name="Note 4 2 6 4 4" xfId="57286" xr:uid="{00000000-0005-0000-0000-0000C3DF0000}"/>
    <cellStyle name="Note 4 2 6 4 5" xfId="57287" xr:uid="{00000000-0005-0000-0000-0000C4DF0000}"/>
    <cellStyle name="Note 4 2 6 5" xfId="57288" xr:uid="{00000000-0005-0000-0000-0000C5DF0000}"/>
    <cellStyle name="Note 4 2 6 5 2" xfId="57289" xr:uid="{00000000-0005-0000-0000-0000C6DF0000}"/>
    <cellStyle name="Note 4 2 6 6" xfId="57290" xr:uid="{00000000-0005-0000-0000-0000C7DF0000}"/>
    <cellStyle name="Note 4 2 6 6 2" xfId="57291" xr:uid="{00000000-0005-0000-0000-0000C8DF0000}"/>
    <cellStyle name="Note 4 2 6 7" xfId="57292" xr:uid="{00000000-0005-0000-0000-0000C9DF0000}"/>
    <cellStyle name="Note 4 2 6 7 2" xfId="57293" xr:uid="{00000000-0005-0000-0000-0000CADF0000}"/>
    <cellStyle name="Note 4 2 6 8" xfId="57294" xr:uid="{00000000-0005-0000-0000-0000CBDF0000}"/>
    <cellStyle name="Note 4 2 7" xfId="57295" xr:uid="{00000000-0005-0000-0000-0000CCDF0000}"/>
    <cellStyle name="Note 4 2 7 2" xfId="57296" xr:uid="{00000000-0005-0000-0000-0000CDDF0000}"/>
    <cellStyle name="Note 4 2 7 2 2" xfId="57297" xr:uid="{00000000-0005-0000-0000-0000CEDF0000}"/>
    <cellStyle name="Note 4 2 7 2 2 2" xfId="57298" xr:uid="{00000000-0005-0000-0000-0000CFDF0000}"/>
    <cellStyle name="Note 4 2 7 2 2 3" xfId="57299" xr:uid="{00000000-0005-0000-0000-0000D0DF0000}"/>
    <cellStyle name="Note 4 2 7 2 2 4" xfId="57300" xr:uid="{00000000-0005-0000-0000-0000D1DF0000}"/>
    <cellStyle name="Note 4 2 7 2 2 5" xfId="57301" xr:uid="{00000000-0005-0000-0000-0000D2DF0000}"/>
    <cellStyle name="Note 4 2 7 2 3" xfId="57302" xr:uid="{00000000-0005-0000-0000-0000D3DF0000}"/>
    <cellStyle name="Note 4 2 7 2 3 2" xfId="57303" xr:uid="{00000000-0005-0000-0000-0000D4DF0000}"/>
    <cellStyle name="Note 4 2 7 2 3 3" xfId="57304" xr:uid="{00000000-0005-0000-0000-0000D5DF0000}"/>
    <cellStyle name="Note 4 2 7 2 3 4" xfId="57305" xr:uid="{00000000-0005-0000-0000-0000D6DF0000}"/>
    <cellStyle name="Note 4 2 7 2 3 5" xfId="57306" xr:uid="{00000000-0005-0000-0000-0000D7DF0000}"/>
    <cellStyle name="Note 4 2 7 2 4" xfId="57307" xr:uid="{00000000-0005-0000-0000-0000D8DF0000}"/>
    <cellStyle name="Note 4 2 7 2 4 2" xfId="57308" xr:uid="{00000000-0005-0000-0000-0000D9DF0000}"/>
    <cellStyle name="Note 4 2 7 2 5" xfId="57309" xr:uid="{00000000-0005-0000-0000-0000DADF0000}"/>
    <cellStyle name="Note 4 2 7 2 5 2" xfId="57310" xr:uid="{00000000-0005-0000-0000-0000DBDF0000}"/>
    <cellStyle name="Note 4 2 7 2 6" xfId="57311" xr:uid="{00000000-0005-0000-0000-0000DCDF0000}"/>
    <cellStyle name="Note 4 2 7 2 6 2" xfId="57312" xr:uid="{00000000-0005-0000-0000-0000DDDF0000}"/>
    <cellStyle name="Note 4 2 7 2 7" xfId="57313" xr:uid="{00000000-0005-0000-0000-0000DEDF0000}"/>
    <cellStyle name="Note 4 2 7 3" xfId="57314" xr:uid="{00000000-0005-0000-0000-0000DFDF0000}"/>
    <cellStyle name="Note 4 2 7 3 2" xfId="57315" xr:uid="{00000000-0005-0000-0000-0000E0DF0000}"/>
    <cellStyle name="Note 4 2 7 3 3" xfId="57316" xr:uid="{00000000-0005-0000-0000-0000E1DF0000}"/>
    <cellStyle name="Note 4 2 7 3 4" xfId="57317" xr:uid="{00000000-0005-0000-0000-0000E2DF0000}"/>
    <cellStyle name="Note 4 2 7 3 5" xfId="57318" xr:uid="{00000000-0005-0000-0000-0000E3DF0000}"/>
    <cellStyle name="Note 4 2 7 4" xfId="57319" xr:uid="{00000000-0005-0000-0000-0000E4DF0000}"/>
    <cellStyle name="Note 4 2 7 4 2" xfId="57320" xr:uid="{00000000-0005-0000-0000-0000E5DF0000}"/>
    <cellStyle name="Note 4 2 7 4 3" xfId="57321" xr:uid="{00000000-0005-0000-0000-0000E6DF0000}"/>
    <cellStyle name="Note 4 2 7 4 4" xfId="57322" xr:uid="{00000000-0005-0000-0000-0000E7DF0000}"/>
    <cellStyle name="Note 4 2 7 4 5" xfId="57323" xr:uid="{00000000-0005-0000-0000-0000E8DF0000}"/>
    <cellStyle name="Note 4 2 7 5" xfId="57324" xr:uid="{00000000-0005-0000-0000-0000E9DF0000}"/>
    <cellStyle name="Note 4 2 7 5 2" xfId="57325" xr:uid="{00000000-0005-0000-0000-0000EADF0000}"/>
    <cellStyle name="Note 4 2 7 6" xfId="57326" xr:uid="{00000000-0005-0000-0000-0000EBDF0000}"/>
    <cellStyle name="Note 4 2 7 6 2" xfId="57327" xr:uid="{00000000-0005-0000-0000-0000ECDF0000}"/>
    <cellStyle name="Note 4 2 7 7" xfId="57328" xr:uid="{00000000-0005-0000-0000-0000EDDF0000}"/>
    <cellStyle name="Note 4 2 7 7 2" xfId="57329" xr:uid="{00000000-0005-0000-0000-0000EEDF0000}"/>
    <cellStyle name="Note 4 2 7 8" xfId="57330" xr:uid="{00000000-0005-0000-0000-0000EFDF0000}"/>
    <cellStyle name="Note 4 2 8" xfId="57331" xr:uid="{00000000-0005-0000-0000-0000F0DF0000}"/>
    <cellStyle name="Note 4 2 8 2" xfId="57332" xr:uid="{00000000-0005-0000-0000-0000F1DF0000}"/>
    <cellStyle name="Note 4 2 8 2 2" xfId="57333" xr:uid="{00000000-0005-0000-0000-0000F2DF0000}"/>
    <cellStyle name="Note 4 2 8 2 2 2" xfId="57334" xr:uid="{00000000-0005-0000-0000-0000F3DF0000}"/>
    <cellStyle name="Note 4 2 8 2 2 3" xfId="57335" xr:uid="{00000000-0005-0000-0000-0000F4DF0000}"/>
    <cellStyle name="Note 4 2 8 2 2 4" xfId="57336" xr:uid="{00000000-0005-0000-0000-0000F5DF0000}"/>
    <cellStyle name="Note 4 2 8 2 2 5" xfId="57337" xr:uid="{00000000-0005-0000-0000-0000F6DF0000}"/>
    <cellStyle name="Note 4 2 8 2 3" xfId="57338" xr:uid="{00000000-0005-0000-0000-0000F7DF0000}"/>
    <cellStyle name="Note 4 2 8 2 3 2" xfId="57339" xr:uid="{00000000-0005-0000-0000-0000F8DF0000}"/>
    <cellStyle name="Note 4 2 8 2 3 3" xfId="57340" xr:uid="{00000000-0005-0000-0000-0000F9DF0000}"/>
    <cellStyle name="Note 4 2 8 2 3 4" xfId="57341" xr:uid="{00000000-0005-0000-0000-0000FADF0000}"/>
    <cellStyle name="Note 4 2 8 2 3 5" xfId="57342" xr:uid="{00000000-0005-0000-0000-0000FBDF0000}"/>
    <cellStyle name="Note 4 2 8 2 4" xfId="57343" xr:uid="{00000000-0005-0000-0000-0000FCDF0000}"/>
    <cellStyle name="Note 4 2 8 2 4 2" xfId="57344" xr:uid="{00000000-0005-0000-0000-0000FDDF0000}"/>
    <cellStyle name="Note 4 2 8 2 5" xfId="57345" xr:uid="{00000000-0005-0000-0000-0000FEDF0000}"/>
    <cellStyle name="Note 4 2 8 2 5 2" xfId="57346" xr:uid="{00000000-0005-0000-0000-0000FFDF0000}"/>
    <cellStyle name="Note 4 2 8 2 6" xfId="57347" xr:uid="{00000000-0005-0000-0000-000000E00000}"/>
    <cellStyle name="Note 4 2 8 2 6 2" xfId="57348" xr:uid="{00000000-0005-0000-0000-000001E00000}"/>
    <cellStyle name="Note 4 2 8 2 7" xfId="57349" xr:uid="{00000000-0005-0000-0000-000002E00000}"/>
    <cellStyle name="Note 4 2 8 3" xfId="57350" xr:uid="{00000000-0005-0000-0000-000003E00000}"/>
    <cellStyle name="Note 4 2 8 3 2" xfId="57351" xr:uid="{00000000-0005-0000-0000-000004E00000}"/>
    <cellStyle name="Note 4 2 8 3 3" xfId="57352" xr:uid="{00000000-0005-0000-0000-000005E00000}"/>
    <cellStyle name="Note 4 2 8 3 4" xfId="57353" xr:uid="{00000000-0005-0000-0000-000006E00000}"/>
    <cellStyle name="Note 4 2 8 3 5" xfId="57354" xr:uid="{00000000-0005-0000-0000-000007E00000}"/>
    <cellStyle name="Note 4 2 8 4" xfId="57355" xr:uid="{00000000-0005-0000-0000-000008E00000}"/>
    <cellStyle name="Note 4 2 8 4 2" xfId="57356" xr:uid="{00000000-0005-0000-0000-000009E00000}"/>
    <cellStyle name="Note 4 2 8 4 3" xfId="57357" xr:uid="{00000000-0005-0000-0000-00000AE00000}"/>
    <cellStyle name="Note 4 2 8 4 4" xfId="57358" xr:uid="{00000000-0005-0000-0000-00000BE00000}"/>
    <cellStyle name="Note 4 2 8 4 5" xfId="57359" xr:uid="{00000000-0005-0000-0000-00000CE00000}"/>
    <cellStyle name="Note 4 2 8 5" xfId="57360" xr:uid="{00000000-0005-0000-0000-00000DE00000}"/>
    <cellStyle name="Note 4 2 8 5 2" xfId="57361" xr:uid="{00000000-0005-0000-0000-00000EE00000}"/>
    <cellStyle name="Note 4 2 8 6" xfId="57362" xr:uid="{00000000-0005-0000-0000-00000FE00000}"/>
    <cellStyle name="Note 4 2 8 6 2" xfId="57363" xr:uid="{00000000-0005-0000-0000-000010E00000}"/>
    <cellStyle name="Note 4 2 8 7" xfId="57364" xr:uid="{00000000-0005-0000-0000-000011E00000}"/>
    <cellStyle name="Note 4 2 8 7 2" xfId="57365" xr:uid="{00000000-0005-0000-0000-000012E00000}"/>
    <cellStyle name="Note 4 2 8 8" xfId="57366" xr:uid="{00000000-0005-0000-0000-000013E00000}"/>
    <cellStyle name="Note 4 2 9" xfId="57367" xr:uid="{00000000-0005-0000-0000-000014E00000}"/>
    <cellStyle name="Note 4 2 9 2" xfId="57368" xr:uid="{00000000-0005-0000-0000-000015E00000}"/>
    <cellStyle name="Note 4 2 9 2 2" xfId="57369" xr:uid="{00000000-0005-0000-0000-000016E00000}"/>
    <cellStyle name="Note 4 2 9 2 2 2" xfId="57370" xr:uid="{00000000-0005-0000-0000-000017E00000}"/>
    <cellStyle name="Note 4 2 9 2 2 3" xfId="57371" xr:uid="{00000000-0005-0000-0000-000018E00000}"/>
    <cellStyle name="Note 4 2 9 2 2 4" xfId="57372" xr:uid="{00000000-0005-0000-0000-000019E00000}"/>
    <cellStyle name="Note 4 2 9 2 2 5" xfId="57373" xr:uid="{00000000-0005-0000-0000-00001AE00000}"/>
    <cellStyle name="Note 4 2 9 2 3" xfId="57374" xr:uid="{00000000-0005-0000-0000-00001BE00000}"/>
    <cellStyle name="Note 4 2 9 2 3 2" xfId="57375" xr:uid="{00000000-0005-0000-0000-00001CE00000}"/>
    <cellStyle name="Note 4 2 9 2 3 3" xfId="57376" xr:uid="{00000000-0005-0000-0000-00001DE00000}"/>
    <cellStyle name="Note 4 2 9 2 3 4" xfId="57377" xr:uid="{00000000-0005-0000-0000-00001EE00000}"/>
    <cellStyle name="Note 4 2 9 2 3 5" xfId="57378" xr:uid="{00000000-0005-0000-0000-00001FE00000}"/>
    <cellStyle name="Note 4 2 9 2 4" xfId="57379" xr:uid="{00000000-0005-0000-0000-000020E00000}"/>
    <cellStyle name="Note 4 2 9 2 4 2" xfId="57380" xr:uid="{00000000-0005-0000-0000-000021E00000}"/>
    <cellStyle name="Note 4 2 9 2 5" xfId="57381" xr:uid="{00000000-0005-0000-0000-000022E00000}"/>
    <cellStyle name="Note 4 2 9 2 5 2" xfId="57382" xr:uid="{00000000-0005-0000-0000-000023E00000}"/>
    <cellStyle name="Note 4 2 9 2 6" xfId="57383" xr:uid="{00000000-0005-0000-0000-000024E00000}"/>
    <cellStyle name="Note 4 2 9 2 6 2" xfId="57384" xr:uid="{00000000-0005-0000-0000-000025E00000}"/>
    <cellStyle name="Note 4 2 9 2 7" xfId="57385" xr:uid="{00000000-0005-0000-0000-000026E00000}"/>
    <cellStyle name="Note 4 2 9 3" xfId="57386" xr:uid="{00000000-0005-0000-0000-000027E00000}"/>
    <cellStyle name="Note 4 2 9 3 2" xfId="57387" xr:uid="{00000000-0005-0000-0000-000028E00000}"/>
    <cellStyle name="Note 4 2 9 3 3" xfId="57388" xr:uid="{00000000-0005-0000-0000-000029E00000}"/>
    <cellStyle name="Note 4 2 9 3 4" xfId="57389" xr:uid="{00000000-0005-0000-0000-00002AE00000}"/>
    <cellStyle name="Note 4 2 9 3 5" xfId="57390" xr:uid="{00000000-0005-0000-0000-00002BE00000}"/>
    <cellStyle name="Note 4 2 9 4" xfId="57391" xr:uid="{00000000-0005-0000-0000-00002CE00000}"/>
    <cellStyle name="Note 4 2 9 4 2" xfId="57392" xr:uid="{00000000-0005-0000-0000-00002DE00000}"/>
    <cellStyle name="Note 4 2 9 4 3" xfId="57393" xr:uid="{00000000-0005-0000-0000-00002EE00000}"/>
    <cellStyle name="Note 4 2 9 4 4" xfId="57394" xr:uid="{00000000-0005-0000-0000-00002FE00000}"/>
    <cellStyle name="Note 4 2 9 4 5" xfId="57395" xr:uid="{00000000-0005-0000-0000-000030E00000}"/>
    <cellStyle name="Note 4 2 9 5" xfId="57396" xr:uid="{00000000-0005-0000-0000-000031E00000}"/>
    <cellStyle name="Note 4 2 9 5 2" xfId="57397" xr:uid="{00000000-0005-0000-0000-000032E00000}"/>
    <cellStyle name="Note 4 2 9 6" xfId="57398" xr:uid="{00000000-0005-0000-0000-000033E00000}"/>
    <cellStyle name="Note 4 2 9 6 2" xfId="57399" xr:uid="{00000000-0005-0000-0000-000034E00000}"/>
    <cellStyle name="Note 4 2 9 7" xfId="57400" xr:uid="{00000000-0005-0000-0000-000035E00000}"/>
    <cellStyle name="Note 4 2 9 7 2" xfId="57401" xr:uid="{00000000-0005-0000-0000-000036E00000}"/>
    <cellStyle name="Note 4 2 9 8" xfId="57402" xr:uid="{00000000-0005-0000-0000-000037E00000}"/>
    <cellStyle name="Note 4 3" xfId="57403" xr:uid="{00000000-0005-0000-0000-000038E00000}"/>
    <cellStyle name="Note 4 3 2" xfId="57404" xr:uid="{00000000-0005-0000-0000-000039E00000}"/>
    <cellStyle name="Note 4 3 2 2" xfId="57405" xr:uid="{00000000-0005-0000-0000-00003AE00000}"/>
    <cellStyle name="Note 4 3 3" xfId="57406" xr:uid="{00000000-0005-0000-0000-00003BE00000}"/>
    <cellStyle name="Note 4 3 3 2" xfId="57407" xr:uid="{00000000-0005-0000-0000-00003CE00000}"/>
    <cellStyle name="Note 4 3 4" xfId="57408" xr:uid="{00000000-0005-0000-0000-00003DE00000}"/>
    <cellStyle name="Note 4 3 5" xfId="57409" xr:uid="{00000000-0005-0000-0000-00003EE00000}"/>
    <cellStyle name="Note 4 4" xfId="57410" xr:uid="{00000000-0005-0000-0000-00003FE00000}"/>
    <cellStyle name="Note 4 4 2" xfId="57411" xr:uid="{00000000-0005-0000-0000-000040E00000}"/>
    <cellStyle name="Note 4 4 2 2" xfId="57412" xr:uid="{00000000-0005-0000-0000-000041E00000}"/>
    <cellStyle name="Note 4 4 3" xfId="57413" xr:uid="{00000000-0005-0000-0000-000042E00000}"/>
    <cellStyle name="Note 4 4 3 2" xfId="57414" xr:uid="{00000000-0005-0000-0000-000043E00000}"/>
    <cellStyle name="Note 4 4 4" xfId="57415" xr:uid="{00000000-0005-0000-0000-000044E00000}"/>
    <cellStyle name="Note 4 4 5" xfId="57416" xr:uid="{00000000-0005-0000-0000-000045E00000}"/>
    <cellStyle name="Note 4 5" xfId="57417" xr:uid="{00000000-0005-0000-0000-000046E00000}"/>
    <cellStyle name="Note 4 5 2" xfId="57418" xr:uid="{00000000-0005-0000-0000-000047E00000}"/>
    <cellStyle name="Note 4 5 2 2" xfId="57419" xr:uid="{00000000-0005-0000-0000-000048E00000}"/>
    <cellStyle name="Note 4 6" xfId="57420" xr:uid="{00000000-0005-0000-0000-000049E00000}"/>
    <cellStyle name="Note 4 6 2" xfId="57421" xr:uid="{00000000-0005-0000-0000-00004AE00000}"/>
    <cellStyle name="Note 4 7" xfId="57422" xr:uid="{00000000-0005-0000-0000-00004BE00000}"/>
    <cellStyle name="Note 4 7 2" xfId="57423" xr:uid="{00000000-0005-0000-0000-00004CE00000}"/>
    <cellStyle name="Note 4_T-straight with PEDs adjustor" xfId="57424" xr:uid="{00000000-0005-0000-0000-00004DE00000}"/>
    <cellStyle name="Note 5" xfId="57425" xr:uid="{00000000-0005-0000-0000-00004EE00000}"/>
    <cellStyle name="Note 5 2" xfId="57426" xr:uid="{00000000-0005-0000-0000-00004FE00000}"/>
    <cellStyle name="Note 5 2 2" xfId="57427" xr:uid="{00000000-0005-0000-0000-000050E00000}"/>
    <cellStyle name="Note 5 3" xfId="57428" xr:uid="{00000000-0005-0000-0000-000051E00000}"/>
    <cellStyle name="Note 5 3 2" xfId="57429" xr:uid="{00000000-0005-0000-0000-000052E00000}"/>
    <cellStyle name="Note 5 3 2 2" xfId="57430" xr:uid="{00000000-0005-0000-0000-000053E00000}"/>
    <cellStyle name="Note 5 3 3" xfId="57431" xr:uid="{00000000-0005-0000-0000-000054E00000}"/>
    <cellStyle name="Note 5 4" xfId="57432" xr:uid="{00000000-0005-0000-0000-000055E00000}"/>
    <cellStyle name="Note 5 4 2" xfId="57433" xr:uid="{00000000-0005-0000-0000-000056E00000}"/>
    <cellStyle name="Note 5 5" xfId="57434" xr:uid="{00000000-0005-0000-0000-000057E00000}"/>
    <cellStyle name="Note 6" xfId="57435" xr:uid="{00000000-0005-0000-0000-000058E00000}"/>
    <cellStyle name="Note 6 2" xfId="57436" xr:uid="{00000000-0005-0000-0000-000059E00000}"/>
    <cellStyle name="Note 6 2 2" xfId="57437" xr:uid="{00000000-0005-0000-0000-00005AE00000}"/>
    <cellStyle name="Note 6 3" xfId="57438" xr:uid="{00000000-0005-0000-0000-00005BE00000}"/>
    <cellStyle name="Note 6 3 2" xfId="57439" xr:uid="{00000000-0005-0000-0000-00005CE00000}"/>
    <cellStyle name="Note 6 3 2 2" xfId="57440" xr:uid="{00000000-0005-0000-0000-00005DE00000}"/>
    <cellStyle name="Note 6 3 3" xfId="57441" xr:uid="{00000000-0005-0000-0000-00005EE00000}"/>
    <cellStyle name="Note 6 4" xfId="57442" xr:uid="{00000000-0005-0000-0000-00005FE00000}"/>
    <cellStyle name="Note 6 4 2" xfId="57443" xr:uid="{00000000-0005-0000-0000-000060E00000}"/>
    <cellStyle name="Note 6 5" xfId="57444" xr:uid="{00000000-0005-0000-0000-000061E00000}"/>
    <cellStyle name="Note 7" xfId="57445" xr:uid="{00000000-0005-0000-0000-000062E00000}"/>
    <cellStyle name="Note 7 2" xfId="57446" xr:uid="{00000000-0005-0000-0000-000063E00000}"/>
    <cellStyle name="Note 7 2 2" xfId="57447" xr:uid="{00000000-0005-0000-0000-000064E00000}"/>
    <cellStyle name="Note 7 3" xfId="57448" xr:uid="{00000000-0005-0000-0000-000065E00000}"/>
    <cellStyle name="Note 7 3 2" xfId="57449" xr:uid="{00000000-0005-0000-0000-000066E00000}"/>
    <cellStyle name="Note 7 3 2 2" xfId="57450" xr:uid="{00000000-0005-0000-0000-000067E00000}"/>
    <cellStyle name="Note 7 3 3" xfId="57451" xr:uid="{00000000-0005-0000-0000-000068E00000}"/>
    <cellStyle name="Note 7 4" xfId="57452" xr:uid="{00000000-0005-0000-0000-000069E00000}"/>
    <cellStyle name="Note 7 4 2" xfId="57453" xr:uid="{00000000-0005-0000-0000-00006AE00000}"/>
    <cellStyle name="Note 7 5" xfId="57454" xr:uid="{00000000-0005-0000-0000-00006BE00000}"/>
    <cellStyle name="Note 8" xfId="57455" xr:uid="{00000000-0005-0000-0000-00006CE00000}"/>
    <cellStyle name="Note 8 2" xfId="57456" xr:uid="{00000000-0005-0000-0000-00006DE00000}"/>
    <cellStyle name="Note 8 2 2" xfId="57457" xr:uid="{00000000-0005-0000-0000-00006EE00000}"/>
    <cellStyle name="Note 8 3" xfId="57458" xr:uid="{00000000-0005-0000-0000-00006FE00000}"/>
    <cellStyle name="Note 8 3 2" xfId="57459" xr:uid="{00000000-0005-0000-0000-000070E00000}"/>
    <cellStyle name="Note 8 3 2 2" xfId="57460" xr:uid="{00000000-0005-0000-0000-000071E00000}"/>
    <cellStyle name="Note 8 3 3" xfId="57461" xr:uid="{00000000-0005-0000-0000-000072E00000}"/>
    <cellStyle name="Note 8 4" xfId="57462" xr:uid="{00000000-0005-0000-0000-000073E00000}"/>
    <cellStyle name="Note 8 4 2" xfId="57463" xr:uid="{00000000-0005-0000-0000-000074E00000}"/>
    <cellStyle name="Note 8 5" xfId="57464" xr:uid="{00000000-0005-0000-0000-000075E00000}"/>
    <cellStyle name="Note 9" xfId="57465" xr:uid="{00000000-0005-0000-0000-000076E00000}"/>
    <cellStyle name="Note 9 2" xfId="57466" xr:uid="{00000000-0005-0000-0000-000077E00000}"/>
    <cellStyle name="Note 9 2 2" xfId="57467" xr:uid="{00000000-0005-0000-0000-000078E00000}"/>
    <cellStyle name="Note 9 3" xfId="57468" xr:uid="{00000000-0005-0000-0000-000079E00000}"/>
    <cellStyle name="Note 9 3 2" xfId="57469" xr:uid="{00000000-0005-0000-0000-00007AE00000}"/>
    <cellStyle name="Note 9 3 2 2" xfId="57470" xr:uid="{00000000-0005-0000-0000-00007BE00000}"/>
    <cellStyle name="Note 9 3 3" xfId="57471" xr:uid="{00000000-0005-0000-0000-00007CE00000}"/>
    <cellStyle name="Note 9 4" xfId="57472" xr:uid="{00000000-0005-0000-0000-00007DE00000}"/>
    <cellStyle name="Note 9 4 2" xfId="57473" xr:uid="{00000000-0005-0000-0000-00007EE00000}"/>
    <cellStyle name="Note 9 5" xfId="57474" xr:uid="{00000000-0005-0000-0000-00007FE00000}"/>
    <cellStyle name="Output 10" xfId="57475" xr:uid="{00000000-0005-0000-0000-000080E00000}"/>
    <cellStyle name="Output 10 2" xfId="57476" xr:uid="{00000000-0005-0000-0000-000081E00000}"/>
    <cellStyle name="Output 10 2 2" xfId="57477" xr:uid="{00000000-0005-0000-0000-000082E00000}"/>
    <cellStyle name="Output 10 3" xfId="57478" xr:uid="{00000000-0005-0000-0000-000083E00000}"/>
    <cellStyle name="Output 10 3 2" xfId="57479" xr:uid="{00000000-0005-0000-0000-000084E00000}"/>
    <cellStyle name="Output 10 4" xfId="57480" xr:uid="{00000000-0005-0000-0000-000085E00000}"/>
    <cellStyle name="Output 11" xfId="57481" xr:uid="{00000000-0005-0000-0000-000086E00000}"/>
    <cellStyle name="Output 11 2" xfId="57482" xr:uid="{00000000-0005-0000-0000-000087E00000}"/>
    <cellStyle name="Output 12" xfId="57483" xr:uid="{00000000-0005-0000-0000-000088E00000}"/>
    <cellStyle name="Output 12 2" xfId="57484" xr:uid="{00000000-0005-0000-0000-000089E00000}"/>
    <cellStyle name="Output 2" xfId="57485" xr:uid="{00000000-0005-0000-0000-00008AE00000}"/>
    <cellStyle name="Output 2 10" xfId="57486" xr:uid="{00000000-0005-0000-0000-00008BE00000}"/>
    <cellStyle name="Output 2 2" xfId="57487" xr:uid="{00000000-0005-0000-0000-00008CE00000}"/>
    <cellStyle name="Output 2 2 2" xfId="57488" xr:uid="{00000000-0005-0000-0000-00008DE00000}"/>
    <cellStyle name="Output 2 2 2 2" xfId="57489" xr:uid="{00000000-0005-0000-0000-00008EE00000}"/>
    <cellStyle name="Output 2 2 2 2 10" xfId="57490" xr:uid="{00000000-0005-0000-0000-00008FE00000}"/>
    <cellStyle name="Output 2 2 2 2 10 2" xfId="57491" xr:uid="{00000000-0005-0000-0000-000090E00000}"/>
    <cellStyle name="Output 2 2 2 2 10 2 2" xfId="57492" xr:uid="{00000000-0005-0000-0000-000091E00000}"/>
    <cellStyle name="Output 2 2 2 2 10 2 2 2" xfId="57493" xr:uid="{00000000-0005-0000-0000-000092E00000}"/>
    <cellStyle name="Output 2 2 2 2 10 2 2 3" xfId="57494" xr:uid="{00000000-0005-0000-0000-000093E00000}"/>
    <cellStyle name="Output 2 2 2 2 10 2 2 4" xfId="57495" xr:uid="{00000000-0005-0000-0000-000094E00000}"/>
    <cellStyle name="Output 2 2 2 2 10 2 2 5" xfId="57496" xr:uid="{00000000-0005-0000-0000-000095E00000}"/>
    <cellStyle name="Output 2 2 2 2 10 2 3" xfId="57497" xr:uid="{00000000-0005-0000-0000-000096E00000}"/>
    <cellStyle name="Output 2 2 2 2 10 2 3 2" xfId="57498" xr:uid="{00000000-0005-0000-0000-000097E00000}"/>
    <cellStyle name="Output 2 2 2 2 10 2 3 3" xfId="57499" xr:uid="{00000000-0005-0000-0000-000098E00000}"/>
    <cellStyle name="Output 2 2 2 2 10 2 3 4" xfId="57500" xr:uid="{00000000-0005-0000-0000-000099E00000}"/>
    <cellStyle name="Output 2 2 2 2 10 2 3 5" xfId="57501" xr:uid="{00000000-0005-0000-0000-00009AE00000}"/>
    <cellStyle name="Output 2 2 2 2 10 2 4" xfId="57502" xr:uid="{00000000-0005-0000-0000-00009BE00000}"/>
    <cellStyle name="Output 2 2 2 2 10 2 5" xfId="57503" xr:uid="{00000000-0005-0000-0000-00009CE00000}"/>
    <cellStyle name="Output 2 2 2 2 10 2 6" xfId="57504" xr:uid="{00000000-0005-0000-0000-00009DE00000}"/>
    <cellStyle name="Output 2 2 2 2 10 2 7" xfId="57505" xr:uid="{00000000-0005-0000-0000-00009EE00000}"/>
    <cellStyle name="Output 2 2 2 2 10 3" xfId="57506" xr:uid="{00000000-0005-0000-0000-00009FE00000}"/>
    <cellStyle name="Output 2 2 2 2 10 3 2" xfId="57507" xr:uid="{00000000-0005-0000-0000-0000A0E00000}"/>
    <cellStyle name="Output 2 2 2 2 10 3 3" xfId="57508" xr:uid="{00000000-0005-0000-0000-0000A1E00000}"/>
    <cellStyle name="Output 2 2 2 2 10 3 4" xfId="57509" xr:uid="{00000000-0005-0000-0000-0000A2E00000}"/>
    <cellStyle name="Output 2 2 2 2 10 3 5" xfId="57510" xr:uid="{00000000-0005-0000-0000-0000A3E00000}"/>
    <cellStyle name="Output 2 2 2 2 10 4" xfId="57511" xr:uid="{00000000-0005-0000-0000-0000A4E00000}"/>
    <cellStyle name="Output 2 2 2 2 10 4 2" xfId="57512" xr:uid="{00000000-0005-0000-0000-0000A5E00000}"/>
    <cellStyle name="Output 2 2 2 2 10 4 3" xfId="57513" xr:uid="{00000000-0005-0000-0000-0000A6E00000}"/>
    <cellStyle name="Output 2 2 2 2 10 4 4" xfId="57514" xr:uid="{00000000-0005-0000-0000-0000A7E00000}"/>
    <cellStyle name="Output 2 2 2 2 10 4 5" xfId="57515" xr:uid="{00000000-0005-0000-0000-0000A8E00000}"/>
    <cellStyle name="Output 2 2 2 2 10 5" xfId="57516" xr:uid="{00000000-0005-0000-0000-0000A9E00000}"/>
    <cellStyle name="Output 2 2 2 2 10 6" xfId="57517" xr:uid="{00000000-0005-0000-0000-0000AAE00000}"/>
    <cellStyle name="Output 2 2 2 2 10 7" xfId="57518" xr:uid="{00000000-0005-0000-0000-0000ABE00000}"/>
    <cellStyle name="Output 2 2 2 2 10 8" xfId="57519" xr:uid="{00000000-0005-0000-0000-0000ACE00000}"/>
    <cellStyle name="Output 2 2 2 2 11" xfId="57520" xr:uid="{00000000-0005-0000-0000-0000ADE00000}"/>
    <cellStyle name="Output 2 2 2 2 11 2" xfId="57521" xr:uid="{00000000-0005-0000-0000-0000AEE00000}"/>
    <cellStyle name="Output 2 2 2 2 11 2 2" xfId="57522" xr:uid="{00000000-0005-0000-0000-0000AFE00000}"/>
    <cellStyle name="Output 2 2 2 2 11 2 2 2" xfId="57523" xr:uid="{00000000-0005-0000-0000-0000B0E00000}"/>
    <cellStyle name="Output 2 2 2 2 11 2 2 3" xfId="57524" xr:uid="{00000000-0005-0000-0000-0000B1E00000}"/>
    <cellStyle name="Output 2 2 2 2 11 2 2 4" xfId="57525" xr:uid="{00000000-0005-0000-0000-0000B2E00000}"/>
    <cellStyle name="Output 2 2 2 2 11 2 2 5" xfId="57526" xr:uid="{00000000-0005-0000-0000-0000B3E00000}"/>
    <cellStyle name="Output 2 2 2 2 11 2 3" xfId="57527" xr:uid="{00000000-0005-0000-0000-0000B4E00000}"/>
    <cellStyle name="Output 2 2 2 2 11 2 3 2" xfId="57528" xr:uid="{00000000-0005-0000-0000-0000B5E00000}"/>
    <cellStyle name="Output 2 2 2 2 11 2 3 3" xfId="57529" xr:uid="{00000000-0005-0000-0000-0000B6E00000}"/>
    <cellStyle name="Output 2 2 2 2 11 2 3 4" xfId="57530" xr:uid="{00000000-0005-0000-0000-0000B7E00000}"/>
    <cellStyle name="Output 2 2 2 2 11 2 3 5" xfId="57531" xr:uid="{00000000-0005-0000-0000-0000B8E00000}"/>
    <cellStyle name="Output 2 2 2 2 11 2 4" xfId="57532" xr:uid="{00000000-0005-0000-0000-0000B9E00000}"/>
    <cellStyle name="Output 2 2 2 2 11 2 5" xfId="57533" xr:uid="{00000000-0005-0000-0000-0000BAE00000}"/>
    <cellStyle name="Output 2 2 2 2 11 2 6" xfId="57534" xr:uid="{00000000-0005-0000-0000-0000BBE00000}"/>
    <cellStyle name="Output 2 2 2 2 11 2 7" xfId="57535" xr:uid="{00000000-0005-0000-0000-0000BCE00000}"/>
    <cellStyle name="Output 2 2 2 2 11 3" xfId="57536" xr:uid="{00000000-0005-0000-0000-0000BDE00000}"/>
    <cellStyle name="Output 2 2 2 2 11 3 2" xfId="57537" xr:uid="{00000000-0005-0000-0000-0000BEE00000}"/>
    <cellStyle name="Output 2 2 2 2 11 3 3" xfId="57538" xr:uid="{00000000-0005-0000-0000-0000BFE00000}"/>
    <cellStyle name="Output 2 2 2 2 11 3 4" xfId="57539" xr:uid="{00000000-0005-0000-0000-0000C0E00000}"/>
    <cellStyle name="Output 2 2 2 2 11 3 5" xfId="57540" xr:uid="{00000000-0005-0000-0000-0000C1E00000}"/>
    <cellStyle name="Output 2 2 2 2 11 4" xfId="57541" xr:uid="{00000000-0005-0000-0000-0000C2E00000}"/>
    <cellStyle name="Output 2 2 2 2 11 4 2" xfId="57542" xr:uid="{00000000-0005-0000-0000-0000C3E00000}"/>
    <cellStyle name="Output 2 2 2 2 11 4 3" xfId="57543" xr:uid="{00000000-0005-0000-0000-0000C4E00000}"/>
    <cellStyle name="Output 2 2 2 2 11 4 4" xfId="57544" xr:uid="{00000000-0005-0000-0000-0000C5E00000}"/>
    <cellStyle name="Output 2 2 2 2 11 4 5" xfId="57545" xr:uid="{00000000-0005-0000-0000-0000C6E00000}"/>
    <cellStyle name="Output 2 2 2 2 11 5" xfId="57546" xr:uid="{00000000-0005-0000-0000-0000C7E00000}"/>
    <cellStyle name="Output 2 2 2 2 11 6" xfId="57547" xr:uid="{00000000-0005-0000-0000-0000C8E00000}"/>
    <cellStyle name="Output 2 2 2 2 11 7" xfId="57548" xr:uid="{00000000-0005-0000-0000-0000C9E00000}"/>
    <cellStyle name="Output 2 2 2 2 11 8" xfId="57549" xr:uid="{00000000-0005-0000-0000-0000CAE00000}"/>
    <cellStyle name="Output 2 2 2 2 12" xfId="57550" xr:uid="{00000000-0005-0000-0000-0000CBE00000}"/>
    <cellStyle name="Output 2 2 2 2 12 2" xfId="57551" xr:uid="{00000000-0005-0000-0000-0000CCE00000}"/>
    <cellStyle name="Output 2 2 2 2 12 2 2" xfId="57552" xr:uid="{00000000-0005-0000-0000-0000CDE00000}"/>
    <cellStyle name="Output 2 2 2 2 12 2 2 2" xfId="57553" xr:uid="{00000000-0005-0000-0000-0000CEE00000}"/>
    <cellStyle name="Output 2 2 2 2 12 2 2 3" xfId="57554" xr:uid="{00000000-0005-0000-0000-0000CFE00000}"/>
    <cellStyle name="Output 2 2 2 2 12 2 2 4" xfId="57555" xr:uid="{00000000-0005-0000-0000-0000D0E00000}"/>
    <cellStyle name="Output 2 2 2 2 12 2 2 5" xfId="57556" xr:uid="{00000000-0005-0000-0000-0000D1E00000}"/>
    <cellStyle name="Output 2 2 2 2 12 2 3" xfId="57557" xr:uid="{00000000-0005-0000-0000-0000D2E00000}"/>
    <cellStyle name="Output 2 2 2 2 12 2 3 2" xfId="57558" xr:uid="{00000000-0005-0000-0000-0000D3E00000}"/>
    <cellStyle name="Output 2 2 2 2 12 2 3 3" xfId="57559" xr:uid="{00000000-0005-0000-0000-0000D4E00000}"/>
    <cellStyle name="Output 2 2 2 2 12 2 3 4" xfId="57560" xr:uid="{00000000-0005-0000-0000-0000D5E00000}"/>
    <cellStyle name="Output 2 2 2 2 12 2 3 5" xfId="57561" xr:uid="{00000000-0005-0000-0000-0000D6E00000}"/>
    <cellStyle name="Output 2 2 2 2 12 2 4" xfId="57562" xr:uid="{00000000-0005-0000-0000-0000D7E00000}"/>
    <cellStyle name="Output 2 2 2 2 12 2 5" xfId="57563" xr:uid="{00000000-0005-0000-0000-0000D8E00000}"/>
    <cellStyle name="Output 2 2 2 2 12 2 6" xfId="57564" xr:uid="{00000000-0005-0000-0000-0000D9E00000}"/>
    <cellStyle name="Output 2 2 2 2 12 2 7" xfId="57565" xr:uid="{00000000-0005-0000-0000-0000DAE00000}"/>
    <cellStyle name="Output 2 2 2 2 12 3" xfId="57566" xr:uid="{00000000-0005-0000-0000-0000DBE00000}"/>
    <cellStyle name="Output 2 2 2 2 12 3 2" xfId="57567" xr:uid="{00000000-0005-0000-0000-0000DCE00000}"/>
    <cellStyle name="Output 2 2 2 2 12 3 3" xfId="57568" xr:uid="{00000000-0005-0000-0000-0000DDE00000}"/>
    <cellStyle name="Output 2 2 2 2 12 3 4" xfId="57569" xr:uid="{00000000-0005-0000-0000-0000DEE00000}"/>
    <cellStyle name="Output 2 2 2 2 12 3 5" xfId="57570" xr:uid="{00000000-0005-0000-0000-0000DFE00000}"/>
    <cellStyle name="Output 2 2 2 2 12 4" xfId="57571" xr:uid="{00000000-0005-0000-0000-0000E0E00000}"/>
    <cellStyle name="Output 2 2 2 2 12 4 2" xfId="57572" xr:uid="{00000000-0005-0000-0000-0000E1E00000}"/>
    <cellStyle name="Output 2 2 2 2 12 4 3" xfId="57573" xr:uid="{00000000-0005-0000-0000-0000E2E00000}"/>
    <cellStyle name="Output 2 2 2 2 12 4 4" xfId="57574" xr:uid="{00000000-0005-0000-0000-0000E3E00000}"/>
    <cellStyle name="Output 2 2 2 2 12 4 5" xfId="57575" xr:uid="{00000000-0005-0000-0000-0000E4E00000}"/>
    <cellStyle name="Output 2 2 2 2 12 5" xfId="57576" xr:uid="{00000000-0005-0000-0000-0000E5E00000}"/>
    <cellStyle name="Output 2 2 2 2 12 6" xfId="57577" xr:uid="{00000000-0005-0000-0000-0000E6E00000}"/>
    <cellStyle name="Output 2 2 2 2 12 7" xfId="57578" xr:uid="{00000000-0005-0000-0000-0000E7E00000}"/>
    <cellStyle name="Output 2 2 2 2 12 8" xfId="57579" xr:uid="{00000000-0005-0000-0000-0000E8E00000}"/>
    <cellStyle name="Output 2 2 2 2 13" xfId="57580" xr:uid="{00000000-0005-0000-0000-0000E9E00000}"/>
    <cellStyle name="Output 2 2 2 2 13 2" xfId="57581" xr:uid="{00000000-0005-0000-0000-0000EAE00000}"/>
    <cellStyle name="Output 2 2 2 2 13 2 2" xfId="57582" xr:uid="{00000000-0005-0000-0000-0000EBE00000}"/>
    <cellStyle name="Output 2 2 2 2 13 2 2 2" xfId="57583" xr:uid="{00000000-0005-0000-0000-0000ECE00000}"/>
    <cellStyle name="Output 2 2 2 2 13 2 2 3" xfId="57584" xr:uid="{00000000-0005-0000-0000-0000EDE00000}"/>
    <cellStyle name="Output 2 2 2 2 13 2 2 4" xfId="57585" xr:uid="{00000000-0005-0000-0000-0000EEE00000}"/>
    <cellStyle name="Output 2 2 2 2 13 2 2 5" xfId="57586" xr:uid="{00000000-0005-0000-0000-0000EFE00000}"/>
    <cellStyle name="Output 2 2 2 2 13 2 3" xfId="57587" xr:uid="{00000000-0005-0000-0000-0000F0E00000}"/>
    <cellStyle name="Output 2 2 2 2 13 2 3 2" xfId="57588" xr:uid="{00000000-0005-0000-0000-0000F1E00000}"/>
    <cellStyle name="Output 2 2 2 2 13 2 3 3" xfId="57589" xr:uid="{00000000-0005-0000-0000-0000F2E00000}"/>
    <cellStyle name="Output 2 2 2 2 13 2 3 4" xfId="57590" xr:uid="{00000000-0005-0000-0000-0000F3E00000}"/>
    <cellStyle name="Output 2 2 2 2 13 2 3 5" xfId="57591" xr:uid="{00000000-0005-0000-0000-0000F4E00000}"/>
    <cellStyle name="Output 2 2 2 2 13 2 4" xfId="57592" xr:uid="{00000000-0005-0000-0000-0000F5E00000}"/>
    <cellStyle name="Output 2 2 2 2 13 2 5" xfId="57593" xr:uid="{00000000-0005-0000-0000-0000F6E00000}"/>
    <cellStyle name="Output 2 2 2 2 13 2 6" xfId="57594" xr:uid="{00000000-0005-0000-0000-0000F7E00000}"/>
    <cellStyle name="Output 2 2 2 2 13 2 7" xfId="57595" xr:uid="{00000000-0005-0000-0000-0000F8E00000}"/>
    <cellStyle name="Output 2 2 2 2 13 3" xfId="57596" xr:uid="{00000000-0005-0000-0000-0000F9E00000}"/>
    <cellStyle name="Output 2 2 2 2 13 3 2" xfId="57597" xr:uid="{00000000-0005-0000-0000-0000FAE00000}"/>
    <cellStyle name="Output 2 2 2 2 13 3 3" xfId="57598" xr:uid="{00000000-0005-0000-0000-0000FBE00000}"/>
    <cellStyle name="Output 2 2 2 2 13 3 4" xfId="57599" xr:uid="{00000000-0005-0000-0000-0000FCE00000}"/>
    <cellStyle name="Output 2 2 2 2 13 3 5" xfId="57600" xr:uid="{00000000-0005-0000-0000-0000FDE00000}"/>
    <cellStyle name="Output 2 2 2 2 13 4" xfId="57601" xr:uid="{00000000-0005-0000-0000-0000FEE00000}"/>
    <cellStyle name="Output 2 2 2 2 13 4 2" xfId="57602" xr:uid="{00000000-0005-0000-0000-0000FFE00000}"/>
    <cellStyle name="Output 2 2 2 2 13 4 3" xfId="57603" xr:uid="{00000000-0005-0000-0000-000000E10000}"/>
    <cellStyle name="Output 2 2 2 2 13 4 4" xfId="57604" xr:uid="{00000000-0005-0000-0000-000001E10000}"/>
    <cellStyle name="Output 2 2 2 2 13 4 5" xfId="57605" xr:uid="{00000000-0005-0000-0000-000002E10000}"/>
    <cellStyle name="Output 2 2 2 2 13 5" xfId="57606" xr:uid="{00000000-0005-0000-0000-000003E10000}"/>
    <cellStyle name="Output 2 2 2 2 13 6" xfId="57607" xr:uid="{00000000-0005-0000-0000-000004E10000}"/>
    <cellStyle name="Output 2 2 2 2 13 7" xfId="57608" xr:uid="{00000000-0005-0000-0000-000005E10000}"/>
    <cellStyle name="Output 2 2 2 2 13 8" xfId="57609" xr:uid="{00000000-0005-0000-0000-000006E10000}"/>
    <cellStyle name="Output 2 2 2 2 14" xfId="57610" xr:uid="{00000000-0005-0000-0000-000007E10000}"/>
    <cellStyle name="Output 2 2 2 2 14 2" xfId="57611" xr:uid="{00000000-0005-0000-0000-000008E10000}"/>
    <cellStyle name="Output 2 2 2 2 14 2 2" xfId="57612" xr:uid="{00000000-0005-0000-0000-000009E10000}"/>
    <cellStyle name="Output 2 2 2 2 14 2 2 2" xfId="57613" xr:uid="{00000000-0005-0000-0000-00000AE10000}"/>
    <cellStyle name="Output 2 2 2 2 14 2 2 3" xfId="57614" xr:uid="{00000000-0005-0000-0000-00000BE10000}"/>
    <cellStyle name="Output 2 2 2 2 14 2 2 4" xfId="57615" xr:uid="{00000000-0005-0000-0000-00000CE10000}"/>
    <cellStyle name="Output 2 2 2 2 14 2 2 5" xfId="57616" xr:uid="{00000000-0005-0000-0000-00000DE10000}"/>
    <cellStyle name="Output 2 2 2 2 14 2 3" xfId="57617" xr:uid="{00000000-0005-0000-0000-00000EE10000}"/>
    <cellStyle name="Output 2 2 2 2 14 2 3 2" xfId="57618" xr:uid="{00000000-0005-0000-0000-00000FE10000}"/>
    <cellStyle name="Output 2 2 2 2 14 2 3 3" xfId="57619" xr:uid="{00000000-0005-0000-0000-000010E10000}"/>
    <cellStyle name="Output 2 2 2 2 14 2 3 4" xfId="57620" xr:uid="{00000000-0005-0000-0000-000011E10000}"/>
    <cellStyle name="Output 2 2 2 2 14 2 3 5" xfId="57621" xr:uid="{00000000-0005-0000-0000-000012E10000}"/>
    <cellStyle name="Output 2 2 2 2 14 2 4" xfId="57622" xr:uid="{00000000-0005-0000-0000-000013E10000}"/>
    <cellStyle name="Output 2 2 2 2 14 2 5" xfId="57623" xr:uid="{00000000-0005-0000-0000-000014E10000}"/>
    <cellStyle name="Output 2 2 2 2 14 2 6" xfId="57624" xr:uid="{00000000-0005-0000-0000-000015E10000}"/>
    <cellStyle name="Output 2 2 2 2 14 2 7" xfId="57625" xr:uid="{00000000-0005-0000-0000-000016E10000}"/>
    <cellStyle name="Output 2 2 2 2 14 3" xfId="57626" xr:uid="{00000000-0005-0000-0000-000017E10000}"/>
    <cellStyle name="Output 2 2 2 2 14 3 2" xfId="57627" xr:uid="{00000000-0005-0000-0000-000018E10000}"/>
    <cellStyle name="Output 2 2 2 2 14 3 3" xfId="57628" xr:uid="{00000000-0005-0000-0000-000019E10000}"/>
    <cellStyle name="Output 2 2 2 2 14 3 4" xfId="57629" xr:uid="{00000000-0005-0000-0000-00001AE10000}"/>
    <cellStyle name="Output 2 2 2 2 14 3 5" xfId="57630" xr:uid="{00000000-0005-0000-0000-00001BE10000}"/>
    <cellStyle name="Output 2 2 2 2 14 4" xfId="57631" xr:uid="{00000000-0005-0000-0000-00001CE10000}"/>
    <cellStyle name="Output 2 2 2 2 14 4 2" xfId="57632" xr:uid="{00000000-0005-0000-0000-00001DE10000}"/>
    <cellStyle name="Output 2 2 2 2 14 4 3" xfId="57633" xr:uid="{00000000-0005-0000-0000-00001EE10000}"/>
    <cellStyle name="Output 2 2 2 2 14 4 4" xfId="57634" xr:uid="{00000000-0005-0000-0000-00001FE10000}"/>
    <cellStyle name="Output 2 2 2 2 14 4 5" xfId="57635" xr:uid="{00000000-0005-0000-0000-000020E10000}"/>
    <cellStyle name="Output 2 2 2 2 14 5" xfId="57636" xr:uid="{00000000-0005-0000-0000-000021E10000}"/>
    <cellStyle name="Output 2 2 2 2 14 6" xfId="57637" xr:uid="{00000000-0005-0000-0000-000022E10000}"/>
    <cellStyle name="Output 2 2 2 2 14 7" xfId="57638" xr:uid="{00000000-0005-0000-0000-000023E10000}"/>
    <cellStyle name="Output 2 2 2 2 14 8" xfId="57639" xr:uid="{00000000-0005-0000-0000-000024E10000}"/>
    <cellStyle name="Output 2 2 2 2 15" xfId="57640" xr:uid="{00000000-0005-0000-0000-000025E10000}"/>
    <cellStyle name="Output 2 2 2 2 15 2" xfId="57641" xr:uid="{00000000-0005-0000-0000-000026E10000}"/>
    <cellStyle name="Output 2 2 2 2 15 2 2" xfId="57642" xr:uid="{00000000-0005-0000-0000-000027E10000}"/>
    <cellStyle name="Output 2 2 2 2 15 2 3" xfId="57643" xr:uid="{00000000-0005-0000-0000-000028E10000}"/>
    <cellStyle name="Output 2 2 2 2 15 2 4" xfId="57644" xr:uid="{00000000-0005-0000-0000-000029E10000}"/>
    <cellStyle name="Output 2 2 2 2 15 2 5" xfId="57645" xr:uid="{00000000-0005-0000-0000-00002AE10000}"/>
    <cellStyle name="Output 2 2 2 2 15 3" xfId="57646" xr:uid="{00000000-0005-0000-0000-00002BE10000}"/>
    <cellStyle name="Output 2 2 2 2 15 3 2" xfId="57647" xr:uid="{00000000-0005-0000-0000-00002CE10000}"/>
    <cellStyle name="Output 2 2 2 2 15 3 3" xfId="57648" xr:uid="{00000000-0005-0000-0000-00002DE10000}"/>
    <cellStyle name="Output 2 2 2 2 15 3 4" xfId="57649" xr:uid="{00000000-0005-0000-0000-00002EE10000}"/>
    <cellStyle name="Output 2 2 2 2 15 3 5" xfId="57650" xr:uid="{00000000-0005-0000-0000-00002FE10000}"/>
    <cellStyle name="Output 2 2 2 2 15 4" xfId="57651" xr:uid="{00000000-0005-0000-0000-000030E10000}"/>
    <cellStyle name="Output 2 2 2 2 15 5" xfId="57652" xr:uid="{00000000-0005-0000-0000-000031E10000}"/>
    <cellStyle name="Output 2 2 2 2 15 6" xfId="57653" xr:uid="{00000000-0005-0000-0000-000032E10000}"/>
    <cellStyle name="Output 2 2 2 2 15 7" xfId="57654" xr:uid="{00000000-0005-0000-0000-000033E10000}"/>
    <cellStyle name="Output 2 2 2 2 16" xfId="57655" xr:uid="{00000000-0005-0000-0000-000034E10000}"/>
    <cellStyle name="Output 2 2 2 2 16 2" xfId="57656" xr:uid="{00000000-0005-0000-0000-000035E10000}"/>
    <cellStyle name="Output 2 2 2 2 16 3" xfId="57657" xr:uid="{00000000-0005-0000-0000-000036E10000}"/>
    <cellStyle name="Output 2 2 2 2 16 4" xfId="57658" xr:uid="{00000000-0005-0000-0000-000037E10000}"/>
    <cellStyle name="Output 2 2 2 2 16 5" xfId="57659" xr:uid="{00000000-0005-0000-0000-000038E10000}"/>
    <cellStyle name="Output 2 2 2 2 17" xfId="57660" xr:uid="{00000000-0005-0000-0000-000039E10000}"/>
    <cellStyle name="Output 2 2 2 2 17 2" xfId="57661" xr:uid="{00000000-0005-0000-0000-00003AE10000}"/>
    <cellStyle name="Output 2 2 2 2 17 3" xfId="57662" xr:uid="{00000000-0005-0000-0000-00003BE10000}"/>
    <cellStyle name="Output 2 2 2 2 17 4" xfId="57663" xr:uid="{00000000-0005-0000-0000-00003CE10000}"/>
    <cellStyle name="Output 2 2 2 2 17 5" xfId="57664" xr:uid="{00000000-0005-0000-0000-00003DE10000}"/>
    <cellStyle name="Output 2 2 2 2 18" xfId="57665" xr:uid="{00000000-0005-0000-0000-00003EE10000}"/>
    <cellStyle name="Output 2 2 2 2 19" xfId="57666" xr:uid="{00000000-0005-0000-0000-00003FE10000}"/>
    <cellStyle name="Output 2 2 2 2 2" xfId="57667" xr:uid="{00000000-0005-0000-0000-000040E10000}"/>
    <cellStyle name="Output 2 2 2 2 2 2" xfId="57668" xr:uid="{00000000-0005-0000-0000-000041E10000}"/>
    <cellStyle name="Output 2 2 2 2 2 2 2" xfId="57669" xr:uid="{00000000-0005-0000-0000-000042E10000}"/>
    <cellStyle name="Output 2 2 2 2 2 2 2 2" xfId="57670" xr:uid="{00000000-0005-0000-0000-000043E10000}"/>
    <cellStyle name="Output 2 2 2 2 2 2 2 3" xfId="57671" xr:uid="{00000000-0005-0000-0000-000044E10000}"/>
    <cellStyle name="Output 2 2 2 2 2 2 2 4" xfId="57672" xr:uid="{00000000-0005-0000-0000-000045E10000}"/>
    <cellStyle name="Output 2 2 2 2 2 2 2 5" xfId="57673" xr:uid="{00000000-0005-0000-0000-000046E10000}"/>
    <cellStyle name="Output 2 2 2 2 2 2 3" xfId="57674" xr:uid="{00000000-0005-0000-0000-000047E10000}"/>
    <cellStyle name="Output 2 2 2 2 2 2 3 2" xfId="57675" xr:uid="{00000000-0005-0000-0000-000048E10000}"/>
    <cellStyle name="Output 2 2 2 2 2 2 3 3" xfId="57676" xr:uid="{00000000-0005-0000-0000-000049E10000}"/>
    <cellStyle name="Output 2 2 2 2 2 2 3 4" xfId="57677" xr:uid="{00000000-0005-0000-0000-00004AE10000}"/>
    <cellStyle name="Output 2 2 2 2 2 2 3 5" xfId="57678" xr:uid="{00000000-0005-0000-0000-00004BE10000}"/>
    <cellStyle name="Output 2 2 2 2 2 2 4" xfId="57679" xr:uid="{00000000-0005-0000-0000-00004CE10000}"/>
    <cellStyle name="Output 2 2 2 2 2 2 5" xfId="57680" xr:uid="{00000000-0005-0000-0000-00004DE10000}"/>
    <cellStyle name="Output 2 2 2 2 2 2 6" xfId="57681" xr:uid="{00000000-0005-0000-0000-00004EE10000}"/>
    <cellStyle name="Output 2 2 2 2 2 2 7" xfId="57682" xr:uid="{00000000-0005-0000-0000-00004FE10000}"/>
    <cellStyle name="Output 2 2 2 2 2 3" xfId="57683" xr:uid="{00000000-0005-0000-0000-000050E10000}"/>
    <cellStyle name="Output 2 2 2 2 2 3 2" xfId="57684" xr:uid="{00000000-0005-0000-0000-000051E10000}"/>
    <cellStyle name="Output 2 2 2 2 2 3 3" xfId="57685" xr:uid="{00000000-0005-0000-0000-000052E10000}"/>
    <cellStyle name="Output 2 2 2 2 2 3 4" xfId="57686" xr:uid="{00000000-0005-0000-0000-000053E10000}"/>
    <cellStyle name="Output 2 2 2 2 2 3 5" xfId="57687" xr:uid="{00000000-0005-0000-0000-000054E10000}"/>
    <cellStyle name="Output 2 2 2 2 2 4" xfId="57688" xr:uid="{00000000-0005-0000-0000-000055E10000}"/>
    <cellStyle name="Output 2 2 2 2 2 4 2" xfId="57689" xr:uid="{00000000-0005-0000-0000-000056E10000}"/>
    <cellStyle name="Output 2 2 2 2 2 4 3" xfId="57690" xr:uid="{00000000-0005-0000-0000-000057E10000}"/>
    <cellStyle name="Output 2 2 2 2 2 4 4" xfId="57691" xr:uid="{00000000-0005-0000-0000-000058E10000}"/>
    <cellStyle name="Output 2 2 2 2 2 4 5" xfId="57692" xr:uid="{00000000-0005-0000-0000-000059E10000}"/>
    <cellStyle name="Output 2 2 2 2 2 5" xfId="57693" xr:uid="{00000000-0005-0000-0000-00005AE10000}"/>
    <cellStyle name="Output 2 2 2 2 2 6" xfId="57694" xr:uid="{00000000-0005-0000-0000-00005BE10000}"/>
    <cellStyle name="Output 2 2 2 2 2 7" xfId="57695" xr:uid="{00000000-0005-0000-0000-00005CE10000}"/>
    <cellStyle name="Output 2 2 2 2 2 8" xfId="57696" xr:uid="{00000000-0005-0000-0000-00005DE10000}"/>
    <cellStyle name="Output 2 2 2 2 20" xfId="57697" xr:uid="{00000000-0005-0000-0000-00005EE10000}"/>
    <cellStyle name="Output 2 2 2 2 21" xfId="57698" xr:uid="{00000000-0005-0000-0000-00005FE10000}"/>
    <cellStyle name="Output 2 2 2 2 3" xfId="57699" xr:uid="{00000000-0005-0000-0000-000060E10000}"/>
    <cellStyle name="Output 2 2 2 2 3 2" xfId="57700" xr:uid="{00000000-0005-0000-0000-000061E10000}"/>
    <cellStyle name="Output 2 2 2 2 3 2 2" xfId="57701" xr:uid="{00000000-0005-0000-0000-000062E10000}"/>
    <cellStyle name="Output 2 2 2 2 3 2 2 2" xfId="57702" xr:uid="{00000000-0005-0000-0000-000063E10000}"/>
    <cellStyle name="Output 2 2 2 2 3 2 2 3" xfId="57703" xr:uid="{00000000-0005-0000-0000-000064E10000}"/>
    <cellStyle name="Output 2 2 2 2 3 2 2 4" xfId="57704" xr:uid="{00000000-0005-0000-0000-000065E10000}"/>
    <cellStyle name="Output 2 2 2 2 3 2 2 5" xfId="57705" xr:uid="{00000000-0005-0000-0000-000066E10000}"/>
    <cellStyle name="Output 2 2 2 2 3 2 3" xfId="57706" xr:uid="{00000000-0005-0000-0000-000067E10000}"/>
    <cellStyle name="Output 2 2 2 2 3 2 3 2" xfId="57707" xr:uid="{00000000-0005-0000-0000-000068E10000}"/>
    <cellStyle name="Output 2 2 2 2 3 2 3 3" xfId="57708" xr:uid="{00000000-0005-0000-0000-000069E10000}"/>
    <cellStyle name="Output 2 2 2 2 3 2 3 4" xfId="57709" xr:uid="{00000000-0005-0000-0000-00006AE10000}"/>
    <cellStyle name="Output 2 2 2 2 3 2 3 5" xfId="57710" xr:uid="{00000000-0005-0000-0000-00006BE10000}"/>
    <cellStyle name="Output 2 2 2 2 3 2 4" xfId="57711" xr:uid="{00000000-0005-0000-0000-00006CE10000}"/>
    <cellStyle name="Output 2 2 2 2 3 2 5" xfId="57712" xr:uid="{00000000-0005-0000-0000-00006DE10000}"/>
    <cellStyle name="Output 2 2 2 2 3 2 6" xfId="57713" xr:uid="{00000000-0005-0000-0000-00006EE10000}"/>
    <cellStyle name="Output 2 2 2 2 3 2 7" xfId="57714" xr:uid="{00000000-0005-0000-0000-00006FE10000}"/>
    <cellStyle name="Output 2 2 2 2 3 3" xfId="57715" xr:uid="{00000000-0005-0000-0000-000070E10000}"/>
    <cellStyle name="Output 2 2 2 2 3 3 2" xfId="57716" xr:uid="{00000000-0005-0000-0000-000071E10000}"/>
    <cellStyle name="Output 2 2 2 2 3 3 3" xfId="57717" xr:uid="{00000000-0005-0000-0000-000072E10000}"/>
    <cellStyle name="Output 2 2 2 2 3 3 4" xfId="57718" xr:uid="{00000000-0005-0000-0000-000073E10000}"/>
    <cellStyle name="Output 2 2 2 2 3 3 5" xfId="57719" xr:uid="{00000000-0005-0000-0000-000074E10000}"/>
    <cellStyle name="Output 2 2 2 2 3 4" xfId="57720" xr:uid="{00000000-0005-0000-0000-000075E10000}"/>
    <cellStyle name="Output 2 2 2 2 3 4 2" xfId="57721" xr:uid="{00000000-0005-0000-0000-000076E10000}"/>
    <cellStyle name="Output 2 2 2 2 3 4 3" xfId="57722" xr:uid="{00000000-0005-0000-0000-000077E10000}"/>
    <cellStyle name="Output 2 2 2 2 3 4 4" xfId="57723" xr:uid="{00000000-0005-0000-0000-000078E10000}"/>
    <cellStyle name="Output 2 2 2 2 3 4 5" xfId="57724" xr:uid="{00000000-0005-0000-0000-000079E10000}"/>
    <cellStyle name="Output 2 2 2 2 3 5" xfId="57725" xr:uid="{00000000-0005-0000-0000-00007AE10000}"/>
    <cellStyle name="Output 2 2 2 2 3 6" xfId="57726" xr:uid="{00000000-0005-0000-0000-00007BE10000}"/>
    <cellStyle name="Output 2 2 2 2 3 7" xfId="57727" xr:uid="{00000000-0005-0000-0000-00007CE10000}"/>
    <cellStyle name="Output 2 2 2 2 3 8" xfId="57728" xr:uid="{00000000-0005-0000-0000-00007DE10000}"/>
    <cellStyle name="Output 2 2 2 2 4" xfId="57729" xr:uid="{00000000-0005-0000-0000-00007EE10000}"/>
    <cellStyle name="Output 2 2 2 2 4 2" xfId="57730" xr:uid="{00000000-0005-0000-0000-00007FE10000}"/>
    <cellStyle name="Output 2 2 2 2 4 2 2" xfId="57731" xr:uid="{00000000-0005-0000-0000-000080E10000}"/>
    <cellStyle name="Output 2 2 2 2 4 2 2 2" xfId="57732" xr:uid="{00000000-0005-0000-0000-000081E10000}"/>
    <cellStyle name="Output 2 2 2 2 4 2 2 3" xfId="57733" xr:uid="{00000000-0005-0000-0000-000082E10000}"/>
    <cellStyle name="Output 2 2 2 2 4 2 2 4" xfId="57734" xr:uid="{00000000-0005-0000-0000-000083E10000}"/>
    <cellStyle name="Output 2 2 2 2 4 2 2 5" xfId="57735" xr:uid="{00000000-0005-0000-0000-000084E10000}"/>
    <cellStyle name="Output 2 2 2 2 4 2 3" xfId="57736" xr:uid="{00000000-0005-0000-0000-000085E10000}"/>
    <cellStyle name="Output 2 2 2 2 4 2 3 2" xfId="57737" xr:uid="{00000000-0005-0000-0000-000086E10000}"/>
    <cellStyle name="Output 2 2 2 2 4 2 3 3" xfId="57738" xr:uid="{00000000-0005-0000-0000-000087E10000}"/>
    <cellStyle name="Output 2 2 2 2 4 2 3 4" xfId="57739" xr:uid="{00000000-0005-0000-0000-000088E10000}"/>
    <cellStyle name="Output 2 2 2 2 4 2 3 5" xfId="57740" xr:uid="{00000000-0005-0000-0000-000089E10000}"/>
    <cellStyle name="Output 2 2 2 2 4 2 4" xfId="57741" xr:uid="{00000000-0005-0000-0000-00008AE10000}"/>
    <cellStyle name="Output 2 2 2 2 4 2 5" xfId="57742" xr:uid="{00000000-0005-0000-0000-00008BE10000}"/>
    <cellStyle name="Output 2 2 2 2 4 2 6" xfId="57743" xr:uid="{00000000-0005-0000-0000-00008CE10000}"/>
    <cellStyle name="Output 2 2 2 2 4 2 7" xfId="57744" xr:uid="{00000000-0005-0000-0000-00008DE10000}"/>
    <cellStyle name="Output 2 2 2 2 4 3" xfId="57745" xr:uid="{00000000-0005-0000-0000-00008EE10000}"/>
    <cellStyle name="Output 2 2 2 2 4 3 2" xfId="57746" xr:uid="{00000000-0005-0000-0000-00008FE10000}"/>
    <cellStyle name="Output 2 2 2 2 4 3 3" xfId="57747" xr:uid="{00000000-0005-0000-0000-000090E10000}"/>
    <cellStyle name="Output 2 2 2 2 4 3 4" xfId="57748" xr:uid="{00000000-0005-0000-0000-000091E10000}"/>
    <cellStyle name="Output 2 2 2 2 4 3 5" xfId="57749" xr:uid="{00000000-0005-0000-0000-000092E10000}"/>
    <cellStyle name="Output 2 2 2 2 4 4" xfId="57750" xr:uid="{00000000-0005-0000-0000-000093E10000}"/>
    <cellStyle name="Output 2 2 2 2 4 4 2" xfId="57751" xr:uid="{00000000-0005-0000-0000-000094E10000}"/>
    <cellStyle name="Output 2 2 2 2 4 4 3" xfId="57752" xr:uid="{00000000-0005-0000-0000-000095E10000}"/>
    <cellStyle name="Output 2 2 2 2 4 4 4" xfId="57753" xr:uid="{00000000-0005-0000-0000-000096E10000}"/>
    <cellStyle name="Output 2 2 2 2 4 4 5" xfId="57754" xr:uid="{00000000-0005-0000-0000-000097E10000}"/>
    <cellStyle name="Output 2 2 2 2 4 5" xfId="57755" xr:uid="{00000000-0005-0000-0000-000098E10000}"/>
    <cellStyle name="Output 2 2 2 2 4 6" xfId="57756" xr:uid="{00000000-0005-0000-0000-000099E10000}"/>
    <cellStyle name="Output 2 2 2 2 4 7" xfId="57757" xr:uid="{00000000-0005-0000-0000-00009AE10000}"/>
    <cellStyle name="Output 2 2 2 2 4 8" xfId="57758" xr:uid="{00000000-0005-0000-0000-00009BE10000}"/>
    <cellStyle name="Output 2 2 2 2 5" xfId="57759" xr:uid="{00000000-0005-0000-0000-00009CE10000}"/>
    <cellStyle name="Output 2 2 2 2 5 2" xfId="57760" xr:uid="{00000000-0005-0000-0000-00009DE10000}"/>
    <cellStyle name="Output 2 2 2 2 5 2 2" xfId="57761" xr:uid="{00000000-0005-0000-0000-00009EE10000}"/>
    <cellStyle name="Output 2 2 2 2 5 2 2 2" xfId="57762" xr:uid="{00000000-0005-0000-0000-00009FE10000}"/>
    <cellStyle name="Output 2 2 2 2 5 2 2 3" xfId="57763" xr:uid="{00000000-0005-0000-0000-0000A0E10000}"/>
    <cellStyle name="Output 2 2 2 2 5 2 2 4" xfId="57764" xr:uid="{00000000-0005-0000-0000-0000A1E10000}"/>
    <cellStyle name="Output 2 2 2 2 5 2 2 5" xfId="57765" xr:uid="{00000000-0005-0000-0000-0000A2E10000}"/>
    <cellStyle name="Output 2 2 2 2 5 2 3" xfId="57766" xr:uid="{00000000-0005-0000-0000-0000A3E10000}"/>
    <cellStyle name="Output 2 2 2 2 5 2 3 2" xfId="57767" xr:uid="{00000000-0005-0000-0000-0000A4E10000}"/>
    <cellStyle name="Output 2 2 2 2 5 2 3 3" xfId="57768" xr:uid="{00000000-0005-0000-0000-0000A5E10000}"/>
    <cellStyle name="Output 2 2 2 2 5 2 3 4" xfId="57769" xr:uid="{00000000-0005-0000-0000-0000A6E10000}"/>
    <cellStyle name="Output 2 2 2 2 5 2 3 5" xfId="57770" xr:uid="{00000000-0005-0000-0000-0000A7E10000}"/>
    <cellStyle name="Output 2 2 2 2 5 2 4" xfId="57771" xr:uid="{00000000-0005-0000-0000-0000A8E10000}"/>
    <cellStyle name="Output 2 2 2 2 5 2 5" xfId="57772" xr:uid="{00000000-0005-0000-0000-0000A9E10000}"/>
    <cellStyle name="Output 2 2 2 2 5 2 6" xfId="57773" xr:uid="{00000000-0005-0000-0000-0000AAE10000}"/>
    <cellStyle name="Output 2 2 2 2 5 2 7" xfId="57774" xr:uid="{00000000-0005-0000-0000-0000ABE10000}"/>
    <cellStyle name="Output 2 2 2 2 5 3" xfId="57775" xr:uid="{00000000-0005-0000-0000-0000ACE10000}"/>
    <cellStyle name="Output 2 2 2 2 5 3 2" xfId="57776" xr:uid="{00000000-0005-0000-0000-0000ADE10000}"/>
    <cellStyle name="Output 2 2 2 2 5 3 3" xfId="57777" xr:uid="{00000000-0005-0000-0000-0000AEE10000}"/>
    <cellStyle name="Output 2 2 2 2 5 3 4" xfId="57778" xr:uid="{00000000-0005-0000-0000-0000AFE10000}"/>
    <cellStyle name="Output 2 2 2 2 5 3 5" xfId="57779" xr:uid="{00000000-0005-0000-0000-0000B0E10000}"/>
    <cellStyle name="Output 2 2 2 2 5 4" xfId="57780" xr:uid="{00000000-0005-0000-0000-0000B1E10000}"/>
    <cellStyle name="Output 2 2 2 2 5 4 2" xfId="57781" xr:uid="{00000000-0005-0000-0000-0000B2E10000}"/>
    <cellStyle name="Output 2 2 2 2 5 4 3" xfId="57782" xr:uid="{00000000-0005-0000-0000-0000B3E10000}"/>
    <cellStyle name="Output 2 2 2 2 5 4 4" xfId="57783" xr:uid="{00000000-0005-0000-0000-0000B4E10000}"/>
    <cellStyle name="Output 2 2 2 2 5 4 5" xfId="57784" xr:uid="{00000000-0005-0000-0000-0000B5E10000}"/>
    <cellStyle name="Output 2 2 2 2 5 5" xfId="57785" xr:uid="{00000000-0005-0000-0000-0000B6E10000}"/>
    <cellStyle name="Output 2 2 2 2 5 6" xfId="57786" xr:uid="{00000000-0005-0000-0000-0000B7E10000}"/>
    <cellStyle name="Output 2 2 2 2 5 7" xfId="57787" xr:uid="{00000000-0005-0000-0000-0000B8E10000}"/>
    <cellStyle name="Output 2 2 2 2 5 8" xfId="57788" xr:uid="{00000000-0005-0000-0000-0000B9E10000}"/>
    <cellStyle name="Output 2 2 2 2 6" xfId="57789" xr:uid="{00000000-0005-0000-0000-0000BAE10000}"/>
    <cellStyle name="Output 2 2 2 2 6 2" xfId="57790" xr:uid="{00000000-0005-0000-0000-0000BBE10000}"/>
    <cellStyle name="Output 2 2 2 2 6 2 2" xfId="57791" xr:uid="{00000000-0005-0000-0000-0000BCE10000}"/>
    <cellStyle name="Output 2 2 2 2 6 2 2 2" xfId="57792" xr:uid="{00000000-0005-0000-0000-0000BDE10000}"/>
    <cellStyle name="Output 2 2 2 2 6 2 2 3" xfId="57793" xr:uid="{00000000-0005-0000-0000-0000BEE10000}"/>
    <cellStyle name="Output 2 2 2 2 6 2 2 4" xfId="57794" xr:uid="{00000000-0005-0000-0000-0000BFE10000}"/>
    <cellStyle name="Output 2 2 2 2 6 2 2 5" xfId="57795" xr:uid="{00000000-0005-0000-0000-0000C0E10000}"/>
    <cellStyle name="Output 2 2 2 2 6 2 3" xfId="57796" xr:uid="{00000000-0005-0000-0000-0000C1E10000}"/>
    <cellStyle name="Output 2 2 2 2 6 2 3 2" xfId="57797" xr:uid="{00000000-0005-0000-0000-0000C2E10000}"/>
    <cellStyle name="Output 2 2 2 2 6 2 3 3" xfId="57798" xr:uid="{00000000-0005-0000-0000-0000C3E10000}"/>
    <cellStyle name="Output 2 2 2 2 6 2 3 4" xfId="57799" xr:uid="{00000000-0005-0000-0000-0000C4E10000}"/>
    <cellStyle name="Output 2 2 2 2 6 2 3 5" xfId="57800" xr:uid="{00000000-0005-0000-0000-0000C5E10000}"/>
    <cellStyle name="Output 2 2 2 2 6 2 4" xfId="57801" xr:uid="{00000000-0005-0000-0000-0000C6E10000}"/>
    <cellStyle name="Output 2 2 2 2 6 2 5" xfId="57802" xr:uid="{00000000-0005-0000-0000-0000C7E10000}"/>
    <cellStyle name="Output 2 2 2 2 6 2 6" xfId="57803" xr:uid="{00000000-0005-0000-0000-0000C8E10000}"/>
    <cellStyle name="Output 2 2 2 2 6 2 7" xfId="57804" xr:uid="{00000000-0005-0000-0000-0000C9E10000}"/>
    <cellStyle name="Output 2 2 2 2 6 3" xfId="57805" xr:uid="{00000000-0005-0000-0000-0000CAE10000}"/>
    <cellStyle name="Output 2 2 2 2 6 3 2" xfId="57806" xr:uid="{00000000-0005-0000-0000-0000CBE10000}"/>
    <cellStyle name="Output 2 2 2 2 6 3 3" xfId="57807" xr:uid="{00000000-0005-0000-0000-0000CCE10000}"/>
    <cellStyle name="Output 2 2 2 2 6 3 4" xfId="57808" xr:uid="{00000000-0005-0000-0000-0000CDE10000}"/>
    <cellStyle name="Output 2 2 2 2 6 3 5" xfId="57809" xr:uid="{00000000-0005-0000-0000-0000CEE10000}"/>
    <cellStyle name="Output 2 2 2 2 6 4" xfId="57810" xr:uid="{00000000-0005-0000-0000-0000CFE10000}"/>
    <cellStyle name="Output 2 2 2 2 6 4 2" xfId="57811" xr:uid="{00000000-0005-0000-0000-0000D0E10000}"/>
    <cellStyle name="Output 2 2 2 2 6 4 3" xfId="57812" xr:uid="{00000000-0005-0000-0000-0000D1E10000}"/>
    <cellStyle name="Output 2 2 2 2 6 4 4" xfId="57813" xr:uid="{00000000-0005-0000-0000-0000D2E10000}"/>
    <cellStyle name="Output 2 2 2 2 6 4 5" xfId="57814" xr:uid="{00000000-0005-0000-0000-0000D3E10000}"/>
    <cellStyle name="Output 2 2 2 2 6 5" xfId="57815" xr:uid="{00000000-0005-0000-0000-0000D4E10000}"/>
    <cellStyle name="Output 2 2 2 2 6 6" xfId="57816" xr:uid="{00000000-0005-0000-0000-0000D5E10000}"/>
    <cellStyle name="Output 2 2 2 2 6 7" xfId="57817" xr:uid="{00000000-0005-0000-0000-0000D6E10000}"/>
    <cellStyle name="Output 2 2 2 2 6 8" xfId="57818" xr:uid="{00000000-0005-0000-0000-0000D7E10000}"/>
    <cellStyle name="Output 2 2 2 2 7" xfId="57819" xr:uid="{00000000-0005-0000-0000-0000D8E10000}"/>
    <cellStyle name="Output 2 2 2 2 7 2" xfId="57820" xr:uid="{00000000-0005-0000-0000-0000D9E10000}"/>
    <cellStyle name="Output 2 2 2 2 7 2 2" xfId="57821" xr:uid="{00000000-0005-0000-0000-0000DAE10000}"/>
    <cellStyle name="Output 2 2 2 2 7 2 2 2" xfId="57822" xr:uid="{00000000-0005-0000-0000-0000DBE10000}"/>
    <cellStyle name="Output 2 2 2 2 7 2 2 3" xfId="57823" xr:uid="{00000000-0005-0000-0000-0000DCE10000}"/>
    <cellStyle name="Output 2 2 2 2 7 2 2 4" xfId="57824" xr:uid="{00000000-0005-0000-0000-0000DDE10000}"/>
    <cellStyle name="Output 2 2 2 2 7 2 2 5" xfId="57825" xr:uid="{00000000-0005-0000-0000-0000DEE10000}"/>
    <cellStyle name="Output 2 2 2 2 7 2 3" xfId="57826" xr:uid="{00000000-0005-0000-0000-0000DFE10000}"/>
    <cellStyle name="Output 2 2 2 2 7 2 3 2" xfId="57827" xr:uid="{00000000-0005-0000-0000-0000E0E10000}"/>
    <cellStyle name="Output 2 2 2 2 7 2 3 3" xfId="57828" xr:uid="{00000000-0005-0000-0000-0000E1E10000}"/>
    <cellStyle name="Output 2 2 2 2 7 2 3 4" xfId="57829" xr:uid="{00000000-0005-0000-0000-0000E2E10000}"/>
    <cellStyle name="Output 2 2 2 2 7 2 3 5" xfId="57830" xr:uid="{00000000-0005-0000-0000-0000E3E10000}"/>
    <cellStyle name="Output 2 2 2 2 7 2 4" xfId="57831" xr:uid="{00000000-0005-0000-0000-0000E4E10000}"/>
    <cellStyle name="Output 2 2 2 2 7 2 5" xfId="57832" xr:uid="{00000000-0005-0000-0000-0000E5E10000}"/>
    <cellStyle name="Output 2 2 2 2 7 2 6" xfId="57833" xr:uid="{00000000-0005-0000-0000-0000E6E10000}"/>
    <cellStyle name="Output 2 2 2 2 7 2 7" xfId="57834" xr:uid="{00000000-0005-0000-0000-0000E7E10000}"/>
    <cellStyle name="Output 2 2 2 2 7 3" xfId="57835" xr:uid="{00000000-0005-0000-0000-0000E8E10000}"/>
    <cellStyle name="Output 2 2 2 2 7 3 2" xfId="57836" xr:uid="{00000000-0005-0000-0000-0000E9E10000}"/>
    <cellStyle name="Output 2 2 2 2 7 3 3" xfId="57837" xr:uid="{00000000-0005-0000-0000-0000EAE10000}"/>
    <cellStyle name="Output 2 2 2 2 7 3 4" xfId="57838" xr:uid="{00000000-0005-0000-0000-0000EBE10000}"/>
    <cellStyle name="Output 2 2 2 2 7 3 5" xfId="57839" xr:uid="{00000000-0005-0000-0000-0000ECE10000}"/>
    <cellStyle name="Output 2 2 2 2 7 4" xfId="57840" xr:uid="{00000000-0005-0000-0000-0000EDE10000}"/>
    <cellStyle name="Output 2 2 2 2 7 4 2" xfId="57841" xr:uid="{00000000-0005-0000-0000-0000EEE10000}"/>
    <cellStyle name="Output 2 2 2 2 7 4 3" xfId="57842" xr:uid="{00000000-0005-0000-0000-0000EFE10000}"/>
    <cellStyle name="Output 2 2 2 2 7 4 4" xfId="57843" xr:uid="{00000000-0005-0000-0000-0000F0E10000}"/>
    <cellStyle name="Output 2 2 2 2 7 4 5" xfId="57844" xr:uid="{00000000-0005-0000-0000-0000F1E10000}"/>
    <cellStyle name="Output 2 2 2 2 7 5" xfId="57845" xr:uid="{00000000-0005-0000-0000-0000F2E10000}"/>
    <cellStyle name="Output 2 2 2 2 7 6" xfId="57846" xr:uid="{00000000-0005-0000-0000-0000F3E10000}"/>
    <cellStyle name="Output 2 2 2 2 7 7" xfId="57847" xr:uid="{00000000-0005-0000-0000-0000F4E10000}"/>
    <cellStyle name="Output 2 2 2 2 7 8" xfId="57848" xr:uid="{00000000-0005-0000-0000-0000F5E10000}"/>
    <cellStyle name="Output 2 2 2 2 8" xfId="57849" xr:uid="{00000000-0005-0000-0000-0000F6E10000}"/>
    <cellStyle name="Output 2 2 2 2 8 2" xfId="57850" xr:uid="{00000000-0005-0000-0000-0000F7E10000}"/>
    <cellStyle name="Output 2 2 2 2 8 2 2" xfId="57851" xr:uid="{00000000-0005-0000-0000-0000F8E10000}"/>
    <cellStyle name="Output 2 2 2 2 8 2 2 2" xfId="57852" xr:uid="{00000000-0005-0000-0000-0000F9E10000}"/>
    <cellStyle name="Output 2 2 2 2 8 2 2 3" xfId="57853" xr:uid="{00000000-0005-0000-0000-0000FAE10000}"/>
    <cellStyle name="Output 2 2 2 2 8 2 2 4" xfId="57854" xr:uid="{00000000-0005-0000-0000-0000FBE10000}"/>
    <cellStyle name="Output 2 2 2 2 8 2 2 5" xfId="57855" xr:uid="{00000000-0005-0000-0000-0000FCE10000}"/>
    <cellStyle name="Output 2 2 2 2 8 2 3" xfId="57856" xr:uid="{00000000-0005-0000-0000-0000FDE10000}"/>
    <cellStyle name="Output 2 2 2 2 8 2 3 2" xfId="57857" xr:uid="{00000000-0005-0000-0000-0000FEE10000}"/>
    <cellStyle name="Output 2 2 2 2 8 2 3 3" xfId="57858" xr:uid="{00000000-0005-0000-0000-0000FFE10000}"/>
    <cellStyle name="Output 2 2 2 2 8 2 3 4" xfId="57859" xr:uid="{00000000-0005-0000-0000-000000E20000}"/>
    <cellStyle name="Output 2 2 2 2 8 2 3 5" xfId="57860" xr:uid="{00000000-0005-0000-0000-000001E20000}"/>
    <cellStyle name="Output 2 2 2 2 8 2 4" xfId="57861" xr:uid="{00000000-0005-0000-0000-000002E20000}"/>
    <cellStyle name="Output 2 2 2 2 8 2 5" xfId="57862" xr:uid="{00000000-0005-0000-0000-000003E20000}"/>
    <cellStyle name="Output 2 2 2 2 8 2 6" xfId="57863" xr:uid="{00000000-0005-0000-0000-000004E20000}"/>
    <cellStyle name="Output 2 2 2 2 8 2 7" xfId="57864" xr:uid="{00000000-0005-0000-0000-000005E20000}"/>
    <cellStyle name="Output 2 2 2 2 8 3" xfId="57865" xr:uid="{00000000-0005-0000-0000-000006E20000}"/>
    <cellStyle name="Output 2 2 2 2 8 3 2" xfId="57866" xr:uid="{00000000-0005-0000-0000-000007E20000}"/>
    <cellStyle name="Output 2 2 2 2 8 3 3" xfId="57867" xr:uid="{00000000-0005-0000-0000-000008E20000}"/>
    <cellStyle name="Output 2 2 2 2 8 3 4" xfId="57868" xr:uid="{00000000-0005-0000-0000-000009E20000}"/>
    <cellStyle name="Output 2 2 2 2 8 3 5" xfId="57869" xr:uid="{00000000-0005-0000-0000-00000AE20000}"/>
    <cellStyle name="Output 2 2 2 2 8 4" xfId="57870" xr:uid="{00000000-0005-0000-0000-00000BE20000}"/>
    <cellStyle name="Output 2 2 2 2 8 4 2" xfId="57871" xr:uid="{00000000-0005-0000-0000-00000CE20000}"/>
    <cellStyle name="Output 2 2 2 2 8 4 3" xfId="57872" xr:uid="{00000000-0005-0000-0000-00000DE20000}"/>
    <cellStyle name="Output 2 2 2 2 8 4 4" xfId="57873" xr:uid="{00000000-0005-0000-0000-00000EE20000}"/>
    <cellStyle name="Output 2 2 2 2 8 4 5" xfId="57874" xr:uid="{00000000-0005-0000-0000-00000FE20000}"/>
    <cellStyle name="Output 2 2 2 2 8 5" xfId="57875" xr:uid="{00000000-0005-0000-0000-000010E20000}"/>
    <cellStyle name="Output 2 2 2 2 8 6" xfId="57876" xr:uid="{00000000-0005-0000-0000-000011E20000}"/>
    <cellStyle name="Output 2 2 2 2 8 7" xfId="57877" xr:uid="{00000000-0005-0000-0000-000012E20000}"/>
    <cellStyle name="Output 2 2 2 2 8 8" xfId="57878" xr:uid="{00000000-0005-0000-0000-000013E20000}"/>
    <cellStyle name="Output 2 2 2 2 9" xfId="57879" xr:uid="{00000000-0005-0000-0000-000014E20000}"/>
    <cellStyle name="Output 2 2 2 2 9 2" xfId="57880" xr:uid="{00000000-0005-0000-0000-000015E20000}"/>
    <cellStyle name="Output 2 2 2 2 9 2 2" xfId="57881" xr:uid="{00000000-0005-0000-0000-000016E20000}"/>
    <cellStyle name="Output 2 2 2 2 9 2 2 2" xfId="57882" xr:uid="{00000000-0005-0000-0000-000017E20000}"/>
    <cellStyle name="Output 2 2 2 2 9 2 2 3" xfId="57883" xr:uid="{00000000-0005-0000-0000-000018E20000}"/>
    <cellStyle name="Output 2 2 2 2 9 2 2 4" xfId="57884" xr:uid="{00000000-0005-0000-0000-000019E20000}"/>
    <cellStyle name="Output 2 2 2 2 9 2 2 5" xfId="57885" xr:uid="{00000000-0005-0000-0000-00001AE20000}"/>
    <cellStyle name="Output 2 2 2 2 9 2 3" xfId="57886" xr:uid="{00000000-0005-0000-0000-00001BE20000}"/>
    <cellStyle name="Output 2 2 2 2 9 2 3 2" xfId="57887" xr:uid="{00000000-0005-0000-0000-00001CE20000}"/>
    <cellStyle name="Output 2 2 2 2 9 2 3 3" xfId="57888" xr:uid="{00000000-0005-0000-0000-00001DE20000}"/>
    <cellStyle name="Output 2 2 2 2 9 2 3 4" xfId="57889" xr:uid="{00000000-0005-0000-0000-00001EE20000}"/>
    <cellStyle name="Output 2 2 2 2 9 2 3 5" xfId="57890" xr:uid="{00000000-0005-0000-0000-00001FE20000}"/>
    <cellStyle name="Output 2 2 2 2 9 2 4" xfId="57891" xr:uid="{00000000-0005-0000-0000-000020E20000}"/>
    <cellStyle name="Output 2 2 2 2 9 2 5" xfId="57892" xr:uid="{00000000-0005-0000-0000-000021E20000}"/>
    <cellStyle name="Output 2 2 2 2 9 2 6" xfId="57893" xr:uid="{00000000-0005-0000-0000-000022E20000}"/>
    <cellStyle name="Output 2 2 2 2 9 2 7" xfId="57894" xr:uid="{00000000-0005-0000-0000-000023E20000}"/>
    <cellStyle name="Output 2 2 2 2 9 3" xfId="57895" xr:uid="{00000000-0005-0000-0000-000024E20000}"/>
    <cellStyle name="Output 2 2 2 2 9 3 2" xfId="57896" xr:uid="{00000000-0005-0000-0000-000025E20000}"/>
    <cellStyle name="Output 2 2 2 2 9 3 3" xfId="57897" xr:uid="{00000000-0005-0000-0000-000026E20000}"/>
    <cellStyle name="Output 2 2 2 2 9 3 4" xfId="57898" xr:uid="{00000000-0005-0000-0000-000027E20000}"/>
    <cellStyle name="Output 2 2 2 2 9 3 5" xfId="57899" xr:uid="{00000000-0005-0000-0000-000028E20000}"/>
    <cellStyle name="Output 2 2 2 2 9 4" xfId="57900" xr:uid="{00000000-0005-0000-0000-000029E20000}"/>
    <cellStyle name="Output 2 2 2 2 9 4 2" xfId="57901" xr:uid="{00000000-0005-0000-0000-00002AE20000}"/>
    <cellStyle name="Output 2 2 2 2 9 4 3" xfId="57902" xr:uid="{00000000-0005-0000-0000-00002BE20000}"/>
    <cellStyle name="Output 2 2 2 2 9 4 4" xfId="57903" xr:uid="{00000000-0005-0000-0000-00002CE20000}"/>
    <cellStyle name="Output 2 2 2 2 9 4 5" xfId="57904" xr:uid="{00000000-0005-0000-0000-00002DE20000}"/>
    <cellStyle name="Output 2 2 2 2 9 5" xfId="57905" xr:uid="{00000000-0005-0000-0000-00002EE20000}"/>
    <cellStyle name="Output 2 2 2 2 9 6" xfId="57906" xr:uid="{00000000-0005-0000-0000-00002FE20000}"/>
    <cellStyle name="Output 2 2 2 2 9 7" xfId="57907" xr:uid="{00000000-0005-0000-0000-000030E20000}"/>
    <cellStyle name="Output 2 2 2 2 9 8" xfId="57908" xr:uid="{00000000-0005-0000-0000-000031E20000}"/>
    <cellStyle name="Output 2 2 2 3" xfId="57909" xr:uid="{00000000-0005-0000-0000-000032E20000}"/>
    <cellStyle name="Output 2 2 2 3 2" xfId="57910" xr:uid="{00000000-0005-0000-0000-000033E20000}"/>
    <cellStyle name="Output 2 2 2 3 2 2" xfId="57911" xr:uid="{00000000-0005-0000-0000-000034E20000}"/>
    <cellStyle name="Output 2 2 2 3 3" xfId="57912" xr:uid="{00000000-0005-0000-0000-000035E20000}"/>
    <cellStyle name="Output 2 2 2 3 4" xfId="57913" xr:uid="{00000000-0005-0000-0000-000036E20000}"/>
    <cellStyle name="Output 2 2 2 3 5" xfId="57914" xr:uid="{00000000-0005-0000-0000-000037E20000}"/>
    <cellStyle name="Output 2 2 2 4" xfId="57915" xr:uid="{00000000-0005-0000-0000-000038E20000}"/>
    <cellStyle name="Output 2 2 2 4 2" xfId="57916" xr:uid="{00000000-0005-0000-0000-000039E20000}"/>
    <cellStyle name="Output 2 2 2 4 2 2" xfId="57917" xr:uid="{00000000-0005-0000-0000-00003AE20000}"/>
    <cellStyle name="Output 2 2 2 4 3" xfId="57918" xr:uid="{00000000-0005-0000-0000-00003BE20000}"/>
    <cellStyle name="Output 2 2 2 4 4" xfId="57919" xr:uid="{00000000-0005-0000-0000-00003CE20000}"/>
    <cellStyle name="Output 2 2 2 4 5" xfId="57920" xr:uid="{00000000-0005-0000-0000-00003DE20000}"/>
    <cellStyle name="Output 2 2 2 5" xfId="57921" xr:uid="{00000000-0005-0000-0000-00003EE20000}"/>
    <cellStyle name="Output 2 2 2 5 2" xfId="57922" xr:uid="{00000000-0005-0000-0000-00003FE20000}"/>
    <cellStyle name="Output 2 2 2 6" xfId="57923" xr:uid="{00000000-0005-0000-0000-000040E20000}"/>
    <cellStyle name="Output 2 2 2 7" xfId="57924" xr:uid="{00000000-0005-0000-0000-000041E20000}"/>
    <cellStyle name="Output 2 2 2_T-straight with PEDs adjustor" xfId="57925" xr:uid="{00000000-0005-0000-0000-000042E20000}"/>
    <cellStyle name="Output 2 2 3" xfId="57926" xr:uid="{00000000-0005-0000-0000-000043E20000}"/>
    <cellStyle name="Output 2 2 3 10" xfId="57927" xr:uid="{00000000-0005-0000-0000-000044E20000}"/>
    <cellStyle name="Output 2 2 3 10 2" xfId="57928" xr:uid="{00000000-0005-0000-0000-000045E20000}"/>
    <cellStyle name="Output 2 2 3 10 2 2" xfId="57929" xr:uid="{00000000-0005-0000-0000-000046E20000}"/>
    <cellStyle name="Output 2 2 3 10 2 2 2" xfId="57930" xr:uid="{00000000-0005-0000-0000-000047E20000}"/>
    <cellStyle name="Output 2 2 3 10 2 2 3" xfId="57931" xr:uid="{00000000-0005-0000-0000-000048E20000}"/>
    <cellStyle name="Output 2 2 3 10 2 2 4" xfId="57932" xr:uid="{00000000-0005-0000-0000-000049E20000}"/>
    <cellStyle name="Output 2 2 3 10 2 2 5" xfId="57933" xr:uid="{00000000-0005-0000-0000-00004AE20000}"/>
    <cellStyle name="Output 2 2 3 10 2 3" xfId="57934" xr:uid="{00000000-0005-0000-0000-00004BE20000}"/>
    <cellStyle name="Output 2 2 3 10 2 3 2" xfId="57935" xr:uid="{00000000-0005-0000-0000-00004CE20000}"/>
    <cellStyle name="Output 2 2 3 10 2 3 3" xfId="57936" xr:uid="{00000000-0005-0000-0000-00004DE20000}"/>
    <cellStyle name="Output 2 2 3 10 2 3 4" xfId="57937" xr:uid="{00000000-0005-0000-0000-00004EE20000}"/>
    <cellStyle name="Output 2 2 3 10 2 3 5" xfId="57938" xr:uid="{00000000-0005-0000-0000-00004FE20000}"/>
    <cellStyle name="Output 2 2 3 10 2 4" xfId="57939" xr:uid="{00000000-0005-0000-0000-000050E20000}"/>
    <cellStyle name="Output 2 2 3 10 2 5" xfId="57940" xr:uid="{00000000-0005-0000-0000-000051E20000}"/>
    <cellStyle name="Output 2 2 3 10 2 6" xfId="57941" xr:uid="{00000000-0005-0000-0000-000052E20000}"/>
    <cellStyle name="Output 2 2 3 10 2 7" xfId="57942" xr:uid="{00000000-0005-0000-0000-000053E20000}"/>
    <cellStyle name="Output 2 2 3 10 3" xfId="57943" xr:uid="{00000000-0005-0000-0000-000054E20000}"/>
    <cellStyle name="Output 2 2 3 10 3 2" xfId="57944" xr:uid="{00000000-0005-0000-0000-000055E20000}"/>
    <cellStyle name="Output 2 2 3 10 3 3" xfId="57945" xr:uid="{00000000-0005-0000-0000-000056E20000}"/>
    <cellStyle name="Output 2 2 3 10 3 4" xfId="57946" xr:uid="{00000000-0005-0000-0000-000057E20000}"/>
    <cellStyle name="Output 2 2 3 10 3 5" xfId="57947" xr:uid="{00000000-0005-0000-0000-000058E20000}"/>
    <cellStyle name="Output 2 2 3 10 4" xfId="57948" xr:uid="{00000000-0005-0000-0000-000059E20000}"/>
    <cellStyle name="Output 2 2 3 10 4 2" xfId="57949" xr:uid="{00000000-0005-0000-0000-00005AE20000}"/>
    <cellStyle name="Output 2 2 3 10 4 3" xfId="57950" xr:uid="{00000000-0005-0000-0000-00005BE20000}"/>
    <cellStyle name="Output 2 2 3 10 4 4" xfId="57951" xr:uid="{00000000-0005-0000-0000-00005CE20000}"/>
    <cellStyle name="Output 2 2 3 10 4 5" xfId="57952" xr:uid="{00000000-0005-0000-0000-00005DE20000}"/>
    <cellStyle name="Output 2 2 3 10 5" xfId="57953" xr:uid="{00000000-0005-0000-0000-00005EE20000}"/>
    <cellStyle name="Output 2 2 3 10 6" xfId="57954" xr:uid="{00000000-0005-0000-0000-00005FE20000}"/>
    <cellStyle name="Output 2 2 3 10 7" xfId="57955" xr:uid="{00000000-0005-0000-0000-000060E20000}"/>
    <cellStyle name="Output 2 2 3 10 8" xfId="57956" xr:uid="{00000000-0005-0000-0000-000061E20000}"/>
    <cellStyle name="Output 2 2 3 11" xfId="57957" xr:uid="{00000000-0005-0000-0000-000062E20000}"/>
    <cellStyle name="Output 2 2 3 11 2" xfId="57958" xr:uid="{00000000-0005-0000-0000-000063E20000}"/>
    <cellStyle name="Output 2 2 3 11 2 2" xfId="57959" xr:uid="{00000000-0005-0000-0000-000064E20000}"/>
    <cellStyle name="Output 2 2 3 11 2 2 2" xfId="57960" xr:uid="{00000000-0005-0000-0000-000065E20000}"/>
    <cellStyle name="Output 2 2 3 11 2 2 3" xfId="57961" xr:uid="{00000000-0005-0000-0000-000066E20000}"/>
    <cellStyle name="Output 2 2 3 11 2 2 4" xfId="57962" xr:uid="{00000000-0005-0000-0000-000067E20000}"/>
    <cellStyle name="Output 2 2 3 11 2 2 5" xfId="57963" xr:uid="{00000000-0005-0000-0000-000068E20000}"/>
    <cellStyle name="Output 2 2 3 11 2 3" xfId="57964" xr:uid="{00000000-0005-0000-0000-000069E20000}"/>
    <cellStyle name="Output 2 2 3 11 2 3 2" xfId="57965" xr:uid="{00000000-0005-0000-0000-00006AE20000}"/>
    <cellStyle name="Output 2 2 3 11 2 3 3" xfId="57966" xr:uid="{00000000-0005-0000-0000-00006BE20000}"/>
    <cellStyle name="Output 2 2 3 11 2 3 4" xfId="57967" xr:uid="{00000000-0005-0000-0000-00006CE20000}"/>
    <cellStyle name="Output 2 2 3 11 2 3 5" xfId="57968" xr:uid="{00000000-0005-0000-0000-00006DE20000}"/>
    <cellStyle name="Output 2 2 3 11 2 4" xfId="57969" xr:uid="{00000000-0005-0000-0000-00006EE20000}"/>
    <cellStyle name="Output 2 2 3 11 2 5" xfId="57970" xr:uid="{00000000-0005-0000-0000-00006FE20000}"/>
    <cellStyle name="Output 2 2 3 11 2 6" xfId="57971" xr:uid="{00000000-0005-0000-0000-000070E20000}"/>
    <cellStyle name="Output 2 2 3 11 2 7" xfId="57972" xr:uid="{00000000-0005-0000-0000-000071E20000}"/>
    <cellStyle name="Output 2 2 3 11 3" xfId="57973" xr:uid="{00000000-0005-0000-0000-000072E20000}"/>
    <cellStyle name="Output 2 2 3 11 3 2" xfId="57974" xr:uid="{00000000-0005-0000-0000-000073E20000}"/>
    <cellStyle name="Output 2 2 3 11 3 3" xfId="57975" xr:uid="{00000000-0005-0000-0000-000074E20000}"/>
    <cellStyle name="Output 2 2 3 11 3 4" xfId="57976" xr:uid="{00000000-0005-0000-0000-000075E20000}"/>
    <cellStyle name="Output 2 2 3 11 3 5" xfId="57977" xr:uid="{00000000-0005-0000-0000-000076E20000}"/>
    <cellStyle name="Output 2 2 3 11 4" xfId="57978" xr:uid="{00000000-0005-0000-0000-000077E20000}"/>
    <cellStyle name="Output 2 2 3 11 4 2" xfId="57979" xr:uid="{00000000-0005-0000-0000-000078E20000}"/>
    <cellStyle name="Output 2 2 3 11 4 3" xfId="57980" xr:uid="{00000000-0005-0000-0000-000079E20000}"/>
    <cellStyle name="Output 2 2 3 11 4 4" xfId="57981" xr:uid="{00000000-0005-0000-0000-00007AE20000}"/>
    <cellStyle name="Output 2 2 3 11 4 5" xfId="57982" xr:uid="{00000000-0005-0000-0000-00007BE20000}"/>
    <cellStyle name="Output 2 2 3 11 5" xfId="57983" xr:uid="{00000000-0005-0000-0000-00007CE20000}"/>
    <cellStyle name="Output 2 2 3 11 6" xfId="57984" xr:uid="{00000000-0005-0000-0000-00007DE20000}"/>
    <cellStyle name="Output 2 2 3 11 7" xfId="57985" xr:uid="{00000000-0005-0000-0000-00007EE20000}"/>
    <cellStyle name="Output 2 2 3 11 8" xfId="57986" xr:uid="{00000000-0005-0000-0000-00007FE20000}"/>
    <cellStyle name="Output 2 2 3 12" xfId="57987" xr:uid="{00000000-0005-0000-0000-000080E20000}"/>
    <cellStyle name="Output 2 2 3 12 2" xfId="57988" xr:uid="{00000000-0005-0000-0000-000081E20000}"/>
    <cellStyle name="Output 2 2 3 12 2 2" xfId="57989" xr:uid="{00000000-0005-0000-0000-000082E20000}"/>
    <cellStyle name="Output 2 2 3 12 2 2 2" xfId="57990" xr:uid="{00000000-0005-0000-0000-000083E20000}"/>
    <cellStyle name="Output 2 2 3 12 2 2 3" xfId="57991" xr:uid="{00000000-0005-0000-0000-000084E20000}"/>
    <cellStyle name="Output 2 2 3 12 2 2 4" xfId="57992" xr:uid="{00000000-0005-0000-0000-000085E20000}"/>
    <cellStyle name="Output 2 2 3 12 2 2 5" xfId="57993" xr:uid="{00000000-0005-0000-0000-000086E20000}"/>
    <cellStyle name="Output 2 2 3 12 2 3" xfId="57994" xr:uid="{00000000-0005-0000-0000-000087E20000}"/>
    <cellStyle name="Output 2 2 3 12 2 3 2" xfId="57995" xr:uid="{00000000-0005-0000-0000-000088E20000}"/>
    <cellStyle name="Output 2 2 3 12 2 3 3" xfId="57996" xr:uid="{00000000-0005-0000-0000-000089E20000}"/>
    <cellStyle name="Output 2 2 3 12 2 3 4" xfId="57997" xr:uid="{00000000-0005-0000-0000-00008AE20000}"/>
    <cellStyle name="Output 2 2 3 12 2 3 5" xfId="57998" xr:uid="{00000000-0005-0000-0000-00008BE20000}"/>
    <cellStyle name="Output 2 2 3 12 2 4" xfId="57999" xr:uid="{00000000-0005-0000-0000-00008CE20000}"/>
    <cellStyle name="Output 2 2 3 12 2 5" xfId="58000" xr:uid="{00000000-0005-0000-0000-00008DE20000}"/>
    <cellStyle name="Output 2 2 3 12 2 6" xfId="58001" xr:uid="{00000000-0005-0000-0000-00008EE20000}"/>
    <cellStyle name="Output 2 2 3 12 2 7" xfId="58002" xr:uid="{00000000-0005-0000-0000-00008FE20000}"/>
    <cellStyle name="Output 2 2 3 12 3" xfId="58003" xr:uid="{00000000-0005-0000-0000-000090E20000}"/>
    <cellStyle name="Output 2 2 3 12 3 2" xfId="58004" xr:uid="{00000000-0005-0000-0000-000091E20000}"/>
    <cellStyle name="Output 2 2 3 12 3 3" xfId="58005" xr:uid="{00000000-0005-0000-0000-000092E20000}"/>
    <cellStyle name="Output 2 2 3 12 3 4" xfId="58006" xr:uid="{00000000-0005-0000-0000-000093E20000}"/>
    <cellStyle name="Output 2 2 3 12 3 5" xfId="58007" xr:uid="{00000000-0005-0000-0000-000094E20000}"/>
    <cellStyle name="Output 2 2 3 12 4" xfId="58008" xr:uid="{00000000-0005-0000-0000-000095E20000}"/>
    <cellStyle name="Output 2 2 3 12 4 2" xfId="58009" xr:uid="{00000000-0005-0000-0000-000096E20000}"/>
    <cellStyle name="Output 2 2 3 12 4 3" xfId="58010" xr:uid="{00000000-0005-0000-0000-000097E20000}"/>
    <cellStyle name="Output 2 2 3 12 4 4" xfId="58011" xr:uid="{00000000-0005-0000-0000-000098E20000}"/>
    <cellStyle name="Output 2 2 3 12 4 5" xfId="58012" xr:uid="{00000000-0005-0000-0000-000099E20000}"/>
    <cellStyle name="Output 2 2 3 12 5" xfId="58013" xr:uid="{00000000-0005-0000-0000-00009AE20000}"/>
    <cellStyle name="Output 2 2 3 12 6" xfId="58014" xr:uid="{00000000-0005-0000-0000-00009BE20000}"/>
    <cellStyle name="Output 2 2 3 12 7" xfId="58015" xr:uid="{00000000-0005-0000-0000-00009CE20000}"/>
    <cellStyle name="Output 2 2 3 12 8" xfId="58016" xr:uid="{00000000-0005-0000-0000-00009DE20000}"/>
    <cellStyle name="Output 2 2 3 13" xfId="58017" xr:uid="{00000000-0005-0000-0000-00009EE20000}"/>
    <cellStyle name="Output 2 2 3 13 2" xfId="58018" xr:uid="{00000000-0005-0000-0000-00009FE20000}"/>
    <cellStyle name="Output 2 2 3 13 2 2" xfId="58019" xr:uid="{00000000-0005-0000-0000-0000A0E20000}"/>
    <cellStyle name="Output 2 2 3 13 2 2 2" xfId="58020" xr:uid="{00000000-0005-0000-0000-0000A1E20000}"/>
    <cellStyle name="Output 2 2 3 13 2 2 3" xfId="58021" xr:uid="{00000000-0005-0000-0000-0000A2E20000}"/>
    <cellStyle name="Output 2 2 3 13 2 2 4" xfId="58022" xr:uid="{00000000-0005-0000-0000-0000A3E20000}"/>
    <cellStyle name="Output 2 2 3 13 2 2 5" xfId="58023" xr:uid="{00000000-0005-0000-0000-0000A4E20000}"/>
    <cellStyle name="Output 2 2 3 13 2 3" xfId="58024" xr:uid="{00000000-0005-0000-0000-0000A5E20000}"/>
    <cellStyle name="Output 2 2 3 13 2 3 2" xfId="58025" xr:uid="{00000000-0005-0000-0000-0000A6E20000}"/>
    <cellStyle name="Output 2 2 3 13 2 3 3" xfId="58026" xr:uid="{00000000-0005-0000-0000-0000A7E20000}"/>
    <cellStyle name="Output 2 2 3 13 2 3 4" xfId="58027" xr:uid="{00000000-0005-0000-0000-0000A8E20000}"/>
    <cellStyle name="Output 2 2 3 13 2 3 5" xfId="58028" xr:uid="{00000000-0005-0000-0000-0000A9E20000}"/>
    <cellStyle name="Output 2 2 3 13 2 4" xfId="58029" xr:uid="{00000000-0005-0000-0000-0000AAE20000}"/>
    <cellStyle name="Output 2 2 3 13 2 5" xfId="58030" xr:uid="{00000000-0005-0000-0000-0000ABE20000}"/>
    <cellStyle name="Output 2 2 3 13 2 6" xfId="58031" xr:uid="{00000000-0005-0000-0000-0000ACE20000}"/>
    <cellStyle name="Output 2 2 3 13 2 7" xfId="58032" xr:uid="{00000000-0005-0000-0000-0000ADE20000}"/>
    <cellStyle name="Output 2 2 3 13 3" xfId="58033" xr:uid="{00000000-0005-0000-0000-0000AEE20000}"/>
    <cellStyle name="Output 2 2 3 13 3 2" xfId="58034" xr:uid="{00000000-0005-0000-0000-0000AFE20000}"/>
    <cellStyle name="Output 2 2 3 13 3 3" xfId="58035" xr:uid="{00000000-0005-0000-0000-0000B0E20000}"/>
    <cellStyle name="Output 2 2 3 13 3 4" xfId="58036" xr:uid="{00000000-0005-0000-0000-0000B1E20000}"/>
    <cellStyle name="Output 2 2 3 13 3 5" xfId="58037" xr:uid="{00000000-0005-0000-0000-0000B2E20000}"/>
    <cellStyle name="Output 2 2 3 13 4" xfId="58038" xr:uid="{00000000-0005-0000-0000-0000B3E20000}"/>
    <cellStyle name="Output 2 2 3 13 4 2" xfId="58039" xr:uid="{00000000-0005-0000-0000-0000B4E20000}"/>
    <cellStyle name="Output 2 2 3 13 4 3" xfId="58040" xr:uid="{00000000-0005-0000-0000-0000B5E20000}"/>
    <cellStyle name="Output 2 2 3 13 4 4" xfId="58041" xr:uid="{00000000-0005-0000-0000-0000B6E20000}"/>
    <cellStyle name="Output 2 2 3 13 4 5" xfId="58042" xr:uid="{00000000-0005-0000-0000-0000B7E20000}"/>
    <cellStyle name="Output 2 2 3 13 5" xfId="58043" xr:uid="{00000000-0005-0000-0000-0000B8E20000}"/>
    <cellStyle name="Output 2 2 3 13 6" xfId="58044" xr:uid="{00000000-0005-0000-0000-0000B9E20000}"/>
    <cellStyle name="Output 2 2 3 13 7" xfId="58045" xr:uid="{00000000-0005-0000-0000-0000BAE20000}"/>
    <cellStyle name="Output 2 2 3 13 8" xfId="58046" xr:uid="{00000000-0005-0000-0000-0000BBE20000}"/>
    <cellStyle name="Output 2 2 3 14" xfId="58047" xr:uid="{00000000-0005-0000-0000-0000BCE20000}"/>
    <cellStyle name="Output 2 2 3 14 2" xfId="58048" xr:uid="{00000000-0005-0000-0000-0000BDE20000}"/>
    <cellStyle name="Output 2 2 3 14 2 2" xfId="58049" xr:uid="{00000000-0005-0000-0000-0000BEE20000}"/>
    <cellStyle name="Output 2 2 3 14 2 2 2" xfId="58050" xr:uid="{00000000-0005-0000-0000-0000BFE20000}"/>
    <cellStyle name="Output 2 2 3 14 2 2 3" xfId="58051" xr:uid="{00000000-0005-0000-0000-0000C0E20000}"/>
    <cellStyle name="Output 2 2 3 14 2 2 4" xfId="58052" xr:uid="{00000000-0005-0000-0000-0000C1E20000}"/>
    <cellStyle name="Output 2 2 3 14 2 2 5" xfId="58053" xr:uid="{00000000-0005-0000-0000-0000C2E20000}"/>
    <cellStyle name="Output 2 2 3 14 2 3" xfId="58054" xr:uid="{00000000-0005-0000-0000-0000C3E20000}"/>
    <cellStyle name="Output 2 2 3 14 2 3 2" xfId="58055" xr:uid="{00000000-0005-0000-0000-0000C4E20000}"/>
    <cellStyle name="Output 2 2 3 14 2 3 3" xfId="58056" xr:uid="{00000000-0005-0000-0000-0000C5E20000}"/>
    <cellStyle name="Output 2 2 3 14 2 3 4" xfId="58057" xr:uid="{00000000-0005-0000-0000-0000C6E20000}"/>
    <cellStyle name="Output 2 2 3 14 2 3 5" xfId="58058" xr:uid="{00000000-0005-0000-0000-0000C7E20000}"/>
    <cellStyle name="Output 2 2 3 14 2 4" xfId="58059" xr:uid="{00000000-0005-0000-0000-0000C8E20000}"/>
    <cellStyle name="Output 2 2 3 14 2 5" xfId="58060" xr:uid="{00000000-0005-0000-0000-0000C9E20000}"/>
    <cellStyle name="Output 2 2 3 14 2 6" xfId="58061" xr:uid="{00000000-0005-0000-0000-0000CAE20000}"/>
    <cellStyle name="Output 2 2 3 14 2 7" xfId="58062" xr:uid="{00000000-0005-0000-0000-0000CBE20000}"/>
    <cellStyle name="Output 2 2 3 14 3" xfId="58063" xr:uid="{00000000-0005-0000-0000-0000CCE20000}"/>
    <cellStyle name="Output 2 2 3 14 3 2" xfId="58064" xr:uid="{00000000-0005-0000-0000-0000CDE20000}"/>
    <cellStyle name="Output 2 2 3 14 3 3" xfId="58065" xr:uid="{00000000-0005-0000-0000-0000CEE20000}"/>
    <cellStyle name="Output 2 2 3 14 3 4" xfId="58066" xr:uid="{00000000-0005-0000-0000-0000CFE20000}"/>
    <cellStyle name="Output 2 2 3 14 3 5" xfId="58067" xr:uid="{00000000-0005-0000-0000-0000D0E20000}"/>
    <cellStyle name="Output 2 2 3 14 4" xfId="58068" xr:uid="{00000000-0005-0000-0000-0000D1E20000}"/>
    <cellStyle name="Output 2 2 3 14 4 2" xfId="58069" xr:uid="{00000000-0005-0000-0000-0000D2E20000}"/>
    <cellStyle name="Output 2 2 3 14 4 3" xfId="58070" xr:uid="{00000000-0005-0000-0000-0000D3E20000}"/>
    <cellStyle name="Output 2 2 3 14 4 4" xfId="58071" xr:uid="{00000000-0005-0000-0000-0000D4E20000}"/>
    <cellStyle name="Output 2 2 3 14 4 5" xfId="58072" xr:uid="{00000000-0005-0000-0000-0000D5E20000}"/>
    <cellStyle name="Output 2 2 3 14 5" xfId="58073" xr:uid="{00000000-0005-0000-0000-0000D6E20000}"/>
    <cellStyle name="Output 2 2 3 14 6" xfId="58074" xr:uid="{00000000-0005-0000-0000-0000D7E20000}"/>
    <cellStyle name="Output 2 2 3 14 7" xfId="58075" xr:uid="{00000000-0005-0000-0000-0000D8E20000}"/>
    <cellStyle name="Output 2 2 3 14 8" xfId="58076" xr:uid="{00000000-0005-0000-0000-0000D9E20000}"/>
    <cellStyle name="Output 2 2 3 15" xfId="58077" xr:uid="{00000000-0005-0000-0000-0000DAE20000}"/>
    <cellStyle name="Output 2 2 3 15 2" xfId="58078" xr:uid="{00000000-0005-0000-0000-0000DBE20000}"/>
    <cellStyle name="Output 2 2 3 15 2 2" xfId="58079" xr:uid="{00000000-0005-0000-0000-0000DCE20000}"/>
    <cellStyle name="Output 2 2 3 15 2 3" xfId="58080" xr:uid="{00000000-0005-0000-0000-0000DDE20000}"/>
    <cellStyle name="Output 2 2 3 15 2 4" xfId="58081" xr:uid="{00000000-0005-0000-0000-0000DEE20000}"/>
    <cellStyle name="Output 2 2 3 15 2 5" xfId="58082" xr:uid="{00000000-0005-0000-0000-0000DFE20000}"/>
    <cellStyle name="Output 2 2 3 15 3" xfId="58083" xr:uid="{00000000-0005-0000-0000-0000E0E20000}"/>
    <cellStyle name="Output 2 2 3 15 3 2" xfId="58084" xr:uid="{00000000-0005-0000-0000-0000E1E20000}"/>
    <cellStyle name="Output 2 2 3 15 3 3" xfId="58085" xr:uid="{00000000-0005-0000-0000-0000E2E20000}"/>
    <cellStyle name="Output 2 2 3 15 3 4" xfId="58086" xr:uid="{00000000-0005-0000-0000-0000E3E20000}"/>
    <cellStyle name="Output 2 2 3 15 3 5" xfId="58087" xr:uid="{00000000-0005-0000-0000-0000E4E20000}"/>
    <cellStyle name="Output 2 2 3 15 4" xfId="58088" xr:uid="{00000000-0005-0000-0000-0000E5E20000}"/>
    <cellStyle name="Output 2 2 3 15 5" xfId="58089" xr:uid="{00000000-0005-0000-0000-0000E6E20000}"/>
    <cellStyle name="Output 2 2 3 15 6" xfId="58090" xr:uid="{00000000-0005-0000-0000-0000E7E20000}"/>
    <cellStyle name="Output 2 2 3 15 7" xfId="58091" xr:uid="{00000000-0005-0000-0000-0000E8E20000}"/>
    <cellStyle name="Output 2 2 3 16" xfId="58092" xr:uid="{00000000-0005-0000-0000-0000E9E20000}"/>
    <cellStyle name="Output 2 2 3 16 2" xfId="58093" xr:uid="{00000000-0005-0000-0000-0000EAE20000}"/>
    <cellStyle name="Output 2 2 3 16 3" xfId="58094" xr:uid="{00000000-0005-0000-0000-0000EBE20000}"/>
    <cellStyle name="Output 2 2 3 16 4" xfId="58095" xr:uid="{00000000-0005-0000-0000-0000ECE20000}"/>
    <cellStyle name="Output 2 2 3 16 5" xfId="58096" xr:uid="{00000000-0005-0000-0000-0000EDE20000}"/>
    <cellStyle name="Output 2 2 3 17" xfId="58097" xr:uid="{00000000-0005-0000-0000-0000EEE20000}"/>
    <cellStyle name="Output 2 2 3 17 2" xfId="58098" xr:uid="{00000000-0005-0000-0000-0000EFE20000}"/>
    <cellStyle name="Output 2 2 3 17 3" xfId="58099" xr:uid="{00000000-0005-0000-0000-0000F0E20000}"/>
    <cellStyle name="Output 2 2 3 17 4" xfId="58100" xr:uid="{00000000-0005-0000-0000-0000F1E20000}"/>
    <cellStyle name="Output 2 2 3 17 5" xfId="58101" xr:uid="{00000000-0005-0000-0000-0000F2E20000}"/>
    <cellStyle name="Output 2 2 3 18" xfId="58102" xr:uid="{00000000-0005-0000-0000-0000F3E20000}"/>
    <cellStyle name="Output 2 2 3 19" xfId="58103" xr:uid="{00000000-0005-0000-0000-0000F4E20000}"/>
    <cellStyle name="Output 2 2 3 2" xfId="58104" xr:uid="{00000000-0005-0000-0000-0000F5E20000}"/>
    <cellStyle name="Output 2 2 3 2 2" xfId="58105" xr:uid="{00000000-0005-0000-0000-0000F6E20000}"/>
    <cellStyle name="Output 2 2 3 2 2 2" xfId="58106" xr:uid="{00000000-0005-0000-0000-0000F7E20000}"/>
    <cellStyle name="Output 2 2 3 2 2 2 2" xfId="58107" xr:uid="{00000000-0005-0000-0000-0000F8E20000}"/>
    <cellStyle name="Output 2 2 3 2 2 2 3" xfId="58108" xr:uid="{00000000-0005-0000-0000-0000F9E20000}"/>
    <cellStyle name="Output 2 2 3 2 2 2 4" xfId="58109" xr:uid="{00000000-0005-0000-0000-0000FAE20000}"/>
    <cellStyle name="Output 2 2 3 2 2 2 5" xfId="58110" xr:uid="{00000000-0005-0000-0000-0000FBE20000}"/>
    <cellStyle name="Output 2 2 3 2 2 3" xfId="58111" xr:uid="{00000000-0005-0000-0000-0000FCE20000}"/>
    <cellStyle name="Output 2 2 3 2 2 3 2" xfId="58112" xr:uid="{00000000-0005-0000-0000-0000FDE20000}"/>
    <cellStyle name="Output 2 2 3 2 2 3 3" xfId="58113" xr:uid="{00000000-0005-0000-0000-0000FEE20000}"/>
    <cellStyle name="Output 2 2 3 2 2 3 4" xfId="58114" xr:uid="{00000000-0005-0000-0000-0000FFE20000}"/>
    <cellStyle name="Output 2 2 3 2 2 3 5" xfId="58115" xr:uid="{00000000-0005-0000-0000-000000E30000}"/>
    <cellStyle name="Output 2 2 3 2 2 4" xfId="58116" xr:uid="{00000000-0005-0000-0000-000001E30000}"/>
    <cellStyle name="Output 2 2 3 2 2 5" xfId="58117" xr:uid="{00000000-0005-0000-0000-000002E30000}"/>
    <cellStyle name="Output 2 2 3 2 2 6" xfId="58118" xr:uid="{00000000-0005-0000-0000-000003E30000}"/>
    <cellStyle name="Output 2 2 3 2 2 7" xfId="58119" xr:uid="{00000000-0005-0000-0000-000004E30000}"/>
    <cellStyle name="Output 2 2 3 2 3" xfId="58120" xr:uid="{00000000-0005-0000-0000-000005E30000}"/>
    <cellStyle name="Output 2 2 3 2 3 2" xfId="58121" xr:uid="{00000000-0005-0000-0000-000006E30000}"/>
    <cellStyle name="Output 2 2 3 2 3 3" xfId="58122" xr:uid="{00000000-0005-0000-0000-000007E30000}"/>
    <cellStyle name="Output 2 2 3 2 3 4" xfId="58123" xr:uid="{00000000-0005-0000-0000-000008E30000}"/>
    <cellStyle name="Output 2 2 3 2 3 5" xfId="58124" xr:uid="{00000000-0005-0000-0000-000009E30000}"/>
    <cellStyle name="Output 2 2 3 2 4" xfId="58125" xr:uid="{00000000-0005-0000-0000-00000AE30000}"/>
    <cellStyle name="Output 2 2 3 2 4 2" xfId="58126" xr:uid="{00000000-0005-0000-0000-00000BE30000}"/>
    <cellStyle name="Output 2 2 3 2 4 3" xfId="58127" xr:uid="{00000000-0005-0000-0000-00000CE30000}"/>
    <cellStyle name="Output 2 2 3 2 4 4" xfId="58128" xr:uid="{00000000-0005-0000-0000-00000DE30000}"/>
    <cellStyle name="Output 2 2 3 2 4 5" xfId="58129" xr:uid="{00000000-0005-0000-0000-00000EE30000}"/>
    <cellStyle name="Output 2 2 3 2 5" xfId="58130" xr:uid="{00000000-0005-0000-0000-00000FE30000}"/>
    <cellStyle name="Output 2 2 3 2 6" xfId="58131" xr:uid="{00000000-0005-0000-0000-000010E30000}"/>
    <cellStyle name="Output 2 2 3 2 7" xfId="58132" xr:uid="{00000000-0005-0000-0000-000011E30000}"/>
    <cellStyle name="Output 2 2 3 2 8" xfId="58133" xr:uid="{00000000-0005-0000-0000-000012E30000}"/>
    <cellStyle name="Output 2 2 3 20" xfId="58134" xr:uid="{00000000-0005-0000-0000-000013E30000}"/>
    <cellStyle name="Output 2 2 3 21" xfId="58135" xr:uid="{00000000-0005-0000-0000-000014E30000}"/>
    <cellStyle name="Output 2 2 3 3" xfId="58136" xr:uid="{00000000-0005-0000-0000-000015E30000}"/>
    <cellStyle name="Output 2 2 3 3 2" xfId="58137" xr:uid="{00000000-0005-0000-0000-000016E30000}"/>
    <cellStyle name="Output 2 2 3 3 2 2" xfId="58138" xr:uid="{00000000-0005-0000-0000-000017E30000}"/>
    <cellStyle name="Output 2 2 3 3 2 2 2" xfId="58139" xr:uid="{00000000-0005-0000-0000-000018E30000}"/>
    <cellStyle name="Output 2 2 3 3 2 2 3" xfId="58140" xr:uid="{00000000-0005-0000-0000-000019E30000}"/>
    <cellStyle name="Output 2 2 3 3 2 2 4" xfId="58141" xr:uid="{00000000-0005-0000-0000-00001AE30000}"/>
    <cellStyle name="Output 2 2 3 3 2 2 5" xfId="58142" xr:uid="{00000000-0005-0000-0000-00001BE30000}"/>
    <cellStyle name="Output 2 2 3 3 2 3" xfId="58143" xr:uid="{00000000-0005-0000-0000-00001CE30000}"/>
    <cellStyle name="Output 2 2 3 3 2 3 2" xfId="58144" xr:uid="{00000000-0005-0000-0000-00001DE30000}"/>
    <cellStyle name="Output 2 2 3 3 2 3 3" xfId="58145" xr:uid="{00000000-0005-0000-0000-00001EE30000}"/>
    <cellStyle name="Output 2 2 3 3 2 3 4" xfId="58146" xr:uid="{00000000-0005-0000-0000-00001FE30000}"/>
    <cellStyle name="Output 2 2 3 3 2 3 5" xfId="58147" xr:uid="{00000000-0005-0000-0000-000020E30000}"/>
    <cellStyle name="Output 2 2 3 3 2 4" xfId="58148" xr:uid="{00000000-0005-0000-0000-000021E30000}"/>
    <cellStyle name="Output 2 2 3 3 2 5" xfId="58149" xr:uid="{00000000-0005-0000-0000-000022E30000}"/>
    <cellStyle name="Output 2 2 3 3 2 6" xfId="58150" xr:uid="{00000000-0005-0000-0000-000023E30000}"/>
    <cellStyle name="Output 2 2 3 3 2 7" xfId="58151" xr:uid="{00000000-0005-0000-0000-000024E30000}"/>
    <cellStyle name="Output 2 2 3 3 3" xfId="58152" xr:uid="{00000000-0005-0000-0000-000025E30000}"/>
    <cellStyle name="Output 2 2 3 3 3 2" xfId="58153" xr:uid="{00000000-0005-0000-0000-000026E30000}"/>
    <cellStyle name="Output 2 2 3 3 3 3" xfId="58154" xr:uid="{00000000-0005-0000-0000-000027E30000}"/>
    <cellStyle name="Output 2 2 3 3 3 4" xfId="58155" xr:uid="{00000000-0005-0000-0000-000028E30000}"/>
    <cellStyle name="Output 2 2 3 3 3 5" xfId="58156" xr:uid="{00000000-0005-0000-0000-000029E30000}"/>
    <cellStyle name="Output 2 2 3 3 4" xfId="58157" xr:uid="{00000000-0005-0000-0000-00002AE30000}"/>
    <cellStyle name="Output 2 2 3 3 4 2" xfId="58158" xr:uid="{00000000-0005-0000-0000-00002BE30000}"/>
    <cellStyle name="Output 2 2 3 3 4 3" xfId="58159" xr:uid="{00000000-0005-0000-0000-00002CE30000}"/>
    <cellStyle name="Output 2 2 3 3 4 4" xfId="58160" xr:uid="{00000000-0005-0000-0000-00002DE30000}"/>
    <cellStyle name="Output 2 2 3 3 4 5" xfId="58161" xr:uid="{00000000-0005-0000-0000-00002EE30000}"/>
    <cellStyle name="Output 2 2 3 3 5" xfId="58162" xr:uid="{00000000-0005-0000-0000-00002FE30000}"/>
    <cellStyle name="Output 2 2 3 3 6" xfId="58163" xr:uid="{00000000-0005-0000-0000-000030E30000}"/>
    <cellStyle name="Output 2 2 3 3 7" xfId="58164" xr:uid="{00000000-0005-0000-0000-000031E30000}"/>
    <cellStyle name="Output 2 2 3 3 8" xfId="58165" xr:uid="{00000000-0005-0000-0000-000032E30000}"/>
    <cellStyle name="Output 2 2 3 4" xfId="58166" xr:uid="{00000000-0005-0000-0000-000033E30000}"/>
    <cellStyle name="Output 2 2 3 4 2" xfId="58167" xr:uid="{00000000-0005-0000-0000-000034E30000}"/>
    <cellStyle name="Output 2 2 3 4 2 2" xfId="58168" xr:uid="{00000000-0005-0000-0000-000035E30000}"/>
    <cellStyle name="Output 2 2 3 4 2 2 2" xfId="58169" xr:uid="{00000000-0005-0000-0000-000036E30000}"/>
    <cellStyle name="Output 2 2 3 4 2 2 3" xfId="58170" xr:uid="{00000000-0005-0000-0000-000037E30000}"/>
    <cellStyle name="Output 2 2 3 4 2 2 4" xfId="58171" xr:uid="{00000000-0005-0000-0000-000038E30000}"/>
    <cellStyle name="Output 2 2 3 4 2 2 5" xfId="58172" xr:uid="{00000000-0005-0000-0000-000039E30000}"/>
    <cellStyle name="Output 2 2 3 4 2 3" xfId="58173" xr:uid="{00000000-0005-0000-0000-00003AE30000}"/>
    <cellStyle name="Output 2 2 3 4 2 3 2" xfId="58174" xr:uid="{00000000-0005-0000-0000-00003BE30000}"/>
    <cellStyle name="Output 2 2 3 4 2 3 3" xfId="58175" xr:uid="{00000000-0005-0000-0000-00003CE30000}"/>
    <cellStyle name="Output 2 2 3 4 2 3 4" xfId="58176" xr:uid="{00000000-0005-0000-0000-00003DE30000}"/>
    <cellStyle name="Output 2 2 3 4 2 3 5" xfId="58177" xr:uid="{00000000-0005-0000-0000-00003EE30000}"/>
    <cellStyle name="Output 2 2 3 4 2 4" xfId="58178" xr:uid="{00000000-0005-0000-0000-00003FE30000}"/>
    <cellStyle name="Output 2 2 3 4 2 5" xfId="58179" xr:uid="{00000000-0005-0000-0000-000040E30000}"/>
    <cellStyle name="Output 2 2 3 4 2 6" xfId="58180" xr:uid="{00000000-0005-0000-0000-000041E30000}"/>
    <cellStyle name="Output 2 2 3 4 2 7" xfId="58181" xr:uid="{00000000-0005-0000-0000-000042E30000}"/>
    <cellStyle name="Output 2 2 3 4 3" xfId="58182" xr:uid="{00000000-0005-0000-0000-000043E30000}"/>
    <cellStyle name="Output 2 2 3 4 3 2" xfId="58183" xr:uid="{00000000-0005-0000-0000-000044E30000}"/>
    <cellStyle name="Output 2 2 3 4 3 3" xfId="58184" xr:uid="{00000000-0005-0000-0000-000045E30000}"/>
    <cellStyle name="Output 2 2 3 4 3 4" xfId="58185" xr:uid="{00000000-0005-0000-0000-000046E30000}"/>
    <cellStyle name="Output 2 2 3 4 3 5" xfId="58186" xr:uid="{00000000-0005-0000-0000-000047E30000}"/>
    <cellStyle name="Output 2 2 3 4 4" xfId="58187" xr:uid="{00000000-0005-0000-0000-000048E30000}"/>
    <cellStyle name="Output 2 2 3 4 4 2" xfId="58188" xr:uid="{00000000-0005-0000-0000-000049E30000}"/>
    <cellStyle name="Output 2 2 3 4 4 3" xfId="58189" xr:uid="{00000000-0005-0000-0000-00004AE30000}"/>
    <cellStyle name="Output 2 2 3 4 4 4" xfId="58190" xr:uid="{00000000-0005-0000-0000-00004BE30000}"/>
    <cellStyle name="Output 2 2 3 4 4 5" xfId="58191" xr:uid="{00000000-0005-0000-0000-00004CE30000}"/>
    <cellStyle name="Output 2 2 3 4 5" xfId="58192" xr:uid="{00000000-0005-0000-0000-00004DE30000}"/>
    <cellStyle name="Output 2 2 3 4 6" xfId="58193" xr:uid="{00000000-0005-0000-0000-00004EE30000}"/>
    <cellStyle name="Output 2 2 3 4 7" xfId="58194" xr:uid="{00000000-0005-0000-0000-00004FE30000}"/>
    <cellStyle name="Output 2 2 3 4 8" xfId="58195" xr:uid="{00000000-0005-0000-0000-000050E30000}"/>
    <cellStyle name="Output 2 2 3 5" xfId="58196" xr:uid="{00000000-0005-0000-0000-000051E30000}"/>
    <cellStyle name="Output 2 2 3 5 2" xfId="58197" xr:uid="{00000000-0005-0000-0000-000052E30000}"/>
    <cellStyle name="Output 2 2 3 5 2 2" xfId="58198" xr:uid="{00000000-0005-0000-0000-000053E30000}"/>
    <cellStyle name="Output 2 2 3 5 2 2 2" xfId="58199" xr:uid="{00000000-0005-0000-0000-000054E30000}"/>
    <cellStyle name="Output 2 2 3 5 2 2 3" xfId="58200" xr:uid="{00000000-0005-0000-0000-000055E30000}"/>
    <cellStyle name="Output 2 2 3 5 2 2 4" xfId="58201" xr:uid="{00000000-0005-0000-0000-000056E30000}"/>
    <cellStyle name="Output 2 2 3 5 2 2 5" xfId="58202" xr:uid="{00000000-0005-0000-0000-000057E30000}"/>
    <cellStyle name="Output 2 2 3 5 2 3" xfId="58203" xr:uid="{00000000-0005-0000-0000-000058E30000}"/>
    <cellStyle name="Output 2 2 3 5 2 3 2" xfId="58204" xr:uid="{00000000-0005-0000-0000-000059E30000}"/>
    <cellStyle name="Output 2 2 3 5 2 3 3" xfId="58205" xr:uid="{00000000-0005-0000-0000-00005AE30000}"/>
    <cellStyle name="Output 2 2 3 5 2 3 4" xfId="58206" xr:uid="{00000000-0005-0000-0000-00005BE30000}"/>
    <cellStyle name="Output 2 2 3 5 2 3 5" xfId="58207" xr:uid="{00000000-0005-0000-0000-00005CE30000}"/>
    <cellStyle name="Output 2 2 3 5 2 4" xfId="58208" xr:uid="{00000000-0005-0000-0000-00005DE30000}"/>
    <cellStyle name="Output 2 2 3 5 2 5" xfId="58209" xr:uid="{00000000-0005-0000-0000-00005EE30000}"/>
    <cellStyle name="Output 2 2 3 5 2 6" xfId="58210" xr:uid="{00000000-0005-0000-0000-00005FE30000}"/>
    <cellStyle name="Output 2 2 3 5 2 7" xfId="58211" xr:uid="{00000000-0005-0000-0000-000060E30000}"/>
    <cellStyle name="Output 2 2 3 5 3" xfId="58212" xr:uid="{00000000-0005-0000-0000-000061E30000}"/>
    <cellStyle name="Output 2 2 3 5 3 2" xfId="58213" xr:uid="{00000000-0005-0000-0000-000062E30000}"/>
    <cellStyle name="Output 2 2 3 5 3 3" xfId="58214" xr:uid="{00000000-0005-0000-0000-000063E30000}"/>
    <cellStyle name="Output 2 2 3 5 3 4" xfId="58215" xr:uid="{00000000-0005-0000-0000-000064E30000}"/>
    <cellStyle name="Output 2 2 3 5 3 5" xfId="58216" xr:uid="{00000000-0005-0000-0000-000065E30000}"/>
    <cellStyle name="Output 2 2 3 5 4" xfId="58217" xr:uid="{00000000-0005-0000-0000-000066E30000}"/>
    <cellStyle name="Output 2 2 3 5 4 2" xfId="58218" xr:uid="{00000000-0005-0000-0000-000067E30000}"/>
    <cellStyle name="Output 2 2 3 5 4 3" xfId="58219" xr:uid="{00000000-0005-0000-0000-000068E30000}"/>
    <cellStyle name="Output 2 2 3 5 4 4" xfId="58220" xr:uid="{00000000-0005-0000-0000-000069E30000}"/>
    <cellStyle name="Output 2 2 3 5 4 5" xfId="58221" xr:uid="{00000000-0005-0000-0000-00006AE30000}"/>
    <cellStyle name="Output 2 2 3 5 5" xfId="58222" xr:uid="{00000000-0005-0000-0000-00006BE30000}"/>
    <cellStyle name="Output 2 2 3 5 6" xfId="58223" xr:uid="{00000000-0005-0000-0000-00006CE30000}"/>
    <cellStyle name="Output 2 2 3 5 7" xfId="58224" xr:uid="{00000000-0005-0000-0000-00006DE30000}"/>
    <cellStyle name="Output 2 2 3 5 8" xfId="58225" xr:uid="{00000000-0005-0000-0000-00006EE30000}"/>
    <cellStyle name="Output 2 2 3 6" xfId="58226" xr:uid="{00000000-0005-0000-0000-00006FE30000}"/>
    <cellStyle name="Output 2 2 3 6 2" xfId="58227" xr:uid="{00000000-0005-0000-0000-000070E30000}"/>
    <cellStyle name="Output 2 2 3 6 2 2" xfId="58228" xr:uid="{00000000-0005-0000-0000-000071E30000}"/>
    <cellStyle name="Output 2 2 3 6 2 2 2" xfId="58229" xr:uid="{00000000-0005-0000-0000-000072E30000}"/>
    <cellStyle name="Output 2 2 3 6 2 2 3" xfId="58230" xr:uid="{00000000-0005-0000-0000-000073E30000}"/>
    <cellStyle name="Output 2 2 3 6 2 2 4" xfId="58231" xr:uid="{00000000-0005-0000-0000-000074E30000}"/>
    <cellStyle name="Output 2 2 3 6 2 2 5" xfId="58232" xr:uid="{00000000-0005-0000-0000-000075E30000}"/>
    <cellStyle name="Output 2 2 3 6 2 3" xfId="58233" xr:uid="{00000000-0005-0000-0000-000076E30000}"/>
    <cellStyle name="Output 2 2 3 6 2 3 2" xfId="58234" xr:uid="{00000000-0005-0000-0000-000077E30000}"/>
    <cellStyle name="Output 2 2 3 6 2 3 3" xfId="58235" xr:uid="{00000000-0005-0000-0000-000078E30000}"/>
    <cellStyle name="Output 2 2 3 6 2 3 4" xfId="58236" xr:uid="{00000000-0005-0000-0000-000079E30000}"/>
    <cellStyle name="Output 2 2 3 6 2 3 5" xfId="58237" xr:uid="{00000000-0005-0000-0000-00007AE30000}"/>
    <cellStyle name="Output 2 2 3 6 2 4" xfId="58238" xr:uid="{00000000-0005-0000-0000-00007BE30000}"/>
    <cellStyle name="Output 2 2 3 6 2 5" xfId="58239" xr:uid="{00000000-0005-0000-0000-00007CE30000}"/>
    <cellStyle name="Output 2 2 3 6 2 6" xfId="58240" xr:uid="{00000000-0005-0000-0000-00007DE30000}"/>
    <cellStyle name="Output 2 2 3 6 2 7" xfId="58241" xr:uid="{00000000-0005-0000-0000-00007EE30000}"/>
    <cellStyle name="Output 2 2 3 6 3" xfId="58242" xr:uid="{00000000-0005-0000-0000-00007FE30000}"/>
    <cellStyle name="Output 2 2 3 6 3 2" xfId="58243" xr:uid="{00000000-0005-0000-0000-000080E30000}"/>
    <cellStyle name="Output 2 2 3 6 3 3" xfId="58244" xr:uid="{00000000-0005-0000-0000-000081E30000}"/>
    <cellStyle name="Output 2 2 3 6 3 4" xfId="58245" xr:uid="{00000000-0005-0000-0000-000082E30000}"/>
    <cellStyle name="Output 2 2 3 6 3 5" xfId="58246" xr:uid="{00000000-0005-0000-0000-000083E30000}"/>
    <cellStyle name="Output 2 2 3 6 4" xfId="58247" xr:uid="{00000000-0005-0000-0000-000084E30000}"/>
    <cellStyle name="Output 2 2 3 6 4 2" xfId="58248" xr:uid="{00000000-0005-0000-0000-000085E30000}"/>
    <cellStyle name="Output 2 2 3 6 4 3" xfId="58249" xr:uid="{00000000-0005-0000-0000-000086E30000}"/>
    <cellStyle name="Output 2 2 3 6 4 4" xfId="58250" xr:uid="{00000000-0005-0000-0000-000087E30000}"/>
    <cellStyle name="Output 2 2 3 6 4 5" xfId="58251" xr:uid="{00000000-0005-0000-0000-000088E30000}"/>
    <cellStyle name="Output 2 2 3 6 5" xfId="58252" xr:uid="{00000000-0005-0000-0000-000089E30000}"/>
    <cellStyle name="Output 2 2 3 6 6" xfId="58253" xr:uid="{00000000-0005-0000-0000-00008AE30000}"/>
    <cellStyle name="Output 2 2 3 6 7" xfId="58254" xr:uid="{00000000-0005-0000-0000-00008BE30000}"/>
    <cellStyle name="Output 2 2 3 6 8" xfId="58255" xr:uid="{00000000-0005-0000-0000-00008CE30000}"/>
    <cellStyle name="Output 2 2 3 7" xfId="58256" xr:uid="{00000000-0005-0000-0000-00008DE30000}"/>
    <cellStyle name="Output 2 2 3 7 2" xfId="58257" xr:uid="{00000000-0005-0000-0000-00008EE30000}"/>
    <cellStyle name="Output 2 2 3 7 2 2" xfId="58258" xr:uid="{00000000-0005-0000-0000-00008FE30000}"/>
    <cellStyle name="Output 2 2 3 7 2 2 2" xfId="58259" xr:uid="{00000000-0005-0000-0000-000090E30000}"/>
    <cellStyle name="Output 2 2 3 7 2 2 3" xfId="58260" xr:uid="{00000000-0005-0000-0000-000091E30000}"/>
    <cellStyle name="Output 2 2 3 7 2 2 4" xfId="58261" xr:uid="{00000000-0005-0000-0000-000092E30000}"/>
    <cellStyle name="Output 2 2 3 7 2 2 5" xfId="58262" xr:uid="{00000000-0005-0000-0000-000093E30000}"/>
    <cellStyle name="Output 2 2 3 7 2 3" xfId="58263" xr:uid="{00000000-0005-0000-0000-000094E30000}"/>
    <cellStyle name="Output 2 2 3 7 2 3 2" xfId="58264" xr:uid="{00000000-0005-0000-0000-000095E30000}"/>
    <cellStyle name="Output 2 2 3 7 2 3 3" xfId="58265" xr:uid="{00000000-0005-0000-0000-000096E30000}"/>
    <cellStyle name="Output 2 2 3 7 2 3 4" xfId="58266" xr:uid="{00000000-0005-0000-0000-000097E30000}"/>
    <cellStyle name="Output 2 2 3 7 2 3 5" xfId="58267" xr:uid="{00000000-0005-0000-0000-000098E30000}"/>
    <cellStyle name="Output 2 2 3 7 2 4" xfId="58268" xr:uid="{00000000-0005-0000-0000-000099E30000}"/>
    <cellStyle name="Output 2 2 3 7 2 5" xfId="58269" xr:uid="{00000000-0005-0000-0000-00009AE30000}"/>
    <cellStyle name="Output 2 2 3 7 2 6" xfId="58270" xr:uid="{00000000-0005-0000-0000-00009BE30000}"/>
    <cellStyle name="Output 2 2 3 7 2 7" xfId="58271" xr:uid="{00000000-0005-0000-0000-00009CE30000}"/>
    <cellStyle name="Output 2 2 3 7 3" xfId="58272" xr:uid="{00000000-0005-0000-0000-00009DE30000}"/>
    <cellStyle name="Output 2 2 3 7 3 2" xfId="58273" xr:uid="{00000000-0005-0000-0000-00009EE30000}"/>
    <cellStyle name="Output 2 2 3 7 3 3" xfId="58274" xr:uid="{00000000-0005-0000-0000-00009FE30000}"/>
    <cellStyle name="Output 2 2 3 7 3 4" xfId="58275" xr:uid="{00000000-0005-0000-0000-0000A0E30000}"/>
    <cellStyle name="Output 2 2 3 7 3 5" xfId="58276" xr:uid="{00000000-0005-0000-0000-0000A1E30000}"/>
    <cellStyle name="Output 2 2 3 7 4" xfId="58277" xr:uid="{00000000-0005-0000-0000-0000A2E30000}"/>
    <cellStyle name="Output 2 2 3 7 4 2" xfId="58278" xr:uid="{00000000-0005-0000-0000-0000A3E30000}"/>
    <cellStyle name="Output 2 2 3 7 4 3" xfId="58279" xr:uid="{00000000-0005-0000-0000-0000A4E30000}"/>
    <cellStyle name="Output 2 2 3 7 4 4" xfId="58280" xr:uid="{00000000-0005-0000-0000-0000A5E30000}"/>
    <cellStyle name="Output 2 2 3 7 4 5" xfId="58281" xr:uid="{00000000-0005-0000-0000-0000A6E30000}"/>
    <cellStyle name="Output 2 2 3 7 5" xfId="58282" xr:uid="{00000000-0005-0000-0000-0000A7E30000}"/>
    <cellStyle name="Output 2 2 3 7 6" xfId="58283" xr:uid="{00000000-0005-0000-0000-0000A8E30000}"/>
    <cellStyle name="Output 2 2 3 7 7" xfId="58284" xr:uid="{00000000-0005-0000-0000-0000A9E30000}"/>
    <cellStyle name="Output 2 2 3 7 8" xfId="58285" xr:uid="{00000000-0005-0000-0000-0000AAE30000}"/>
    <cellStyle name="Output 2 2 3 8" xfId="58286" xr:uid="{00000000-0005-0000-0000-0000ABE30000}"/>
    <cellStyle name="Output 2 2 3 8 2" xfId="58287" xr:uid="{00000000-0005-0000-0000-0000ACE30000}"/>
    <cellStyle name="Output 2 2 3 8 2 2" xfId="58288" xr:uid="{00000000-0005-0000-0000-0000ADE30000}"/>
    <cellStyle name="Output 2 2 3 8 2 2 2" xfId="58289" xr:uid="{00000000-0005-0000-0000-0000AEE30000}"/>
    <cellStyle name="Output 2 2 3 8 2 2 3" xfId="58290" xr:uid="{00000000-0005-0000-0000-0000AFE30000}"/>
    <cellStyle name="Output 2 2 3 8 2 2 4" xfId="58291" xr:uid="{00000000-0005-0000-0000-0000B0E30000}"/>
    <cellStyle name="Output 2 2 3 8 2 2 5" xfId="58292" xr:uid="{00000000-0005-0000-0000-0000B1E30000}"/>
    <cellStyle name="Output 2 2 3 8 2 3" xfId="58293" xr:uid="{00000000-0005-0000-0000-0000B2E30000}"/>
    <cellStyle name="Output 2 2 3 8 2 3 2" xfId="58294" xr:uid="{00000000-0005-0000-0000-0000B3E30000}"/>
    <cellStyle name="Output 2 2 3 8 2 3 3" xfId="58295" xr:uid="{00000000-0005-0000-0000-0000B4E30000}"/>
    <cellStyle name="Output 2 2 3 8 2 3 4" xfId="58296" xr:uid="{00000000-0005-0000-0000-0000B5E30000}"/>
    <cellStyle name="Output 2 2 3 8 2 3 5" xfId="58297" xr:uid="{00000000-0005-0000-0000-0000B6E30000}"/>
    <cellStyle name="Output 2 2 3 8 2 4" xfId="58298" xr:uid="{00000000-0005-0000-0000-0000B7E30000}"/>
    <cellStyle name="Output 2 2 3 8 2 5" xfId="58299" xr:uid="{00000000-0005-0000-0000-0000B8E30000}"/>
    <cellStyle name="Output 2 2 3 8 2 6" xfId="58300" xr:uid="{00000000-0005-0000-0000-0000B9E30000}"/>
    <cellStyle name="Output 2 2 3 8 2 7" xfId="58301" xr:uid="{00000000-0005-0000-0000-0000BAE30000}"/>
    <cellStyle name="Output 2 2 3 8 3" xfId="58302" xr:uid="{00000000-0005-0000-0000-0000BBE30000}"/>
    <cellStyle name="Output 2 2 3 8 3 2" xfId="58303" xr:uid="{00000000-0005-0000-0000-0000BCE30000}"/>
    <cellStyle name="Output 2 2 3 8 3 3" xfId="58304" xr:uid="{00000000-0005-0000-0000-0000BDE30000}"/>
    <cellStyle name="Output 2 2 3 8 3 4" xfId="58305" xr:uid="{00000000-0005-0000-0000-0000BEE30000}"/>
    <cellStyle name="Output 2 2 3 8 3 5" xfId="58306" xr:uid="{00000000-0005-0000-0000-0000BFE30000}"/>
    <cellStyle name="Output 2 2 3 8 4" xfId="58307" xr:uid="{00000000-0005-0000-0000-0000C0E30000}"/>
    <cellStyle name="Output 2 2 3 8 4 2" xfId="58308" xr:uid="{00000000-0005-0000-0000-0000C1E30000}"/>
    <cellStyle name="Output 2 2 3 8 4 3" xfId="58309" xr:uid="{00000000-0005-0000-0000-0000C2E30000}"/>
    <cellStyle name="Output 2 2 3 8 4 4" xfId="58310" xr:uid="{00000000-0005-0000-0000-0000C3E30000}"/>
    <cellStyle name="Output 2 2 3 8 4 5" xfId="58311" xr:uid="{00000000-0005-0000-0000-0000C4E30000}"/>
    <cellStyle name="Output 2 2 3 8 5" xfId="58312" xr:uid="{00000000-0005-0000-0000-0000C5E30000}"/>
    <cellStyle name="Output 2 2 3 8 6" xfId="58313" xr:uid="{00000000-0005-0000-0000-0000C6E30000}"/>
    <cellStyle name="Output 2 2 3 8 7" xfId="58314" xr:uid="{00000000-0005-0000-0000-0000C7E30000}"/>
    <cellStyle name="Output 2 2 3 8 8" xfId="58315" xr:uid="{00000000-0005-0000-0000-0000C8E30000}"/>
    <cellStyle name="Output 2 2 3 9" xfId="58316" xr:uid="{00000000-0005-0000-0000-0000C9E30000}"/>
    <cellStyle name="Output 2 2 3 9 2" xfId="58317" xr:uid="{00000000-0005-0000-0000-0000CAE30000}"/>
    <cellStyle name="Output 2 2 3 9 2 2" xfId="58318" xr:uid="{00000000-0005-0000-0000-0000CBE30000}"/>
    <cellStyle name="Output 2 2 3 9 2 2 2" xfId="58319" xr:uid="{00000000-0005-0000-0000-0000CCE30000}"/>
    <cellStyle name="Output 2 2 3 9 2 2 3" xfId="58320" xr:uid="{00000000-0005-0000-0000-0000CDE30000}"/>
    <cellStyle name="Output 2 2 3 9 2 2 4" xfId="58321" xr:uid="{00000000-0005-0000-0000-0000CEE30000}"/>
    <cellStyle name="Output 2 2 3 9 2 2 5" xfId="58322" xr:uid="{00000000-0005-0000-0000-0000CFE30000}"/>
    <cellStyle name="Output 2 2 3 9 2 3" xfId="58323" xr:uid="{00000000-0005-0000-0000-0000D0E30000}"/>
    <cellStyle name="Output 2 2 3 9 2 3 2" xfId="58324" xr:uid="{00000000-0005-0000-0000-0000D1E30000}"/>
    <cellStyle name="Output 2 2 3 9 2 3 3" xfId="58325" xr:uid="{00000000-0005-0000-0000-0000D2E30000}"/>
    <cellStyle name="Output 2 2 3 9 2 3 4" xfId="58326" xr:uid="{00000000-0005-0000-0000-0000D3E30000}"/>
    <cellStyle name="Output 2 2 3 9 2 3 5" xfId="58327" xr:uid="{00000000-0005-0000-0000-0000D4E30000}"/>
    <cellStyle name="Output 2 2 3 9 2 4" xfId="58328" xr:uid="{00000000-0005-0000-0000-0000D5E30000}"/>
    <cellStyle name="Output 2 2 3 9 2 5" xfId="58329" xr:uid="{00000000-0005-0000-0000-0000D6E30000}"/>
    <cellStyle name="Output 2 2 3 9 2 6" xfId="58330" xr:uid="{00000000-0005-0000-0000-0000D7E30000}"/>
    <cellStyle name="Output 2 2 3 9 2 7" xfId="58331" xr:uid="{00000000-0005-0000-0000-0000D8E30000}"/>
    <cellStyle name="Output 2 2 3 9 3" xfId="58332" xr:uid="{00000000-0005-0000-0000-0000D9E30000}"/>
    <cellStyle name="Output 2 2 3 9 3 2" xfId="58333" xr:uid="{00000000-0005-0000-0000-0000DAE30000}"/>
    <cellStyle name="Output 2 2 3 9 3 3" xfId="58334" xr:uid="{00000000-0005-0000-0000-0000DBE30000}"/>
    <cellStyle name="Output 2 2 3 9 3 4" xfId="58335" xr:uid="{00000000-0005-0000-0000-0000DCE30000}"/>
    <cellStyle name="Output 2 2 3 9 3 5" xfId="58336" xr:uid="{00000000-0005-0000-0000-0000DDE30000}"/>
    <cellStyle name="Output 2 2 3 9 4" xfId="58337" xr:uid="{00000000-0005-0000-0000-0000DEE30000}"/>
    <cellStyle name="Output 2 2 3 9 4 2" xfId="58338" xr:uid="{00000000-0005-0000-0000-0000DFE30000}"/>
    <cellStyle name="Output 2 2 3 9 4 3" xfId="58339" xr:uid="{00000000-0005-0000-0000-0000E0E30000}"/>
    <cellStyle name="Output 2 2 3 9 4 4" xfId="58340" xr:uid="{00000000-0005-0000-0000-0000E1E30000}"/>
    <cellStyle name="Output 2 2 3 9 4 5" xfId="58341" xr:uid="{00000000-0005-0000-0000-0000E2E30000}"/>
    <cellStyle name="Output 2 2 3 9 5" xfId="58342" xr:uid="{00000000-0005-0000-0000-0000E3E30000}"/>
    <cellStyle name="Output 2 2 3 9 6" xfId="58343" xr:uid="{00000000-0005-0000-0000-0000E4E30000}"/>
    <cellStyle name="Output 2 2 3 9 7" xfId="58344" xr:uid="{00000000-0005-0000-0000-0000E5E30000}"/>
    <cellStyle name="Output 2 2 3 9 8" xfId="58345" xr:uid="{00000000-0005-0000-0000-0000E6E30000}"/>
    <cellStyle name="Output 2 2 4" xfId="58346" xr:uid="{00000000-0005-0000-0000-0000E7E30000}"/>
    <cellStyle name="Output 2 2 4 2" xfId="58347" xr:uid="{00000000-0005-0000-0000-0000E8E30000}"/>
    <cellStyle name="Output 2 2 4 2 2" xfId="58348" xr:uid="{00000000-0005-0000-0000-0000E9E30000}"/>
    <cellStyle name="Output 2 2 4 3" xfId="58349" xr:uid="{00000000-0005-0000-0000-0000EAE30000}"/>
    <cellStyle name="Output 2 2 4 4" xfId="58350" xr:uid="{00000000-0005-0000-0000-0000EBE30000}"/>
    <cellStyle name="Output 2 2 4 5" xfId="58351" xr:uid="{00000000-0005-0000-0000-0000ECE30000}"/>
    <cellStyle name="Output 2 2 5" xfId="58352" xr:uid="{00000000-0005-0000-0000-0000EDE30000}"/>
    <cellStyle name="Output 2 2 5 2" xfId="58353" xr:uid="{00000000-0005-0000-0000-0000EEE30000}"/>
    <cellStyle name="Output 2 2 5 2 2" xfId="58354" xr:uid="{00000000-0005-0000-0000-0000EFE30000}"/>
    <cellStyle name="Output 2 2 5 3" xfId="58355" xr:uid="{00000000-0005-0000-0000-0000F0E30000}"/>
    <cellStyle name="Output 2 2 5 4" xfId="58356" xr:uid="{00000000-0005-0000-0000-0000F1E30000}"/>
    <cellStyle name="Output 2 2 5 5" xfId="58357" xr:uid="{00000000-0005-0000-0000-0000F2E30000}"/>
    <cellStyle name="Output 2 2 6" xfId="58358" xr:uid="{00000000-0005-0000-0000-0000F3E30000}"/>
    <cellStyle name="Output 2 2 6 2" xfId="58359" xr:uid="{00000000-0005-0000-0000-0000F4E30000}"/>
    <cellStyle name="Output 2 2 7" xfId="58360" xr:uid="{00000000-0005-0000-0000-0000F5E30000}"/>
    <cellStyle name="Output 2 2 8" xfId="58361" xr:uid="{00000000-0005-0000-0000-0000F6E30000}"/>
    <cellStyle name="Output 2 2_T-straight with PEDs adjustor" xfId="58362" xr:uid="{00000000-0005-0000-0000-0000F7E30000}"/>
    <cellStyle name="Output 2 3" xfId="58363" xr:uid="{00000000-0005-0000-0000-0000F8E30000}"/>
    <cellStyle name="Output 2 3 2" xfId="58364" xr:uid="{00000000-0005-0000-0000-0000F9E30000}"/>
    <cellStyle name="Output 2 3 2 10" xfId="58365" xr:uid="{00000000-0005-0000-0000-0000FAE30000}"/>
    <cellStyle name="Output 2 3 2 10 2" xfId="58366" xr:uid="{00000000-0005-0000-0000-0000FBE30000}"/>
    <cellStyle name="Output 2 3 2 10 2 2" xfId="58367" xr:uid="{00000000-0005-0000-0000-0000FCE30000}"/>
    <cellStyle name="Output 2 3 2 10 2 2 2" xfId="58368" xr:uid="{00000000-0005-0000-0000-0000FDE30000}"/>
    <cellStyle name="Output 2 3 2 10 2 2 3" xfId="58369" xr:uid="{00000000-0005-0000-0000-0000FEE30000}"/>
    <cellStyle name="Output 2 3 2 10 2 2 4" xfId="58370" xr:uid="{00000000-0005-0000-0000-0000FFE30000}"/>
    <cellStyle name="Output 2 3 2 10 2 2 5" xfId="58371" xr:uid="{00000000-0005-0000-0000-000000E40000}"/>
    <cellStyle name="Output 2 3 2 10 2 3" xfId="58372" xr:uid="{00000000-0005-0000-0000-000001E40000}"/>
    <cellStyle name="Output 2 3 2 10 2 3 2" xfId="58373" xr:uid="{00000000-0005-0000-0000-000002E40000}"/>
    <cellStyle name="Output 2 3 2 10 2 3 3" xfId="58374" xr:uid="{00000000-0005-0000-0000-000003E40000}"/>
    <cellStyle name="Output 2 3 2 10 2 3 4" xfId="58375" xr:uid="{00000000-0005-0000-0000-000004E40000}"/>
    <cellStyle name="Output 2 3 2 10 2 3 5" xfId="58376" xr:uid="{00000000-0005-0000-0000-000005E40000}"/>
    <cellStyle name="Output 2 3 2 10 2 4" xfId="58377" xr:uid="{00000000-0005-0000-0000-000006E40000}"/>
    <cellStyle name="Output 2 3 2 10 2 5" xfId="58378" xr:uid="{00000000-0005-0000-0000-000007E40000}"/>
    <cellStyle name="Output 2 3 2 10 2 6" xfId="58379" xr:uid="{00000000-0005-0000-0000-000008E40000}"/>
    <cellStyle name="Output 2 3 2 10 2 7" xfId="58380" xr:uid="{00000000-0005-0000-0000-000009E40000}"/>
    <cellStyle name="Output 2 3 2 10 3" xfId="58381" xr:uid="{00000000-0005-0000-0000-00000AE40000}"/>
    <cellStyle name="Output 2 3 2 10 3 2" xfId="58382" xr:uid="{00000000-0005-0000-0000-00000BE40000}"/>
    <cellStyle name="Output 2 3 2 10 3 3" xfId="58383" xr:uid="{00000000-0005-0000-0000-00000CE40000}"/>
    <cellStyle name="Output 2 3 2 10 3 4" xfId="58384" xr:uid="{00000000-0005-0000-0000-00000DE40000}"/>
    <cellStyle name="Output 2 3 2 10 3 5" xfId="58385" xr:uid="{00000000-0005-0000-0000-00000EE40000}"/>
    <cellStyle name="Output 2 3 2 10 4" xfId="58386" xr:uid="{00000000-0005-0000-0000-00000FE40000}"/>
    <cellStyle name="Output 2 3 2 10 4 2" xfId="58387" xr:uid="{00000000-0005-0000-0000-000010E40000}"/>
    <cellStyle name="Output 2 3 2 10 4 3" xfId="58388" xr:uid="{00000000-0005-0000-0000-000011E40000}"/>
    <cellStyle name="Output 2 3 2 10 4 4" xfId="58389" xr:uid="{00000000-0005-0000-0000-000012E40000}"/>
    <cellStyle name="Output 2 3 2 10 4 5" xfId="58390" xr:uid="{00000000-0005-0000-0000-000013E40000}"/>
    <cellStyle name="Output 2 3 2 10 5" xfId="58391" xr:uid="{00000000-0005-0000-0000-000014E40000}"/>
    <cellStyle name="Output 2 3 2 10 6" xfId="58392" xr:uid="{00000000-0005-0000-0000-000015E40000}"/>
    <cellStyle name="Output 2 3 2 10 7" xfId="58393" xr:uid="{00000000-0005-0000-0000-000016E40000}"/>
    <cellStyle name="Output 2 3 2 10 8" xfId="58394" xr:uid="{00000000-0005-0000-0000-000017E40000}"/>
    <cellStyle name="Output 2 3 2 11" xfId="58395" xr:uid="{00000000-0005-0000-0000-000018E40000}"/>
    <cellStyle name="Output 2 3 2 11 2" xfId="58396" xr:uid="{00000000-0005-0000-0000-000019E40000}"/>
    <cellStyle name="Output 2 3 2 11 2 2" xfId="58397" xr:uid="{00000000-0005-0000-0000-00001AE40000}"/>
    <cellStyle name="Output 2 3 2 11 2 2 2" xfId="58398" xr:uid="{00000000-0005-0000-0000-00001BE40000}"/>
    <cellStyle name="Output 2 3 2 11 2 2 3" xfId="58399" xr:uid="{00000000-0005-0000-0000-00001CE40000}"/>
    <cellStyle name="Output 2 3 2 11 2 2 4" xfId="58400" xr:uid="{00000000-0005-0000-0000-00001DE40000}"/>
    <cellStyle name="Output 2 3 2 11 2 2 5" xfId="58401" xr:uid="{00000000-0005-0000-0000-00001EE40000}"/>
    <cellStyle name="Output 2 3 2 11 2 3" xfId="58402" xr:uid="{00000000-0005-0000-0000-00001FE40000}"/>
    <cellStyle name="Output 2 3 2 11 2 3 2" xfId="58403" xr:uid="{00000000-0005-0000-0000-000020E40000}"/>
    <cellStyle name="Output 2 3 2 11 2 3 3" xfId="58404" xr:uid="{00000000-0005-0000-0000-000021E40000}"/>
    <cellStyle name="Output 2 3 2 11 2 3 4" xfId="58405" xr:uid="{00000000-0005-0000-0000-000022E40000}"/>
    <cellStyle name="Output 2 3 2 11 2 3 5" xfId="58406" xr:uid="{00000000-0005-0000-0000-000023E40000}"/>
    <cellStyle name="Output 2 3 2 11 2 4" xfId="58407" xr:uid="{00000000-0005-0000-0000-000024E40000}"/>
    <cellStyle name="Output 2 3 2 11 2 5" xfId="58408" xr:uid="{00000000-0005-0000-0000-000025E40000}"/>
    <cellStyle name="Output 2 3 2 11 2 6" xfId="58409" xr:uid="{00000000-0005-0000-0000-000026E40000}"/>
    <cellStyle name="Output 2 3 2 11 2 7" xfId="58410" xr:uid="{00000000-0005-0000-0000-000027E40000}"/>
    <cellStyle name="Output 2 3 2 11 3" xfId="58411" xr:uid="{00000000-0005-0000-0000-000028E40000}"/>
    <cellStyle name="Output 2 3 2 11 3 2" xfId="58412" xr:uid="{00000000-0005-0000-0000-000029E40000}"/>
    <cellStyle name="Output 2 3 2 11 3 3" xfId="58413" xr:uid="{00000000-0005-0000-0000-00002AE40000}"/>
    <cellStyle name="Output 2 3 2 11 3 4" xfId="58414" xr:uid="{00000000-0005-0000-0000-00002BE40000}"/>
    <cellStyle name="Output 2 3 2 11 3 5" xfId="58415" xr:uid="{00000000-0005-0000-0000-00002CE40000}"/>
    <cellStyle name="Output 2 3 2 11 4" xfId="58416" xr:uid="{00000000-0005-0000-0000-00002DE40000}"/>
    <cellStyle name="Output 2 3 2 11 4 2" xfId="58417" xr:uid="{00000000-0005-0000-0000-00002EE40000}"/>
    <cellStyle name="Output 2 3 2 11 4 3" xfId="58418" xr:uid="{00000000-0005-0000-0000-00002FE40000}"/>
    <cellStyle name="Output 2 3 2 11 4 4" xfId="58419" xr:uid="{00000000-0005-0000-0000-000030E40000}"/>
    <cellStyle name="Output 2 3 2 11 4 5" xfId="58420" xr:uid="{00000000-0005-0000-0000-000031E40000}"/>
    <cellStyle name="Output 2 3 2 11 5" xfId="58421" xr:uid="{00000000-0005-0000-0000-000032E40000}"/>
    <cellStyle name="Output 2 3 2 11 6" xfId="58422" xr:uid="{00000000-0005-0000-0000-000033E40000}"/>
    <cellStyle name="Output 2 3 2 11 7" xfId="58423" xr:uid="{00000000-0005-0000-0000-000034E40000}"/>
    <cellStyle name="Output 2 3 2 11 8" xfId="58424" xr:uid="{00000000-0005-0000-0000-000035E40000}"/>
    <cellStyle name="Output 2 3 2 12" xfId="58425" xr:uid="{00000000-0005-0000-0000-000036E40000}"/>
    <cellStyle name="Output 2 3 2 12 2" xfId="58426" xr:uid="{00000000-0005-0000-0000-000037E40000}"/>
    <cellStyle name="Output 2 3 2 12 2 2" xfId="58427" xr:uid="{00000000-0005-0000-0000-000038E40000}"/>
    <cellStyle name="Output 2 3 2 12 2 2 2" xfId="58428" xr:uid="{00000000-0005-0000-0000-000039E40000}"/>
    <cellStyle name="Output 2 3 2 12 2 2 3" xfId="58429" xr:uid="{00000000-0005-0000-0000-00003AE40000}"/>
    <cellStyle name="Output 2 3 2 12 2 2 4" xfId="58430" xr:uid="{00000000-0005-0000-0000-00003BE40000}"/>
    <cellStyle name="Output 2 3 2 12 2 2 5" xfId="58431" xr:uid="{00000000-0005-0000-0000-00003CE40000}"/>
    <cellStyle name="Output 2 3 2 12 2 3" xfId="58432" xr:uid="{00000000-0005-0000-0000-00003DE40000}"/>
    <cellStyle name="Output 2 3 2 12 2 3 2" xfId="58433" xr:uid="{00000000-0005-0000-0000-00003EE40000}"/>
    <cellStyle name="Output 2 3 2 12 2 3 3" xfId="58434" xr:uid="{00000000-0005-0000-0000-00003FE40000}"/>
    <cellStyle name="Output 2 3 2 12 2 3 4" xfId="58435" xr:uid="{00000000-0005-0000-0000-000040E40000}"/>
    <cellStyle name="Output 2 3 2 12 2 3 5" xfId="58436" xr:uid="{00000000-0005-0000-0000-000041E40000}"/>
    <cellStyle name="Output 2 3 2 12 2 4" xfId="58437" xr:uid="{00000000-0005-0000-0000-000042E40000}"/>
    <cellStyle name="Output 2 3 2 12 2 5" xfId="58438" xr:uid="{00000000-0005-0000-0000-000043E40000}"/>
    <cellStyle name="Output 2 3 2 12 2 6" xfId="58439" xr:uid="{00000000-0005-0000-0000-000044E40000}"/>
    <cellStyle name="Output 2 3 2 12 2 7" xfId="58440" xr:uid="{00000000-0005-0000-0000-000045E40000}"/>
    <cellStyle name="Output 2 3 2 12 3" xfId="58441" xr:uid="{00000000-0005-0000-0000-000046E40000}"/>
    <cellStyle name="Output 2 3 2 12 3 2" xfId="58442" xr:uid="{00000000-0005-0000-0000-000047E40000}"/>
    <cellStyle name="Output 2 3 2 12 3 3" xfId="58443" xr:uid="{00000000-0005-0000-0000-000048E40000}"/>
    <cellStyle name="Output 2 3 2 12 3 4" xfId="58444" xr:uid="{00000000-0005-0000-0000-000049E40000}"/>
    <cellStyle name="Output 2 3 2 12 3 5" xfId="58445" xr:uid="{00000000-0005-0000-0000-00004AE40000}"/>
    <cellStyle name="Output 2 3 2 12 4" xfId="58446" xr:uid="{00000000-0005-0000-0000-00004BE40000}"/>
    <cellStyle name="Output 2 3 2 12 4 2" xfId="58447" xr:uid="{00000000-0005-0000-0000-00004CE40000}"/>
    <cellStyle name="Output 2 3 2 12 4 3" xfId="58448" xr:uid="{00000000-0005-0000-0000-00004DE40000}"/>
    <cellStyle name="Output 2 3 2 12 4 4" xfId="58449" xr:uid="{00000000-0005-0000-0000-00004EE40000}"/>
    <cellStyle name="Output 2 3 2 12 4 5" xfId="58450" xr:uid="{00000000-0005-0000-0000-00004FE40000}"/>
    <cellStyle name="Output 2 3 2 12 5" xfId="58451" xr:uid="{00000000-0005-0000-0000-000050E40000}"/>
    <cellStyle name="Output 2 3 2 12 6" xfId="58452" xr:uid="{00000000-0005-0000-0000-000051E40000}"/>
    <cellStyle name="Output 2 3 2 12 7" xfId="58453" xr:uid="{00000000-0005-0000-0000-000052E40000}"/>
    <cellStyle name="Output 2 3 2 12 8" xfId="58454" xr:uid="{00000000-0005-0000-0000-000053E40000}"/>
    <cellStyle name="Output 2 3 2 13" xfId="58455" xr:uid="{00000000-0005-0000-0000-000054E40000}"/>
    <cellStyle name="Output 2 3 2 13 2" xfId="58456" xr:uid="{00000000-0005-0000-0000-000055E40000}"/>
    <cellStyle name="Output 2 3 2 13 2 2" xfId="58457" xr:uid="{00000000-0005-0000-0000-000056E40000}"/>
    <cellStyle name="Output 2 3 2 13 2 2 2" xfId="58458" xr:uid="{00000000-0005-0000-0000-000057E40000}"/>
    <cellStyle name="Output 2 3 2 13 2 2 3" xfId="58459" xr:uid="{00000000-0005-0000-0000-000058E40000}"/>
    <cellStyle name="Output 2 3 2 13 2 2 4" xfId="58460" xr:uid="{00000000-0005-0000-0000-000059E40000}"/>
    <cellStyle name="Output 2 3 2 13 2 2 5" xfId="58461" xr:uid="{00000000-0005-0000-0000-00005AE40000}"/>
    <cellStyle name="Output 2 3 2 13 2 3" xfId="58462" xr:uid="{00000000-0005-0000-0000-00005BE40000}"/>
    <cellStyle name="Output 2 3 2 13 2 3 2" xfId="58463" xr:uid="{00000000-0005-0000-0000-00005CE40000}"/>
    <cellStyle name="Output 2 3 2 13 2 3 3" xfId="58464" xr:uid="{00000000-0005-0000-0000-00005DE40000}"/>
    <cellStyle name="Output 2 3 2 13 2 3 4" xfId="58465" xr:uid="{00000000-0005-0000-0000-00005EE40000}"/>
    <cellStyle name="Output 2 3 2 13 2 3 5" xfId="58466" xr:uid="{00000000-0005-0000-0000-00005FE40000}"/>
    <cellStyle name="Output 2 3 2 13 2 4" xfId="58467" xr:uid="{00000000-0005-0000-0000-000060E40000}"/>
    <cellStyle name="Output 2 3 2 13 2 5" xfId="58468" xr:uid="{00000000-0005-0000-0000-000061E40000}"/>
    <cellStyle name="Output 2 3 2 13 2 6" xfId="58469" xr:uid="{00000000-0005-0000-0000-000062E40000}"/>
    <cellStyle name="Output 2 3 2 13 2 7" xfId="58470" xr:uid="{00000000-0005-0000-0000-000063E40000}"/>
    <cellStyle name="Output 2 3 2 13 3" xfId="58471" xr:uid="{00000000-0005-0000-0000-000064E40000}"/>
    <cellStyle name="Output 2 3 2 13 3 2" xfId="58472" xr:uid="{00000000-0005-0000-0000-000065E40000}"/>
    <cellStyle name="Output 2 3 2 13 3 3" xfId="58473" xr:uid="{00000000-0005-0000-0000-000066E40000}"/>
    <cellStyle name="Output 2 3 2 13 3 4" xfId="58474" xr:uid="{00000000-0005-0000-0000-000067E40000}"/>
    <cellStyle name="Output 2 3 2 13 3 5" xfId="58475" xr:uid="{00000000-0005-0000-0000-000068E40000}"/>
    <cellStyle name="Output 2 3 2 13 4" xfId="58476" xr:uid="{00000000-0005-0000-0000-000069E40000}"/>
    <cellStyle name="Output 2 3 2 13 4 2" xfId="58477" xr:uid="{00000000-0005-0000-0000-00006AE40000}"/>
    <cellStyle name="Output 2 3 2 13 4 3" xfId="58478" xr:uid="{00000000-0005-0000-0000-00006BE40000}"/>
    <cellStyle name="Output 2 3 2 13 4 4" xfId="58479" xr:uid="{00000000-0005-0000-0000-00006CE40000}"/>
    <cellStyle name="Output 2 3 2 13 4 5" xfId="58480" xr:uid="{00000000-0005-0000-0000-00006DE40000}"/>
    <cellStyle name="Output 2 3 2 13 5" xfId="58481" xr:uid="{00000000-0005-0000-0000-00006EE40000}"/>
    <cellStyle name="Output 2 3 2 13 6" xfId="58482" xr:uid="{00000000-0005-0000-0000-00006FE40000}"/>
    <cellStyle name="Output 2 3 2 13 7" xfId="58483" xr:uid="{00000000-0005-0000-0000-000070E40000}"/>
    <cellStyle name="Output 2 3 2 13 8" xfId="58484" xr:uid="{00000000-0005-0000-0000-000071E40000}"/>
    <cellStyle name="Output 2 3 2 14" xfId="58485" xr:uid="{00000000-0005-0000-0000-000072E40000}"/>
    <cellStyle name="Output 2 3 2 14 2" xfId="58486" xr:uid="{00000000-0005-0000-0000-000073E40000}"/>
    <cellStyle name="Output 2 3 2 14 2 2" xfId="58487" xr:uid="{00000000-0005-0000-0000-000074E40000}"/>
    <cellStyle name="Output 2 3 2 14 2 2 2" xfId="58488" xr:uid="{00000000-0005-0000-0000-000075E40000}"/>
    <cellStyle name="Output 2 3 2 14 2 2 3" xfId="58489" xr:uid="{00000000-0005-0000-0000-000076E40000}"/>
    <cellStyle name="Output 2 3 2 14 2 2 4" xfId="58490" xr:uid="{00000000-0005-0000-0000-000077E40000}"/>
    <cellStyle name="Output 2 3 2 14 2 2 5" xfId="58491" xr:uid="{00000000-0005-0000-0000-000078E40000}"/>
    <cellStyle name="Output 2 3 2 14 2 3" xfId="58492" xr:uid="{00000000-0005-0000-0000-000079E40000}"/>
    <cellStyle name="Output 2 3 2 14 2 3 2" xfId="58493" xr:uid="{00000000-0005-0000-0000-00007AE40000}"/>
    <cellStyle name="Output 2 3 2 14 2 3 3" xfId="58494" xr:uid="{00000000-0005-0000-0000-00007BE40000}"/>
    <cellStyle name="Output 2 3 2 14 2 3 4" xfId="58495" xr:uid="{00000000-0005-0000-0000-00007CE40000}"/>
    <cellStyle name="Output 2 3 2 14 2 3 5" xfId="58496" xr:uid="{00000000-0005-0000-0000-00007DE40000}"/>
    <cellStyle name="Output 2 3 2 14 2 4" xfId="58497" xr:uid="{00000000-0005-0000-0000-00007EE40000}"/>
    <cellStyle name="Output 2 3 2 14 2 5" xfId="58498" xr:uid="{00000000-0005-0000-0000-00007FE40000}"/>
    <cellStyle name="Output 2 3 2 14 2 6" xfId="58499" xr:uid="{00000000-0005-0000-0000-000080E40000}"/>
    <cellStyle name="Output 2 3 2 14 2 7" xfId="58500" xr:uid="{00000000-0005-0000-0000-000081E40000}"/>
    <cellStyle name="Output 2 3 2 14 3" xfId="58501" xr:uid="{00000000-0005-0000-0000-000082E40000}"/>
    <cellStyle name="Output 2 3 2 14 3 2" xfId="58502" xr:uid="{00000000-0005-0000-0000-000083E40000}"/>
    <cellStyle name="Output 2 3 2 14 3 3" xfId="58503" xr:uid="{00000000-0005-0000-0000-000084E40000}"/>
    <cellStyle name="Output 2 3 2 14 3 4" xfId="58504" xr:uid="{00000000-0005-0000-0000-000085E40000}"/>
    <cellStyle name="Output 2 3 2 14 3 5" xfId="58505" xr:uid="{00000000-0005-0000-0000-000086E40000}"/>
    <cellStyle name="Output 2 3 2 14 4" xfId="58506" xr:uid="{00000000-0005-0000-0000-000087E40000}"/>
    <cellStyle name="Output 2 3 2 14 4 2" xfId="58507" xr:uid="{00000000-0005-0000-0000-000088E40000}"/>
    <cellStyle name="Output 2 3 2 14 4 3" xfId="58508" xr:uid="{00000000-0005-0000-0000-000089E40000}"/>
    <cellStyle name="Output 2 3 2 14 4 4" xfId="58509" xr:uid="{00000000-0005-0000-0000-00008AE40000}"/>
    <cellStyle name="Output 2 3 2 14 4 5" xfId="58510" xr:uid="{00000000-0005-0000-0000-00008BE40000}"/>
    <cellStyle name="Output 2 3 2 14 5" xfId="58511" xr:uid="{00000000-0005-0000-0000-00008CE40000}"/>
    <cellStyle name="Output 2 3 2 14 6" xfId="58512" xr:uid="{00000000-0005-0000-0000-00008DE40000}"/>
    <cellStyle name="Output 2 3 2 14 7" xfId="58513" xr:uid="{00000000-0005-0000-0000-00008EE40000}"/>
    <cellStyle name="Output 2 3 2 14 8" xfId="58514" xr:uid="{00000000-0005-0000-0000-00008FE40000}"/>
    <cellStyle name="Output 2 3 2 15" xfId="58515" xr:uid="{00000000-0005-0000-0000-000090E40000}"/>
    <cellStyle name="Output 2 3 2 15 2" xfId="58516" xr:uid="{00000000-0005-0000-0000-000091E40000}"/>
    <cellStyle name="Output 2 3 2 15 2 2" xfId="58517" xr:uid="{00000000-0005-0000-0000-000092E40000}"/>
    <cellStyle name="Output 2 3 2 15 2 3" xfId="58518" xr:uid="{00000000-0005-0000-0000-000093E40000}"/>
    <cellStyle name="Output 2 3 2 15 2 4" xfId="58519" xr:uid="{00000000-0005-0000-0000-000094E40000}"/>
    <cellStyle name="Output 2 3 2 15 2 5" xfId="58520" xr:uid="{00000000-0005-0000-0000-000095E40000}"/>
    <cellStyle name="Output 2 3 2 15 3" xfId="58521" xr:uid="{00000000-0005-0000-0000-000096E40000}"/>
    <cellStyle name="Output 2 3 2 15 3 2" xfId="58522" xr:uid="{00000000-0005-0000-0000-000097E40000}"/>
    <cellStyle name="Output 2 3 2 15 3 3" xfId="58523" xr:uid="{00000000-0005-0000-0000-000098E40000}"/>
    <cellStyle name="Output 2 3 2 15 3 4" xfId="58524" xr:uid="{00000000-0005-0000-0000-000099E40000}"/>
    <cellStyle name="Output 2 3 2 15 3 5" xfId="58525" xr:uid="{00000000-0005-0000-0000-00009AE40000}"/>
    <cellStyle name="Output 2 3 2 15 4" xfId="58526" xr:uid="{00000000-0005-0000-0000-00009BE40000}"/>
    <cellStyle name="Output 2 3 2 15 5" xfId="58527" xr:uid="{00000000-0005-0000-0000-00009CE40000}"/>
    <cellStyle name="Output 2 3 2 15 6" xfId="58528" xr:uid="{00000000-0005-0000-0000-00009DE40000}"/>
    <cellStyle name="Output 2 3 2 15 7" xfId="58529" xr:uid="{00000000-0005-0000-0000-00009EE40000}"/>
    <cellStyle name="Output 2 3 2 16" xfId="58530" xr:uid="{00000000-0005-0000-0000-00009FE40000}"/>
    <cellStyle name="Output 2 3 2 16 2" xfId="58531" xr:uid="{00000000-0005-0000-0000-0000A0E40000}"/>
    <cellStyle name="Output 2 3 2 16 3" xfId="58532" xr:uid="{00000000-0005-0000-0000-0000A1E40000}"/>
    <cellStyle name="Output 2 3 2 16 4" xfId="58533" xr:uid="{00000000-0005-0000-0000-0000A2E40000}"/>
    <cellStyle name="Output 2 3 2 16 5" xfId="58534" xr:uid="{00000000-0005-0000-0000-0000A3E40000}"/>
    <cellStyle name="Output 2 3 2 17" xfId="58535" xr:uid="{00000000-0005-0000-0000-0000A4E40000}"/>
    <cellStyle name="Output 2 3 2 17 2" xfId="58536" xr:uid="{00000000-0005-0000-0000-0000A5E40000}"/>
    <cellStyle name="Output 2 3 2 17 3" xfId="58537" xr:uid="{00000000-0005-0000-0000-0000A6E40000}"/>
    <cellStyle name="Output 2 3 2 17 4" xfId="58538" xr:uid="{00000000-0005-0000-0000-0000A7E40000}"/>
    <cellStyle name="Output 2 3 2 17 5" xfId="58539" xr:uid="{00000000-0005-0000-0000-0000A8E40000}"/>
    <cellStyle name="Output 2 3 2 18" xfId="58540" xr:uid="{00000000-0005-0000-0000-0000A9E40000}"/>
    <cellStyle name="Output 2 3 2 19" xfId="58541" xr:uid="{00000000-0005-0000-0000-0000AAE40000}"/>
    <cellStyle name="Output 2 3 2 2" xfId="58542" xr:uid="{00000000-0005-0000-0000-0000ABE40000}"/>
    <cellStyle name="Output 2 3 2 2 2" xfId="58543" xr:uid="{00000000-0005-0000-0000-0000ACE40000}"/>
    <cellStyle name="Output 2 3 2 2 2 2" xfId="58544" xr:uid="{00000000-0005-0000-0000-0000ADE40000}"/>
    <cellStyle name="Output 2 3 2 2 2 2 2" xfId="58545" xr:uid="{00000000-0005-0000-0000-0000AEE40000}"/>
    <cellStyle name="Output 2 3 2 2 2 2 3" xfId="58546" xr:uid="{00000000-0005-0000-0000-0000AFE40000}"/>
    <cellStyle name="Output 2 3 2 2 2 2 4" xfId="58547" xr:uid="{00000000-0005-0000-0000-0000B0E40000}"/>
    <cellStyle name="Output 2 3 2 2 2 2 5" xfId="58548" xr:uid="{00000000-0005-0000-0000-0000B1E40000}"/>
    <cellStyle name="Output 2 3 2 2 2 3" xfId="58549" xr:uid="{00000000-0005-0000-0000-0000B2E40000}"/>
    <cellStyle name="Output 2 3 2 2 2 3 2" xfId="58550" xr:uid="{00000000-0005-0000-0000-0000B3E40000}"/>
    <cellStyle name="Output 2 3 2 2 2 3 3" xfId="58551" xr:uid="{00000000-0005-0000-0000-0000B4E40000}"/>
    <cellStyle name="Output 2 3 2 2 2 3 4" xfId="58552" xr:uid="{00000000-0005-0000-0000-0000B5E40000}"/>
    <cellStyle name="Output 2 3 2 2 2 3 5" xfId="58553" xr:uid="{00000000-0005-0000-0000-0000B6E40000}"/>
    <cellStyle name="Output 2 3 2 2 2 4" xfId="58554" xr:uid="{00000000-0005-0000-0000-0000B7E40000}"/>
    <cellStyle name="Output 2 3 2 2 2 5" xfId="58555" xr:uid="{00000000-0005-0000-0000-0000B8E40000}"/>
    <cellStyle name="Output 2 3 2 2 2 6" xfId="58556" xr:uid="{00000000-0005-0000-0000-0000B9E40000}"/>
    <cellStyle name="Output 2 3 2 2 2 7" xfId="58557" xr:uid="{00000000-0005-0000-0000-0000BAE40000}"/>
    <cellStyle name="Output 2 3 2 2 3" xfId="58558" xr:uid="{00000000-0005-0000-0000-0000BBE40000}"/>
    <cellStyle name="Output 2 3 2 2 3 2" xfId="58559" xr:uid="{00000000-0005-0000-0000-0000BCE40000}"/>
    <cellStyle name="Output 2 3 2 2 3 3" xfId="58560" xr:uid="{00000000-0005-0000-0000-0000BDE40000}"/>
    <cellStyle name="Output 2 3 2 2 3 4" xfId="58561" xr:uid="{00000000-0005-0000-0000-0000BEE40000}"/>
    <cellStyle name="Output 2 3 2 2 3 5" xfId="58562" xr:uid="{00000000-0005-0000-0000-0000BFE40000}"/>
    <cellStyle name="Output 2 3 2 2 4" xfId="58563" xr:uid="{00000000-0005-0000-0000-0000C0E40000}"/>
    <cellStyle name="Output 2 3 2 2 4 2" xfId="58564" xr:uid="{00000000-0005-0000-0000-0000C1E40000}"/>
    <cellStyle name="Output 2 3 2 2 4 3" xfId="58565" xr:uid="{00000000-0005-0000-0000-0000C2E40000}"/>
    <cellStyle name="Output 2 3 2 2 4 4" xfId="58566" xr:uid="{00000000-0005-0000-0000-0000C3E40000}"/>
    <cellStyle name="Output 2 3 2 2 4 5" xfId="58567" xr:uid="{00000000-0005-0000-0000-0000C4E40000}"/>
    <cellStyle name="Output 2 3 2 2 5" xfId="58568" xr:uid="{00000000-0005-0000-0000-0000C5E40000}"/>
    <cellStyle name="Output 2 3 2 2 6" xfId="58569" xr:uid="{00000000-0005-0000-0000-0000C6E40000}"/>
    <cellStyle name="Output 2 3 2 2 7" xfId="58570" xr:uid="{00000000-0005-0000-0000-0000C7E40000}"/>
    <cellStyle name="Output 2 3 2 2 8" xfId="58571" xr:uid="{00000000-0005-0000-0000-0000C8E40000}"/>
    <cellStyle name="Output 2 3 2 20" xfId="58572" xr:uid="{00000000-0005-0000-0000-0000C9E40000}"/>
    <cellStyle name="Output 2 3 2 21" xfId="58573" xr:uid="{00000000-0005-0000-0000-0000CAE40000}"/>
    <cellStyle name="Output 2 3 2 3" xfId="58574" xr:uid="{00000000-0005-0000-0000-0000CBE40000}"/>
    <cellStyle name="Output 2 3 2 3 2" xfId="58575" xr:uid="{00000000-0005-0000-0000-0000CCE40000}"/>
    <cellStyle name="Output 2 3 2 3 2 2" xfId="58576" xr:uid="{00000000-0005-0000-0000-0000CDE40000}"/>
    <cellStyle name="Output 2 3 2 3 2 2 2" xfId="58577" xr:uid="{00000000-0005-0000-0000-0000CEE40000}"/>
    <cellStyle name="Output 2 3 2 3 2 2 3" xfId="58578" xr:uid="{00000000-0005-0000-0000-0000CFE40000}"/>
    <cellStyle name="Output 2 3 2 3 2 2 4" xfId="58579" xr:uid="{00000000-0005-0000-0000-0000D0E40000}"/>
    <cellStyle name="Output 2 3 2 3 2 2 5" xfId="58580" xr:uid="{00000000-0005-0000-0000-0000D1E40000}"/>
    <cellStyle name="Output 2 3 2 3 2 3" xfId="58581" xr:uid="{00000000-0005-0000-0000-0000D2E40000}"/>
    <cellStyle name="Output 2 3 2 3 2 3 2" xfId="58582" xr:uid="{00000000-0005-0000-0000-0000D3E40000}"/>
    <cellStyle name="Output 2 3 2 3 2 3 3" xfId="58583" xr:uid="{00000000-0005-0000-0000-0000D4E40000}"/>
    <cellStyle name="Output 2 3 2 3 2 3 4" xfId="58584" xr:uid="{00000000-0005-0000-0000-0000D5E40000}"/>
    <cellStyle name="Output 2 3 2 3 2 3 5" xfId="58585" xr:uid="{00000000-0005-0000-0000-0000D6E40000}"/>
    <cellStyle name="Output 2 3 2 3 2 4" xfId="58586" xr:uid="{00000000-0005-0000-0000-0000D7E40000}"/>
    <cellStyle name="Output 2 3 2 3 2 5" xfId="58587" xr:uid="{00000000-0005-0000-0000-0000D8E40000}"/>
    <cellStyle name="Output 2 3 2 3 2 6" xfId="58588" xr:uid="{00000000-0005-0000-0000-0000D9E40000}"/>
    <cellStyle name="Output 2 3 2 3 2 7" xfId="58589" xr:uid="{00000000-0005-0000-0000-0000DAE40000}"/>
    <cellStyle name="Output 2 3 2 3 3" xfId="58590" xr:uid="{00000000-0005-0000-0000-0000DBE40000}"/>
    <cellStyle name="Output 2 3 2 3 3 2" xfId="58591" xr:uid="{00000000-0005-0000-0000-0000DCE40000}"/>
    <cellStyle name="Output 2 3 2 3 3 3" xfId="58592" xr:uid="{00000000-0005-0000-0000-0000DDE40000}"/>
    <cellStyle name="Output 2 3 2 3 3 4" xfId="58593" xr:uid="{00000000-0005-0000-0000-0000DEE40000}"/>
    <cellStyle name="Output 2 3 2 3 3 5" xfId="58594" xr:uid="{00000000-0005-0000-0000-0000DFE40000}"/>
    <cellStyle name="Output 2 3 2 3 4" xfId="58595" xr:uid="{00000000-0005-0000-0000-0000E0E40000}"/>
    <cellStyle name="Output 2 3 2 3 4 2" xfId="58596" xr:uid="{00000000-0005-0000-0000-0000E1E40000}"/>
    <cellStyle name="Output 2 3 2 3 4 3" xfId="58597" xr:uid="{00000000-0005-0000-0000-0000E2E40000}"/>
    <cellStyle name="Output 2 3 2 3 4 4" xfId="58598" xr:uid="{00000000-0005-0000-0000-0000E3E40000}"/>
    <cellStyle name="Output 2 3 2 3 4 5" xfId="58599" xr:uid="{00000000-0005-0000-0000-0000E4E40000}"/>
    <cellStyle name="Output 2 3 2 3 5" xfId="58600" xr:uid="{00000000-0005-0000-0000-0000E5E40000}"/>
    <cellStyle name="Output 2 3 2 3 6" xfId="58601" xr:uid="{00000000-0005-0000-0000-0000E6E40000}"/>
    <cellStyle name="Output 2 3 2 3 7" xfId="58602" xr:uid="{00000000-0005-0000-0000-0000E7E40000}"/>
    <cellStyle name="Output 2 3 2 3 8" xfId="58603" xr:uid="{00000000-0005-0000-0000-0000E8E40000}"/>
    <cellStyle name="Output 2 3 2 4" xfId="58604" xr:uid="{00000000-0005-0000-0000-0000E9E40000}"/>
    <cellStyle name="Output 2 3 2 4 2" xfId="58605" xr:uid="{00000000-0005-0000-0000-0000EAE40000}"/>
    <cellStyle name="Output 2 3 2 4 2 2" xfId="58606" xr:uid="{00000000-0005-0000-0000-0000EBE40000}"/>
    <cellStyle name="Output 2 3 2 4 2 2 2" xfId="58607" xr:uid="{00000000-0005-0000-0000-0000ECE40000}"/>
    <cellStyle name="Output 2 3 2 4 2 2 3" xfId="58608" xr:uid="{00000000-0005-0000-0000-0000EDE40000}"/>
    <cellStyle name="Output 2 3 2 4 2 2 4" xfId="58609" xr:uid="{00000000-0005-0000-0000-0000EEE40000}"/>
    <cellStyle name="Output 2 3 2 4 2 2 5" xfId="58610" xr:uid="{00000000-0005-0000-0000-0000EFE40000}"/>
    <cellStyle name="Output 2 3 2 4 2 3" xfId="58611" xr:uid="{00000000-0005-0000-0000-0000F0E40000}"/>
    <cellStyle name="Output 2 3 2 4 2 3 2" xfId="58612" xr:uid="{00000000-0005-0000-0000-0000F1E40000}"/>
    <cellStyle name="Output 2 3 2 4 2 3 3" xfId="58613" xr:uid="{00000000-0005-0000-0000-0000F2E40000}"/>
    <cellStyle name="Output 2 3 2 4 2 3 4" xfId="58614" xr:uid="{00000000-0005-0000-0000-0000F3E40000}"/>
    <cellStyle name="Output 2 3 2 4 2 3 5" xfId="58615" xr:uid="{00000000-0005-0000-0000-0000F4E40000}"/>
    <cellStyle name="Output 2 3 2 4 2 4" xfId="58616" xr:uid="{00000000-0005-0000-0000-0000F5E40000}"/>
    <cellStyle name="Output 2 3 2 4 2 5" xfId="58617" xr:uid="{00000000-0005-0000-0000-0000F6E40000}"/>
    <cellStyle name="Output 2 3 2 4 2 6" xfId="58618" xr:uid="{00000000-0005-0000-0000-0000F7E40000}"/>
    <cellStyle name="Output 2 3 2 4 2 7" xfId="58619" xr:uid="{00000000-0005-0000-0000-0000F8E40000}"/>
    <cellStyle name="Output 2 3 2 4 3" xfId="58620" xr:uid="{00000000-0005-0000-0000-0000F9E40000}"/>
    <cellStyle name="Output 2 3 2 4 3 2" xfId="58621" xr:uid="{00000000-0005-0000-0000-0000FAE40000}"/>
    <cellStyle name="Output 2 3 2 4 3 3" xfId="58622" xr:uid="{00000000-0005-0000-0000-0000FBE40000}"/>
    <cellStyle name="Output 2 3 2 4 3 4" xfId="58623" xr:uid="{00000000-0005-0000-0000-0000FCE40000}"/>
    <cellStyle name="Output 2 3 2 4 3 5" xfId="58624" xr:uid="{00000000-0005-0000-0000-0000FDE40000}"/>
    <cellStyle name="Output 2 3 2 4 4" xfId="58625" xr:uid="{00000000-0005-0000-0000-0000FEE40000}"/>
    <cellStyle name="Output 2 3 2 4 4 2" xfId="58626" xr:uid="{00000000-0005-0000-0000-0000FFE40000}"/>
    <cellStyle name="Output 2 3 2 4 4 3" xfId="58627" xr:uid="{00000000-0005-0000-0000-000000E50000}"/>
    <cellStyle name="Output 2 3 2 4 4 4" xfId="58628" xr:uid="{00000000-0005-0000-0000-000001E50000}"/>
    <cellStyle name="Output 2 3 2 4 4 5" xfId="58629" xr:uid="{00000000-0005-0000-0000-000002E50000}"/>
    <cellStyle name="Output 2 3 2 4 5" xfId="58630" xr:uid="{00000000-0005-0000-0000-000003E50000}"/>
    <cellStyle name="Output 2 3 2 4 6" xfId="58631" xr:uid="{00000000-0005-0000-0000-000004E50000}"/>
    <cellStyle name="Output 2 3 2 4 7" xfId="58632" xr:uid="{00000000-0005-0000-0000-000005E50000}"/>
    <cellStyle name="Output 2 3 2 4 8" xfId="58633" xr:uid="{00000000-0005-0000-0000-000006E50000}"/>
    <cellStyle name="Output 2 3 2 5" xfId="58634" xr:uid="{00000000-0005-0000-0000-000007E50000}"/>
    <cellStyle name="Output 2 3 2 5 2" xfId="58635" xr:uid="{00000000-0005-0000-0000-000008E50000}"/>
    <cellStyle name="Output 2 3 2 5 2 2" xfId="58636" xr:uid="{00000000-0005-0000-0000-000009E50000}"/>
    <cellStyle name="Output 2 3 2 5 2 2 2" xfId="58637" xr:uid="{00000000-0005-0000-0000-00000AE50000}"/>
    <cellStyle name="Output 2 3 2 5 2 2 3" xfId="58638" xr:uid="{00000000-0005-0000-0000-00000BE50000}"/>
    <cellStyle name="Output 2 3 2 5 2 2 4" xfId="58639" xr:uid="{00000000-0005-0000-0000-00000CE50000}"/>
    <cellStyle name="Output 2 3 2 5 2 2 5" xfId="58640" xr:uid="{00000000-0005-0000-0000-00000DE50000}"/>
    <cellStyle name="Output 2 3 2 5 2 3" xfId="58641" xr:uid="{00000000-0005-0000-0000-00000EE50000}"/>
    <cellStyle name="Output 2 3 2 5 2 3 2" xfId="58642" xr:uid="{00000000-0005-0000-0000-00000FE50000}"/>
    <cellStyle name="Output 2 3 2 5 2 3 3" xfId="58643" xr:uid="{00000000-0005-0000-0000-000010E50000}"/>
    <cellStyle name="Output 2 3 2 5 2 3 4" xfId="58644" xr:uid="{00000000-0005-0000-0000-000011E50000}"/>
    <cellStyle name="Output 2 3 2 5 2 3 5" xfId="58645" xr:uid="{00000000-0005-0000-0000-000012E50000}"/>
    <cellStyle name="Output 2 3 2 5 2 4" xfId="58646" xr:uid="{00000000-0005-0000-0000-000013E50000}"/>
    <cellStyle name="Output 2 3 2 5 2 5" xfId="58647" xr:uid="{00000000-0005-0000-0000-000014E50000}"/>
    <cellStyle name="Output 2 3 2 5 2 6" xfId="58648" xr:uid="{00000000-0005-0000-0000-000015E50000}"/>
    <cellStyle name="Output 2 3 2 5 2 7" xfId="58649" xr:uid="{00000000-0005-0000-0000-000016E50000}"/>
    <cellStyle name="Output 2 3 2 5 3" xfId="58650" xr:uid="{00000000-0005-0000-0000-000017E50000}"/>
    <cellStyle name="Output 2 3 2 5 3 2" xfId="58651" xr:uid="{00000000-0005-0000-0000-000018E50000}"/>
    <cellStyle name="Output 2 3 2 5 3 3" xfId="58652" xr:uid="{00000000-0005-0000-0000-000019E50000}"/>
    <cellStyle name="Output 2 3 2 5 3 4" xfId="58653" xr:uid="{00000000-0005-0000-0000-00001AE50000}"/>
    <cellStyle name="Output 2 3 2 5 3 5" xfId="58654" xr:uid="{00000000-0005-0000-0000-00001BE50000}"/>
    <cellStyle name="Output 2 3 2 5 4" xfId="58655" xr:uid="{00000000-0005-0000-0000-00001CE50000}"/>
    <cellStyle name="Output 2 3 2 5 4 2" xfId="58656" xr:uid="{00000000-0005-0000-0000-00001DE50000}"/>
    <cellStyle name="Output 2 3 2 5 4 3" xfId="58657" xr:uid="{00000000-0005-0000-0000-00001EE50000}"/>
    <cellStyle name="Output 2 3 2 5 4 4" xfId="58658" xr:uid="{00000000-0005-0000-0000-00001FE50000}"/>
    <cellStyle name="Output 2 3 2 5 4 5" xfId="58659" xr:uid="{00000000-0005-0000-0000-000020E50000}"/>
    <cellStyle name="Output 2 3 2 5 5" xfId="58660" xr:uid="{00000000-0005-0000-0000-000021E50000}"/>
    <cellStyle name="Output 2 3 2 5 6" xfId="58661" xr:uid="{00000000-0005-0000-0000-000022E50000}"/>
    <cellStyle name="Output 2 3 2 5 7" xfId="58662" xr:uid="{00000000-0005-0000-0000-000023E50000}"/>
    <cellStyle name="Output 2 3 2 5 8" xfId="58663" xr:uid="{00000000-0005-0000-0000-000024E50000}"/>
    <cellStyle name="Output 2 3 2 6" xfId="58664" xr:uid="{00000000-0005-0000-0000-000025E50000}"/>
    <cellStyle name="Output 2 3 2 6 2" xfId="58665" xr:uid="{00000000-0005-0000-0000-000026E50000}"/>
    <cellStyle name="Output 2 3 2 6 2 2" xfId="58666" xr:uid="{00000000-0005-0000-0000-000027E50000}"/>
    <cellStyle name="Output 2 3 2 6 2 2 2" xfId="58667" xr:uid="{00000000-0005-0000-0000-000028E50000}"/>
    <cellStyle name="Output 2 3 2 6 2 2 3" xfId="58668" xr:uid="{00000000-0005-0000-0000-000029E50000}"/>
    <cellStyle name="Output 2 3 2 6 2 2 4" xfId="58669" xr:uid="{00000000-0005-0000-0000-00002AE50000}"/>
    <cellStyle name="Output 2 3 2 6 2 2 5" xfId="58670" xr:uid="{00000000-0005-0000-0000-00002BE50000}"/>
    <cellStyle name="Output 2 3 2 6 2 3" xfId="58671" xr:uid="{00000000-0005-0000-0000-00002CE50000}"/>
    <cellStyle name="Output 2 3 2 6 2 3 2" xfId="58672" xr:uid="{00000000-0005-0000-0000-00002DE50000}"/>
    <cellStyle name="Output 2 3 2 6 2 3 3" xfId="58673" xr:uid="{00000000-0005-0000-0000-00002EE50000}"/>
    <cellStyle name="Output 2 3 2 6 2 3 4" xfId="58674" xr:uid="{00000000-0005-0000-0000-00002FE50000}"/>
    <cellStyle name="Output 2 3 2 6 2 3 5" xfId="58675" xr:uid="{00000000-0005-0000-0000-000030E50000}"/>
    <cellStyle name="Output 2 3 2 6 2 4" xfId="58676" xr:uid="{00000000-0005-0000-0000-000031E50000}"/>
    <cellStyle name="Output 2 3 2 6 2 5" xfId="58677" xr:uid="{00000000-0005-0000-0000-000032E50000}"/>
    <cellStyle name="Output 2 3 2 6 2 6" xfId="58678" xr:uid="{00000000-0005-0000-0000-000033E50000}"/>
    <cellStyle name="Output 2 3 2 6 2 7" xfId="58679" xr:uid="{00000000-0005-0000-0000-000034E50000}"/>
    <cellStyle name="Output 2 3 2 6 3" xfId="58680" xr:uid="{00000000-0005-0000-0000-000035E50000}"/>
    <cellStyle name="Output 2 3 2 6 3 2" xfId="58681" xr:uid="{00000000-0005-0000-0000-000036E50000}"/>
    <cellStyle name="Output 2 3 2 6 3 3" xfId="58682" xr:uid="{00000000-0005-0000-0000-000037E50000}"/>
    <cellStyle name="Output 2 3 2 6 3 4" xfId="58683" xr:uid="{00000000-0005-0000-0000-000038E50000}"/>
    <cellStyle name="Output 2 3 2 6 3 5" xfId="58684" xr:uid="{00000000-0005-0000-0000-000039E50000}"/>
    <cellStyle name="Output 2 3 2 6 4" xfId="58685" xr:uid="{00000000-0005-0000-0000-00003AE50000}"/>
    <cellStyle name="Output 2 3 2 6 4 2" xfId="58686" xr:uid="{00000000-0005-0000-0000-00003BE50000}"/>
    <cellStyle name="Output 2 3 2 6 4 3" xfId="58687" xr:uid="{00000000-0005-0000-0000-00003CE50000}"/>
    <cellStyle name="Output 2 3 2 6 4 4" xfId="58688" xr:uid="{00000000-0005-0000-0000-00003DE50000}"/>
    <cellStyle name="Output 2 3 2 6 4 5" xfId="58689" xr:uid="{00000000-0005-0000-0000-00003EE50000}"/>
    <cellStyle name="Output 2 3 2 6 5" xfId="58690" xr:uid="{00000000-0005-0000-0000-00003FE50000}"/>
    <cellStyle name="Output 2 3 2 6 6" xfId="58691" xr:uid="{00000000-0005-0000-0000-000040E50000}"/>
    <cellStyle name="Output 2 3 2 6 7" xfId="58692" xr:uid="{00000000-0005-0000-0000-000041E50000}"/>
    <cellStyle name="Output 2 3 2 6 8" xfId="58693" xr:uid="{00000000-0005-0000-0000-000042E50000}"/>
    <cellStyle name="Output 2 3 2 7" xfId="58694" xr:uid="{00000000-0005-0000-0000-000043E50000}"/>
    <cellStyle name="Output 2 3 2 7 2" xfId="58695" xr:uid="{00000000-0005-0000-0000-000044E50000}"/>
    <cellStyle name="Output 2 3 2 7 2 2" xfId="58696" xr:uid="{00000000-0005-0000-0000-000045E50000}"/>
    <cellStyle name="Output 2 3 2 7 2 2 2" xfId="58697" xr:uid="{00000000-0005-0000-0000-000046E50000}"/>
    <cellStyle name="Output 2 3 2 7 2 2 3" xfId="58698" xr:uid="{00000000-0005-0000-0000-000047E50000}"/>
    <cellStyle name="Output 2 3 2 7 2 2 4" xfId="58699" xr:uid="{00000000-0005-0000-0000-000048E50000}"/>
    <cellStyle name="Output 2 3 2 7 2 2 5" xfId="58700" xr:uid="{00000000-0005-0000-0000-000049E50000}"/>
    <cellStyle name="Output 2 3 2 7 2 3" xfId="58701" xr:uid="{00000000-0005-0000-0000-00004AE50000}"/>
    <cellStyle name="Output 2 3 2 7 2 3 2" xfId="58702" xr:uid="{00000000-0005-0000-0000-00004BE50000}"/>
    <cellStyle name="Output 2 3 2 7 2 3 3" xfId="58703" xr:uid="{00000000-0005-0000-0000-00004CE50000}"/>
    <cellStyle name="Output 2 3 2 7 2 3 4" xfId="58704" xr:uid="{00000000-0005-0000-0000-00004DE50000}"/>
    <cellStyle name="Output 2 3 2 7 2 3 5" xfId="58705" xr:uid="{00000000-0005-0000-0000-00004EE50000}"/>
    <cellStyle name="Output 2 3 2 7 2 4" xfId="58706" xr:uid="{00000000-0005-0000-0000-00004FE50000}"/>
    <cellStyle name="Output 2 3 2 7 2 5" xfId="58707" xr:uid="{00000000-0005-0000-0000-000050E50000}"/>
    <cellStyle name="Output 2 3 2 7 2 6" xfId="58708" xr:uid="{00000000-0005-0000-0000-000051E50000}"/>
    <cellStyle name="Output 2 3 2 7 2 7" xfId="58709" xr:uid="{00000000-0005-0000-0000-000052E50000}"/>
    <cellStyle name="Output 2 3 2 7 3" xfId="58710" xr:uid="{00000000-0005-0000-0000-000053E50000}"/>
    <cellStyle name="Output 2 3 2 7 3 2" xfId="58711" xr:uid="{00000000-0005-0000-0000-000054E50000}"/>
    <cellStyle name="Output 2 3 2 7 3 3" xfId="58712" xr:uid="{00000000-0005-0000-0000-000055E50000}"/>
    <cellStyle name="Output 2 3 2 7 3 4" xfId="58713" xr:uid="{00000000-0005-0000-0000-000056E50000}"/>
    <cellStyle name="Output 2 3 2 7 3 5" xfId="58714" xr:uid="{00000000-0005-0000-0000-000057E50000}"/>
    <cellStyle name="Output 2 3 2 7 4" xfId="58715" xr:uid="{00000000-0005-0000-0000-000058E50000}"/>
    <cellStyle name="Output 2 3 2 7 4 2" xfId="58716" xr:uid="{00000000-0005-0000-0000-000059E50000}"/>
    <cellStyle name="Output 2 3 2 7 4 3" xfId="58717" xr:uid="{00000000-0005-0000-0000-00005AE50000}"/>
    <cellStyle name="Output 2 3 2 7 4 4" xfId="58718" xr:uid="{00000000-0005-0000-0000-00005BE50000}"/>
    <cellStyle name="Output 2 3 2 7 4 5" xfId="58719" xr:uid="{00000000-0005-0000-0000-00005CE50000}"/>
    <cellStyle name="Output 2 3 2 7 5" xfId="58720" xr:uid="{00000000-0005-0000-0000-00005DE50000}"/>
    <cellStyle name="Output 2 3 2 7 6" xfId="58721" xr:uid="{00000000-0005-0000-0000-00005EE50000}"/>
    <cellStyle name="Output 2 3 2 7 7" xfId="58722" xr:uid="{00000000-0005-0000-0000-00005FE50000}"/>
    <cellStyle name="Output 2 3 2 7 8" xfId="58723" xr:uid="{00000000-0005-0000-0000-000060E50000}"/>
    <cellStyle name="Output 2 3 2 8" xfId="58724" xr:uid="{00000000-0005-0000-0000-000061E50000}"/>
    <cellStyle name="Output 2 3 2 8 2" xfId="58725" xr:uid="{00000000-0005-0000-0000-000062E50000}"/>
    <cellStyle name="Output 2 3 2 8 2 2" xfId="58726" xr:uid="{00000000-0005-0000-0000-000063E50000}"/>
    <cellStyle name="Output 2 3 2 8 2 2 2" xfId="58727" xr:uid="{00000000-0005-0000-0000-000064E50000}"/>
    <cellStyle name="Output 2 3 2 8 2 2 3" xfId="58728" xr:uid="{00000000-0005-0000-0000-000065E50000}"/>
    <cellStyle name="Output 2 3 2 8 2 2 4" xfId="58729" xr:uid="{00000000-0005-0000-0000-000066E50000}"/>
    <cellStyle name="Output 2 3 2 8 2 2 5" xfId="58730" xr:uid="{00000000-0005-0000-0000-000067E50000}"/>
    <cellStyle name="Output 2 3 2 8 2 3" xfId="58731" xr:uid="{00000000-0005-0000-0000-000068E50000}"/>
    <cellStyle name="Output 2 3 2 8 2 3 2" xfId="58732" xr:uid="{00000000-0005-0000-0000-000069E50000}"/>
    <cellStyle name="Output 2 3 2 8 2 3 3" xfId="58733" xr:uid="{00000000-0005-0000-0000-00006AE50000}"/>
    <cellStyle name="Output 2 3 2 8 2 3 4" xfId="58734" xr:uid="{00000000-0005-0000-0000-00006BE50000}"/>
    <cellStyle name="Output 2 3 2 8 2 3 5" xfId="58735" xr:uid="{00000000-0005-0000-0000-00006CE50000}"/>
    <cellStyle name="Output 2 3 2 8 2 4" xfId="58736" xr:uid="{00000000-0005-0000-0000-00006DE50000}"/>
    <cellStyle name="Output 2 3 2 8 2 5" xfId="58737" xr:uid="{00000000-0005-0000-0000-00006EE50000}"/>
    <cellStyle name="Output 2 3 2 8 2 6" xfId="58738" xr:uid="{00000000-0005-0000-0000-00006FE50000}"/>
    <cellStyle name="Output 2 3 2 8 2 7" xfId="58739" xr:uid="{00000000-0005-0000-0000-000070E50000}"/>
    <cellStyle name="Output 2 3 2 8 3" xfId="58740" xr:uid="{00000000-0005-0000-0000-000071E50000}"/>
    <cellStyle name="Output 2 3 2 8 3 2" xfId="58741" xr:uid="{00000000-0005-0000-0000-000072E50000}"/>
    <cellStyle name="Output 2 3 2 8 3 3" xfId="58742" xr:uid="{00000000-0005-0000-0000-000073E50000}"/>
    <cellStyle name="Output 2 3 2 8 3 4" xfId="58743" xr:uid="{00000000-0005-0000-0000-000074E50000}"/>
    <cellStyle name="Output 2 3 2 8 3 5" xfId="58744" xr:uid="{00000000-0005-0000-0000-000075E50000}"/>
    <cellStyle name="Output 2 3 2 8 4" xfId="58745" xr:uid="{00000000-0005-0000-0000-000076E50000}"/>
    <cellStyle name="Output 2 3 2 8 4 2" xfId="58746" xr:uid="{00000000-0005-0000-0000-000077E50000}"/>
    <cellStyle name="Output 2 3 2 8 4 3" xfId="58747" xr:uid="{00000000-0005-0000-0000-000078E50000}"/>
    <cellStyle name="Output 2 3 2 8 4 4" xfId="58748" xr:uid="{00000000-0005-0000-0000-000079E50000}"/>
    <cellStyle name="Output 2 3 2 8 4 5" xfId="58749" xr:uid="{00000000-0005-0000-0000-00007AE50000}"/>
    <cellStyle name="Output 2 3 2 8 5" xfId="58750" xr:uid="{00000000-0005-0000-0000-00007BE50000}"/>
    <cellStyle name="Output 2 3 2 8 6" xfId="58751" xr:uid="{00000000-0005-0000-0000-00007CE50000}"/>
    <cellStyle name="Output 2 3 2 8 7" xfId="58752" xr:uid="{00000000-0005-0000-0000-00007DE50000}"/>
    <cellStyle name="Output 2 3 2 8 8" xfId="58753" xr:uid="{00000000-0005-0000-0000-00007EE50000}"/>
    <cellStyle name="Output 2 3 2 9" xfId="58754" xr:uid="{00000000-0005-0000-0000-00007FE50000}"/>
    <cellStyle name="Output 2 3 2 9 2" xfId="58755" xr:uid="{00000000-0005-0000-0000-000080E50000}"/>
    <cellStyle name="Output 2 3 2 9 2 2" xfId="58756" xr:uid="{00000000-0005-0000-0000-000081E50000}"/>
    <cellStyle name="Output 2 3 2 9 2 2 2" xfId="58757" xr:uid="{00000000-0005-0000-0000-000082E50000}"/>
    <cellStyle name="Output 2 3 2 9 2 2 3" xfId="58758" xr:uid="{00000000-0005-0000-0000-000083E50000}"/>
    <cellStyle name="Output 2 3 2 9 2 2 4" xfId="58759" xr:uid="{00000000-0005-0000-0000-000084E50000}"/>
    <cellStyle name="Output 2 3 2 9 2 2 5" xfId="58760" xr:uid="{00000000-0005-0000-0000-000085E50000}"/>
    <cellStyle name="Output 2 3 2 9 2 3" xfId="58761" xr:uid="{00000000-0005-0000-0000-000086E50000}"/>
    <cellStyle name="Output 2 3 2 9 2 3 2" xfId="58762" xr:uid="{00000000-0005-0000-0000-000087E50000}"/>
    <cellStyle name="Output 2 3 2 9 2 3 3" xfId="58763" xr:uid="{00000000-0005-0000-0000-000088E50000}"/>
    <cellStyle name="Output 2 3 2 9 2 3 4" xfId="58764" xr:uid="{00000000-0005-0000-0000-000089E50000}"/>
    <cellStyle name="Output 2 3 2 9 2 3 5" xfId="58765" xr:uid="{00000000-0005-0000-0000-00008AE50000}"/>
    <cellStyle name="Output 2 3 2 9 2 4" xfId="58766" xr:uid="{00000000-0005-0000-0000-00008BE50000}"/>
    <cellStyle name="Output 2 3 2 9 2 5" xfId="58767" xr:uid="{00000000-0005-0000-0000-00008CE50000}"/>
    <cellStyle name="Output 2 3 2 9 2 6" xfId="58768" xr:uid="{00000000-0005-0000-0000-00008DE50000}"/>
    <cellStyle name="Output 2 3 2 9 2 7" xfId="58769" xr:uid="{00000000-0005-0000-0000-00008EE50000}"/>
    <cellStyle name="Output 2 3 2 9 3" xfId="58770" xr:uid="{00000000-0005-0000-0000-00008FE50000}"/>
    <cellStyle name="Output 2 3 2 9 3 2" xfId="58771" xr:uid="{00000000-0005-0000-0000-000090E50000}"/>
    <cellStyle name="Output 2 3 2 9 3 3" xfId="58772" xr:uid="{00000000-0005-0000-0000-000091E50000}"/>
    <cellStyle name="Output 2 3 2 9 3 4" xfId="58773" xr:uid="{00000000-0005-0000-0000-000092E50000}"/>
    <cellStyle name="Output 2 3 2 9 3 5" xfId="58774" xr:uid="{00000000-0005-0000-0000-000093E50000}"/>
    <cellStyle name="Output 2 3 2 9 4" xfId="58775" xr:uid="{00000000-0005-0000-0000-000094E50000}"/>
    <cellStyle name="Output 2 3 2 9 4 2" xfId="58776" xr:uid="{00000000-0005-0000-0000-000095E50000}"/>
    <cellStyle name="Output 2 3 2 9 4 3" xfId="58777" xr:uid="{00000000-0005-0000-0000-000096E50000}"/>
    <cellStyle name="Output 2 3 2 9 4 4" xfId="58778" xr:uid="{00000000-0005-0000-0000-000097E50000}"/>
    <cellStyle name="Output 2 3 2 9 4 5" xfId="58779" xr:uid="{00000000-0005-0000-0000-000098E50000}"/>
    <cellStyle name="Output 2 3 2 9 5" xfId="58780" xr:uid="{00000000-0005-0000-0000-000099E50000}"/>
    <cellStyle name="Output 2 3 2 9 6" xfId="58781" xr:uid="{00000000-0005-0000-0000-00009AE50000}"/>
    <cellStyle name="Output 2 3 2 9 7" xfId="58782" xr:uid="{00000000-0005-0000-0000-00009BE50000}"/>
    <cellStyle name="Output 2 3 2 9 8" xfId="58783" xr:uid="{00000000-0005-0000-0000-00009CE50000}"/>
    <cellStyle name="Output 2 3 3" xfId="58784" xr:uid="{00000000-0005-0000-0000-00009DE50000}"/>
    <cellStyle name="Output 2 3 3 2" xfId="58785" xr:uid="{00000000-0005-0000-0000-00009EE50000}"/>
    <cellStyle name="Output 2 3 3 2 2" xfId="58786" xr:uid="{00000000-0005-0000-0000-00009FE50000}"/>
    <cellStyle name="Output 2 3 3 3" xfId="58787" xr:uid="{00000000-0005-0000-0000-0000A0E50000}"/>
    <cellStyle name="Output 2 3 3 4" xfId="58788" xr:uid="{00000000-0005-0000-0000-0000A1E50000}"/>
    <cellStyle name="Output 2 3 3 5" xfId="58789" xr:uid="{00000000-0005-0000-0000-0000A2E50000}"/>
    <cellStyle name="Output 2 3 4" xfId="58790" xr:uid="{00000000-0005-0000-0000-0000A3E50000}"/>
    <cellStyle name="Output 2 3 4 2" xfId="58791" xr:uid="{00000000-0005-0000-0000-0000A4E50000}"/>
    <cellStyle name="Output 2 3 4 2 2" xfId="58792" xr:uid="{00000000-0005-0000-0000-0000A5E50000}"/>
    <cellStyle name="Output 2 3 4 3" xfId="58793" xr:uid="{00000000-0005-0000-0000-0000A6E50000}"/>
    <cellStyle name="Output 2 3 4 4" xfId="58794" xr:uid="{00000000-0005-0000-0000-0000A7E50000}"/>
    <cellStyle name="Output 2 3 4 5" xfId="58795" xr:uid="{00000000-0005-0000-0000-0000A8E50000}"/>
    <cellStyle name="Output 2 3 5" xfId="58796" xr:uid="{00000000-0005-0000-0000-0000A9E50000}"/>
    <cellStyle name="Output 2 3 5 2" xfId="58797" xr:uid="{00000000-0005-0000-0000-0000AAE50000}"/>
    <cellStyle name="Output 2 3 6" xfId="58798" xr:uid="{00000000-0005-0000-0000-0000ABE50000}"/>
    <cellStyle name="Output 2 3 7" xfId="58799" xr:uid="{00000000-0005-0000-0000-0000ACE50000}"/>
    <cellStyle name="Output 2 3_T-straight with PEDs adjustor" xfId="58800" xr:uid="{00000000-0005-0000-0000-0000ADE50000}"/>
    <cellStyle name="Output 2 4" xfId="58801" xr:uid="{00000000-0005-0000-0000-0000AEE50000}"/>
    <cellStyle name="Output 2 4 2" xfId="58802" xr:uid="{00000000-0005-0000-0000-0000AFE50000}"/>
    <cellStyle name="Output 2 4 3" xfId="58803" xr:uid="{00000000-0005-0000-0000-0000B0E50000}"/>
    <cellStyle name="Output 2 4_T-straight with PEDs adjustor" xfId="58804" xr:uid="{00000000-0005-0000-0000-0000B1E50000}"/>
    <cellStyle name="Output 2 5" xfId="58805" xr:uid="{00000000-0005-0000-0000-0000B2E50000}"/>
    <cellStyle name="Output 2 5 10" xfId="58806" xr:uid="{00000000-0005-0000-0000-0000B3E50000}"/>
    <cellStyle name="Output 2 5 10 2" xfId="58807" xr:uid="{00000000-0005-0000-0000-0000B4E50000}"/>
    <cellStyle name="Output 2 5 10 2 2" xfId="58808" xr:uid="{00000000-0005-0000-0000-0000B5E50000}"/>
    <cellStyle name="Output 2 5 10 2 2 2" xfId="58809" xr:uid="{00000000-0005-0000-0000-0000B6E50000}"/>
    <cellStyle name="Output 2 5 10 2 2 3" xfId="58810" xr:uid="{00000000-0005-0000-0000-0000B7E50000}"/>
    <cellStyle name="Output 2 5 10 2 2 4" xfId="58811" xr:uid="{00000000-0005-0000-0000-0000B8E50000}"/>
    <cellStyle name="Output 2 5 10 2 2 5" xfId="58812" xr:uid="{00000000-0005-0000-0000-0000B9E50000}"/>
    <cellStyle name="Output 2 5 10 2 3" xfId="58813" xr:uid="{00000000-0005-0000-0000-0000BAE50000}"/>
    <cellStyle name="Output 2 5 10 2 3 2" xfId="58814" xr:uid="{00000000-0005-0000-0000-0000BBE50000}"/>
    <cellStyle name="Output 2 5 10 2 3 3" xfId="58815" xr:uid="{00000000-0005-0000-0000-0000BCE50000}"/>
    <cellStyle name="Output 2 5 10 2 3 4" xfId="58816" xr:uid="{00000000-0005-0000-0000-0000BDE50000}"/>
    <cellStyle name="Output 2 5 10 2 3 5" xfId="58817" xr:uid="{00000000-0005-0000-0000-0000BEE50000}"/>
    <cellStyle name="Output 2 5 10 2 4" xfId="58818" xr:uid="{00000000-0005-0000-0000-0000BFE50000}"/>
    <cellStyle name="Output 2 5 10 2 5" xfId="58819" xr:uid="{00000000-0005-0000-0000-0000C0E50000}"/>
    <cellStyle name="Output 2 5 10 2 6" xfId="58820" xr:uid="{00000000-0005-0000-0000-0000C1E50000}"/>
    <cellStyle name="Output 2 5 10 2 7" xfId="58821" xr:uid="{00000000-0005-0000-0000-0000C2E50000}"/>
    <cellStyle name="Output 2 5 10 3" xfId="58822" xr:uid="{00000000-0005-0000-0000-0000C3E50000}"/>
    <cellStyle name="Output 2 5 10 3 2" xfId="58823" xr:uid="{00000000-0005-0000-0000-0000C4E50000}"/>
    <cellStyle name="Output 2 5 10 3 3" xfId="58824" xr:uid="{00000000-0005-0000-0000-0000C5E50000}"/>
    <cellStyle name="Output 2 5 10 3 4" xfId="58825" xr:uid="{00000000-0005-0000-0000-0000C6E50000}"/>
    <cellStyle name="Output 2 5 10 3 5" xfId="58826" xr:uid="{00000000-0005-0000-0000-0000C7E50000}"/>
    <cellStyle name="Output 2 5 10 4" xfId="58827" xr:uid="{00000000-0005-0000-0000-0000C8E50000}"/>
    <cellStyle name="Output 2 5 10 4 2" xfId="58828" xr:uid="{00000000-0005-0000-0000-0000C9E50000}"/>
    <cellStyle name="Output 2 5 10 4 3" xfId="58829" xr:uid="{00000000-0005-0000-0000-0000CAE50000}"/>
    <cellStyle name="Output 2 5 10 4 4" xfId="58830" xr:uid="{00000000-0005-0000-0000-0000CBE50000}"/>
    <cellStyle name="Output 2 5 10 4 5" xfId="58831" xr:uid="{00000000-0005-0000-0000-0000CCE50000}"/>
    <cellStyle name="Output 2 5 10 5" xfId="58832" xr:uid="{00000000-0005-0000-0000-0000CDE50000}"/>
    <cellStyle name="Output 2 5 10 6" xfId="58833" xr:uid="{00000000-0005-0000-0000-0000CEE50000}"/>
    <cellStyle name="Output 2 5 10 7" xfId="58834" xr:uid="{00000000-0005-0000-0000-0000CFE50000}"/>
    <cellStyle name="Output 2 5 10 8" xfId="58835" xr:uid="{00000000-0005-0000-0000-0000D0E50000}"/>
    <cellStyle name="Output 2 5 11" xfId="58836" xr:uid="{00000000-0005-0000-0000-0000D1E50000}"/>
    <cellStyle name="Output 2 5 11 2" xfId="58837" xr:uid="{00000000-0005-0000-0000-0000D2E50000}"/>
    <cellStyle name="Output 2 5 11 2 2" xfId="58838" xr:uid="{00000000-0005-0000-0000-0000D3E50000}"/>
    <cellStyle name="Output 2 5 11 2 2 2" xfId="58839" xr:uid="{00000000-0005-0000-0000-0000D4E50000}"/>
    <cellStyle name="Output 2 5 11 2 2 3" xfId="58840" xr:uid="{00000000-0005-0000-0000-0000D5E50000}"/>
    <cellStyle name="Output 2 5 11 2 2 4" xfId="58841" xr:uid="{00000000-0005-0000-0000-0000D6E50000}"/>
    <cellStyle name="Output 2 5 11 2 2 5" xfId="58842" xr:uid="{00000000-0005-0000-0000-0000D7E50000}"/>
    <cellStyle name="Output 2 5 11 2 3" xfId="58843" xr:uid="{00000000-0005-0000-0000-0000D8E50000}"/>
    <cellStyle name="Output 2 5 11 2 3 2" xfId="58844" xr:uid="{00000000-0005-0000-0000-0000D9E50000}"/>
    <cellStyle name="Output 2 5 11 2 3 3" xfId="58845" xr:uid="{00000000-0005-0000-0000-0000DAE50000}"/>
    <cellStyle name="Output 2 5 11 2 3 4" xfId="58846" xr:uid="{00000000-0005-0000-0000-0000DBE50000}"/>
    <cellStyle name="Output 2 5 11 2 3 5" xfId="58847" xr:uid="{00000000-0005-0000-0000-0000DCE50000}"/>
    <cellStyle name="Output 2 5 11 2 4" xfId="58848" xr:uid="{00000000-0005-0000-0000-0000DDE50000}"/>
    <cellStyle name="Output 2 5 11 2 5" xfId="58849" xr:uid="{00000000-0005-0000-0000-0000DEE50000}"/>
    <cellStyle name="Output 2 5 11 2 6" xfId="58850" xr:uid="{00000000-0005-0000-0000-0000DFE50000}"/>
    <cellStyle name="Output 2 5 11 2 7" xfId="58851" xr:uid="{00000000-0005-0000-0000-0000E0E50000}"/>
    <cellStyle name="Output 2 5 11 3" xfId="58852" xr:uid="{00000000-0005-0000-0000-0000E1E50000}"/>
    <cellStyle name="Output 2 5 11 3 2" xfId="58853" xr:uid="{00000000-0005-0000-0000-0000E2E50000}"/>
    <cellStyle name="Output 2 5 11 3 3" xfId="58854" xr:uid="{00000000-0005-0000-0000-0000E3E50000}"/>
    <cellStyle name="Output 2 5 11 3 4" xfId="58855" xr:uid="{00000000-0005-0000-0000-0000E4E50000}"/>
    <cellStyle name="Output 2 5 11 3 5" xfId="58856" xr:uid="{00000000-0005-0000-0000-0000E5E50000}"/>
    <cellStyle name="Output 2 5 11 4" xfId="58857" xr:uid="{00000000-0005-0000-0000-0000E6E50000}"/>
    <cellStyle name="Output 2 5 11 4 2" xfId="58858" xr:uid="{00000000-0005-0000-0000-0000E7E50000}"/>
    <cellStyle name="Output 2 5 11 4 3" xfId="58859" xr:uid="{00000000-0005-0000-0000-0000E8E50000}"/>
    <cellStyle name="Output 2 5 11 4 4" xfId="58860" xr:uid="{00000000-0005-0000-0000-0000E9E50000}"/>
    <cellStyle name="Output 2 5 11 4 5" xfId="58861" xr:uid="{00000000-0005-0000-0000-0000EAE50000}"/>
    <cellStyle name="Output 2 5 11 5" xfId="58862" xr:uid="{00000000-0005-0000-0000-0000EBE50000}"/>
    <cellStyle name="Output 2 5 11 6" xfId="58863" xr:uid="{00000000-0005-0000-0000-0000ECE50000}"/>
    <cellStyle name="Output 2 5 11 7" xfId="58864" xr:uid="{00000000-0005-0000-0000-0000EDE50000}"/>
    <cellStyle name="Output 2 5 11 8" xfId="58865" xr:uid="{00000000-0005-0000-0000-0000EEE50000}"/>
    <cellStyle name="Output 2 5 12" xfId="58866" xr:uid="{00000000-0005-0000-0000-0000EFE50000}"/>
    <cellStyle name="Output 2 5 12 2" xfId="58867" xr:uid="{00000000-0005-0000-0000-0000F0E50000}"/>
    <cellStyle name="Output 2 5 12 2 2" xfId="58868" xr:uid="{00000000-0005-0000-0000-0000F1E50000}"/>
    <cellStyle name="Output 2 5 12 2 2 2" xfId="58869" xr:uid="{00000000-0005-0000-0000-0000F2E50000}"/>
    <cellStyle name="Output 2 5 12 2 2 3" xfId="58870" xr:uid="{00000000-0005-0000-0000-0000F3E50000}"/>
    <cellStyle name="Output 2 5 12 2 2 4" xfId="58871" xr:uid="{00000000-0005-0000-0000-0000F4E50000}"/>
    <cellStyle name="Output 2 5 12 2 2 5" xfId="58872" xr:uid="{00000000-0005-0000-0000-0000F5E50000}"/>
    <cellStyle name="Output 2 5 12 2 3" xfId="58873" xr:uid="{00000000-0005-0000-0000-0000F6E50000}"/>
    <cellStyle name="Output 2 5 12 2 3 2" xfId="58874" xr:uid="{00000000-0005-0000-0000-0000F7E50000}"/>
    <cellStyle name="Output 2 5 12 2 3 3" xfId="58875" xr:uid="{00000000-0005-0000-0000-0000F8E50000}"/>
    <cellStyle name="Output 2 5 12 2 3 4" xfId="58876" xr:uid="{00000000-0005-0000-0000-0000F9E50000}"/>
    <cellStyle name="Output 2 5 12 2 3 5" xfId="58877" xr:uid="{00000000-0005-0000-0000-0000FAE50000}"/>
    <cellStyle name="Output 2 5 12 2 4" xfId="58878" xr:uid="{00000000-0005-0000-0000-0000FBE50000}"/>
    <cellStyle name="Output 2 5 12 2 5" xfId="58879" xr:uid="{00000000-0005-0000-0000-0000FCE50000}"/>
    <cellStyle name="Output 2 5 12 2 6" xfId="58880" xr:uid="{00000000-0005-0000-0000-0000FDE50000}"/>
    <cellStyle name="Output 2 5 12 2 7" xfId="58881" xr:uid="{00000000-0005-0000-0000-0000FEE50000}"/>
    <cellStyle name="Output 2 5 12 3" xfId="58882" xr:uid="{00000000-0005-0000-0000-0000FFE50000}"/>
    <cellStyle name="Output 2 5 12 3 2" xfId="58883" xr:uid="{00000000-0005-0000-0000-000000E60000}"/>
    <cellStyle name="Output 2 5 12 3 3" xfId="58884" xr:uid="{00000000-0005-0000-0000-000001E60000}"/>
    <cellStyle name="Output 2 5 12 3 4" xfId="58885" xr:uid="{00000000-0005-0000-0000-000002E60000}"/>
    <cellStyle name="Output 2 5 12 3 5" xfId="58886" xr:uid="{00000000-0005-0000-0000-000003E60000}"/>
    <cellStyle name="Output 2 5 12 4" xfId="58887" xr:uid="{00000000-0005-0000-0000-000004E60000}"/>
    <cellStyle name="Output 2 5 12 4 2" xfId="58888" xr:uid="{00000000-0005-0000-0000-000005E60000}"/>
    <cellStyle name="Output 2 5 12 4 3" xfId="58889" xr:uid="{00000000-0005-0000-0000-000006E60000}"/>
    <cellStyle name="Output 2 5 12 4 4" xfId="58890" xr:uid="{00000000-0005-0000-0000-000007E60000}"/>
    <cellStyle name="Output 2 5 12 4 5" xfId="58891" xr:uid="{00000000-0005-0000-0000-000008E60000}"/>
    <cellStyle name="Output 2 5 12 5" xfId="58892" xr:uid="{00000000-0005-0000-0000-000009E60000}"/>
    <cellStyle name="Output 2 5 12 6" xfId="58893" xr:uid="{00000000-0005-0000-0000-00000AE60000}"/>
    <cellStyle name="Output 2 5 12 7" xfId="58894" xr:uid="{00000000-0005-0000-0000-00000BE60000}"/>
    <cellStyle name="Output 2 5 12 8" xfId="58895" xr:uid="{00000000-0005-0000-0000-00000CE60000}"/>
    <cellStyle name="Output 2 5 13" xfId="58896" xr:uid="{00000000-0005-0000-0000-00000DE60000}"/>
    <cellStyle name="Output 2 5 13 2" xfId="58897" xr:uid="{00000000-0005-0000-0000-00000EE60000}"/>
    <cellStyle name="Output 2 5 13 2 2" xfId="58898" xr:uid="{00000000-0005-0000-0000-00000FE60000}"/>
    <cellStyle name="Output 2 5 13 2 2 2" xfId="58899" xr:uid="{00000000-0005-0000-0000-000010E60000}"/>
    <cellStyle name="Output 2 5 13 2 2 3" xfId="58900" xr:uid="{00000000-0005-0000-0000-000011E60000}"/>
    <cellStyle name="Output 2 5 13 2 2 4" xfId="58901" xr:uid="{00000000-0005-0000-0000-000012E60000}"/>
    <cellStyle name="Output 2 5 13 2 2 5" xfId="58902" xr:uid="{00000000-0005-0000-0000-000013E60000}"/>
    <cellStyle name="Output 2 5 13 2 3" xfId="58903" xr:uid="{00000000-0005-0000-0000-000014E60000}"/>
    <cellStyle name="Output 2 5 13 2 3 2" xfId="58904" xr:uid="{00000000-0005-0000-0000-000015E60000}"/>
    <cellStyle name="Output 2 5 13 2 3 3" xfId="58905" xr:uid="{00000000-0005-0000-0000-000016E60000}"/>
    <cellStyle name="Output 2 5 13 2 3 4" xfId="58906" xr:uid="{00000000-0005-0000-0000-000017E60000}"/>
    <cellStyle name="Output 2 5 13 2 3 5" xfId="58907" xr:uid="{00000000-0005-0000-0000-000018E60000}"/>
    <cellStyle name="Output 2 5 13 2 4" xfId="58908" xr:uid="{00000000-0005-0000-0000-000019E60000}"/>
    <cellStyle name="Output 2 5 13 2 5" xfId="58909" xr:uid="{00000000-0005-0000-0000-00001AE60000}"/>
    <cellStyle name="Output 2 5 13 2 6" xfId="58910" xr:uid="{00000000-0005-0000-0000-00001BE60000}"/>
    <cellStyle name="Output 2 5 13 2 7" xfId="58911" xr:uid="{00000000-0005-0000-0000-00001CE60000}"/>
    <cellStyle name="Output 2 5 13 3" xfId="58912" xr:uid="{00000000-0005-0000-0000-00001DE60000}"/>
    <cellStyle name="Output 2 5 13 3 2" xfId="58913" xr:uid="{00000000-0005-0000-0000-00001EE60000}"/>
    <cellStyle name="Output 2 5 13 3 3" xfId="58914" xr:uid="{00000000-0005-0000-0000-00001FE60000}"/>
    <cellStyle name="Output 2 5 13 3 4" xfId="58915" xr:uid="{00000000-0005-0000-0000-000020E60000}"/>
    <cellStyle name="Output 2 5 13 3 5" xfId="58916" xr:uid="{00000000-0005-0000-0000-000021E60000}"/>
    <cellStyle name="Output 2 5 13 4" xfId="58917" xr:uid="{00000000-0005-0000-0000-000022E60000}"/>
    <cellStyle name="Output 2 5 13 4 2" xfId="58918" xr:uid="{00000000-0005-0000-0000-000023E60000}"/>
    <cellStyle name="Output 2 5 13 4 3" xfId="58919" xr:uid="{00000000-0005-0000-0000-000024E60000}"/>
    <cellStyle name="Output 2 5 13 4 4" xfId="58920" xr:uid="{00000000-0005-0000-0000-000025E60000}"/>
    <cellStyle name="Output 2 5 13 4 5" xfId="58921" xr:uid="{00000000-0005-0000-0000-000026E60000}"/>
    <cellStyle name="Output 2 5 13 5" xfId="58922" xr:uid="{00000000-0005-0000-0000-000027E60000}"/>
    <cellStyle name="Output 2 5 13 6" xfId="58923" xr:uid="{00000000-0005-0000-0000-000028E60000}"/>
    <cellStyle name="Output 2 5 13 7" xfId="58924" xr:uid="{00000000-0005-0000-0000-000029E60000}"/>
    <cellStyle name="Output 2 5 13 8" xfId="58925" xr:uid="{00000000-0005-0000-0000-00002AE60000}"/>
    <cellStyle name="Output 2 5 14" xfId="58926" xr:uid="{00000000-0005-0000-0000-00002BE60000}"/>
    <cellStyle name="Output 2 5 14 2" xfId="58927" xr:uid="{00000000-0005-0000-0000-00002CE60000}"/>
    <cellStyle name="Output 2 5 14 2 2" xfId="58928" xr:uid="{00000000-0005-0000-0000-00002DE60000}"/>
    <cellStyle name="Output 2 5 14 2 2 2" xfId="58929" xr:uid="{00000000-0005-0000-0000-00002EE60000}"/>
    <cellStyle name="Output 2 5 14 2 2 3" xfId="58930" xr:uid="{00000000-0005-0000-0000-00002FE60000}"/>
    <cellStyle name="Output 2 5 14 2 2 4" xfId="58931" xr:uid="{00000000-0005-0000-0000-000030E60000}"/>
    <cellStyle name="Output 2 5 14 2 2 5" xfId="58932" xr:uid="{00000000-0005-0000-0000-000031E60000}"/>
    <cellStyle name="Output 2 5 14 2 3" xfId="58933" xr:uid="{00000000-0005-0000-0000-000032E60000}"/>
    <cellStyle name="Output 2 5 14 2 3 2" xfId="58934" xr:uid="{00000000-0005-0000-0000-000033E60000}"/>
    <cellStyle name="Output 2 5 14 2 3 3" xfId="58935" xr:uid="{00000000-0005-0000-0000-000034E60000}"/>
    <cellStyle name="Output 2 5 14 2 3 4" xfId="58936" xr:uid="{00000000-0005-0000-0000-000035E60000}"/>
    <cellStyle name="Output 2 5 14 2 3 5" xfId="58937" xr:uid="{00000000-0005-0000-0000-000036E60000}"/>
    <cellStyle name="Output 2 5 14 2 4" xfId="58938" xr:uid="{00000000-0005-0000-0000-000037E60000}"/>
    <cellStyle name="Output 2 5 14 2 5" xfId="58939" xr:uid="{00000000-0005-0000-0000-000038E60000}"/>
    <cellStyle name="Output 2 5 14 2 6" xfId="58940" xr:uid="{00000000-0005-0000-0000-000039E60000}"/>
    <cellStyle name="Output 2 5 14 2 7" xfId="58941" xr:uid="{00000000-0005-0000-0000-00003AE60000}"/>
    <cellStyle name="Output 2 5 14 3" xfId="58942" xr:uid="{00000000-0005-0000-0000-00003BE60000}"/>
    <cellStyle name="Output 2 5 14 3 2" xfId="58943" xr:uid="{00000000-0005-0000-0000-00003CE60000}"/>
    <cellStyle name="Output 2 5 14 3 3" xfId="58944" xr:uid="{00000000-0005-0000-0000-00003DE60000}"/>
    <cellStyle name="Output 2 5 14 3 4" xfId="58945" xr:uid="{00000000-0005-0000-0000-00003EE60000}"/>
    <cellStyle name="Output 2 5 14 3 5" xfId="58946" xr:uid="{00000000-0005-0000-0000-00003FE60000}"/>
    <cellStyle name="Output 2 5 14 4" xfId="58947" xr:uid="{00000000-0005-0000-0000-000040E60000}"/>
    <cellStyle name="Output 2 5 14 4 2" xfId="58948" xr:uid="{00000000-0005-0000-0000-000041E60000}"/>
    <cellStyle name="Output 2 5 14 4 3" xfId="58949" xr:uid="{00000000-0005-0000-0000-000042E60000}"/>
    <cellStyle name="Output 2 5 14 4 4" xfId="58950" xr:uid="{00000000-0005-0000-0000-000043E60000}"/>
    <cellStyle name="Output 2 5 14 4 5" xfId="58951" xr:uid="{00000000-0005-0000-0000-000044E60000}"/>
    <cellStyle name="Output 2 5 14 5" xfId="58952" xr:uid="{00000000-0005-0000-0000-000045E60000}"/>
    <cellStyle name="Output 2 5 14 6" xfId="58953" xr:uid="{00000000-0005-0000-0000-000046E60000}"/>
    <cellStyle name="Output 2 5 14 7" xfId="58954" xr:uid="{00000000-0005-0000-0000-000047E60000}"/>
    <cellStyle name="Output 2 5 14 8" xfId="58955" xr:uid="{00000000-0005-0000-0000-000048E60000}"/>
    <cellStyle name="Output 2 5 15" xfId="58956" xr:uid="{00000000-0005-0000-0000-000049E60000}"/>
    <cellStyle name="Output 2 5 15 2" xfId="58957" xr:uid="{00000000-0005-0000-0000-00004AE60000}"/>
    <cellStyle name="Output 2 5 15 2 2" xfId="58958" xr:uid="{00000000-0005-0000-0000-00004BE60000}"/>
    <cellStyle name="Output 2 5 15 2 3" xfId="58959" xr:uid="{00000000-0005-0000-0000-00004CE60000}"/>
    <cellStyle name="Output 2 5 15 2 4" xfId="58960" xr:uid="{00000000-0005-0000-0000-00004DE60000}"/>
    <cellStyle name="Output 2 5 15 2 5" xfId="58961" xr:uid="{00000000-0005-0000-0000-00004EE60000}"/>
    <cellStyle name="Output 2 5 15 3" xfId="58962" xr:uid="{00000000-0005-0000-0000-00004FE60000}"/>
    <cellStyle name="Output 2 5 15 3 2" xfId="58963" xr:uid="{00000000-0005-0000-0000-000050E60000}"/>
    <cellStyle name="Output 2 5 15 3 3" xfId="58964" xr:uid="{00000000-0005-0000-0000-000051E60000}"/>
    <cellStyle name="Output 2 5 15 3 4" xfId="58965" xr:uid="{00000000-0005-0000-0000-000052E60000}"/>
    <cellStyle name="Output 2 5 15 3 5" xfId="58966" xr:uid="{00000000-0005-0000-0000-000053E60000}"/>
    <cellStyle name="Output 2 5 15 4" xfId="58967" xr:uid="{00000000-0005-0000-0000-000054E60000}"/>
    <cellStyle name="Output 2 5 15 5" xfId="58968" xr:uid="{00000000-0005-0000-0000-000055E60000}"/>
    <cellStyle name="Output 2 5 15 6" xfId="58969" xr:uid="{00000000-0005-0000-0000-000056E60000}"/>
    <cellStyle name="Output 2 5 15 7" xfId="58970" xr:uid="{00000000-0005-0000-0000-000057E60000}"/>
    <cellStyle name="Output 2 5 16" xfId="58971" xr:uid="{00000000-0005-0000-0000-000058E60000}"/>
    <cellStyle name="Output 2 5 16 2" xfId="58972" xr:uid="{00000000-0005-0000-0000-000059E60000}"/>
    <cellStyle name="Output 2 5 16 3" xfId="58973" xr:uid="{00000000-0005-0000-0000-00005AE60000}"/>
    <cellStyle name="Output 2 5 16 4" xfId="58974" xr:uid="{00000000-0005-0000-0000-00005BE60000}"/>
    <cellStyle name="Output 2 5 16 5" xfId="58975" xr:uid="{00000000-0005-0000-0000-00005CE60000}"/>
    <cellStyle name="Output 2 5 17" xfId="58976" xr:uid="{00000000-0005-0000-0000-00005DE60000}"/>
    <cellStyle name="Output 2 5 17 2" xfId="58977" xr:uid="{00000000-0005-0000-0000-00005EE60000}"/>
    <cellStyle name="Output 2 5 17 3" xfId="58978" xr:uid="{00000000-0005-0000-0000-00005FE60000}"/>
    <cellStyle name="Output 2 5 17 4" xfId="58979" xr:uid="{00000000-0005-0000-0000-000060E60000}"/>
    <cellStyle name="Output 2 5 17 5" xfId="58980" xr:uid="{00000000-0005-0000-0000-000061E60000}"/>
    <cellStyle name="Output 2 5 18" xfId="58981" xr:uid="{00000000-0005-0000-0000-000062E60000}"/>
    <cellStyle name="Output 2 5 19" xfId="58982" xr:uid="{00000000-0005-0000-0000-000063E60000}"/>
    <cellStyle name="Output 2 5 2" xfId="58983" xr:uid="{00000000-0005-0000-0000-000064E60000}"/>
    <cellStyle name="Output 2 5 2 2" xfId="58984" xr:uid="{00000000-0005-0000-0000-000065E60000}"/>
    <cellStyle name="Output 2 5 2 2 2" xfId="58985" xr:uid="{00000000-0005-0000-0000-000066E60000}"/>
    <cellStyle name="Output 2 5 2 2 2 2" xfId="58986" xr:uid="{00000000-0005-0000-0000-000067E60000}"/>
    <cellStyle name="Output 2 5 2 2 2 3" xfId="58987" xr:uid="{00000000-0005-0000-0000-000068E60000}"/>
    <cellStyle name="Output 2 5 2 2 2 4" xfId="58988" xr:uid="{00000000-0005-0000-0000-000069E60000}"/>
    <cellStyle name="Output 2 5 2 2 2 5" xfId="58989" xr:uid="{00000000-0005-0000-0000-00006AE60000}"/>
    <cellStyle name="Output 2 5 2 2 3" xfId="58990" xr:uid="{00000000-0005-0000-0000-00006BE60000}"/>
    <cellStyle name="Output 2 5 2 2 3 2" xfId="58991" xr:uid="{00000000-0005-0000-0000-00006CE60000}"/>
    <cellStyle name="Output 2 5 2 2 3 3" xfId="58992" xr:uid="{00000000-0005-0000-0000-00006DE60000}"/>
    <cellStyle name="Output 2 5 2 2 3 4" xfId="58993" xr:uid="{00000000-0005-0000-0000-00006EE60000}"/>
    <cellStyle name="Output 2 5 2 2 3 5" xfId="58994" xr:uid="{00000000-0005-0000-0000-00006FE60000}"/>
    <cellStyle name="Output 2 5 2 2 4" xfId="58995" xr:uid="{00000000-0005-0000-0000-000070E60000}"/>
    <cellStyle name="Output 2 5 2 2 5" xfId="58996" xr:uid="{00000000-0005-0000-0000-000071E60000}"/>
    <cellStyle name="Output 2 5 2 2 6" xfId="58997" xr:uid="{00000000-0005-0000-0000-000072E60000}"/>
    <cellStyle name="Output 2 5 2 2 7" xfId="58998" xr:uid="{00000000-0005-0000-0000-000073E60000}"/>
    <cellStyle name="Output 2 5 2 3" xfId="58999" xr:uid="{00000000-0005-0000-0000-000074E60000}"/>
    <cellStyle name="Output 2 5 2 3 2" xfId="59000" xr:uid="{00000000-0005-0000-0000-000075E60000}"/>
    <cellStyle name="Output 2 5 2 3 3" xfId="59001" xr:uid="{00000000-0005-0000-0000-000076E60000}"/>
    <cellStyle name="Output 2 5 2 3 4" xfId="59002" xr:uid="{00000000-0005-0000-0000-000077E60000}"/>
    <cellStyle name="Output 2 5 2 3 5" xfId="59003" xr:uid="{00000000-0005-0000-0000-000078E60000}"/>
    <cellStyle name="Output 2 5 2 4" xfId="59004" xr:uid="{00000000-0005-0000-0000-000079E60000}"/>
    <cellStyle name="Output 2 5 2 4 2" xfId="59005" xr:uid="{00000000-0005-0000-0000-00007AE60000}"/>
    <cellStyle name="Output 2 5 2 4 3" xfId="59006" xr:uid="{00000000-0005-0000-0000-00007BE60000}"/>
    <cellStyle name="Output 2 5 2 4 4" xfId="59007" xr:uid="{00000000-0005-0000-0000-00007CE60000}"/>
    <cellStyle name="Output 2 5 2 4 5" xfId="59008" xr:uid="{00000000-0005-0000-0000-00007DE60000}"/>
    <cellStyle name="Output 2 5 2 5" xfId="59009" xr:uid="{00000000-0005-0000-0000-00007EE60000}"/>
    <cellStyle name="Output 2 5 2 6" xfId="59010" xr:uid="{00000000-0005-0000-0000-00007FE60000}"/>
    <cellStyle name="Output 2 5 2 7" xfId="59011" xr:uid="{00000000-0005-0000-0000-000080E60000}"/>
    <cellStyle name="Output 2 5 2 8" xfId="59012" xr:uid="{00000000-0005-0000-0000-000081E60000}"/>
    <cellStyle name="Output 2 5 20" xfId="59013" xr:uid="{00000000-0005-0000-0000-000082E60000}"/>
    <cellStyle name="Output 2 5 21" xfId="59014" xr:uid="{00000000-0005-0000-0000-000083E60000}"/>
    <cellStyle name="Output 2 5 3" xfId="59015" xr:uid="{00000000-0005-0000-0000-000084E60000}"/>
    <cellStyle name="Output 2 5 3 2" xfId="59016" xr:uid="{00000000-0005-0000-0000-000085E60000}"/>
    <cellStyle name="Output 2 5 3 2 2" xfId="59017" xr:uid="{00000000-0005-0000-0000-000086E60000}"/>
    <cellStyle name="Output 2 5 3 2 2 2" xfId="59018" xr:uid="{00000000-0005-0000-0000-000087E60000}"/>
    <cellStyle name="Output 2 5 3 2 2 3" xfId="59019" xr:uid="{00000000-0005-0000-0000-000088E60000}"/>
    <cellStyle name="Output 2 5 3 2 2 4" xfId="59020" xr:uid="{00000000-0005-0000-0000-000089E60000}"/>
    <cellStyle name="Output 2 5 3 2 2 5" xfId="59021" xr:uid="{00000000-0005-0000-0000-00008AE60000}"/>
    <cellStyle name="Output 2 5 3 2 3" xfId="59022" xr:uid="{00000000-0005-0000-0000-00008BE60000}"/>
    <cellStyle name="Output 2 5 3 2 3 2" xfId="59023" xr:uid="{00000000-0005-0000-0000-00008CE60000}"/>
    <cellStyle name="Output 2 5 3 2 3 3" xfId="59024" xr:uid="{00000000-0005-0000-0000-00008DE60000}"/>
    <cellStyle name="Output 2 5 3 2 3 4" xfId="59025" xr:uid="{00000000-0005-0000-0000-00008EE60000}"/>
    <cellStyle name="Output 2 5 3 2 3 5" xfId="59026" xr:uid="{00000000-0005-0000-0000-00008FE60000}"/>
    <cellStyle name="Output 2 5 3 2 4" xfId="59027" xr:uid="{00000000-0005-0000-0000-000090E60000}"/>
    <cellStyle name="Output 2 5 3 2 5" xfId="59028" xr:uid="{00000000-0005-0000-0000-000091E60000}"/>
    <cellStyle name="Output 2 5 3 2 6" xfId="59029" xr:uid="{00000000-0005-0000-0000-000092E60000}"/>
    <cellStyle name="Output 2 5 3 2 7" xfId="59030" xr:uid="{00000000-0005-0000-0000-000093E60000}"/>
    <cellStyle name="Output 2 5 3 3" xfId="59031" xr:uid="{00000000-0005-0000-0000-000094E60000}"/>
    <cellStyle name="Output 2 5 3 3 2" xfId="59032" xr:uid="{00000000-0005-0000-0000-000095E60000}"/>
    <cellStyle name="Output 2 5 3 3 3" xfId="59033" xr:uid="{00000000-0005-0000-0000-000096E60000}"/>
    <cellStyle name="Output 2 5 3 3 4" xfId="59034" xr:uid="{00000000-0005-0000-0000-000097E60000}"/>
    <cellStyle name="Output 2 5 3 3 5" xfId="59035" xr:uid="{00000000-0005-0000-0000-000098E60000}"/>
    <cellStyle name="Output 2 5 3 4" xfId="59036" xr:uid="{00000000-0005-0000-0000-000099E60000}"/>
    <cellStyle name="Output 2 5 3 4 2" xfId="59037" xr:uid="{00000000-0005-0000-0000-00009AE60000}"/>
    <cellStyle name="Output 2 5 3 4 3" xfId="59038" xr:uid="{00000000-0005-0000-0000-00009BE60000}"/>
    <cellStyle name="Output 2 5 3 4 4" xfId="59039" xr:uid="{00000000-0005-0000-0000-00009CE60000}"/>
    <cellStyle name="Output 2 5 3 4 5" xfId="59040" xr:uid="{00000000-0005-0000-0000-00009DE60000}"/>
    <cellStyle name="Output 2 5 3 5" xfId="59041" xr:uid="{00000000-0005-0000-0000-00009EE60000}"/>
    <cellStyle name="Output 2 5 3 6" xfId="59042" xr:uid="{00000000-0005-0000-0000-00009FE60000}"/>
    <cellStyle name="Output 2 5 3 7" xfId="59043" xr:uid="{00000000-0005-0000-0000-0000A0E60000}"/>
    <cellStyle name="Output 2 5 3 8" xfId="59044" xr:uid="{00000000-0005-0000-0000-0000A1E60000}"/>
    <cellStyle name="Output 2 5 4" xfId="59045" xr:uid="{00000000-0005-0000-0000-0000A2E60000}"/>
    <cellStyle name="Output 2 5 4 2" xfId="59046" xr:uid="{00000000-0005-0000-0000-0000A3E60000}"/>
    <cellStyle name="Output 2 5 4 2 2" xfId="59047" xr:uid="{00000000-0005-0000-0000-0000A4E60000}"/>
    <cellStyle name="Output 2 5 4 2 2 2" xfId="59048" xr:uid="{00000000-0005-0000-0000-0000A5E60000}"/>
    <cellStyle name="Output 2 5 4 2 2 3" xfId="59049" xr:uid="{00000000-0005-0000-0000-0000A6E60000}"/>
    <cellStyle name="Output 2 5 4 2 2 4" xfId="59050" xr:uid="{00000000-0005-0000-0000-0000A7E60000}"/>
    <cellStyle name="Output 2 5 4 2 2 5" xfId="59051" xr:uid="{00000000-0005-0000-0000-0000A8E60000}"/>
    <cellStyle name="Output 2 5 4 2 3" xfId="59052" xr:uid="{00000000-0005-0000-0000-0000A9E60000}"/>
    <cellStyle name="Output 2 5 4 2 3 2" xfId="59053" xr:uid="{00000000-0005-0000-0000-0000AAE60000}"/>
    <cellStyle name="Output 2 5 4 2 3 3" xfId="59054" xr:uid="{00000000-0005-0000-0000-0000ABE60000}"/>
    <cellStyle name="Output 2 5 4 2 3 4" xfId="59055" xr:uid="{00000000-0005-0000-0000-0000ACE60000}"/>
    <cellStyle name="Output 2 5 4 2 3 5" xfId="59056" xr:uid="{00000000-0005-0000-0000-0000ADE60000}"/>
    <cellStyle name="Output 2 5 4 2 4" xfId="59057" xr:uid="{00000000-0005-0000-0000-0000AEE60000}"/>
    <cellStyle name="Output 2 5 4 2 5" xfId="59058" xr:uid="{00000000-0005-0000-0000-0000AFE60000}"/>
    <cellStyle name="Output 2 5 4 2 6" xfId="59059" xr:uid="{00000000-0005-0000-0000-0000B0E60000}"/>
    <cellStyle name="Output 2 5 4 2 7" xfId="59060" xr:uid="{00000000-0005-0000-0000-0000B1E60000}"/>
    <cellStyle name="Output 2 5 4 3" xfId="59061" xr:uid="{00000000-0005-0000-0000-0000B2E60000}"/>
    <cellStyle name="Output 2 5 4 3 2" xfId="59062" xr:uid="{00000000-0005-0000-0000-0000B3E60000}"/>
    <cellStyle name="Output 2 5 4 3 3" xfId="59063" xr:uid="{00000000-0005-0000-0000-0000B4E60000}"/>
    <cellStyle name="Output 2 5 4 3 4" xfId="59064" xr:uid="{00000000-0005-0000-0000-0000B5E60000}"/>
    <cellStyle name="Output 2 5 4 3 5" xfId="59065" xr:uid="{00000000-0005-0000-0000-0000B6E60000}"/>
    <cellStyle name="Output 2 5 4 4" xfId="59066" xr:uid="{00000000-0005-0000-0000-0000B7E60000}"/>
    <cellStyle name="Output 2 5 4 4 2" xfId="59067" xr:uid="{00000000-0005-0000-0000-0000B8E60000}"/>
    <cellStyle name="Output 2 5 4 4 3" xfId="59068" xr:uid="{00000000-0005-0000-0000-0000B9E60000}"/>
    <cellStyle name="Output 2 5 4 4 4" xfId="59069" xr:uid="{00000000-0005-0000-0000-0000BAE60000}"/>
    <cellStyle name="Output 2 5 4 4 5" xfId="59070" xr:uid="{00000000-0005-0000-0000-0000BBE60000}"/>
    <cellStyle name="Output 2 5 4 5" xfId="59071" xr:uid="{00000000-0005-0000-0000-0000BCE60000}"/>
    <cellStyle name="Output 2 5 4 6" xfId="59072" xr:uid="{00000000-0005-0000-0000-0000BDE60000}"/>
    <cellStyle name="Output 2 5 4 7" xfId="59073" xr:uid="{00000000-0005-0000-0000-0000BEE60000}"/>
    <cellStyle name="Output 2 5 4 8" xfId="59074" xr:uid="{00000000-0005-0000-0000-0000BFE60000}"/>
    <cellStyle name="Output 2 5 5" xfId="59075" xr:uid="{00000000-0005-0000-0000-0000C0E60000}"/>
    <cellStyle name="Output 2 5 5 2" xfId="59076" xr:uid="{00000000-0005-0000-0000-0000C1E60000}"/>
    <cellStyle name="Output 2 5 5 2 2" xfId="59077" xr:uid="{00000000-0005-0000-0000-0000C2E60000}"/>
    <cellStyle name="Output 2 5 5 2 2 2" xfId="59078" xr:uid="{00000000-0005-0000-0000-0000C3E60000}"/>
    <cellStyle name="Output 2 5 5 2 2 3" xfId="59079" xr:uid="{00000000-0005-0000-0000-0000C4E60000}"/>
    <cellStyle name="Output 2 5 5 2 2 4" xfId="59080" xr:uid="{00000000-0005-0000-0000-0000C5E60000}"/>
    <cellStyle name="Output 2 5 5 2 2 5" xfId="59081" xr:uid="{00000000-0005-0000-0000-0000C6E60000}"/>
    <cellStyle name="Output 2 5 5 2 3" xfId="59082" xr:uid="{00000000-0005-0000-0000-0000C7E60000}"/>
    <cellStyle name="Output 2 5 5 2 3 2" xfId="59083" xr:uid="{00000000-0005-0000-0000-0000C8E60000}"/>
    <cellStyle name="Output 2 5 5 2 3 3" xfId="59084" xr:uid="{00000000-0005-0000-0000-0000C9E60000}"/>
    <cellStyle name="Output 2 5 5 2 3 4" xfId="59085" xr:uid="{00000000-0005-0000-0000-0000CAE60000}"/>
    <cellStyle name="Output 2 5 5 2 3 5" xfId="59086" xr:uid="{00000000-0005-0000-0000-0000CBE60000}"/>
    <cellStyle name="Output 2 5 5 2 4" xfId="59087" xr:uid="{00000000-0005-0000-0000-0000CCE60000}"/>
    <cellStyle name="Output 2 5 5 2 5" xfId="59088" xr:uid="{00000000-0005-0000-0000-0000CDE60000}"/>
    <cellStyle name="Output 2 5 5 2 6" xfId="59089" xr:uid="{00000000-0005-0000-0000-0000CEE60000}"/>
    <cellStyle name="Output 2 5 5 2 7" xfId="59090" xr:uid="{00000000-0005-0000-0000-0000CFE60000}"/>
    <cellStyle name="Output 2 5 5 3" xfId="59091" xr:uid="{00000000-0005-0000-0000-0000D0E60000}"/>
    <cellStyle name="Output 2 5 5 3 2" xfId="59092" xr:uid="{00000000-0005-0000-0000-0000D1E60000}"/>
    <cellStyle name="Output 2 5 5 3 3" xfId="59093" xr:uid="{00000000-0005-0000-0000-0000D2E60000}"/>
    <cellStyle name="Output 2 5 5 3 4" xfId="59094" xr:uid="{00000000-0005-0000-0000-0000D3E60000}"/>
    <cellStyle name="Output 2 5 5 3 5" xfId="59095" xr:uid="{00000000-0005-0000-0000-0000D4E60000}"/>
    <cellStyle name="Output 2 5 5 4" xfId="59096" xr:uid="{00000000-0005-0000-0000-0000D5E60000}"/>
    <cellStyle name="Output 2 5 5 4 2" xfId="59097" xr:uid="{00000000-0005-0000-0000-0000D6E60000}"/>
    <cellStyle name="Output 2 5 5 4 3" xfId="59098" xr:uid="{00000000-0005-0000-0000-0000D7E60000}"/>
    <cellStyle name="Output 2 5 5 4 4" xfId="59099" xr:uid="{00000000-0005-0000-0000-0000D8E60000}"/>
    <cellStyle name="Output 2 5 5 4 5" xfId="59100" xr:uid="{00000000-0005-0000-0000-0000D9E60000}"/>
    <cellStyle name="Output 2 5 5 5" xfId="59101" xr:uid="{00000000-0005-0000-0000-0000DAE60000}"/>
    <cellStyle name="Output 2 5 5 6" xfId="59102" xr:uid="{00000000-0005-0000-0000-0000DBE60000}"/>
    <cellStyle name="Output 2 5 5 7" xfId="59103" xr:uid="{00000000-0005-0000-0000-0000DCE60000}"/>
    <cellStyle name="Output 2 5 5 8" xfId="59104" xr:uid="{00000000-0005-0000-0000-0000DDE60000}"/>
    <cellStyle name="Output 2 5 6" xfId="59105" xr:uid="{00000000-0005-0000-0000-0000DEE60000}"/>
    <cellStyle name="Output 2 5 6 2" xfId="59106" xr:uid="{00000000-0005-0000-0000-0000DFE60000}"/>
    <cellStyle name="Output 2 5 6 2 2" xfId="59107" xr:uid="{00000000-0005-0000-0000-0000E0E60000}"/>
    <cellStyle name="Output 2 5 6 2 2 2" xfId="59108" xr:uid="{00000000-0005-0000-0000-0000E1E60000}"/>
    <cellStyle name="Output 2 5 6 2 2 3" xfId="59109" xr:uid="{00000000-0005-0000-0000-0000E2E60000}"/>
    <cellStyle name="Output 2 5 6 2 2 4" xfId="59110" xr:uid="{00000000-0005-0000-0000-0000E3E60000}"/>
    <cellStyle name="Output 2 5 6 2 2 5" xfId="59111" xr:uid="{00000000-0005-0000-0000-0000E4E60000}"/>
    <cellStyle name="Output 2 5 6 2 3" xfId="59112" xr:uid="{00000000-0005-0000-0000-0000E5E60000}"/>
    <cellStyle name="Output 2 5 6 2 3 2" xfId="59113" xr:uid="{00000000-0005-0000-0000-0000E6E60000}"/>
    <cellStyle name="Output 2 5 6 2 3 3" xfId="59114" xr:uid="{00000000-0005-0000-0000-0000E7E60000}"/>
    <cellStyle name="Output 2 5 6 2 3 4" xfId="59115" xr:uid="{00000000-0005-0000-0000-0000E8E60000}"/>
    <cellStyle name="Output 2 5 6 2 3 5" xfId="59116" xr:uid="{00000000-0005-0000-0000-0000E9E60000}"/>
    <cellStyle name="Output 2 5 6 2 4" xfId="59117" xr:uid="{00000000-0005-0000-0000-0000EAE60000}"/>
    <cellStyle name="Output 2 5 6 2 5" xfId="59118" xr:uid="{00000000-0005-0000-0000-0000EBE60000}"/>
    <cellStyle name="Output 2 5 6 2 6" xfId="59119" xr:uid="{00000000-0005-0000-0000-0000ECE60000}"/>
    <cellStyle name="Output 2 5 6 2 7" xfId="59120" xr:uid="{00000000-0005-0000-0000-0000EDE60000}"/>
    <cellStyle name="Output 2 5 6 3" xfId="59121" xr:uid="{00000000-0005-0000-0000-0000EEE60000}"/>
    <cellStyle name="Output 2 5 6 3 2" xfId="59122" xr:uid="{00000000-0005-0000-0000-0000EFE60000}"/>
    <cellStyle name="Output 2 5 6 3 3" xfId="59123" xr:uid="{00000000-0005-0000-0000-0000F0E60000}"/>
    <cellStyle name="Output 2 5 6 3 4" xfId="59124" xr:uid="{00000000-0005-0000-0000-0000F1E60000}"/>
    <cellStyle name="Output 2 5 6 3 5" xfId="59125" xr:uid="{00000000-0005-0000-0000-0000F2E60000}"/>
    <cellStyle name="Output 2 5 6 4" xfId="59126" xr:uid="{00000000-0005-0000-0000-0000F3E60000}"/>
    <cellStyle name="Output 2 5 6 4 2" xfId="59127" xr:uid="{00000000-0005-0000-0000-0000F4E60000}"/>
    <cellStyle name="Output 2 5 6 4 3" xfId="59128" xr:uid="{00000000-0005-0000-0000-0000F5E60000}"/>
    <cellStyle name="Output 2 5 6 4 4" xfId="59129" xr:uid="{00000000-0005-0000-0000-0000F6E60000}"/>
    <cellStyle name="Output 2 5 6 4 5" xfId="59130" xr:uid="{00000000-0005-0000-0000-0000F7E60000}"/>
    <cellStyle name="Output 2 5 6 5" xfId="59131" xr:uid="{00000000-0005-0000-0000-0000F8E60000}"/>
    <cellStyle name="Output 2 5 6 6" xfId="59132" xr:uid="{00000000-0005-0000-0000-0000F9E60000}"/>
    <cellStyle name="Output 2 5 6 7" xfId="59133" xr:uid="{00000000-0005-0000-0000-0000FAE60000}"/>
    <cellStyle name="Output 2 5 6 8" xfId="59134" xr:uid="{00000000-0005-0000-0000-0000FBE60000}"/>
    <cellStyle name="Output 2 5 7" xfId="59135" xr:uid="{00000000-0005-0000-0000-0000FCE60000}"/>
    <cellStyle name="Output 2 5 7 2" xfId="59136" xr:uid="{00000000-0005-0000-0000-0000FDE60000}"/>
    <cellStyle name="Output 2 5 7 2 2" xfId="59137" xr:uid="{00000000-0005-0000-0000-0000FEE60000}"/>
    <cellStyle name="Output 2 5 7 2 2 2" xfId="59138" xr:uid="{00000000-0005-0000-0000-0000FFE60000}"/>
    <cellStyle name="Output 2 5 7 2 2 3" xfId="59139" xr:uid="{00000000-0005-0000-0000-000000E70000}"/>
    <cellStyle name="Output 2 5 7 2 2 4" xfId="59140" xr:uid="{00000000-0005-0000-0000-000001E70000}"/>
    <cellStyle name="Output 2 5 7 2 2 5" xfId="59141" xr:uid="{00000000-0005-0000-0000-000002E70000}"/>
    <cellStyle name="Output 2 5 7 2 3" xfId="59142" xr:uid="{00000000-0005-0000-0000-000003E70000}"/>
    <cellStyle name="Output 2 5 7 2 3 2" xfId="59143" xr:uid="{00000000-0005-0000-0000-000004E70000}"/>
    <cellStyle name="Output 2 5 7 2 3 3" xfId="59144" xr:uid="{00000000-0005-0000-0000-000005E70000}"/>
    <cellStyle name="Output 2 5 7 2 3 4" xfId="59145" xr:uid="{00000000-0005-0000-0000-000006E70000}"/>
    <cellStyle name="Output 2 5 7 2 3 5" xfId="59146" xr:uid="{00000000-0005-0000-0000-000007E70000}"/>
    <cellStyle name="Output 2 5 7 2 4" xfId="59147" xr:uid="{00000000-0005-0000-0000-000008E70000}"/>
    <cellStyle name="Output 2 5 7 2 5" xfId="59148" xr:uid="{00000000-0005-0000-0000-000009E70000}"/>
    <cellStyle name="Output 2 5 7 2 6" xfId="59149" xr:uid="{00000000-0005-0000-0000-00000AE70000}"/>
    <cellStyle name="Output 2 5 7 2 7" xfId="59150" xr:uid="{00000000-0005-0000-0000-00000BE70000}"/>
    <cellStyle name="Output 2 5 7 3" xfId="59151" xr:uid="{00000000-0005-0000-0000-00000CE70000}"/>
    <cellStyle name="Output 2 5 7 3 2" xfId="59152" xr:uid="{00000000-0005-0000-0000-00000DE70000}"/>
    <cellStyle name="Output 2 5 7 3 3" xfId="59153" xr:uid="{00000000-0005-0000-0000-00000EE70000}"/>
    <cellStyle name="Output 2 5 7 3 4" xfId="59154" xr:uid="{00000000-0005-0000-0000-00000FE70000}"/>
    <cellStyle name="Output 2 5 7 3 5" xfId="59155" xr:uid="{00000000-0005-0000-0000-000010E70000}"/>
    <cellStyle name="Output 2 5 7 4" xfId="59156" xr:uid="{00000000-0005-0000-0000-000011E70000}"/>
    <cellStyle name="Output 2 5 7 4 2" xfId="59157" xr:uid="{00000000-0005-0000-0000-000012E70000}"/>
    <cellStyle name="Output 2 5 7 4 3" xfId="59158" xr:uid="{00000000-0005-0000-0000-000013E70000}"/>
    <cellStyle name="Output 2 5 7 4 4" xfId="59159" xr:uid="{00000000-0005-0000-0000-000014E70000}"/>
    <cellStyle name="Output 2 5 7 4 5" xfId="59160" xr:uid="{00000000-0005-0000-0000-000015E70000}"/>
    <cellStyle name="Output 2 5 7 5" xfId="59161" xr:uid="{00000000-0005-0000-0000-000016E70000}"/>
    <cellStyle name="Output 2 5 7 6" xfId="59162" xr:uid="{00000000-0005-0000-0000-000017E70000}"/>
    <cellStyle name="Output 2 5 7 7" xfId="59163" xr:uid="{00000000-0005-0000-0000-000018E70000}"/>
    <cellStyle name="Output 2 5 7 8" xfId="59164" xr:uid="{00000000-0005-0000-0000-000019E70000}"/>
    <cellStyle name="Output 2 5 8" xfId="59165" xr:uid="{00000000-0005-0000-0000-00001AE70000}"/>
    <cellStyle name="Output 2 5 8 2" xfId="59166" xr:uid="{00000000-0005-0000-0000-00001BE70000}"/>
    <cellStyle name="Output 2 5 8 2 2" xfId="59167" xr:uid="{00000000-0005-0000-0000-00001CE70000}"/>
    <cellStyle name="Output 2 5 8 2 2 2" xfId="59168" xr:uid="{00000000-0005-0000-0000-00001DE70000}"/>
    <cellStyle name="Output 2 5 8 2 2 3" xfId="59169" xr:uid="{00000000-0005-0000-0000-00001EE70000}"/>
    <cellStyle name="Output 2 5 8 2 2 4" xfId="59170" xr:uid="{00000000-0005-0000-0000-00001FE70000}"/>
    <cellStyle name="Output 2 5 8 2 2 5" xfId="59171" xr:uid="{00000000-0005-0000-0000-000020E70000}"/>
    <cellStyle name="Output 2 5 8 2 3" xfId="59172" xr:uid="{00000000-0005-0000-0000-000021E70000}"/>
    <cellStyle name="Output 2 5 8 2 3 2" xfId="59173" xr:uid="{00000000-0005-0000-0000-000022E70000}"/>
    <cellStyle name="Output 2 5 8 2 3 3" xfId="59174" xr:uid="{00000000-0005-0000-0000-000023E70000}"/>
    <cellStyle name="Output 2 5 8 2 3 4" xfId="59175" xr:uid="{00000000-0005-0000-0000-000024E70000}"/>
    <cellStyle name="Output 2 5 8 2 3 5" xfId="59176" xr:uid="{00000000-0005-0000-0000-000025E70000}"/>
    <cellStyle name="Output 2 5 8 2 4" xfId="59177" xr:uid="{00000000-0005-0000-0000-000026E70000}"/>
    <cellStyle name="Output 2 5 8 2 5" xfId="59178" xr:uid="{00000000-0005-0000-0000-000027E70000}"/>
    <cellStyle name="Output 2 5 8 2 6" xfId="59179" xr:uid="{00000000-0005-0000-0000-000028E70000}"/>
    <cellStyle name="Output 2 5 8 2 7" xfId="59180" xr:uid="{00000000-0005-0000-0000-000029E70000}"/>
    <cellStyle name="Output 2 5 8 3" xfId="59181" xr:uid="{00000000-0005-0000-0000-00002AE70000}"/>
    <cellStyle name="Output 2 5 8 3 2" xfId="59182" xr:uid="{00000000-0005-0000-0000-00002BE70000}"/>
    <cellStyle name="Output 2 5 8 3 3" xfId="59183" xr:uid="{00000000-0005-0000-0000-00002CE70000}"/>
    <cellStyle name="Output 2 5 8 3 4" xfId="59184" xr:uid="{00000000-0005-0000-0000-00002DE70000}"/>
    <cellStyle name="Output 2 5 8 3 5" xfId="59185" xr:uid="{00000000-0005-0000-0000-00002EE70000}"/>
    <cellStyle name="Output 2 5 8 4" xfId="59186" xr:uid="{00000000-0005-0000-0000-00002FE70000}"/>
    <cellStyle name="Output 2 5 8 4 2" xfId="59187" xr:uid="{00000000-0005-0000-0000-000030E70000}"/>
    <cellStyle name="Output 2 5 8 4 3" xfId="59188" xr:uid="{00000000-0005-0000-0000-000031E70000}"/>
    <cellStyle name="Output 2 5 8 4 4" xfId="59189" xr:uid="{00000000-0005-0000-0000-000032E70000}"/>
    <cellStyle name="Output 2 5 8 4 5" xfId="59190" xr:uid="{00000000-0005-0000-0000-000033E70000}"/>
    <cellStyle name="Output 2 5 8 5" xfId="59191" xr:uid="{00000000-0005-0000-0000-000034E70000}"/>
    <cellStyle name="Output 2 5 8 6" xfId="59192" xr:uid="{00000000-0005-0000-0000-000035E70000}"/>
    <cellStyle name="Output 2 5 8 7" xfId="59193" xr:uid="{00000000-0005-0000-0000-000036E70000}"/>
    <cellStyle name="Output 2 5 8 8" xfId="59194" xr:uid="{00000000-0005-0000-0000-000037E70000}"/>
    <cellStyle name="Output 2 5 9" xfId="59195" xr:uid="{00000000-0005-0000-0000-000038E70000}"/>
    <cellStyle name="Output 2 5 9 2" xfId="59196" xr:uid="{00000000-0005-0000-0000-000039E70000}"/>
    <cellStyle name="Output 2 5 9 2 2" xfId="59197" xr:uid="{00000000-0005-0000-0000-00003AE70000}"/>
    <cellStyle name="Output 2 5 9 2 2 2" xfId="59198" xr:uid="{00000000-0005-0000-0000-00003BE70000}"/>
    <cellStyle name="Output 2 5 9 2 2 3" xfId="59199" xr:uid="{00000000-0005-0000-0000-00003CE70000}"/>
    <cellStyle name="Output 2 5 9 2 2 4" xfId="59200" xr:uid="{00000000-0005-0000-0000-00003DE70000}"/>
    <cellStyle name="Output 2 5 9 2 2 5" xfId="59201" xr:uid="{00000000-0005-0000-0000-00003EE70000}"/>
    <cellStyle name="Output 2 5 9 2 3" xfId="59202" xr:uid="{00000000-0005-0000-0000-00003FE70000}"/>
    <cellStyle name="Output 2 5 9 2 3 2" xfId="59203" xr:uid="{00000000-0005-0000-0000-000040E70000}"/>
    <cellStyle name="Output 2 5 9 2 3 3" xfId="59204" xr:uid="{00000000-0005-0000-0000-000041E70000}"/>
    <cellStyle name="Output 2 5 9 2 3 4" xfId="59205" xr:uid="{00000000-0005-0000-0000-000042E70000}"/>
    <cellStyle name="Output 2 5 9 2 3 5" xfId="59206" xr:uid="{00000000-0005-0000-0000-000043E70000}"/>
    <cellStyle name="Output 2 5 9 2 4" xfId="59207" xr:uid="{00000000-0005-0000-0000-000044E70000}"/>
    <cellStyle name="Output 2 5 9 2 5" xfId="59208" xr:uid="{00000000-0005-0000-0000-000045E70000}"/>
    <cellStyle name="Output 2 5 9 2 6" xfId="59209" xr:uid="{00000000-0005-0000-0000-000046E70000}"/>
    <cellStyle name="Output 2 5 9 2 7" xfId="59210" xr:uid="{00000000-0005-0000-0000-000047E70000}"/>
    <cellStyle name="Output 2 5 9 3" xfId="59211" xr:uid="{00000000-0005-0000-0000-000048E70000}"/>
    <cellStyle name="Output 2 5 9 3 2" xfId="59212" xr:uid="{00000000-0005-0000-0000-000049E70000}"/>
    <cellStyle name="Output 2 5 9 3 3" xfId="59213" xr:uid="{00000000-0005-0000-0000-00004AE70000}"/>
    <cellStyle name="Output 2 5 9 3 4" xfId="59214" xr:uid="{00000000-0005-0000-0000-00004BE70000}"/>
    <cellStyle name="Output 2 5 9 3 5" xfId="59215" xr:uid="{00000000-0005-0000-0000-00004CE70000}"/>
    <cellStyle name="Output 2 5 9 4" xfId="59216" xr:uid="{00000000-0005-0000-0000-00004DE70000}"/>
    <cellStyle name="Output 2 5 9 4 2" xfId="59217" xr:uid="{00000000-0005-0000-0000-00004EE70000}"/>
    <cellStyle name="Output 2 5 9 4 3" xfId="59218" xr:uid="{00000000-0005-0000-0000-00004FE70000}"/>
    <cellStyle name="Output 2 5 9 4 4" xfId="59219" xr:uid="{00000000-0005-0000-0000-000050E70000}"/>
    <cellStyle name="Output 2 5 9 4 5" xfId="59220" xr:uid="{00000000-0005-0000-0000-000051E70000}"/>
    <cellStyle name="Output 2 5 9 5" xfId="59221" xr:uid="{00000000-0005-0000-0000-000052E70000}"/>
    <cellStyle name="Output 2 5 9 6" xfId="59222" xr:uid="{00000000-0005-0000-0000-000053E70000}"/>
    <cellStyle name="Output 2 5 9 7" xfId="59223" xr:uid="{00000000-0005-0000-0000-000054E70000}"/>
    <cellStyle name="Output 2 5 9 8" xfId="59224" xr:uid="{00000000-0005-0000-0000-000055E70000}"/>
    <cellStyle name="Output 2 6" xfId="59225" xr:uid="{00000000-0005-0000-0000-000056E70000}"/>
    <cellStyle name="Output 2 6 2" xfId="59226" xr:uid="{00000000-0005-0000-0000-000057E70000}"/>
    <cellStyle name="Output 2 6 2 2" xfId="59227" xr:uid="{00000000-0005-0000-0000-000058E70000}"/>
    <cellStyle name="Output 2 6 3" xfId="59228" xr:uid="{00000000-0005-0000-0000-000059E70000}"/>
    <cellStyle name="Output 2 6 4" xfId="59229" xr:uid="{00000000-0005-0000-0000-00005AE70000}"/>
    <cellStyle name="Output 2 6 5" xfId="59230" xr:uid="{00000000-0005-0000-0000-00005BE70000}"/>
    <cellStyle name="Output 2 7" xfId="59231" xr:uid="{00000000-0005-0000-0000-00005CE70000}"/>
    <cellStyle name="Output 2 7 2" xfId="59232" xr:uid="{00000000-0005-0000-0000-00005DE70000}"/>
    <cellStyle name="Output 2 7 2 2" xfId="59233" xr:uid="{00000000-0005-0000-0000-00005EE70000}"/>
    <cellStyle name="Output 2 7 3" xfId="59234" xr:uid="{00000000-0005-0000-0000-00005FE70000}"/>
    <cellStyle name="Output 2 7 4" xfId="59235" xr:uid="{00000000-0005-0000-0000-000060E70000}"/>
    <cellStyle name="Output 2 7 5" xfId="59236" xr:uid="{00000000-0005-0000-0000-000061E70000}"/>
    <cellStyle name="Output 2 8" xfId="59237" xr:uid="{00000000-0005-0000-0000-000062E70000}"/>
    <cellStyle name="Output 2 8 2" xfId="59238" xr:uid="{00000000-0005-0000-0000-000063E70000}"/>
    <cellStyle name="Output 2 9" xfId="59239" xr:uid="{00000000-0005-0000-0000-000064E70000}"/>
    <cellStyle name="Output 2_T-straight with PEDs adjustor" xfId="59240" xr:uid="{00000000-0005-0000-0000-000065E70000}"/>
    <cellStyle name="Output 3" xfId="59241" xr:uid="{00000000-0005-0000-0000-000066E70000}"/>
    <cellStyle name="Output 3 2" xfId="59242" xr:uid="{00000000-0005-0000-0000-000067E70000}"/>
    <cellStyle name="Output 3 2 2" xfId="59243" xr:uid="{00000000-0005-0000-0000-000068E70000}"/>
    <cellStyle name="Output 3 2 2 10" xfId="59244" xr:uid="{00000000-0005-0000-0000-000069E70000}"/>
    <cellStyle name="Output 3 2 2 10 2" xfId="59245" xr:uid="{00000000-0005-0000-0000-00006AE70000}"/>
    <cellStyle name="Output 3 2 2 10 2 2" xfId="59246" xr:uid="{00000000-0005-0000-0000-00006BE70000}"/>
    <cellStyle name="Output 3 2 2 10 2 2 2" xfId="59247" xr:uid="{00000000-0005-0000-0000-00006CE70000}"/>
    <cellStyle name="Output 3 2 2 10 2 2 3" xfId="59248" xr:uid="{00000000-0005-0000-0000-00006DE70000}"/>
    <cellStyle name="Output 3 2 2 10 2 2 4" xfId="59249" xr:uid="{00000000-0005-0000-0000-00006EE70000}"/>
    <cellStyle name="Output 3 2 2 10 2 2 5" xfId="59250" xr:uid="{00000000-0005-0000-0000-00006FE70000}"/>
    <cellStyle name="Output 3 2 2 10 2 3" xfId="59251" xr:uid="{00000000-0005-0000-0000-000070E70000}"/>
    <cellStyle name="Output 3 2 2 10 2 3 2" xfId="59252" xr:uid="{00000000-0005-0000-0000-000071E70000}"/>
    <cellStyle name="Output 3 2 2 10 2 3 3" xfId="59253" xr:uid="{00000000-0005-0000-0000-000072E70000}"/>
    <cellStyle name="Output 3 2 2 10 2 3 4" xfId="59254" xr:uid="{00000000-0005-0000-0000-000073E70000}"/>
    <cellStyle name="Output 3 2 2 10 2 3 5" xfId="59255" xr:uid="{00000000-0005-0000-0000-000074E70000}"/>
    <cellStyle name="Output 3 2 2 10 2 4" xfId="59256" xr:uid="{00000000-0005-0000-0000-000075E70000}"/>
    <cellStyle name="Output 3 2 2 10 2 5" xfId="59257" xr:uid="{00000000-0005-0000-0000-000076E70000}"/>
    <cellStyle name="Output 3 2 2 10 2 6" xfId="59258" xr:uid="{00000000-0005-0000-0000-000077E70000}"/>
    <cellStyle name="Output 3 2 2 10 2 7" xfId="59259" xr:uid="{00000000-0005-0000-0000-000078E70000}"/>
    <cellStyle name="Output 3 2 2 10 3" xfId="59260" xr:uid="{00000000-0005-0000-0000-000079E70000}"/>
    <cellStyle name="Output 3 2 2 10 3 2" xfId="59261" xr:uid="{00000000-0005-0000-0000-00007AE70000}"/>
    <cellStyle name="Output 3 2 2 10 3 3" xfId="59262" xr:uid="{00000000-0005-0000-0000-00007BE70000}"/>
    <cellStyle name="Output 3 2 2 10 3 4" xfId="59263" xr:uid="{00000000-0005-0000-0000-00007CE70000}"/>
    <cellStyle name="Output 3 2 2 10 3 5" xfId="59264" xr:uid="{00000000-0005-0000-0000-00007DE70000}"/>
    <cellStyle name="Output 3 2 2 10 4" xfId="59265" xr:uid="{00000000-0005-0000-0000-00007EE70000}"/>
    <cellStyle name="Output 3 2 2 10 4 2" xfId="59266" xr:uid="{00000000-0005-0000-0000-00007FE70000}"/>
    <cellStyle name="Output 3 2 2 10 4 3" xfId="59267" xr:uid="{00000000-0005-0000-0000-000080E70000}"/>
    <cellStyle name="Output 3 2 2 10 4 4" xfId="59268" xr:uid="{00000000-0005-0000-0000-000081E70000}"/>
    <cellStyle name="Output 3 2 2 10 4 5" xfId="59269" xr:uid="{00000000-0005-0000-0000-000082E70000}"/>
    <cellStyle name="Output 3 2 2 10 5" xfId="59270" xr:uid="{00000000-0005-0000-0000-000083E70000}"/>
    <cellStyle name="Output 3 2 2 10 6" xfId="59271" xr:uid="{00000000-0005-0000-0000-000084E70000}"/>
    <cellStyle name="Output 3 2 2 10 7" xfId="59272" xr:uid="{00000000-0005-0000-0000-000085E70000}"/>
    <cellStyle name="Output 3 2 2 10 8" xfId="59273" xr:uid="{00000000-0005-0000-0000-000086E70000}"/>
    <cellStyle name="Output 3 2 2 11" xfId="59274" xr:uid="{00000000-0005-0000-0000-000087E70000}"/>
    <cellStyle name="Output 3 2 2 11 2" xfId="59275" xr:uid="{00000000-0005-0000-0000-000088E70000}"/>
    <cellStyle name="Output 3 2 2 11 2 2" xfId="59276" xr:uid="{00000000-0005-0000-0000-000089E70000}"/>
    <cellStyle name="Output 3 2 2 11 2 2 2" xfId="59277" xr:uid="{00000000-0005-0000-0000-00008AE70000}"/>
    <cellStyle name="Output 3 2 2 11 2 2 3" xfId="59278" xr:uid="{00000000-0005-0000-0000-00008BE70000}"/>
    <cellStyle name="Output 3 2 2 11 2 2 4" xfId="59279" xr:uid="{00000000-0005-0000-0000-00008CE70000}"/>
    <cellStyle name="Output 3 2 2 11 2 2 5" xfId="59280" xr:uid="{00000000-0005-0000-0000-00008DE70000}"/>
    <cellStyle name="Output 3 2 2 11 2 3" xfId="59281" xr:uid="{00000000-0005-0000-0000-00008EE70000}"/>
    <cellStyle name="Output 3 2 2 11 2 3 2" xfId="59282" xr:uid="{00000000-0005-0000-0000-00008FE70000}"/>
    <cellStyle name="Output 3 2 2 11 2 3 3" xfId="59283" xr:uid="{00000000-0005-0000-0000-000090E70000}"/>
    <cellStyle name="Output 3 2 2 11 2 3 4" xfId="59284" xr:uid="{00000000-0005-0000-0000-000091E70000}"/>
    <cellStyle name="Output 3 2 2 11 2 3 5" xfId="59285" xr:uid="{00000000-0005-0000-0000-000092E70000}"/>
    <cellStyle name="Output 3 2 2 11 2 4" xfId="59286" xr:uid="{00000000-0005-0000-0000-000093E70000}"/>
    <cellStyle name="Output 3 2 2 11 2 5" xfId="59287" xr:uid="{00000000-0005-0000-0000-000094E70000}"/>
    <cellStyle name="Output 3 2 2 11 2 6" xfId="59288" xr:uid="{00000000-0005-0000-0000-000095E70000}"/>
    <cellStyle name="Output 3 2 2 11 2 7" xfId="59289" xr:uid="{00000000-0005-0000-0000-000096E70000}"/>
    <cellStyle name="Output 3 2 2 11 3" xfId="59290" xr:uid="{00000000-0005-0000-0000-000097E70000}"/>
    <cellStyle name="Output 3 2 2 11 3 2" xfId="59291" xr:uid="{00000000-0005-0000-0000-000098E70000}"/>
    <cellStyle name="Output 3 2 2 11 3 3" xfId="59292" xr:uid="{00000000-0005-0000-0000-000099E70000}"/>
    <cellStyle name="Output 3 2 2 11 3 4" xfId="59293" xr:uid="{00000000-0005-0000-0000-00009AE70000}"/>
    <cellStyle name="Output 3 2 2 11 3 5" xfId="59294" xr:uid="{00000000-0005-0000-0000-00009BE70000}"/>
    <cellStyle name="Output 3 2 2 11 4" xfId="59295" xr:uid="{00000000-0005-0000-0000-00009CE70000}"/>
    <cellStyle name="Output 3 2 2 11 4 2" xfId="59296" xr:uid="{00000000-0005-0000-0000-00009DE70000}"/>
    <cellStyle name="Output 3 2 2 11 4 3" xfId="59297" xr:uid="{00000000-0005-0000-0000-00009EE70000}"/>
    <cellStyle name="Output 3 2 2 11 4 4" xfId="59298" xr:uid="{00000000-0005-0000-0000-00009FE70000}"/>
    <cellStyle name="Output 3 2 2 11 4 5" xfId="59299" xr:uid="{00000000-0005-0000-0000-0000A0E70000}"/>
    <cellStyle name="Output 3 2 2 11 5" xfId="59300" xr:uid="{00000000-0005-0000-0000-0000A1E70000}"/>
    <cellStyle name="Output 3 2 2 11 6" xfId="59301" xr:uid="{00000000-0005-0000-0000-0000A2E70000}"/>
    <cellStyle name="Output 3 2 2 11 7" xfId="59302" xr:uid="{00000000-0005-0000-0000-0000A3E70000}"/>
    <cellStyle name="Output 3 2 2 11 8" xfId="59303" xr:uid="{00000000-0005-0000-0000-0000A4E70000}"/>
    <cellStyle name="Output 3 2 2 12" xfId="59304" xr:uid="{00000000-0005-0000-0000-0000A5E70000}"/>
    <cellStyle name="Output 3 2 2 12 2" xfId="59305" xr:uid="{00000000-0005-0000-0000-0000A6E70000}"/>
    <cellStyle name="Output 3 2 2 12 2 2" xfId="59306" xr:uid="{00000000-0005-0000-0000-0000A7E70000}"/>
    <cellStyle name="Output 3 2 2 12 2 2 2" xfId="59307" xr:uid="{00000000-0005-0000-0000-0000A8E70000}"/>
    <cellStyle name="Output 3 2 2 12 2 2 3" xfId="59308" xr:uid="{00000000-0005-0000-0000-0000A9E70000}"/>
    <cellStyle name="Output 3 2 2 12 2 2 4" xfId="59309" xr:uid="{00000000-0005-0000-0000-0000AAE70000}"/>
    <cellStyle name="Output 3 2 2 12 2 2 5" xfId="59310" xr:uid="{00000000-0005-0000-0000-0000ABE70000}"/>
    <cellStyle name="Output 3 2 2 12 2 3" xfId="59311" xr:uid="{00000000-0005-0000-0000-0000ACE70000}"/>
    <cellStyle name="Output 3 2 2 12 2 3 2" xfId="59312" xr:uid="{00000000-0005-0000-0000-0000ADE70000}"/>
    <cellStyle name="Output 3 2 2 12 2 3 3" xfId="59313" xr:uid="{00000000-0005-0000-0000-0000AEE70000}"/>
    <cellStyle name="Output 3 2 2 12 2 3 4" xfId="59314" xr:uid="{00000000-0005-0000-0000-0000AFE70000}"/>
    <cellStyle name="Output 3 2 2 12 2 3 5" xfId="59315" xr:uid="{00000000-0005-0000-0000-0000B0E70000}"/>
    <cellStyle name="Output 3 2 2 12 2 4" xfId="59316" xr:uid="{00000000-0005-0000-0000-0000B1E70000}"/>
    <cellStyle name="Output 3 2 2 12 2 5" xfId="59317" xr:uid="{00000000-0005-0000-0000-0000B2E70000}"/>
    <cellStyle name="Output 3 2 2 12 2 6" xfId="59318" xr:uid="{00000000-0005-0000-0000-0000B3E70000}"/>
    <cellStyle name="Output 3 2 2 12 2 7" xfId="59319" xr:uid="{00000000-0005-0000-0000-0000B4E70000}"/>
    <cellStyle name="Output 3 2 2 12 3" xfId="59320" xr:uid="{00000000-0005-0000-0000-0000B5E70000}"/>
    <cellStyle name="Output 3 2 2 12 3 2" xfId="59321" xr:uid="{00000000-0005-0000-0000-0000B6E70000}"/>
    <cellStyle name="Output 3 2 2 12 3 3" xfId="59322" xr:uid="{00000000-0005-0000-0000-0000B7E70000}"/>
    <cellStyle name="Output 3 2 2 12 3 4" xfId="59323" xr:uid="{00000000-0005-0000-0000-0000B8E70000}"/>
    <cellStyle name="Output 3 2 2 12 3 5" xfId="59324" xr:uid="{00000000-0005-0000-0000-0000B9E70000}"/>
    <cellStyle name="Output 3 2 2 12 4" xfId="59325" xr:uid="{00000000-0005-0000-0000-0000BAE70000}"/>
    <cellStyle name="Output 3 2 2 12 4 2" xfId="59326" xr:uid="{00000000-0005-0000-0000-0000BBE70000}"/>
    <cellStyle name="Output 3 2 2 12 4 3" xfId="59327" xr:uid="{00000000-0005-0000-0000-0000BCE70000}"/>
    <cellStyle name="Output 3 2 2 12 4 4" xfId="59328" xr:uid="{00000000-0005-0000-0000-0000BDE70000}"/>
    <cellStyle name="Output 3 2 2 12 4 5" xfId="59329" xr:uid="{00000000-0005-0000-0000-0000BEE70000}"/>
    <cellStyle name="Output 3 2 2 12 5" xfId="59330" xr:uid="{00000000-0005-0000-0000-0000BFE70000}"/>
    <cellStyle name="Output 3 2 2 12 6" xfId="59331" xr:uid="{00000000-0005-0000-0000-0000C0E70000}"/>
    <cellStyle name="Output 3 2 2 12 7" xfId="59332" xr:uid="{00000000-0005-0000-0000-0000C1E70000}"/>
    <cellStyle name="Output 3 2 2 12 8" xfId="59333" xr:uid="{00000000-0005-0000-0000-0000C2E70000}"/>
    <cellStyle name="Output 3 2 2 13" xfId="59334" xr:uid="{00000000-0005-0000-0000-0000C3E70000}"/>
    <cellStyle name="Output 3 2 2 13 2" xfId="59335" xr:uid="{00000000-0005-0000-0000-0000C4E70000}"/>
    <cellStyle name="Output 3 2 2 13 2 2" xfId="59336" xr:uid="{00000000-0005-0000-0000-0000C5E70000}"/>
    <cellStyle name="Output 3 2 2 13 2 2 2" xfId="59337" xr:uid="{00000000-0005-0000-0000-0000C6E70000}"/>
    <cellStyle name="Output 3 2 2 13 2 2 3" xfId="59338" xr:uid="{00000000-0005-0000-0000-0000C7E70000}"/>
    <cellStyle name="Output 3 2 2 13 2 2 4" xfId="59339" xr:uid="{00000000-0005-0000-0000-0000C8E70000}"/>
    <cellStyle name="Output 3 2 2 13 2 2 5" xfId="59340" xr:uid="{00000000-0005-0000-0000-0000C9E70000}"/>
    <cellStyle name="Output 3 2 2 13 2 3" xfId="59341" xr:uid="{00000000-0005-0000-0000-0000CAE70000}"/>
    <cellStyle name="Output 3 2 2 13 2 3 2" xfId="59342" xr:uid="{00000000-0005-0000-0000-0000CBE70000}"/>
    <cellStyle name="Output 3 2 2 13 2 3 3" xfId="59343" xr:uid="{00000000-0005-0000-0000-0000CCE70000}"/>
    <cellStyle name="Output 3 2 2 13 2 3 4" xfId="59344" xr:uid="{00000000-0005-0000-0000-0000CDE70000}"/>
    <cellStyle name="Output 3 2 2 13 2 3 5" xfId="59345" xr:uid="{00000000-0005-0000-0000-0000CEE70000}"/>
    <cellStyle name="Output 3 2 2 13 2 4" xfId="59346" xr:uid="{00000000-0005-0000-0000-0000CFE70000}"/>
    <cellStyle name="Output 3 2 2 13 2 5" xfId="59347" xr:uid="{00000000-0005-0000-0000-0000D0E70000}"/>
    <cellStyle name="Output 3 2 2 13 2 6" xfId="59348" xr:uid="{00000000-0005-0000-0000-0000D1E70000}"/>
    <cellStyle name="Output 3 2 2 13 2 7" xfId="59349" xr:uid="{00000000-0005-0000-0000-0000D2E70000}"/>
    <cellStyle name="Output 3 2 2 13 3" xfId="59350" xr:uid="{00000000-0005-0000-0000-0000D3E70000}"/>
    <cellStyle name="Output 3 2 2 13 3 2" xfId="59351" xr:uid="{00000000-0005-0000-0000-0000D4E70000}"/>
    <cellStyle name="Output 3 2 2 13 3 3" xfId="59352" xr:uid="{00000000-0005-0000-0000-0000D5E70000}"/>
    <cellStyle name="Output 3 2 2 13 3 4" xfId="59353" xr:uid="{00000000-0005-0000-0000-0000D6E70000}"/>
    <cellStyle name="Output 3 2 2 13 3 5" xfId="59354" xr:uid="{00000000-0005-0000-0000-0000D7E70000}"/>
    <cellStyle name="Output 3 2 2 13 4" xfId="59355" xr:uid="{00000000-0005-0000-0000-0000D8E70000}"/>
    <cellStyle name="Output 3 2 2 13 4 2" xfId="59356" xr:uid="{00000000-0005-0000-0000-0000D9E70000}"/>
    <cellStyle name="Output 3 2 2 13 4 3" xfId="59357" xr:uid="{00000000-0005-0000-0000-0000DAE70000}"/>
    <cellStyle name="Output 3 2 2 13 4 4" xfId="59358" xr:uid="{00000000-0005-0000-0000-0000DBE70000}"/>
    <cellStyle name="Output 3 2 2 13 4 5" xfId="59359" xr:uid="{00000000-0005-0000-0000-0000DCE70000}"/>
    <cellStyle name="Output 3 2 2 13 5" xfId="59360" xr:uid="{00000000-0005-0000-0000-0000DDE70000}"/>
    <cellStyle name="Output 3 2 2 13 6" xfId="59361" xr:uid="{00000000-0005-0000-0000-0000DEE70000}"/>
    <cellStyle name="Output 3 2 2 13 7" xfId="59362" xr:uid="{00000000-0005-0000-0000-0000DFE70000}"/>
    <cellStyle name="Output 3 2 2 13 8" xfId="59363" xr:uid="{00000000-0005-0000-0000-0000E0E70000}"/>
    <cellStyle name="Output 3 2 2 14" xfId="59364" xr:uid="{00000000-0005-0000-0000-0000E1E70000}"/>
    <cellStyle name="Output 3 2 2 14 2" xfId="59365" xr:uid="{00000000-0005-0000-0000-0000E2E70000}"/>
    <cellStyle name="Output 3 2 2 14 2 2" xfId="59366" xr:uid="{00000000-0005-0000-0000-0000E3E70000}"/>
    <cellStyle name="Output 3 2 2 14 2 2 2" xfId="59367" xr:uid="{00000000-0005-0000-0000-0000E4E70000}"/>
    <cellStyle name="Output 3 2 2 14 2 2 3" xfId="59368" xr:uid="{00000000-0005-0000-0000-0000E5E70000}"/>
    <cellStyle name="Output 3 2 2 14 2 2 4" xfId="59369" xr:uid="{00000000-0005-0000-0000-0000E6E70000}"/>
    <cellStyle name="Output 3 2 2 14 2 2 5" xfId="59370" xr:uid="{00000000-0005-0000-0000-0000E7E70000}"/>
    <cellStyle name="Output 3 2 2 14 2 3" xfId="59371" xr:uid="{00000000-0005-0000-0000-0000E8E70000}"/>
    <cellStyle name="Output 3 2 2 14 2 3 2" xfId="59372" xr:uid="{00000000-0005-0000-0000-0000E9E70000}"/>
    <cellStyle name="Output 3 2 2 14 2 3 3" xfId="59373" xr:uid="{00000000-0005-0000-0000-0000EAE70000}"/>
    <cellStyle name="Output 3 2 2 14 2 3 4" xfId="59374" xr:uid="{00000000-0005-0000-0000-0000EBE70000}"/>
    <cellStyle name="Output 3 2 2 14 2 3 5" xfId="59375" xr:uid="{00000000-0005-0000-0000-0000ECE70000}"/>
    <cellStyle name="Output 3 2 2 14 2 4" xfId="59376" xr:uid="{00000000-0005-0000-0000-0000EDE70000}"/>
    <cellStyle name="Output 3 2 2 14 2 5" xfId="59377" xr:uid="{00000000-0005-0000-0000-0000EEE70000}"/>
    <cellStyle name="Output 3 2 2 14 2 6" xfId="59378" xr:uid="{00000000-0005-0000-0000-0000EFE70000}"/>
    <cellStyle name="Output 3 2 2 14 2 7" xfId="59379" xr:uid="{00000000-0005-0000-0000-0000F0E70000}"/>
    <cellStyle name="Output 3 2 2 14 3" xfId="59380" xr:uid="{00000000-0005-0000-0000-0000F1E70000}"/>
    <cellStyle name="Output 3 2 2 14 3 2" xfId="59381" xr:uid="{00000000-0005-0000-0000-0000F2E70000}"/>
    <cellStyle name="Output 3 2 2 14 3 3" xfId="59382" xr:uid="{00000000-0005-0000-0000-0000F3E70000}"/>
    <cellStyle name="Output 3 2 2 14 3 4" xfId="59383" xr:uid="{00000000-0005-0000-0000-0000F4E70000}"/>
    <cellStyle name="Output 3 2 2 14 3 5" xfId="59384" xr:uid="{00000000-0005-0000-0000-0000F5E70000}"/>
    <cellStyle name="Output 3 2 2 14 4" xfId="59385" xr:uid="{00000000-0005-0000-0000-0000F6E70000}"/>
    <cellStyle name="Output 3 2 2 14 4 2" xfId="59386" xr:uid="{00000000-0005-0000-0000-0000F7E70000}"/>
    <cellStyle name="Output 3 2 2 14 4 3" xfId="59387" xr:uid="{00000000-0005-0000-0000-0000F8E70000}"/>
    <cellStyle name="Output 3 2 2 14 4 4" xfId="59388" xr:uid="{00000000-0005-0000-0000-0000F9E70000}"/>
    <cellStyle name="Output 3 2 2 14 4 5" xfId="59389" xr:uid="{00000000-0005-0000-0000-0000FAE70000}"/>
    <cellStyle name="Output 3 2 2 14 5" xfId="59390" xr:uid="{00000000-0005-0000-0000-0000FBE70000}"/>
    <cellStyle name="Output 3 2 2 14 6" xfId="59391" xr:uid="{00000000-0005-0000-0000-0000FCE70000}"/>
    <cellStyle name="Output 3 2 2 14 7" xfId="59392" xr:uid="{00000000-0005-0000-0000-0000FDE70000}"/>
    <cellStyle name="Output 3 2 2 14 8" xfId="59393" xr:uid="{00000000-0005-0000-0000-0000FEE70000}"/>
    <cellStyle name="Output 3 2 2 15" xfId="59394" xr:uid="{00000000-0005-0000-0000-0000FFE70000}"/>
    <cellStyle name="Output 3 2 2 15 2" xfId="59395" xr:uid="{00000000-0005-0000-0000-000000E80000}"/>
    <cellStyle name="Output 3 2 2 15 2 2" xfId="59396" xr:uid="{00000000-0005-0000-0000-000001E80000}"/>
    <cellStyle name="Output 3 2 2 15 2 3" xfId="59397" xr:uid="{00000000-0005-0000-0000-000002E80000}"/>
    <cellStyle name="Output 3 2 2 15 2 4" xfId="59398" xr:uid="{00000000-0005-0000-0000-000003E80000}"/>
    <cellStyle name="Output 3 2 2 15 2 5" xfId="59399" xr:uid="{00000000-0005-0000-0000-000004E80000}"/>
    <cellStyle name="Output 3 2 2 15 3" xfId="59400" xr:uid="{00000000-0005-0000-0000-000005E80000}"/>
    <cellStyle name="Output 3 2 2 15 3 2" xfId="59401" xr:uid="{00000000-0005-0000-0000-000006E80000}"/>
    <cellStyle name="Output 3 2 2 15 3 3" xfId="59402" xr:uid="{00000000-0005-0000-0000-000007E80000}"/>
    <cellStyle name="Output 3 2 2 15 3 4" xfId="59403" xr:uid="{00000000-0005-0000-0000-000008E80000}"/>
    <cellStyle name="Output 3 2 2 15 3 5" xfId="59404" xr:uid="{00000000-0005-0000-0000-000009E80000}"/>
    <cellStyle name="Output 3 2 2 15 4" xfId="59405" xr:uid="{00000000-0005-0000-0000-00000AE80000}"/>
    <cellStyle name="Output 3 2 2 15 5" xfId="59406" xr:uid="{00000000-0005-0000-0000-00000BE80000}"/>
    <cellStyle name="Output 3 2 2 15 6" xfId="59407" xr:uid="{00000000-0005-0000-0000-00000CE80000}"/>
    <cellStyle name="Output 3 2 2 15 7" xfId="59408" xr:uid="{00000000-0005-0000-0000-00000DE80000}"/>
    <cellStyle name="Output 3 2 2 16" xfId="59409" xr:uid="{00000000-0005-0000-0000-00000EE80000}"/>
    <cellStyle name="Output 3 2 2 16 2" xfId="59410" xr:uid="{00000000-0005-0000-0000-00000FE80000}"/>
    <cellStyle name="Output 3 2 2 16 3" xfId="59411" xr:uid="{00000000-0005-0000-0000-000010E80000}"/>
    <cellStyle name="Output 3 2 2 16 4" xfId="59412" xr:uid="{00000000-0005-0000-0000-000011E80000}"/>
    <cellStyle name="Output 3 2 2 16 5" xfId="59413" xr:uid="{00000000-0005-0000-0000-000012E80000}"/>
    <cellStyle name="Output 3 2 2 17" xfId="59414" xr:uid="{00000000-0005-0000-0000-000013E80000}"/>
    <cellStyle name="Output 3 2 2 17 2" xfId="59415" xr:uid="{00000000-0005-0000-0000-000014E80000}"/>
    <cellStyle name="Output 3 2 2 17 3" xfId="59416" xr:uid="{00000000-0005-0000-0000-000015E80000}"/>
    <cellStyle name="Output 3 2 2 17 4" xfId="59417" xr:uid="{00000000-0005-0000-0000-000016E80000}"/>
    <cellStyle name="Output 3 2 2 17 5" xfId="59418" xr:uid="{00000000-0005-0000-0000-000017E80000}"/>
    <cellStyle name="Output 3 2 2 18" xfId="59419" xr:uid="{00000000-0005-0000-0000-000018E80000}"/>
    <cellStyle name="Output 3 2 2 18 2" xfId="59420" xr:uid="{00000000-0005-0000-0000-000019E80000}"/>
    <cellStyle name="Output 3 2 2 19" xfId="59421" xr:uid="{00000000-0005-0000-0000-00001AE80000}"/>
    <cellStyle name="Output 3 2 2 2" xfId="59422" xr:uid="{00000000-0005-0000-0000-00001BE80000}"/>
    <cellStyle name="Output 3 2 2 2 2" xfId="59423" xr:uid="{00000000-0005-0000-0000-00001CE80000}"/>
    <cellStyle name="Output 3 2 2 2 2 2" xfId="59424" xr:uid="{00000000-0005-0000-0000-00001DE80000}"/>
    <cellStyle name="Output 3 2 2 2 2 2 2" xfId="59425" xr:uid="{00000000-0005-0000-0000-00001EE80000}"/>
    <cellStyle name="Output 3 2 2 2 2 2 3" xfId="59426" xr:uid="{00000000-0005-0000-0000-00001FE80000}"/>
    <cellStyle name="Output 3 2 2 2 2 2 4" xfId="59427" xr:uid="{00000000-0005-0000-0000-000020E80000}"/>
    <cellStyle name="Output 3 2 2 2 2 2 5" xfId="59428" xr:uid="{00000000-0005-0000-0000-000021E80000}"/>
    <cellStyle name="Output 3 2 2 2 2 3" xfId="59429" xr:uid="{00000000-0005-0000-0000-000022E80000}"/>
    <cellStyle name="Output 3 2 2 2 2 3 2" xfId="59430" xr:uid="{00000000-0005-0000-0000-000023E80000}"/>
    <cellStyle name="Output 3 2 2 2 2 3 3" xfId="59431" xr:uid="{00000000-0005-0000-0000-000024E80000}"/>
    <cellStyle name="Output 3 2 2 2 2 3 4" xfId="59432" xr:uid="{00000000-0005-0000-0000-000025E80000}"/>
    <cellStyle name="Output 3 2 2 2 2 3 5" xfId="59433" xr:uid="{00000000-0005-0000-0000-000026E80000}"/>
    <cellStyle name="Output 3 2 2 2 2 4" xfId="59434" xr:uid="{00000000-0005-0000-0000-000027E80000}"/>
    <cellStyle name="Output 3 2 2 2 2 5" xfId="59435" xr:uid="{00000000-0005-0000-0000-000028E80000}"/>
    <cellStyle name="Output 3 2 2 2 2 6" xfId="59436" xr:uid="{00000000-0005-0000-0000-000029E80000}"/>
    <cellStyle name="Output 3 2 2 2 2 7" xfId="59437" xr:uid="{00000000-0005-0000-0000-00002AE80000}"/>
    <cellStyle name="Output 3 2 2 2 3" xfId="59438" xr:uid="{00000000-0005-0000-0000-00002BE80000}"/>
    <cellStyle name="Output 3 2 2 2 3 2" xfId="59439" xr:uid="{00000000-0005-0000-0000-00002CE80000}"/>
    <cellStyle name="Output 3 2 2 2 3 3" xfId="59440" xr:uid="{00000000-0005-0000-0000-00002DE80000}"/>
    <cellStyle name="Output 3 2 2 2 3 4" xfId="59441" xr:uid="{00000000-0005-0000-0000-00002EE80000}"/>
    <cellStyle name="Output 3 2 2 2 3 5" xfId="59442" xr:uid="{00000000-0005-0000-0000-00002FE80000}"/>
    <cellStyle name="Output 3 2 2 2 4" xfId="59443" xr:uid="{00000000-0005-0000-0000-000030E80000}"/>
    <cellStyle name="Output 3 2 2 2 4 2" xfId="59444" xr:uid="{00000000-0005-0000-0000-000031E80000}"/>
    <cellStyle name="Output 3 2 2 2 4 3" xfId="59445" xr:uid="{00000000-0005-0000-0000-000032E80000}"/>
    <cellStyle name="Output 3 2 2 2 4 4" xfId="59446" xr:uid="{00000000-0005-0000-0000-000033E80000}"/>
    <cellStyle name="Output 3 2 2 2 4 5" xfId="59447" xr:uid="{00000000-0005-0000-0000-000034E80000}"/>
    <cellStyle name="Output 3 2 2 2 5" xfId="59448" xr:uid="{00000000-0005-0000-0000-000035E80000}"/>
    <cellStyle name="Output 3 2 2 2 6" xfId="59449" xr:uid="{00000000-0005-0000-0000-000036E80000}"/>
    <cellStyle name="Output 3 2 2 2 7" xfId="59450" xr:uid="{00000000-0005-0000-0000-000037E80000}"/>
    <cellStyle name="Output 3 2 2 2 8" xfId="59451" xr:uid="{00000000-0005-0000-0000-000038E80000}"/>
    <cellStyle name="Output 3 2 2 20" xfId="59452" xr:uid="{00000000-0005-0000-0000-000039E80000}"/>
    <cellStyle name="Output 3 2 2 21" xfId="59453" xr:uid="{00000000-0005-0000-0000-00003AE80000}"/>
    <cellStyle name="Output 3 2 2 3" xfId="59454" xr:uid="{00000000-0005-0000-0000-00003BE80000}"/>
    <cellStyle name="Output 3 2 2 3 2" xfId="59455" xr:uid="{00000000-0005-0000-0000-00003CE80000}"/>
    <cellStyle name="Output 3 2 2 3 2 2" xfId="59456" xr:uid="{00000000-0005-0000-0000-00003DE80000}"/>
    <cellStyle name="Output 3 2 2 3 2 2 2" xfId="59457" xr:uid="{00000000-0005-0000-0000-00003EE80000}"/>
    <cellStyle name="Output 3 2 2 3 2 2 3" xfId="59458" xr:uid="{00000000-0005-0000-0000-00003FE80000}"/>
    <cellStyle name="Output 3 2 2 3 2 2 4" xfId="59459" xr:uid="{00000000-0005-0000-0000-000040E80000}"/>
    <cellStyle name="Output 3 2 2 3 2 2 5" xfId="59460" xr:uid="{00000000-0005-0000-0000-000041E80000}"/>
    <cellStyle name="Output 3 2 2 3 2 3" xfId="59461" xr:uid="{00000000-0005-0000-0000-000042E80000}"/>
    <cellStyle name="Output 3 2 2 3 2 3 2" xfId="59462" xr:uid="{00000000-0005-0000-0000-000043E80000}"/>
    <cellStyle name="Output 3 2 2 3 2 3 3" xfId="59463" xr:uid="{00000000-0005-0000-0000-000044E80000}"/>
    <cellStyle name="Output 3 2 2 3 2 3 4" xfId="59464" xr:uid="{00000000-0005-0000-0000-000045E80000}"/>
    <cellStyle name="Output 3 2 2 3 2 3 5" xfId="59465" xr:uid="{00000000-0005-0000-0000-000046E80000}"/>
    <cellStyle name="Output 3 2 2 3 2 4" xfId="59466" xr:uid="{00000000-0005-0000-0000-000047E80000}"/>
    <cellStyle name="Output 3 2 2 3 2 5" xfId="59467" xr:uid="{00000000-0005-0000-0000-000048E80000}"/>
    <cellStyle name="Output 3 2 2 3 2 6" xfId="59468" xr:uid="{00000000-0005-0000-0000-000049E80000}"/>
    <cellStyle name="Output 3 2 2 3 2 7" xfId="59469" xr:uid="{00000000-0005-0000-0000-00004AE80000}"/>
    <cellStyle name="Output 3 2 2 3 3" xfId="59470" xr:uid="{00000000-0005-0000-0000-00004BE80000}"/>
    <cellStyle name="Output 3 2 2 3 3 2" xfId="59471" xr:uid="{00000000-0005-0000-0000-00004CE80000}"/>
    <cellStyle name="Output 3 2 2 3 3 3" xfId="59472" xr:uid="{00000000-0005-0000-0000-00004DE80000}"/>
    <cellStyle name="Output 3 2 2 3 3 4" xfId="59473" xr:uid="{00000000-0005-0000-0000-00004EE80000}"/>
    <cellStyle name="Output 3 2 2 3 3 5" xfId="59474" xr:uid="{00000000-0005-0000-0000-00004FE80000}"/>
    <cellStyle name="Output 3 2 2 3 4" xfId="59475" xr:uid="{00000000-0005-0000-0000-000050E80000}"/>
    <cellStyle name="Output 3 2 2 3 4 2" xfId="59476" xr:uid="{00000000-0005-0000-0000-000051E80000}"/>
    <cellStyle name="Output 3 2 2 3 4 3" xfId="59477" xr:uid="{00000000-0005-0000-0000-000052E80000}"/>
    <cellStyle name="Output 3 2 2 3 4 4" xfId="59478" xr:uid="{00000000-0005-0000-0000-000053E80000}"/>
    <cellStyle name="Output 3 2 2 3 4 5" xfId="59479" xr:uid="{00000000-0005-0000-0000-000054E80000}"/>
    <cellStyle name="Output 3 2 2 3 5" xfId="59480" xr:uid="{00000000-0005-0000-0000-000055E80000}"/>
    <cellStyle name="Output 3 2 2 3 6" xfId="59481" xr:uid="{00000000-0005-0000-0000-000056E80000}"/>
    <cellStyle name="Output 3 2 2 3 7" xfId="59482" xr:uid="{00000000-0005-0000-0000-000057E80000}"/>
    <cellStyle name="Output 3 2 2 3 8" xfId="59483" xr:uid="{00000000-0005-0000-0000-000058E80000}"/>
    <cellStyle name="Output 3 2 2 4" xfId="59484" xr:uid="{00000000-0005-0000-0000-000059E80000}"/>
    <cellStyle name="Output 3 2 2 4 2" xfId="59485" xr:uid="{00000000-0005-0000-0000-00005AE80000}"/>
    <cellStyle name="Output 3 2 2 4 2 2" xfId="59486" xr:uid="{00000000-0005-0000-0000-00005BE80000}"/>
    <cellStyle name="Output 3 2 2 4 2 2 2" xfId="59487" xr:uid="{00000000-0005-0000-0000-00005CE80000}"/>
    <cellStyle name="Output 3 2 2 4 2 2 3" xfId="59488" xr:uid="{00000000-0005-0000-0000-00005DE80000}"/>
    <cellStyle name="Output 3 2 2 4 2 2 4" xfId="59489" xr:uid="{00000000-0005-0000-0000-00005EE80000}"/>
    <cellStyle name="Output 3 2 2 4 2 2 5" xfId="59490" xr:uid="{00000000-0005-0000-0000-00005FE80000}"/>
    <cellStyle name="Output 3 2 2 4 2 3" xfId="59491" xr:uid="{00000000-0005-0000-0000-000060E80000}"/>
    <cellStyle name="Output 3 2 2 4 2 3 2" xfId="59492" xr:uid="{00000000-0005-0000-0000-000061E80000}"/>
    <cellStyle name="Output 3 2 2 4 2 3 3" xfId="59493" xr:uid="{00000000-0005-0000-0000-000062E80000}"/>
    <cellStyle name="Output 3 2 2 4 2 3 4" xfId="59494" xr:uid="{00000000-0005-0000-0000-000063E80000}"/>
    <cellStyle name="Output 3 2 2 4 2 3 5" xfId="59495" xr:uid="{00000000-0005-0000-0000-000064E80000}"/>
    <cellStyle name="Output 3 2 2 4 2 4" xfId="59496" xr:uid="{00000000-0005-0000-0000-000065E80000}"/>
    <cellStyle name="Output 3 2 2 4 2 5" xfId="59497" xr:uid="{00000000-0005-0000-0000-000066E80000}"/>
    <cellStyle name="Output 3 2 2 4 2 6" xfId="59498" xr:uid="{00000000-0005-0000-0000-000067E80000}"/>
    <cellStyle name="Output 3 2 2 4 2 7" xfId="59499" xr:uid="{00000000-0005-0000-0000-000068E80000}"/>
    <cellStyle name="Output 3 2 2 4 3" xfId="59500" xr:uid="{00000000-0005-0000-0000-000069E80000}"/>
    <cellStyle name="Output 3 2 2 4 3 2" xfId="59501" xr:uid="{00000000-0005-0000-0000-00006AE80000}"/>
    <cellStyle name="Output 3 2 2 4 3 3" xfId="59502" xr:uid="{00000000-0005-0000-0000-00006BE80000}"/>
    <cellStyle name="Output 3 2 2 4 3 4" xfId="59503" xr:uid="{00000000-0005-0000-0000-00006CE80000}"/>
    <cellStyle name="Output 3 2 2 4 3 5" xfId="59504" xr:uid="{00000000-0005-0000-0000-00006DE80000}"/>
    <cellStyle name="Output 3 2 2 4 4" xfId="59505" xr:uid="{00000000-0005-0000-0000-00006EE80000}"/>
    <cellStyle name="Output 3 2 2 4 4 2" xfId="59506" xr:uid="{00000000-0005-0000-0000-00006FE80000}"/>
    <cellStyle name="Output 3 2 2 4 4 3" xfId="59507" xr:uid="{00000000-0005-0000-0000-000070E80000}"/>
    <cellStyle name="Output 3 2 2 4 4 4" xfId="59508" xr:uid="{00000000-0005-0000-0000-000071E80000}"/>
    <cellStyle name="Output 3 2 2 4 4 5" xfId="59509" xr:uid="{00000000-0005-0000-0000-000072E80000}"/>
    <cellStyle name="Output 3 2 2 4 5" xfId="59510" xr:uid="{00000000-0005-0000-0000-000073E80000}"/>
    <cellStyle name="Output 3 2 2 4 6" xfId="59511" xr:uid="{00000000-0005-0000-0000-000074E80000}"/>
    <cellStyle name="Output 3 2 2 4 7" xfId="59512" xr:uid="{00000000-0005-0000-0000-000075E80000}"/>
    <cellStyle name="Output 3 2 2 4 8" xfId="59513" xr:uid="{00000000-0005-0000-0000-000076E80000}"/>
    <cellStyle name="Output 3 2 2 5" xfId="59514" xr:uid="{00000000-0005-0000-0000-000077E80000}"/>
    <cellStyle name="Output 3 2 2 5 2" xfId="59515" xr:uid="{00000000-0005-0000-0000-000078E80000}"/>
    <cellStyle name="Output 3 2 2 5 2 2" xfId="59516" xr:uid="{00000000-0005-0000-0000-000079E80000}"/>
    <cellStyle name="Output 3 2 2 5 2 2 2" xfId="59517" xr:uid="{00000000-0005-0000-0000-00007AE80000}"/>
    <cellStyle name="Output 3 2 2 5 2 2 3" xfId="59518" xr:uid="{00000000-0005-0000-0000-00007BE80000}"/>
    <cellStyle name="Output 3 2 2 5 2 2 4" xfId="59519" xr:uid="{00000000-0005-0000-0000-00007CE80000}"/>
    <cellStyle name="Output 3 2 2 5 2 2 5" xfId="59520" xr:uid="{00000000-0005-0000-0000-00007DE80000}"/>
    <cellStyle name="Output 3 2 2 5 2 3" xfId="59521" xr:uid="{00000000-0005-0000-0000-00007EE80000}"/>
    <cellStyle name="Output 3 2 2 5 2 3 2" xfId="59522" xr:uid="{00000000-0005-0000-0000-00007FE80000}"/>
    <cellStyle name="Output 3 2 2 5 2 3 3" xfId="59523" xr:uid="{00000000-0005-0000-0000-000080E80000}"/>
    <cellStyle name="Output 3 2 2 5 2 3 4" xfId="59524" xr:uid="{00000000-0005-0000-0000-000081E80000}"/>
    <cellStyle name="Output 3 2 2 5 2 3 5" xfId="59525" xr:uid="{00000000-0005-0000-0000-000082E80000}"/>
    <cellStyle name="Output 3 2 2 5 2 4" xfId="59526" xr:uid="{00000000-0005-0000-0000-000083E80000}"/>
    <cellStyle name="Output 3 2 2 5 2 5" xfId="59527" xr:uid="{00000000-0005-0000-0000-000084E80000}"/>
    <cellStyle name="Output 3 2 2 5 2 6" xfId="59528" xr:uid="{00000000-0005-0000-0000-000085E80000}"/>
    <cellStyle name="Output 3 2 2 5 2 7" xfId="59529" xr:uid="{00000000-0005-0000-0000-000086E80000}"/>
    <cellStyle name="Output 3 2 2 5 3" xfId="59530" xr:uid="{00000000-0005-0000-0000-000087E80000}"/>
    <cellStyle name="Output 3 2 2 5 3 2" xfId="59531" xr:uid="{00000000-0005-0000-0000-000088E80000}"/>
    <cellStyle name="Output 3 2 2 5 3 3" xfId="59532" xr:uid="{00000000-0005-0000-0000-000089E80000}"/>
    <cellStyle name="Output 3 2 2 5 3 4" xfId="59533" xr:uid="{00000000-0005-0000-0000-00008AE80000}"/>
    <cellStyle name="Output 3 2 2 5 3 5" xfId="59534" xr:uid="{00000000-0005-0000-0000-00008BE80000}"/>
    <cellStyle name="Output 3 2 2 5 4" xfId="59535" xr:uid="{00000000-0005-0000-0000-00008CE80000}"/>
    <cellStyle name="Output 3 2 2 5 4 2" xfId="59536" xr:uid="{00000000-0005-0000-0000-00008DE80000}"/>
    <cellStyle name="Output 3 2 2 5 4 3" xfId="59537" xr:uid="{00000000-0005-0000-0000-00008EE80000}"/>
    <cellStyle name="Output 3 2 2 5 4 4" xfId="59538" xr:uid="{00000000-0005-0000-0000-00008FE80000}"/>
    <cellStyle name="Output 3 2 2 5 4 5" xfId="59539" xr:uid="{00000000-0005-0000-0000-000090E80000}"/>
    <cellStyle name="Output 3 2 2 5 5" xfId="59540" xr:uid="{00000000-0005-0000-0000-000091E80000}"/>
    <cellStyle name="Output 3 2 2 5 6" xfId="59541" xr:uid="{00000000-0005-0000-0000-000092E80000}"/>
    <cellStyle name="Output 3 2 2 5 7" xfId="59542" xr:uid="{00000000-0005-0000-0000-000093E80000}"/>
    <cellStyle name="Output 3 2 2 5 8" xfId="59543" xr:uid="{00000000-0005-0000-0000-000094E80000}"/>
    <cellStyle name="Output 3 2 2 6" xfId="59544" xr:uid="{00000000-0005-0000-0000-000095E80000}"/>
    <cellStyle name="Output 3 2 2 6 2" xfId="59545" xr:uid="{00000000-0005-0000-0000-000096E80000}"/>
    <cellStyle name="Output 3 2 2 6 2 2" xfId="59546" xr:uid="{00000000-0005-0000-0000-000097E80000}"/>
    <cellStyle name="Output 3 2 2 6 2 2 2" xfId="59547" xr:uid="{00000000-0005-0000-0000-000098E80000}"/>
    <cellStyle name="Output 3 2 2 6 2 2 3" xfId="59548" xr:uid="{00000000-0005-0000-0000-000099E80000}"/>
    <cellStyle name="Output 3 2 2 6 2 2 4" xfId="59549" xr:uid="{00000000-0005-0000-0000-00009AE80000}"/>
    <cellStyle name="Output 3 2 2 6 2 2 5" xfId="59550" xr:uid="{00000000-0005-0000-0000-00009BE80000}"/>
    <cellStyle name="Output 3 2 2 6 2 3" xfId="59551" xr:uid="{00000000-0005-0000-0000-00009CE80000}"/>
    <cellStyle name="Output 3 2 2 6 2 3 2" xfId="59552" xr:uid="{00000000-0005-0000-0000-00009DE80000}"/>
    <cellStyle name="Output 3 2 2 6 2 3 3" xfId="59553" xr:uid="{00000000-0005-0000-0000-00009EE80000}"/>
    <cellStyle name="Output 3 2 2 6 2 3 4" xfId="59554" xr:uid="{00000000-0005-0000-0000-00009FE80000}"/>
    <cellStyle name="Output 3 2 2 6 2 3 5" xfId="59555" xr:uid="{00000000-0005-0000-0000-0000A0E80000}"/>
    <cellStyle name="Output 3 2 2 6 2 4" xfId="59556" xr:uid="{00000000-0005-0000-0000-0000A1E80000}"/>
    <cellStyle name="Output 3 2 2 6 2 5" xfId="59557" xr:uid="{00000000-0005-0000-0000-0000A2E80000}"/>
    <cellStyle name="Output 3 2 2 6 2 6" xfId="59558" xr:uid="{00000000-0005-0000-0000-0000A3E80000}"/>
    <cellStyle name="Output 3 2 2 6 2 7" xfId="59559" xr:uid="{00000000-0005-0000-0000-0000A4E80000}"/>
    <cellStyle name="Output 3 2 2 6 3" xfId="59560" xr:uid="{00000000-0005-0000-0000-0000A5E80000}"/>
    <cellStyle name="Output 3 2 2 6 3 2" xfId="59561" xr:uid="{00000000-0005-0000-0000-0000A6E80000}"/>
    <cellStyle name="Output 3 2 2 6 3 3" xfId="59562" xr:uid="{00000000-0005-0000-0000-0000A7E80000}"/>
    <cellStyle name="Output 3 2 2 6 3 4" xfId="59563" xr:uid="{00000000-0005-0000-0000-0000A8E80000}"/>
    <cellStyle name="Output 3 2 2 6 3 5" xfId="59564" xr:uid="{00000000-0005-0000-0000-0000A9E80000}"/>
    <cellStyle name="Output 3 2 2 6 4" xfId="59565" xr:uid="{00000000-0005-0000-0000-0000AAE80000}"/>
    <cellStyle name="Output 3 2 2 6 4 2" xfId="59566" xr:uid="{00000000-0005-0000-0000-0000ABE80000}"/>
    <cellStyle name="Output 3 2 2 6 4 3" xfId="59567" xr:uid="{00000000-0005-0000-0000-0000ACE80000}"/>
    <cellStyle name="Output 3 2 2 6 4 4" xfId="59568" xr:uid="{00000000-0005-0000-0000-0000ADE80000}"/>
    <cellStyle name="Output 3 2 2 6 4 5" xfId="59569" xr:uid="{00000000-0005-0000-0000-0000AEE80000}"/>
    <cellStyle name="Output 3 2 2 6 5" xfId="59570" xr:uid="{00000000-0005-0000-0000-0000AFE80000}"/>
    <cellStyle name="Output 3 2 2 6 6" xfId="59571" xr:uid="{00000000-0005-0000-0000-0000B0E80000}"/>
    <cellStyle name="Output 3 2 2 6 7" xfId="59572" xr:uid="{00000000-0005-0000-0000-0000B1E80000}"/>
    <cellStyle name="Output 3 2 2 6 8" xfId="59573" xr:uid="{00000000-0005-0000-0000-0000B2E80000}"/>
    <cellStyle name="Output 3 2 2 7" xfId="59574" xr:uid="{00000000-0005-0000-0000-0000B3E80000}"/>
    <cellStyle name="Output 3 2 2 7 2" xfId="59575" xr:uid="{00000000-0005-0000-0000-0000B4E80000}"/>
    <cellStyle name="Output 3 2 2 7 2 2" xfId="59576" xr:uid="{00000000-0005-0000-0000-0000B5E80000}"/>
    <cellStyle name="Output 3 2 2 7 2 2 2" xfId="59577" xr:uid="{00000000-0005-0000-0000-0000B6E80000}"/>
    <cellStyle name="Output 3 2 2 7 2 2 3" xfId="59578" xr:uid="{00000000-0005-0000-0000-0000B7E80000}"/>
    <cellStyle name="Output 3 2 2 7 2 2 4" xfId="59579" xr:uid="{00000000-0005-0000-0000-0000B8E80000}"/>
    <cellStyle name="Output 3 2 2 7 2 2 5" xfId="59580" xr:uid="{00000000-0005-0000-0000-0000B9E80000}"/>
    <cellStyle name="Output 3 2 2 7 2 3" xfId="59581" xr:uid="{00000000-0005-0000-0000-0000BAE80000}"/>
    <cellStyle name="Output 3 2 2 7 2 3 2" xfId="59582" xr:uid="{00000000-0005-0000-0000-0000BBE80000}"/>
    <cellStyle name="Output 3 2 2 7 2 3 3" xfId="59583" xr:uid="{00000000-0005-0000-0000-0000BCE80000}"/>
    <cellStyle name="Output 3 2 2 7 2 3 4" xfId="59584" xr:uid="{00000000-0005-0000-0000-0000BDE80000}"/>
    <cellStyle name="Output 3 2 2 7 2 3 5" xfId="59585" xr:uid="{00000000-0005-0000-0000-0000BEE80000}"/>
    <cellStyle name="Output 3 2 2 7 2 4" xfId="59586" xr:uid="{00000000-0005-0000-0000-0000BFE80000}"/>
    <cellStyle name="Output 3 2 2 7 2 5" xfId="59587" xr:uid="{00000000-0005-0000-0000-0000C0E80000}"/>
    <cellStyle name="Output 3 2 2 7 2 6" xfId="59588" xr:uid="{00000000-0005-0000-0000-0000C1E80000}"/>
    <cellStyle name="Output 3 2 2 7 2 7" xfId="59589" xr:uid="{00000000-0005-0000-0000-0000C2E80000}"/>
    <cellStyle name="Output 3 2 2 7 3" xfId="59590" xr:uid="{00000000-0005-0000-0000-0000C3E80000}"/>
    <cellStyle name="Output 3 2 2 7 3 2" xfId="59591" xr:uid="{00000000-0005-0000-0000-0000C4E80000}"/>
    <cellStyle name="Output 3 2 2 7 3 3" xfId="59592" xr:uid="{00000000-0005-0000-0000-0000C5E80000}"/>
    <cellStyle name="Output 3 2 2 7 3 4" xfId="59593" xr:uid="{00000000-0005-0000-0000-0000C6E80000}"/>
    <cellStyle name="Output 3 2 2 7 3 5" xfId="59594" xr:uid="{00000000-0005-0000-0000-0000C7E80000}"/>
    <cellStyle name="Output 3 2 2 7 4" xfId="59595" xr:uid="{00000000-0005-0000-0000-0000C8E80000}"/>
    <cellStyle name="Output 3 2 2 7 4 2" xfId="59596" xr:uid="{00000000-0005-0000-0000-0000C9E80000}"/>
    <cellStyle name="Output 3 2 2 7 4 3" xfId="59597" xr:uid="{00000000-0005-0000-0000-0000CAE80000}"/>
    <cellStyle name="Output 3 2 2 7 4 4" xfId="59598" xr:uid="{00000000-0005-0000-0000-0000CBE80000}"/>
    <cellStyle name="Output 3 2 2 7 4 5" xfId="59599" xr:uid="{00000000-0005-0000-0000-0000CCE80000}"/>
    <cellStyle name="Output 3 2 2 7 5" xfId="59600" xr:uid="{00000000-0005-0000-0000-0000CDE80000}"/>
    <cellStyle name="Output 3 2 2 7 6" xfId="59601" xr:uid="{00000000-0005-0000-0000-0000CEE80000}"/>
    <cellStyle name="Output 3 2 2 7 7" xfId="59602" xr:uid="{00000000-0005-0000-0000-0000CFE80000}"/>
    <cellStyle name="Output 3 2 2 7 8" xfId="59603" xr:uid="{00000000-0005-0000-0000-0000D0E80000}"/>
    <cellStyle name="Output 3 2 2 8" xfId="59604" xr:uid="{00000000-0005-0000-0000-0000D1E80000}"/>
    <cellStyle name="Output 3 2 2 8 2" xfId="59605" xr:uid="{00000000-0005-0000-0000-0000D2E80000}"/>
    <cellStyle name="Output 3 2 2 8 2 2" xfId="59606" xr:uid="{00000000-0005-0000-0000-0000D3E80000}"/>
    <cellStyle name="Output 3 2 2 8 2 2 2" xfId="59607" xr:uid="{00000000-0005-0000-0000-0000D4E80000}"/>
    <cellStyle name="Output 3 2 2 8 2 2 3" xfId="59608" xr:uid="{00000000-0005-0000-0000-0000D5E80000}"/>
    <cellStyle name="Output 3 2 2 8 2 2 4" xfId="59609" xr:uid="{00000000-0005-0000-0000-0000D6E80000}"/>
    <cellStyle name="Output 3 2 2 8 2 2 5" xfId="59610" xr:uid="{00000000-0005-0000-0000-0000D7E80000}"/>
    <cellStyle name="Output 3 2 2 8 2 3" xfId="59611" xr:uid="{00000000-0005-0000-0000-0000D8E80000}"/>
    <cellStyle name="Output 3 2 2 8 2 3 2" xfId="59612" xr:uid="{00000000-0005-0000-0000-0000D9E80000}"/>
    <cellStyle name="Output 3 2 2 8 2 3 3" xfId="59613" xr:uid="{00000000-0005-0000-0000-0000DAE80000}"/>
    <cellStyle name="Output 3 2 2 8 2 3 4" xfId="59614" xr:uid="{00000000-0005-0000-0000-0000DBE80000}"/>
    <cellStyle name="Output 3 2 2 8 2 3 5" xfId="59615" xr:uid="{00000000-0005-0000-0000-0000DCE80000}"/>
    <cellStyle name="Output 3 2 2 8 2 4" xfId="59616" xr:uid="{00000000-0005-0000-0000-0000DDE80000}"/>
    <cellStyle name="Output 3 2 2 8 2 5" xfId="59617" xr:uid="{00000000-0005-0000-0000-0000DEE80000}"/>
    <cellStyle name="Output 3 2 2 8 2 6" xfId="59618" xr:uid="{00000000-0005-0000-0000-0000DFE80000}"/>
    <cellStyle name="Output 3 2 2 8 2 7" xfId="59619" xr:uid="{00000000-0005-0000-0000-0000E0E80000}"/>
    <cellStyle name="Output 3 2 2 8 3" xfId="59620" xr:uid="{00000000-0005-0000-0000-0000E1E80000}"/>
    <cellStyle name="Output 3 2 2 8 3 2" xfId="59621" xr:uid="{00000000-0005-0000-0000-0000E2E80000}"/>
    <cellStyle name="Output 3 2 2 8 3 3" xfId="59622" xr:uid="{00000000-0005-0000-0000-0000E3E80000}"/>
    <cellStyle name="Output 3 2 2 8 3 4" xfId="59623" xr:uid="{00000000-0005-0000-0000-0000E4E80000}"/>
    <cellStyle name="Output 3 2 2 8 3 5" xfId="59624" xr:uid="{00000000-0005-0000-0000-0000E5E80000}"/>
    <cellStyle name="Output 3 2 2 8 4" xfId="59625" xr:uid="{00000000-0005-0000-0000-0000E6E80000}"/>
    <cellStyle name="Output 3 2 2 8 4 2" xfId="59626" xr:uid="{00000000-0005-0000-0000-0000E7E80000}"/>
    <cellStyle name="Output 3 2 2 8 4 3" xfId="59627" xr:uid="{00000000-0005-0000-0000-0000E8E80000}"/>
    <cellStyle name="Output 3 2 2 8 4 4" xfId="59628" xr:uid="{00000000-0005-0000-0000-0000E9E80000}"/>
    <cellStyle name="Output 3 2 2 8 4 5" xfId="59629" xr:uid="{00000000-0005-0000-0000-0000EAE80000}"/>
    <cellStyle name="Output 3 2 2 8 5" xfId="59630" xr:uid="{00000000-0005-0000-0000-0000EBE80000}"/>
    <cellStyle name="Output 3 2 2 8 6" xfId="59631" xr:uid="{00000000-0005-0000-0000-0000ECE80000}"/>
    <cellStyle name="Output 3 2 2 8 7" xfId="59632" xr:uid="{00000000-0005-0000-0000-0000EDE80000}"/>
    <cellStyle name="Output 3 2 2 8 8" xfId="59633" xr:uid="{00000000-0005-0000-0000-0000EEE80000}"/>
    <cellStyle name="Output 3 2 2 9" xfId="59634" xr:uid="{00000000-0005-0000-0000-0000EFE80000}"/>
    <cellStyle name="Output 3 2 2 9 2" xfId="59635" xr:uid="{00000000-0005-0000-0000-0000F0E80000}"/>
    <cellStyle name="Output 3 2 2 9 2 2" xfId="59636" xr:uid="{00000000-0005-0000-0000-0000F1E80000}"/>
    <cellStyle name="Output 3 2 2 9 2 2 2" xfId="59637" xr:uid="{00000000-0005-0000-0000-0000F2E80000}"/>
    <cellStyle name="Output 3 2 2 9 2 2 3" xfId="59638" xr:uid="{00000000-0005-0000-0000-0000F3E80000}"/>
    <cellStyle name="Output 3 2 2 9 2 2 4" xfId="59639" xr:uid="{00000000-0005-0000-0000-0000F4E80000}"/>
    <cellStyle name="Output 3 2 2 9 2 2 5" xfId="59640" xr:uid="{00000000-0005-0000-0000-0000F5E80000}"/>
    <cellStyle name="Output 3 2 2 9 2 3" xfId="59641" xr:uid="{00000000-0005-0000-0000-0000F6E80000}"/>
    <cellStyle name="Output 3 2 2 9 2 3 2" xfId="59642" xr:uid="{00000000-0005-0000-0000-0000F7E80000}"/>
    <cellStyle name="Output 3 2 2 9 2 3 3" xfId="59643" xr:uid="{00000000-0005-0000-0000-0000F8E80000}"/>
    <cellStyle name="Output 3 2 2 9 2 3 4" xfId="59644" xr:uid="{00000000-0005-0000-0000-0000F9E80000}"/>
    <cellStyle name="Output 3 2 2 9 2 3 5" xfId="59645" xr:uid="{00000000-0005-0000-0000-0000FAE80000}"/>
    <cellStyle name="Output 3 2 2 9 2 4" xfId="59646" xr:uid="{00000000-0005-0000-0000-0000FBE80000}"/>
    <cellStyle name="Output 3 2 2 9 2 5" xfId="59647" xr:uid="{00000000-0005-0000-0000-0000FCE80000}"/>
    <cellStyle name="Output 3 2 2 9 2 6" xfId="59648" xr:uid="{00000000-0005-0000-0000-0000FDE80000}"/>
    <cellStyle name="Output 3 2 2 9 2 7" xfId="59649" xr:uid="{00000000-0005-0000-0000-0000FEE80000}"/>
    <cellStyle name="Output 3 2 2 9 3" xfId="59650" xr:uid="{00000000-0005-0000-0000-0000FFE80000}"/>
    <cellStyle name="Output 3 2 2 9 3 2" xfId="59651" xr:uid="{00000000-0005-0000-0000-000000E90000}"/>
    <cellStyle name="Output 3 2 2 9 3 3" xfId="59652" xr:uid="{00000000-0005-0000-0000-000001E90000}"/>
    <cellStyle name="Output 3 2 2 9 3 4" xfId="59653" xr:uid="{00000000-0005-0000-0000-000002E90000}"/>
    <cellStyle name="Output 3 2 2 9 3 5" xfId="59654" xr:uid="{00000000-0005-0000-0000-000003E90000}"/>
    <cellStyle name="Output 3 2 2 9 4" xfId="59655" xr:uid="{00000000-0005-0000-0000-000004E90000}"/>
    <cellStyle name="Output 3 2 2 9 4 2" xfId="59656" xr:uid="{00000000-0005-0000-0000-000005E90000}"/>
    <cellStyle name="Output 3 2 2 9 4 3" xfId="59657" xr:uid="{00000000-0005-0000-0000-000006E90000}"/>
    <cellStyle name="Output 3 2 2 9 4 4" xfId="59658" xr:uid="{00000000-0005-0000-0000-000007E90000}"/>
    <cellStyle name="Output 3 2 2 9 4 5" xfId="59659" xr:uid="{00000000-0005-0000-0000-000008E90000}"/>
    <cellStyle name="Output 3 2 2 9 5" xfId="59660" xr:uid="{00000000-0005-0000-0000-000009E90000}"/>
    <cellStyle name="Output 3 2 2 9 6" xfId="59661" xr:uid="{00000000-0005-0000-0000-00000AE90000}"/>
    <cellStyle name="Output 3 2 2 9 7" xfId="59662" xr:uid="{00000000-0005-0000-0000-00000BE90000}"/>
    <cellStyle name="Output 3 2 2 9 8" xfId="59663" xr:uid="{00000000-0005-0000-0000-00000CE90000}"/>
    <cellStyle name="Output 3 2 3" xfId="59664" xr:uid="{00000000-0005-0000-0000-00000DE90000}"/>
    <cellStyle name="Output 3 2 3 2" xfId="59665" xr:uid="{00000000-0005-0000-0000-00000EE90000}"/>
    <cellStyle name="Output 3 2 3 2 2" xfId="59666" xr:uid="{00000000-0005-0000-0000-00000FE90000}"/>
    <cellStyle name="Output 3 2 3 3" xfId="59667" xr:uid="{00000000-0005-0000-0000-000010E90000}"/>
    <cellStyle name="Output 3 2 3 4" xfId="59668" xr:uid="{00000000-0005-0000-0000-000011E90000}"/>
    <cellStyle name="Output 3 2 3 5" xfId="59669" xr:uid="{00000000-0005-0000-0000-000012E90000}"/>
    <cellStyle name="Output 3 2 4" xfId="59670" xr:uid="{00000000-0005-0000-0000-000013E90000}"/>
    <cellStyle name="Output 3 2 4 2" xfId="59671" xr:uid="{00000000-0005-0000-0000-000014E90000}"/>
    <cellStyle name="Output 3 2 4 2 2" xfId="59672" xr:uid="{00000000-0005-0000-0000-000015E90000}"/>
    <cellStyle name="Output 3 2 4 3" xfId="59673" xr:uid="{00000000-0005-0000-0000-000016E90000}"/>
    <cellStyle name="Output 3 2 4 4" xfId="59674" xr:uid="{00000000-0005-0000-0000-000017E90000}"/>
    <cellStyle name="Output 3 2 4 5" xfId="59675" xr:uid="{00000000-0005-0000-0000-000018E90000}"/>
    <cellStyle name="Output 3 2 5" xfId="59676" xr:uid="{00000000-0005-0000-0000-000019E90000}"/>
    <cellStyle name="Output 3 2 5 2" xfId="59677" xr:uid="{00000000-0005-0000-0000-00001AE90000}"/>
    <cellStyle name="Output 3 2 6" xfId="59678" xr:uid="{00000000-0005-0000-0000-00001BE90000}"/>
    <cellStyle name="Output 3 2 7" xfId="59679" xr:uid="{00000000-0005-0000-0000-00001CE90000}"/>
    <cellStyle name="Output 3 2_T-straight with PEDs adjustor" xfId="59680" xr:uid="{00000000-0005-0000-0000-00001DE90000}"/>
    <cellStyle name="Output 3 3" xfId="59681" xr:uid="{00000000-0005-0000-0000-00001EE90000}"/>
    <cellStyle name="Output 3 3 10" xfId="59682" xr:uid="{00000000-0005-0000-0000-00001FE90000}"/>
    <cellStyle name="Output 3 3 10 2" xfId="59683" xr:uid="{00000000-0005-0000-0000-000020E90000}"/>
    <cellStyle name="Output 3 3 10 2 2" xfId="59684" xr:uid="{00000000-0005-0000-0000-000021E90000}"/>
    <cellStyle name="Output 3 3 10 2 2 2" xfId="59685" xr:uid="{00000000-0005-0000-0000-000022E90000}"/>
    <cellStyle name="Output 3 3 10 2 2 3" xfId="59686" xr:uid="{00000000-0005-0000-0000-000023E90000}"/>
    <cellStyle name="Output 3 3 10 2 2 4" xfId="59687" xr:uid="{00000000-0005-0000-0000-000024E90000}"/>
    <cellStyle name="Output 3 3 10 2 2 5" xfId="59688" xr:uid="{00000000-0005-0000-0000-000025E90000}"/>
    <cellStyle name="Output 3 3 10 2 3" xfId="59689" xr:uid="{00000000-0005-0000-0000-000026E90000}"/>
    <cellStyle name="Output 3 3 10 2 3 2" xfId="59690" xr:uid="{00000000-0005-0000-0000-000027E90000}"/>
    <cellStyle name="Output 3 3 10 2 3 3" xfId="59691" xr:uid="{00000000-0005-0000-0000-000028E90000}"/>
    <cellStyle name="Output 3 3 10 2 3 4" xfId="59692" xr:uid="{00000000-0005-0000-0000-000029E90000}"/>
    <cellStyle name="Output 3 3 10 2 3 5" xfId="59693" xr:uid="{00000000-0005-0000-0000-00002AE90000}"/>
    <cellStyle name="Output 3 3 10 2 4" xfId="59694" xr:uid="{00000000-0005-0000-0000-00002BE90000}"/>
    <cellStyle name="Output 3 3 10 2 5" xfId="59695" xr:uid="{00000000-0005-0000-0000-00002CE90000}"/>
    <cellStyle name="Output 3 3 10 2 6" xfId="59696" xr:uid="{00000000-0005-0000-0000-00002DE90000}"/>
    <cellStyle name="Output 3 3 10 2 7" xfId="59697" xr:uid="{00000000-0005-0000-0000-00002EE90000}"/>
    <cellStyle name="Output 3 3 10 3" xfId="59698" xr:uid="{00000000-0005-0000-0000-00002FE90000}"/>
    <cellStyle name="Output 3 3 10 3 2" xfId="59699" xr:uid="{00000000-0005-0000-0000-000030E90000}"/>
    <cellStyle name="Output 3 3 10 3 3" xfId="59700" xr:uid="{00000000-0005-0000-0000-000031E90000}"/>
    <cellStyle name="Output 3 3 10 3 4" xfId="59701" xr:uid="{00000000-0005-0000-0000-000032E90000}"/>
    <cellStyle name="Output 3 3 10 3 5" xfId="59702" xr:uid="{00000000-0005-0000-0000-000033E90000}"/>
    <cellStyle name="Output 3 3 10 4" xfId="59703" xr:uid="{00000000-0005-0000-0000-000034E90000}"/>
    <cellStyle name="Output 3 3 10 4 2" xfId="59704" xr:uid="{00000000-0005-0000-0000-000035E90000}"/>
    <cellStyle name="Output 3 3 10 4 3" xfId="59705" xr:uid="{00000000-0005-0000-0000-000036E90000}"/>
    <cellStyle name="Output 3 3 10 4 4" xfId="59706" xr:uid="{00000000-0005-0000-0000-000037E90000}"/>
    <cellStyle name="Output 3 3 10 4 5" xfId="59707" xr:uid="{00000000-0005-0000-0000-000038E90000}"/>
    <cellStyle name="Output 3 3 10 5" xfId="59708" xr:uid="{00000000-0005-0000-0000-000039E90000}"/>
    <cellStyle name="Output 3 3 10 6" xfId="59709" xr:uid="{00000000-0005-0000-0000-00003AE90000}"/>
    <cellStyle name="Output 3 3 10 7" xfId="59710" xr:uid="{00000000-0005-0000-0000-00003BE90000}"/>
    <cellStyle name="Output 3 3 10 8" xfId="59711" xr:uid="{00000000-0005-0000-0000-00003CE90000}"/>
    <cellStyle name="Output 3 3 11" xfId="59712" xr:uid="{00000000-0005-0000-0000-00003DE90000}"/>
    <cellStyle name="Output 3 3 11 2" xfId="59713" xr:uid="{00000000-0005-0000-0000-00003EE90000}"/>
    <cellStyle name="Output 3 3 11 2 2" xfId="59714" xr:uid="{00000000-0005-0000-0000-00003FE90000}"/>
    <cellStyle name="Output 3 3 11 2 2 2" xfId="59715" xr:uid="{00000000-0005-0000-0000-000040E90000}"/>
    <cellStyle name="Output 3 3 11 2 2 3" xfId="59716" xr:uid="{00000000-0005-0000-0000-000041E90000}"/>
    <cellStyle name="Output 3 3 11 2 2 4" xfId="59717" xr:uid="{00000000-0005-0000-0000-000042E90000}"/>
    <cellStyle name="Output 3 3 11 2 2 5" xfId="59718" xr:uid="{00000000-0005-0000-0000-000043E90000}"/>
    <cellStyle name="Output 3 3 11 2 3" xfId="59719" xr:uid="{00000000-0005-0000-0000-000044E90000}"/>
    <cellStyle name="Output 3 3 11 2 3 2" xfId="59720" xr:uid="{00000000-0005-0000-0000-000045E90000}"/>
    <cellStyle name="Output 3 3 11 2 3 3" xfId="59721" xr:uid="{00000000-0005-0000-0000-000046E90000}"/>
    <cellStyle name="Output 3 3 11 2 3 4" xfId="59722" xr:uid="{00000000-0005-0000-0000-000047E90000}"/>
    <cellStyle name="Output 3 3 11 2 3 5" xfId="59723" xr:uid="{00000000-0005-0000-0000-000048E90000}"/>
    <cellStyle name="Output 3 3 11 2 4" xfId="59724" xr:uid="{00000000-0005-0000-0000-000049E90000}"/>
    <cellStyle name="Output 3 3 11 2 5" xfId="59725" xr:uid="{00000000-0005-0000-0000-00004AE90000}"/>
    <cellStyle name="Output 3 3 11 2 6" xfId="59726" xr:uid="{00000000-0005-0000-0000-00004BE90000}"/>
    <cellStyle name="Output 3 3 11 2 7" xfId="59727" xr:uid="{00000000-0005-0000-0000-00004CE90000}"/>
    <cellStyle name="Output 3 3 11 3" xfId="59728" xr:uid="{00000000-0005-0000-0000-00004DE90000}"/>
    <cellStyle name="Output 3 3 11 3 2" xfId="59729" xr:uid="{00000000-0005-0000-0000-00004EE90000}"/>
    <cellStyle name="Output 3 3 11 3 3" xfId="59730" xr:uid="{00000000-0005-0000-0000-00004FE90000}"/>
    <cellStyle name="Output 3 3 11 3 4" xfId="59731" xr:uid="{00000000-0005-0000-0000-000050E90000}"/>
    <cellStyle name="Output 3 3 11 3 5" xfId="59732" xr:uid="{00000000-0005-0000-0000-000051E90000}"/>
    <cellStyle name="Output 3 3 11 4" xfId="59733" xr:uid="{00000000-0005-0000-0000-000052E90000}"/>
    <cellStyle name="Output 3 3 11 4 2" xfId="59734" xr:uid="{00000000-0005-0000-0000-000053E90000}"/>
    <cellStyle name="Output 3 3 11 4 3" xfId="59735" xr:uid="{00000000-0005-0000-0000-000054E90000}"/>
    <cellStyle name="Output 3 3 11 4 4" xfId="59736" xr:uid="{00000000-0005-0000-0000-000055E90000}"/>
    <cellStyle name="Output 3 3 11 4 5" xfId="59737" xr:uid="{00000000-0005-0000-0000-000056E90000}"/>
    <cellStyle name="Output 3 3 11 5" xfId="59738" xr:uid="{00000000-0005-0000-0000-000057E90000}"/>
    <cellStyle name="Output 3 3 11 6" xfId="59739" xr:uid="{00000000-0005-0000-0000-000058E90000}"/>
    <cellStyle name="Output 3 3 11 7" xfId="59740" xr:uid="{00000000-0005-0000-0000-000059E90000}"/>
    <cellStyle name="Output 3 3 11 8" xfId="59741" xr:uid="{00000000-0005-0000-0000-00005AE90000}"/>
    <cellStyle name="Output 3 3 12" xfId="59742" xr:uid="{00000000-0005-0000-0000-00005BE90000}"/>
    <cellStyle name="Output 3 3 12 2" xfId="59743" xr:uid="{00000000-0005-0000-0000-00005CE90000}"/>
    <cellStyle name="Output 3 3 12 2 2" xfId="59744" xr:uid="{00000000-0005-0000-0000-00005DE90000}"/>
    <cellStyle name="Output 3 3 12 2 2 2" xfId="59745" xr:uid="{00000000-0005-0000-0000-00005EE90000}"/>
    <cellStyle name="Output 3 3 12 2 2 3" xfId="59746" xr:uid="{00000000-0005-0000-0000-00005FE90000}"/>
    <cellStyle name="Output 3 3 12 2 2 4" xfId="59747" xr:uid="{00000000-0005-0000-0000-000060E90000}"/>
    <cellStyle name="Output 3 3 12 2 2 5" xfId="59748" xr:uid="{00000000-0005-0000-0000-000061E90000}"/>
    <cellStyle name="Output 3 3 12 2 3" xfId="59749" xr:uid="{00000000-0005-0000-0000-000062E90000}"/>
    <cellStyle name="Output 3 3 12 2 3 2" xfId="59750" xr:uid="{00000000-0005-0000-0000-000063E90000}"/>
    <cellStyle name="Output 3 3 12 2 3 3" xfId="59751" xr:uid="{00000000-0005-0000-0000-000064E90000}"/>
    <cellStyle name="Output 3 3 12 2 3 4" xfId="59752" xr:uid="{00000000-0005-0000-0000-000065E90000}"/>
    <cellStyle name="Output 3 3 12 2 3 5" xfId="59753" xr:uid="{00000000-0005-0000-0000-000066E90000}"/>
    <cellStyle name="Output 3 3 12 2 4" xfId="59754" xr:uid="{00000000-0005-0000-0000-000067E90000}"/>
    <cellStyle name="Output 3 3 12 2 5" xfId="59755" xr:uid="{00000000-0005-0000-0000-000068E90000}"/>
    <cellStyle name="Output 3 3 12 2 6" xfId="59756" xr:uid="{00000000-0005-0000-0000-000069E90000}"/>
    <cellStyle name="Output 3 3 12 2 7" xfId="59757" xr:uid="{00000000-0005-0000-0000-00006AE90000}"/>
    <cellStyle name="Output 3 3 12 3" xfId="59758" xr:uid="{00000000-0005-0000-0000-00006BE90000}"/>
    <cellStyle name="Output 3 3 12 3 2" xfId="59759" xr:uid="{00000000-0005-0000-0000-00006CE90000}"/>
    <cellStyle name="Output 3 3 12 3 3" xfId="59760" xr:uid="{00000000-0005-0000-0000-00006DE90000}"/>
    <cellStyle name="Output 3 3 12 3 4" xfId="59761" xr:uid="{00000000-0005-0000-0000-00006EE90000}"/>
    <cellStyle name="Output 3 3 12 3 5" xfId="59762" xr:uid="{00000000-0005-0000-0000-00006FE90000}"/>
    <cellStyle name="Output 3 3 12 4" xfId="59763" xr:uid="{00000000-0005-0000-0000-000070E90000}"/>
    <cellStyle name="Output 3 3 12 4 2" xfId="59764" xr:uid="{00000000-0005-0000-0000-000071E90000}"/>
    <cellStyle name="Output 3 3 12 4 3" xfId="59765" xr:uid="{00000000-0005-0000-0000-000072E90000}"/>
    <cellStyle name="Output 3 3 12 4 4" xfId="59766" xr:uid="{00000000-0005-0000-0000-000073E90000}"/>
    <cellStyle name="Output 3 3 12 4 5" xfId="59767" xr:uid="{00000000-0005-0000-0000-000074E90000}"/>
    <cellStyle name="Output 3 3 12 5" xfId="59768" xr:uid="{00000000-0005-0000-0000-000075E90000}"/>
    <cellStyle name="Output 3 3 12 6" xfId="59769" xr:uid="{00000000-0005-0000-0000-000076E90000}"/>
    <cellStyle name="Output 3 3 12 7" xfId="59770" xr:uid="{00000000-0005-0000-0000-000077E90000}"/>
    <cellStyle name="Output 3 3 12 8" xfId="59771" xr:uid="{00000000-0005-0000-0000-000078E90000}"/>
    <cellStyle name="Output 3 3 13" xfId="59772" xr:uid="{00000000-0005-0000-0000-000079E90000}"/>
    <cellStyle name="Output 3 3 13 2" xfId="59773" xr:uid="{00000000-0005-0000-0000-00007AE90000}"/>
    <cellStyle name="Output 3 3 13 2 2" xfId="59774" xr:uid="{00000000-0005-0000-0000-00007BE90000}"/>
    <cellStyle name="Output 3 3 13 2 2 2" xfId="59775" xr:uid="{00000000-0005-0000-0000-00007CE90000}"/>
    <cellStyle name="Output 3 3 13 2 2 3" xfId="59776" xr:uid="{00000000-0005-0000-0000-00007DE90000}"/>
    <cellStyle name="Output 3 3 13 2 2 4" xfId="59777" xr:uid="{00000000-0005-0000-0000-00007EE90000}"/>
    <cellStyle name="Output 3 3 13 2 2 5" xfId="59778" xr:uid="{00000000-0005-0000-0000-00007FE90000}"/>
    <cellStyle name="Output 3 3 13 2 3" xfId="59779" xr:uid="{00000000-0005-0000-0000-000080E90000}"/>
    <cellStyle name="Output 3 3 13 2 3 2" xfId="59780" xr:uid="{00000000-0005-0000-0000-000081E90000}"/>
    <cellStyle name="Output 3 3 13 2 3 3" xfId="59781" xr:uid="{00000000-0005-0000-0000-000082E90000}"/>
    <cellStyle name="Output 3 3 13 2 3 4" xfId="59782" xr:uid="{00000000-0005-0000-0000-000083E90000}"/>
    <cellStyle name="Output 3 3 13 2 3 5" xfId="59783" xr:uid="{00000000-0005-0000-0000-000084E90000}"/>
    <cellStyle name="Output 3 3 13 2 4" xfId="59784" xr:uid="{00000000-0005-0000-0000-000085E90000}"/>
    <cellStyle name="Output 3 3 13 2 5" xfId="59785" xr:uid="{00000000-0005-0000-0000-000086E90000}"/>
    <cellStyle name="Output 3 3 13 2 6" xfId="59786" xr:uid="{00000000-0005-0000-0000-000087E90000}"/>
    <cellStyle name="Output 3 3 13 2 7" xfId="59787" xr:uid="{00000000-0005-0000-0000-000088E90000}"/>
    <cellStyle name="Output 3 3 13 3" xfId="59788" xr:uid="{00000000-0005-0000-0000-000089E90000}"/>
    <cellStyle name="Output 3 3 13 3 2" xfId="59789" xr:uid="{00000000-0005-0000-0000-00008AE90000}"/>
    <cellStyle name="Output 3 3 13 3 3" xfId="59790" xr:uid="{00000000-0005-0000-0000-00008BE90000}"/>
    <cellStyle name="Output 3 3 13 3 4" xfId="59791" xr:uid="{00000000-0005-0000-0000-00008CE90000}"/>
    <cellStyle name="Output 3 3 13 3 5" xfId="59792" xr:uid="{00000000-0005-0000-0000-00008DE90000}"/>
    <cellStyle name="Output 3 3 13 4" xfId="59793" xr:uid="{00000000-0005-0000-0000-00008EE90000}"/>
    <cellStyle name="Output 3 3 13 4 2" xfId="59794" xr:uid="{00000000-0005-0000-0000-00008FE90000}"/>
    <cellStyle name="Output 3 3 13 4 3" xfId="59795" xr:uid="{00000000-0005-0000-0000-000090E90000}"/>
    <cellStyle name="Output 3 3 13 4 4" xfId="59796" xr:uid="{00000000-0005-0000-0000-000091E90000}"/>
    <cellStyle name="Output 3 3 13 4 5" xfId="59797" xr:uid="{00000000-0005-0000-0000-000092E90000}"/>
    <cellStyle name="Output 3 3 13 5" xfId="59798" xr:uid="{00000000-0005-0000-0000-000093E90000}"/>
    <cellStyle name="Output 3 3 13 6" xfId="59799" xr:uid="{00000000-0005-0000-0000-000094E90000}"/>
    <cellStyle name="Output 3 3 13 7" xfId="59800" xr:uid="{00000000-0005-0000-0000-000095E90000}"/>
    <cellStyle name="Output 3 3 13 8" xfId="59801" xr:uid="{00000000-0005-0000-0000-000096E90000}"/>
    <cellStyle name="Output 3 3 14" xfId="59802" xr:uid="{00000000-0005-0000-0000-000097E90000}"/>
    <cellStyle name="Output 3 3 14 2" xfId="59803" xr:uid="{00000000-0005-0000-0000-000098E90000}"/>
    <cellStyle name="Output 3 3 14 2 2" xfId="59804" xr:uid="{00000000-0005-0000-0000-000099E90000}"/>
    <cellStyle name="Output 3 3 14 2 2 2" xfId="59805" xr:uid="{00000000-0005-0000-0000-00009AE90000}"/>
    <cellStyle name="Output 3 3 14 2 2 3" xfId="59806" xr:uid="{00000000-0005-0000-0000-00009BE90000}"/>
    <cellStyle name="Output 3 3 14 2 2 4" xfId="59807" xr:uid="{00000000-0005-0000-0000-00009CE90000}"/>
    <cellStyle name="Output 3 3 14 2 2 5" xfId="59808" xr:uid="{00000000-0005-0000-0000-00009DE90000}"/>
    <cellStyle name="Output 3 3 14 2 3" xfId="59809" xr:uid="{00000000-0005-0000-0000-00009EE90000}"/>
    <cellStyle name="Output 3 3 14 2 3 2" xfId="59810" xr:uid="{00000000-0005-0000-0000-00009FE90000}"/>
    <cellStyle name="Output 3 3 14 2 3 3" xfId="59811" xr:uid="{00000000-0005-0000-0000-0000A0E90000}"/>
    <cellStyle name="Output 3 3 14 2 3 4" xfId="59812" xr:uid="{00000000-0005-0000-0000-0000A1E90000}"/>
    <cellStyle name="Output 3 3 14 2 3 5" xfId="59813" xr:uid="{00000000-0005-0000-0000-0000A2E90000}"/>
    <cellStyle name="Output 3 3 14 2 4" xfId="59814" xr:uid="{00000000-0005-0000-0000-0000A3E90000}"/>
    <cellStyle name="Output 3 3 14 2 5" xfId="59815" xr:uid="{00000000-0005-0000-0000-0000A4E90000}"/>
    <cellStyle name="Output 3 3 14 2 6" xfId="59816" xr:uid="{00000000-0005-0000-0000-0000A5E90000}"/>
    <cellStyle name="Output 3 3 14 2 7" xfId="59817" xr:uid="{00000000-0005-0000-0000-0000A6E90000}"/>
    <cellStyle name="Output 3 3 14 3" xfId="59818" xr:uid="{00000000-0005-0000-0000-0000A7E90000}"/>
    <cellStyle name="Output 3 3 14 3 2" xfId="59819" xr:uid="{00000000-0005-0000-0000-0000A8E90000}"/>
    <cellStyle name="Output 3 3 14 3 3" xfId="59820" xr:uid="{00000000-0005-0000-0000-0000A9E90000}"/>
    <cellStyle name="Output 3 3 14 3 4" xfId="59821" xr:uid="{00000000-0005-0000-0000-0000AAE90000}"/>
    <cellStyle name="Output 3 3 14 3 5" xfId="59822" xr:uid="{00000000-0005-0000-0000-0000ABE90000}"/>
    <cellStyle name="Output 3 3 14 4" xfId="59823" xr:uid="{00000000-0005-0000-0000-0000ACE90000}"/>
    <cellStyle name="Output 3 3 14 4 2" xfId="59824" xr:uid="{00000000-0005-0000-0000-0000ADE90000}"/>
    <cellStyle name="Output 3 3 14 4 3" xfId="59825" xr:uid="{00000000-0005-0000-0000-0000AEE90000}"/>
    <cellStyle name="Output 3 3 14 4 4" xfId="59826" xr:uid="{00000000-0005-0000-0000-0000AFE90000}"/>
    <cellStyle name="Output 3 3 14 4 5" xfId="59827" xr:uid="{00000000-0005-0000-0000-0000B0E90000}"/>
    <cellStyle name="Output 3 3 14 5" xfId="59828" xr:uid="{00000000-0005-0000-0000-0000B1E90000}"/>
    <cellStyle name="Output 3 3 14 6" xfId="59829" xr:uid="{00000000-0005-0000-0000-0000B2E90000}"/>
    <cellStyle name="Output 3 3 14 7" xfId="59830" xr:uid="{00000000-0005-0000-0000-0000B3E90000}"/>
    <cellStyle name="Output 3 3 14 8" xfId="59831" xr:uid="{00000000-0005-0000-0000-0000B4E90000}"/>
    <cellStyle name="Output 3 3 15" xfId="59832" xr:uid="{00000000-0005-0000-0000-0000B5E90000}"/>
    <cellStyle name="Output 3 3 15 2" xfId="59833" xr:uid="{00000000-0005-0000-0000-0000B6E90000}"/>
    <cellStyle name="Output 3 3 15 2 2" xfId="59834" xr:uid="{00000000-0005-0000-0000-0000B7E90000}"/>
    <cellStyle name="Output 3 3 15 2 3" xfId="59835" xr:uid="{00000000-0005-0000-0000-0000B8E90000}"/>
    <cellStyle name="Output 3 3 15 2 4" xfId="59836" xr:uid="{00000000-0005-0000-0000-0000B9E90000}"/>
    <cellStyle name="Output 3 3 15 2 5" xfId="59837" xr:uid="{00000000-0005-0000-0000-0000BAE90000}"/>
    <cellStyle name="Output 3 3 15 3" xfId="59838" xr:uid="{00000000-0005-0000-0000-0000BBE90000}"/>
    <cellStyle name="Output 3 3 15 3 2" xfId="59839" xr:uid="{00000000-0005-0000-0000-0000BCE90000}"/>
    <cellStyle name="Output 3 3 15 3 3" xfId="59840" xr:uid="{00000000-0005-0000-0000-0000BDE90000}"/>
    <cellStyle name="Output 3 3 15 3 4" xfId="59841" xr:uid="{00000000-0005-0000-0000-0000BEE90000}"/>
    <cellStyle name="Output 3 3 15 3 5" xfId="59842" xr:uid="{00000000-0005-0000-0000-0000BFE90000}"/>
    <cellStyle name="Output 3 3 15 4" xfId="59843" xr:uid="{00000000-0005-0000-0000-0000C0E90000}"/>
    <cellStyle name="Output 3 3 15 5" xfId="59844" xr:uid="{00000000-0005-0000-0000-0000C1E90000}"/>
    <cellStyle name="Output 3 3 15 6" xfId="59845" xr:uid="{00000000-0005-0000-0000-0000C2E90000}"/>
    <cellStyle name="Output 3 3 15 7" xfId="59846" xr:uid="{00000000-0005-0000-0000-0000C3E90000}"/>
    <cellStyle name="Output 3 3 16" xfId="59847" xr:uid="{00000000-0005-0000-0000-0000C4E90000}"/>
    <cellStyle name="Output 3 3 16 2" xfId="59848" xr:uid="{00000000-0005-0000-0000-0000C5E90000}"/>
    <cellStyle name="Output 3 3 16 3" xfId="59849" xr:uid="{00000000-0005-0000-0000-0000C6E90000}"/>
    <cellStyle name="Output 3 3 16 4" xfId="59850" xr:uid="{00000000-0005-0000-0000-0000C7E90000}"/>
    <cellStyle name="Output 3 3 16 5" xfId="59851" xr:uid="{00000000-0005-0000-0000-0000C8E90000}"/>
    <cellStyle name="Output 3 3 17" xfId="59852" xr:uid="{00000000-0005-0000-0000-0000C9E90000}"/>
    <cellStyle name="Output 3 3 17 2" xfId="59853" xr:uid="{00000000-0005-0000-0000-0000CAE90000}"/>
    <cellStyle name="Output 3 3 17 3" xfId="59854" xr:uid="{00000000-0005-0000-0000-0000CBE90000}"/>
    <cellStyle name="Output 3 3 17 4" xfId="59855" xr:uid="{00000000-0005-0000-0000-0000CCE90000}"/>
    <cellStyle name="Output 3 3 17 5" xfId="59856" xr:uid="{00000000-0005-0000-0000-0000CDE90000}"/>
    <cellStyle name="Output 3 3 18" xfId="59857" xr:uid="{00000000-0005-0000-0000-0000CEE90000}"/>
    <cellStyle name="Output 3 3 18 2" xfId="59858" xr:uid="{00000000-0005-0000-0000-0000CFE90000}"/>
    <cellStyle name="Output 3 3 19" xfId="59859" xr:uid="{00000000-0005-0000-0000-0000D0E90000}"/>
    <cellStyle name="Output 3 3 2" xfId="59860" xr:uid="{00000000-0005-0000-0000-0000D1E90000}"/>
    <cellStyle name="Output 3 3 2 2" xfId="59861" xr:uid="{00000000-0005-0000-0000-0000D2E90000}"/>
    <cellStyle name="Output 3 3 2 2 2" xfId="59862" xr:uid="{00000000-0005-0000-0000-0000D3E90000}"/>
    <cellStyle name="Output 3 3 2 2 2 2" xfId="59863" xr:uid="{00000000-0005-0000-0000-0000D4E90000}"/>
    <cellStyle name="Output 3 3 2 2 2 3" xfId="59864" xr:uid="{00000000-0005-0000-0000-0000D5E90000}"/>
    <cellStyle name="Output 3 3 2 2 2 4" xfId="59865" xr:uid="{00000000-0005-0000-0000-0000D6E90000}"/>
    <cellStyle name="Output 3 3 2 2 2 5" xfId="59866" xr:uid="{00000000-0005-0000-0000-0000D7E90000}"/>
    <cellStyle name="Output 3 3 2 2 3" xfId="59867" xr:uid="{00000000-0005-0000-0000-0000D8E90000}"/>
    <cellStyle name="Output 3 3 2 2 3 2" xfId="59868" xr:uid="{00000000-0005-0000-0000-0000D9E90000}"/>
    <cellStyle name="Output 3 3 2 2 3 3" xfId="59869" xr:uid="{00000000-0005-0000-0000-0000DAE90000}"/>
    <cellStyle name="Output 3 3 2 2 3 4" xfId="59870" xr:uid="{00000000-0005-0000-0000-0000DBE90000}"/>
    <cellStyle name="Output 3 3 2 2 3 5" xfId="59871" xr:uid="{00000000-0005-0000-0000-0000DCE90000}"/>
    <cellStyle name="Output 3 3 2 2 4" xfId="59872" xr:uid="{00000000-0005-0000-0000-0000DDE90000}"/>
    <cellStyle name="Output 3 3 2 2 5" xfId="59873" xr:uid="{00000000-0005-0000-0000-0000DEE90000}"/>
    <cellStyle name="Output 3 3 2 2 6" xfId="59874" xr:uid="{00000000-0005-0000-0000-0000DFE90000}"/>
    <cellStyle name="Output 3 3 2 2 7" xfId="59875" xr:uid="{00000000-0005-0000-0000-0000E0E90000}"/>
    <cellStyle name="Output 3 3 2 3" xfId="59876" xr:uid="{00000000-0005-0000-0000-0000E1E90000}"/>
    <cellStyle name="Output 3 3 2 3 2" xfId="59877" xr:uid="{00000000-0005-0000-0000-0000E2E90000}"/>
    <cellStyle name="Output 3 3 2 3 3" xfId="59878" xr:uid="{00000000-0005-0000-0000-0000E3E90000}"/>
    <cellStyle name="Output 3 3 2 3 4" xfId="59879" xr:uid="{00000000-0005-0000-0000-0000E4E90000}"/>
    <cellStyle name="Output 3 3 2 3 5" xfId="59880" xr:uid="{00000000-0005-0000-0000-0000E5E90000}"/>
    <cellStyle name="Output 3 3 2 4" xfId="59881" xr:uid="{00000000-0005-0000-0000-0000E6E90000}"/>
    <cellStyle name="Output 3 3 2 4 2" xfId="59882" xr:uid="{00000000-0005-0000-0000-0000E7E90000}"/>
    <cellStyle name="Output 3 3 2 4 3" xfId="59883" xr:uid="{00000000-0005-0000-0000-0000E8E90000}"/>
    <cellStyle name="Output 3 3 2 4 4" xfId="59884" xr:uid="{00000000-0005-0000-0000-0000E9E90000}"/>
    <cellStyle name="Output 3 3 2 4 5" xfId="59885" xr:uid="{00000000-0005-0000-0000-0000EAE90000}"/>
    <cellStyle name="Output 3 3 2 5" xfId="59886" xr:uid="{00000000-0005-0000-0000-0000EBE90000}"/>
    <cellStyle name="Output 3 3 2 6" xfId="59887" xr:uid="{00000000-0005-0000-0000-0000ECE90000}"/>
    <cellStyle name="Output 3 3 2 7" xfId="59888" xr:uid="{00000000-0005-0000-0000-0000EDE90000}"/>
    <cellStyle name="Output 3 3 2 8" xfId="59889" xr:uid="{00000000-0005-0000-0000-0000EEE90000}"/>
    <cellStyle name="Output 3 3 20" xfId="59890" xr:uid="{00000000-0005-0000-0000-0000EFE90000}"/>
    <cellStyle name="Output 3 3 3" xfId="59891" xr:uid="{00000000-0005-0000-0000-0000F0E90000}"/>
    <cellStyle name="Output 3 3 3 2" xfId="59892" xr:uid="{00000000-0005-0000-0000-0000F1E90000}"/>
    <cellStyle name="Output 3 3 3 2 2" xfId="59893" xr:uid="{00000000-0005-0000-0000-0000F2E90000}"/>
    <cellStyle name="Output 3 3 3 2 2 2" xfId="59894" xr:uid="{00000000-0005-0000-0000-0000F3E90000}"/>
    <cellStyle name="Output 3 3 3 2 2 3" xfId="59895" xr:uid="{00000000-0005-0000-0000-0000F4E90000}"/>
    <cellStyle name="Output 3 3 3 2 2 4" xfId="59896" xr:uid="{00000000-0005-0000-0000-0000F5E90000}"/>
    <cellStyle name="Output 3 3 3 2 2 5" xfId="59897" xr:uid="{00000000-0005-0000-0000-0000F6E90000}"/>
    <cellStyle name="Output 3 3 3 2 3" xfId="59898" xr:uid="{00000000-0005-0000-0000-0000F7E90000}"/>
    <cellStyle name="Output 3 3 3 2 3 2" xfId="59899" xr:uid="{00000000-0005-0000-0000-0000F8E90000}"/>
    <cellStyle name="Output 3 3 3 2 3 3" xfId="59900" xr:uid="{00000000-0005-0000-0000-0000F9E90000}"/>
    <cellStyle name="Output 3 3 3 2 3 4" xfId="59901" xr:uid="{00000000-0005-0000-0000-0000FAE90000}"/>
    <cellStyle name="Output 3 3 3 2 3 5" xfId="59902" xr:uid="{00000000-0005-0000-0000-0000FBE90000}"/>
    <cellStyle name="Output 3 3 3 2 4" xfId="59903" xr:uid="{00000000-0005-0000-0000-0000FCE90000}"/>
    <cellStyle name="Output 3 3 3 2 5" xfId="59904" xr:uid="{00000000-0005-0000-0000-0000FDE90000}"/>
    <cellStyle name="Output 3 3 3 2 6" xfId="59905" xr:uid="{00000000-0005-0000-0000-0000FEE90000}"/>
    <cellStyle name="Output 3 3 3 2 7" xfId="59906" xr:uid="{00000000-0005-0000-0000-0000FFE90000}"/>
    <cellStyle name="Output 3 3 3 3" xfId="59907" xr:uid="{00000000-0005-0000-0000-000000EA0000}"/>
    <cellStyle name="Output 3 3 3 3 2" xfId="59908" xr:uid="{00000000-0005-0000-0000-000001EA0000}"/>
    <cellStyle name="Output 3 3 3 3 3" xfId="59909" xr:uid="{00000000-0005-0000-0000-000002EA0000}"/>
    <cellStyle name="Output 3 3 3 3 4" xfId="59910" xr:uid="{00000000-0005-0000-0000-000003EA0000}"/>
    <cellStyle name="Output 3 3 3 3 5" xfId="59911" xr:uid="{00000000-0005-0000-0000-000004EA0000}"/>
    <cellStyle name="Output 3 3 3 4" xfId="59912" xr:uid="{00000000-0005-0000-0000-000005EA0000}"/>
    <cellStyle name="Output 3 3 3 4 2" xfId="59913" xr:uid="{00000000-0005-0000-0000-000006EA0000}"/>
    <cellStyle name="Output 3 3 3 4 3" xfId="59914" xr:uid="{00000000-0005-0000-0000-000007EA0000}"/>
    <cellStyle name="Output 3 3 3 4 4" xfId="59915" xr:uid="{00000000-0005-0000-0000-000008EA0000}"/>
    <cellStyle name="Output 3 3 3 4 5" xfId="59916" xr:uid="{00000000-0005-0000-0000-000009EA0000}"/>
    <cellStyle name="Output 3 3 3 5" xfId="59917" xr:uid="{00000000-0005-0000-0000-00000AEA0000}"/>
    <cellStyle name="Output 3 3 3 6" xfId="59918" xr:uid="{00000000-0005-0000-0000-00000BEA0000}"/>
    <cellStyle name="Output 3 3 3 7" xfId="59919" xr:uid="{00000000-0005-0000-0000-00000CEA0000}"/>
    <cellStyle name="Output 3 3 3 8" xfId="59920" xr:uid="{00000000-0005-0000-0000-00000DEA0000}"/>
    <cellStyle name="Output 3 3 4" xfId="59921" xr:uid="{00000000-0005-0000-0000-00000EEA0000}"/>
    <cellStyle name="Output 3 3 4 2" xfId="59922" xr:uid="{00000000-0005-0000-0000-00000FEA0000}"/>
    <cellStyle name="Output 3 3 4 2 2" xfId="59923" xr:uid="{00000000-0005-0000-0000-000010EA0000}"/>
    <cellStyle name="Output 3 3 4 2 2 2" xfId="59924" xr:uid="{00000000-0005-0000-0000-000011EA0000}"/>
    <cellStyle name="Output 3 3 4 2 2 3" xfId="59925" xr:uid="{00000000-0005-0000-0000-000012EA0000}"/>
    <cellStyle name="Output 3 3 4 2 2 4" xfId="59926" xr:uid="{00000000-0005-0000-0000-000013EA0000}"/>
    <cellStyle name="Output 3 3 4 2 2 5" xfId="59927" xr:uid="{00000000-0005-0000-0000-000014EA0000}"/>
    <cellStyle name="Output 3 3 4 2 3" xfId="59928" xr:uid="{00000000-0005-0000-0000-000015EA0000}"/>
    <cellStyle name="Output 3 3 4 2 3 2" xfId="59929" xr:uid="{00000000-0005-0000-0000-000016EA0000}"/>
    <cellStyle name="Output 3 3 4 2 3 3" xfId="59930" xr:uid="{00000000-0005-0000-0000-000017EA0000}"/>
    <cellStyle name="Output 3 3 4 2 3 4" xfId="59931" xr:uid="{00000000-0005-0000-0000-000018EA0000}"/>
    <cellStyle name="Output 3 3 4 2 3 5" xfId="59932" xr:uid="{00000000-0005-0000-0000-000019EA0000}"/>
    <cellStyle name="Output 3 3 4 2 4" xfId="59933" xr:uid="{00000000-0005-0000-0000-00001AEA0000}"/>
    <cellStyle name="Output 3 3 4 2 5" xfId="59934" xr:uid="{00000000-0005-0000-0000-00001BEA0000}"/>
    <cellStyle name="Output 3 3 4 2 6" xfId="59935" xr:uid="{00000000-0005-0000-0000-00001CEA0000}"/>
    <cellStyle name="Output 3 3 4 2 7" xfId="59936" xr:uid="{00000000-0005-0000-0000-00001DEA0000}"/>
    <cellStyle name="Output 3 3 4 3" xfId="59937" xr:uid="{00000000-0005-0000-0000-00001EEA0000}"/>
    <cellStyle name="Output 3 3 4 3 2" xfId="59938" xr:uid="{00000000-0005-0000-0000-00001FEA0000}"/>
    <cellStyle name="Output 3 3 4 3 3" xfId="59939" xr:uid="{00000000-0005-0000-0000-000020EA0000}"/>
    <cellStyle name="Output 3 3 4 3 4" xfId="59940" xr:uid="{00000000-0005-0000-0000-000021EA0000}"/>
    <cellStyle name="Output 3 3 4 3 5" xfId="59941" xr:uid="{00000000-0005-0000-0000-000022EA0000}"/>
    <cellStyle name="Output 3 3 4 4" xfId="59942" xr:uid="{00000000-0005-0000-0000-000023EA0000}"/>
    <cellStyle name="Output 3 3 4 4 2" xfId="59943" xr:uid="{00000000-0005-0000-0000-000024EA0000}"/>
    <cellStyle name="Output 3 3 4 4 3" xfId="59944" xr:uid="{00000000-0005-0000-0000-000025EA0000}"/>
    <cellStyle name="Output 3 3 4 4 4" xfId="59945" xr:uid="{00000000-0005-0000-0000-000026EA0000}"/>
    <cellStyle name="Output 3 3 4 4 5" xfId="59946" xr:uid="{00000000-0005-0000-0000-000027EA0000}"/>
    <cellStyle name="Output 3 3 4 5" xfId="59947" xr:uid="{00000000-0005-0000-0000-000028EA0000}"/>
    <cellStyle name="Output 3 3 4 6" xfId="59948" xr:uid="{00000000-0005-0000-0000-000029EA0000}"/>
    <cellStyle name="Output 3 3 4 7" xfId="59949" xr:uid="{00000000-0005-0000-0000-00002AEA0000}"/>
    <cellStyle name="Output 3 3 4 8" xfId="59950" xr:uid="{00000000-0005-0000-0000-00002BEA0000}"/>
    <cellStyle name="Output 3 3 5" xfId="59951" xr:uid="{00000000-0005-0000-0000-00002CEA0000}"/>
    <cellStyle name="Output 3 3 5 2" xfId="59952" xr:uid="{00000000-0005-0000-0000-00002DEA0000}"/>
    <cellStyle name="Output 3 3 5 2 2" xfId="59953" xr:uid="{00000000-0005-0000-0000-00002EEA0000}"/>
    <cellStyle name="Output 3 3 5 2 2 2" xfId="59954" xr:uid="{00000000-0005-0000-0000-00002FEA0000}"/>
    <cellStyle name="Output 3 3 5 2 2 3" xfId="59955" xr:uid="{00000000-0005-0000-0000-000030EA0000}"/>
    <cellStyle name="Output 3 3 5 2 2 4" xfId="59956" xr:uid="{00000000-0005-0000-0000-000031EA0000}"/>
    <cellStyle name="Output 3 3 5 2 2 5" xfId="59957" xr:uid="{00000000-0005-0000-0000-000032EA0000}"/>
    <cellStyle name="Output 3 3 5 2 3" xfId="59958" xr:uid="{00000000-0005-0000-0000-000033EA0000}"/>
    <cellStyle name="Output 3 3 5 2 3 2" xfId="59959" xr:uid="{00000000-0005-0000-0000-000034EA0000}"/>
    <cellStyle name="Output 3 3 5 2 3 3" xfId="59960" xr:uid="{00000000-0005-0000-0000-000035EA0000}"/>
    <cellStyle name="Output 3 3 5 2 3 4" xfId="59961" xr:uid="{00000000-0005-0000-0000-000036EA0000}"/>
    <cellStyle name="Output 3 3 5 2 3 5" xfId="59962" xr:uid="{00000000-0005-0000-0000-000037EA0000}"/>
    <cellStyle name="Output 3 3 5 2 4" xfId="59963" xr:uid="{00000000-0005-0000-0000-000038EA0000}"/>
    <cellStyle name="Output 3 3 5 2 5" xfId="59964" xr:uid="{00000000-0005-0000-0000-000039EA0000}"/>
    <cellStyle name="Output 3 3 5 2 6" xfId="59965" xr:uid="{00000000-0005-0000-0000-00003AEA0000}"/>
    <cellStyle name="Output 3 3 5 2 7" xfId="59966" xr:uid="{00000000-0005-0000-0000-00003BEA0000}"/>
    <cellStyle name="Output 3 3 5 3" xfId="59967" xr:uid="{00000000-0005-0000-0000-00003CEA0000}"/>
    <cellStyle name="Output 3 3 5 3 2" xfId="59968" xr:uid="{00000000-0005-0000-0000-00003DEA0000}"/>
    <cellStyle name="Output 3 3 5 3 3" xfId="59969" xr:uid="{00000000-0005-0000-0000-00003EEA0000}"/>
    <cellStyle name="Output 3 3 5 3 4" xfId="59970" xr:uid="{00000000-0005-0000-0000-00003FEA0000}"/>
    <cellStyle name="Output 3 3 5 3 5" xfId="59971" xr:uid="{00000000-0005-0000-0000-000040EA0000}"/>
    <cellStyle name="Output 3 3 5 4" xfId="59972" xr:uid="{00000000-0005-0000-0000-000041EA0000}"/>
    <cellStyle name="Output 3 3 5 4 2" xfId="59973" xr:uid="{00000000-0005-0000-0000-000042EA0000}"/>
    <cellStyle name="Output 3 3 5 4 3" xfId="59974" xr:uid="{00000000-0005-0000-0000-000043EA0000}"/>
    <cellStyle name="Output 3 3 5 4 4" xfId="59975" xr:uid="{00000000-0005-0000-0000-000044EA0000}"/>
    <cellStyle name="Output 3 3 5 4 5" xfId="59976" xr:uid="{00000000-0005-0000-0000-000045EA0000}"/>
    <cellStyle name="Output 3 3 5 5" xfId="59977" xr:uid="{00000000-0005-0000-0000-000046EA0000}"/>
    <cellStyle name="Output 3 3 5 6" xfId="59978" xr:uid="{00000000-0005-0000-0000-000047EA0000}"/>
    <cellStyle name="Output 3 3 5 7" xfId="59979" xr:uid="{00000000-0005-0000-0000-000048EA0000}"/>
    <cellStyle name="Output 3 3 5 8" xfId="59980" xr:uid="{00000000-0005-0000-0000-000049EA0000}"/>
    <cellStyle name="Output 3 3 6" xfId="59981" xr:uid="{00000000-0005-0000-0000-00004AEA0000}"/>
    <cellStyle name="Output 3 3 6 2" xfId="59982" xr:uid="{00000000-0005-0000-0000-00004BEA0000}"/>
    <cellStyle name="Output 3 3 6 2 2" xfId="59983" xr:uid="{00000000-0005-0000-0000-00004CEA0000}"/>
    <cellStyle name="Output 3 3 6 2 2 2" xfId="59984" xr:uid="{00000000-0005-0000-0000-00004DEA0000}"/>
    <cellStyle name="Output 3 3 6 2 2 3" xfId="59985" xr:uid="{00000000-0005-0000-0000-00004EEA0000}"/>
    <cellStyle name="Output 3 3 6 2 2 4" xfId="59986" xr:uid="{00000000-0005-0000-0000-00004FEA0000}"/>
    <cellStyle name="Output 3 3 6 2 2 5" xfId="59987" xr:uid="{00000000-0005-0000-0000-000050EA0000}"/>
    <cellStyle name="Output 3 3 6 2 3" xfId="59988" xr:uid="{00000000-0005-0000-0000-000051EA0000}"/>
    <cellStyle name="Output 3 3 6 2 3 2" xfId="59989" xr:uid="{00000000-0005-0000-0000-000052EA0000}"/>
    <cellStyle name="Output 3 3 6 2 3 3" xfId="59990" xr:uid="{00000000-0005-0000-0000-000053EA0000}"/>
    <cellStyle name="Output 3 3 6 2 3 4" xfId="59991" xr:uid="{00000000-0005-0000-0000-000054EA0000}"/>
    <cellStyle name="Output 3 3 6 2 3 5" xfId="59992" xr:uid="{00000000-0005-0000-0000-000055EA0000}"/>
    <cellStyle name="Output 3 3 6 2 4" xfId="59993" xr:uid="{00000000-0005-0000-0000-000056EA0000}"/>
    <cellStyle name="Output 3 3 6 2 5" xfId="59994" xr:uid="{00000000-0005-0000-0000-000057EA0000}"/>
    <cellStyle name="Output 3 3 6 2 6" xfId="59995" xr:uid="{00000000-0005-0000-0000-000058EA0000}"/>
    <cellStyle name="Output 3 3 6 2 7" xfId="59996" xr:uid="{00000000-0005-0000-0000-000059EA0000}"/>
    <cellStyle name="Output 3 3 6 3" xfId="59997" xr:uid="{00000000-0005-0000-0000-00005AEA0000}"/>
    <cellStyle name="Output 3 3 6 3 2" xfId="59998" xr:uid="{00000000-0005-0000-0000-00005BEA0000}"/>
    <cellStyle name="Output 3 3 6 3 3" xfId="59999" xr:uid="{00000000-0005-0000-0000-00005CEA0000}"/>
    <cellStyle name="Output 3 3 6 3 4" xfId="60000" xr:uid="{00000000-0005-0000-0000-00005DEA0000}"/>
    <cellStyle name="Output 3 3 6 3 5" xfId="60001" xr:uid="{00000000-0005-0000-0000-00005EEA0000}"/>
    <cellStyle name="Output 3 3 6 4" xfId="60002" xr:uid="{00000000-0005-0000-0000-00005FEA0000}"/>
    <cellStyle name="Output 3 3 6 4 2" xfId="60003" xr:uid="{00000000-0005-0000-0000-000060EA0000}"/>
    <cellStyle name="Output 3 3 6 4 3" xfId="60004" xr:uid="{00000000-0005-0000-0000-000061EA0000}"/>
    <cellStyle name="Output 3 3 6 4 4" xfId="60005" xr:uid="{00000000-0005-0000-0000-000062EA0000}"/>
    <cellStyle name="Output 3 3 6 4 5" xfId="60006" xr:uid="{00000000-0005-0000-0000-000063EA0000}"/>
    <cellStyle name="Output 3 3 6 5" xfId="60007" xr:uid="{00000000-0005-0000-0000-000064EA0000}"/>
    <cellStyle name="Output 3 3 6 6" xfId="60008" xr:uid="{00000000-0005-0000-0000-000065EA0000}"/>
    <cellStyle name="Output 3 3 6 7" xfId="60009" xr:uid="{00000000-0005-0000-0000-000066EA0000}"/>
    <cellStyle name="Output 3 3 6 8" xfId="60010" xr:uid="{00000000-0005-0000-0000-000067EA0000}"/>
    <cellStyle name="Output 3 3 7" xfId="60011" xr:uid="{00000000-0005-0000-0000-000068EA0000}"/>
    <cellStyle name="Output 3 3 7 2" xfId="60012" xr:uid="{00000000-0005-0000-0000-000069EA0000}"/>
    <cellStyle name="Output 3 3 7 2 2" xfId="60013" xr:uid="{00000000-0005-0000-0000-00006AEA0000}"/>
    <cellStyle name="Output 3 3 7 2 2 2" xfId="60014" xr:uid="{00000000-0005-0000-0000-00006BEA0000}"/>
    <cellStyle name="Output 3 3 7 2 2 3" xfId="60015" xr:uid="{00000000-0005-0000-0000-00006CEA0000}"/>
    <cellStyle name="Output 3 3 7 2 2 4" xfId="60016" xr:uid="{00000000-0005-0000-0000-00006DEA0000}"/>
    <cellStyle name="Output 3 3 7 2 2 5" xfId="60017" xr:uid="{00000000-0005-0000-0000-00006EEA0000}"/>
    <cellStyle name="Output 3 3 7 2 3" xfId="60018" xr:uid="{00000000-0005-0000-0000-00006FEA0000}"/>
    <cellStyle name="Output 3 3 7 2 3 2" xfId="60019" xr:uid="{00000000-0005-0000-0000-000070EA0000}"/>
    <cellStyle name="Output 3 3 7 2 3 3" xfId="60020" xr:uid="{00000000-0005-0000-0000-000071EA0000}"/>
    <cellStyle name="Output 3 3 7 2 3 4" xfId="60021" xr:uid="{00000000-0005-0000-0000-000072EA0000}"/>
    <cellStyle name="Output 3 3 7 2 3 5" xfId="60022" xr:uid="{00000000-0005-0000-0000-000073EA0000}"/>
    <cellStyle name="Output 3 3 7 2 4" xfId="60023" xr:uid="{00000000-0005-0000-0000-000074EA0000}"/>
    <cellStyle name="Output 3 3 7 2 5" xfId="60024" xr:uid="{00000000-0005-0000-0000-000075EA0000}"/>
    <cellStyle name="Output 3 3 7 2 6" xfId="60025" xr:uid="{00000000-0005-0000-0000-000076EA0000}"/>
    <cellStyle name="Output 3 3 7 2 7" xfId="60026" xr:uid="{00000000-0005-0000-0000-000077EA0000}"/>
    <cellStyle name="Output 3 3 7 3" xfId="60027" xr:uid="{00000000-0005-0000-0000-000078EA0000}"/>
    <cellStyle name="Output 3 3 7 3 2" xfId="60028" xr:uid="{00000000-0005-0000-0000-000079EA0000}"/>
    <cellStyle name="Output 3 3 7 3 3" xfId="60029" xr:uid="{00000000-0005-0000-0000-00007AEA0000}"/>
    <cellStyle name="Output 3 3 7 3 4" xfId="60030" xr:uid="{00000000-0005-0000-0000-00007BEA0000}"/>
    <cellStyle name="Output 3 3 7 3 5" xfId="60031" xr:uid="{00000000-0005-0000-0000-00007CEA0000}"/>
    <cellStyle name="Output 3 3 7 4" xfId="60032" xr:uid="{00000000-0005-0000-0000-00007DEA0000}"/>
    <cellStyle name="Output 3 3 7 4 2" xfId="60033" xr:uid="{00000000-0005-0000-0000-00007EEA0000}"/>
    <cellStyle name="Output 3 3 7 4 3" xfId="60034" xr:uid="{00000000-0005-0000-0000-00007FEA0000}"/>
    <cellStyle name="Output 3 3 7 4 4" xfId="60035" xr:uid="{00000000-0005-0000-0000-000080EA0000}"/>
    <cellStyle name="Output 3 3 7 4 5" xfId="60036" xr:uid="{00000000-0005-0000-0000-000081EA0000}"/>
    <cellStyle name="Output 3 3 7 5" xfId="60037" xr:uid="{00000000-0005-0000-0000-000082EA0000}"/>
    <cellStyle name="Output 3 3 7 6" xfId="60038" xr:uid="{00000000-0005-0000-0000-000083EA0000}"/>
    <cellStyle name="Output 3 3 7 7" xfId="60039" xr:uid="{00000000-0005-0000-0000-000084EA0000}"/>
    <cellStyle name="Output 3 3 7 8" xfId="60040" xr:uid="{00000000-0005-0000-0000-000085EA0000}"/>
    <cellStyle name="Output 3 3 8" xfId="60041" xr:uid="{00000000-0005-0000-0000-000086EA0000}"/>
    <cellStyle name="Output 3 3 8 2" xfId="60042" xr:uid="{00000000-0005-0000-0000-000087EA0000}"/>
    <cellStyle name="Output 3 3 8 2 2" xfId="60043" xr:uid="{00000000-0005-0000-0000-000088EA0000}"/>
    <cellStyle name="Output 3 3 8 2 2 2" xfId="60044" xr:uid="{00000000-0005-0000-0000-000089EA0000}"/>
    <cellStyle name="Output 3 3 8 2 2 3" xfId="60045" xr:uid="{00000000-0005-0000-0000-00008AEA0000}"/>
    <cellStyle name="Output 3 3 8 2 2 4" xfId="60046" xr:uid="{00000000-0005-0000-0000-00008BEA0000}"/>
    <cellStyle name="Output 3 3 8 2 2 5" xfId="60047" xr:uid="{00000000-0005-0000-0000-00008CEA0000}"/>
    <cellStyle name="Output 3 3 8 2 3" xfId="60048" xr:uid="{00000000-0005-0000-0000-00008DEA0000}"/>
    <cellStyle name="Output 3 3 8 2 3 2" xfId="60049" xr:uid="{00000000-0005-0000-0000-00008EEA0000}"/>
    <cellStyle name="Output 3 3 8 2 3 3" xfId="60050" xr:uid="{00000000-0005-0000-0000-00008FEA0000}"/>
    <cellStyle name="Output 3 3 8 2 3 4" xfId="60051" xr:uid="{00000000-0005-0000-0000-000090EA0000}"/>
    <cellStyle name="Output 3 3 8 2 3 5" xfId="60052" xr:uid="{00000000-0005-0000-0000-000091EA0000}"/>
    <cellStyle name="Output 3 3 8 2 4" xfId="60053" xr:uid="{00000000-0005-0000-0000-000092EA0000}"/>
    <cellStyle name="Output 3 3 8 2 5" xfId="60054" xr:uid="{00000000-0005-0000-0000-000093EA0000}"/>
    <cellStyle name="Output 3 3 8 2 6" xfId="60055" xr:uid="{00000000-0005-0000-0000-000094EA0000}"/>
    <cellStyle name="Output 3 3 8 2 7" xfId="60056" xr:uid="{00000000-0005-0000-0000-000095EA0000}"/>
    <cellStyle name="Output 3 3 8 3" xfId="60057" xr:uid="{00000000-0005-0000-0000-000096EA0000}"/>
    <cellStyle name="Output 3 3 8 3 2" xfId="60058" xr:uid="{00000000-0005-0000-0000-000097EA0000}"/>
    <cellStyle name="Output 3 3 8 3 3" xfId="60059" xr:uid="{00000000-0005-0000-0000-000098EA0000}"/>
    <cellStyle name="Output 3 3 8 3 4" xfId="60060" xr:uid="{00000000-0005-0000-0000-000099EA0000}"/>
    <cellStyle name="Output 3 3 8 3 5" xfId="60061" xr:uid="{00000000-0005-0000-0000-00009AEA0000}"/>
    <cellStyle name="Output 3 3 8 4" xfId="60062" xr:uid="{00000000-0005-0000-0000-00009BEA0000}"/>
    <cellStyle name="Output 3 3 8 4 2" xfId="60063" xr:uid="{00000000-0005-0000-0000-00009CEA0000}"/>
    <cellStyle name="Output 3 3 8 4 3" xfId="60064" xr:uid="{00000000-0005-0000-0000-00009DEA0000}"/>
    <cellStyle name="Output 3 3 8 4 4" xfId="60065" xr:uid="{00000000-0005-0000-0000-00009EEA0000}"/>
    <cellStyle name="Output 3 3 8 4 5" xfId="60066" xr:uid="{00000000-0005-0000-0000-00009FEA0000}"/>
    <cellStyle name="Output 3 3 8 5" xfId="60067" xr:uid="{00000000-0005-0000-0000-0000A0EA0000}"/>
    <cellStyle name="Output 3 3 8 6" xfId="60068" xr:uid="{00000000-0005-0000-0000-0000A1EA0000}"/>
    <cellStyle name="Output 3 3 8 7" xfId="60069" xr:uid="{00000000-0005-0000-0000-0000A2EA0000}"/>
    <cellStyle name="Output 3 3 8 8" xfId="60070" xr:uid="{00000000-0005-0000-0000-0000A3EA0000}"/>
    <cellStyle name="Output 3 3 9" xfId="60071" xr:uid="{00000000-0005-0000-0000-0000A4EA0000}"/>
    <cellStyle name="Output 3 3 9 2" xfId="60072" xr:uid="{00000000-0005-0000-0000-0000A5EA0000}"/>
    <cellStyle name="Output 3 3 9 2 2" xfId="60073" xr:uid="{00000000-0005-0000-0000-0000A6EA0000}"/>
    <cellStyle name="Output 3 3 9 2 2 2" xfId="60074" xr:uid="{00000000-0005-0000-0000-0000A7EA0000}"/>
    <cellStyle name="Output 3 3 9 2 2 3" xfId="60075" xr:uid="{00000000-0005-0000-0000-0000A8EA0000}"/>
    <cellStyle name="Output 3 3 9 2 2 4" xfId="60076" xr:uid="{00000000-0005-0000-0000-0000A9EA0000}"/>
    <cellStyle name="Output 3 3 9 2 2 5" xfId="60077" xr:uid="{00000000-0005-0000-0000-0000AAEA0000}"/>
    <cellStyle name="Output 3 3 9 2 3" xfId="60078" xr:uid="{00000000-0005-0000-0000-0000ABEA0000}"/>
    <cellStyle name="Output 3 3 9 2 3 2" xfId="60079" xr:uid="{00000000-0005-0000-0000-0000ACEA0000}"/>
    <cellStyle name="Output 3 3 9 2 3 3" xfId="60080" xr:uid="{00000000-0005-0000-0000-0000ADEA0000}"/>
    <cellStyle name="Output 3 3 9 2 3 4" xfId="60081" xr:uid="{00000000-0005-0000-0000-0000AEEA0000}"/>
    <cellStyle name="Output 3 3 9 2 3 5" xfId="60082" xr:uid="{00000000-0005-0000-0000-0000AFEA0000}"/>
    <cellStyle name="Output 3 3 9 2 4" xfId="60083" xr:uid="{00000000-0005-0000-0000-0000B0EA0000}"/>
    <cellStyle name="Output 3 3 9 2 5" xfId="60084" xr:uid="{00000000-0005-0000-0000-0000B1EA0000}"/>
    <cellStyle name="Output 3 3 9 2 6" xfId="60085" xr:uid="{00000000-0005-0000-0000-0000B2EA0000}"/>
    <cellStyle name="Output 3 3 9 2 7" xfId="60086" xr:uid="{00000000-0005-0000-0000-0000B3EA0000}"/>
    <cellStyle name="Output 3 3 9 3" xfId="60087" xr:uid="{00000000-0005-0000-0000-0000B4EA0000}"/>
    <cellStyle name="Output 3 3 9 3 2" xfId="60088" xr:uid="{00000000-0005-0000-0000-0000B5EA0000}"/>
    <cellStyle name="Output 3 3 9 3 3" xfId="60089" xr:uid="{00000000-0005-0000-0000-0000B6EA0000}"/>
    <cellStyle name="Output 3 3 9 3 4" xfId="60090" xr:uid="{00000000-0005-0000-0000-0000B7EA0000}"/>
    <cellStyle name="Output 3 3 9 3 5" xfId="60091" xr:uid="{00000000-0005-0000-0000-0000B8EA0000}"/>
    <cellStyle name="Output 3 3 9 4" xfId="60092" xr:uid="{00000000-0005-0000-0000-0000B9EA0000}"/>
    <cellStyle name="Output 3 3 9 4 2" xfId="60093" xr:uid="{00000000-0005-0000-0000-0000BAEA0000}"/>
    <cellStyle name="Output 3 3 9 4 3" xfId="60094" xr:uid="{00000000-0005-0000-0000-0000BBEA0000}"/>
    <cellStyle name="Output 3 3 9 4 4" xfId="60095" xr:uid="{00000000-0005-0000-0000-0000BCEA0000}"/>
    <cellStyle name="Output 3 3 9 4 5" xfId="60096" xr:uid="{00000000-0005-0000-0000-0000BDEA0000}"/>
    <cellStyle name="Output 3 3 9 5" xfId="60097" xr:uid="{00000000-0005-0000-0000-0000BEEA0000}"/>
    <cellStyle name="Output 3 3 9 6" xfId="60098" xr:uid="{00000000-0005-0000-0000-0000BFEA0000}"/>
    <cellStyle name="Output 3 3 9 7" xfId="60099" xr:uid="{00000000-0005-0000-0000-0000C0EA0000}"/>
    <cellStyle name="Output 3 3 9 8" xfId="60100" xr:uid="{00000000-0005-0000-0000-0000C1EA0000}"/>
    <cellStyle name="Output 3 4" xfId="60101" xr:uid="{00000000-0005-0000-0000-0000C2EA0000}"/>
    <cellStyle name="Output 3 4 2" xfId="60102" xr:uid="{00000000-0005-0000-0000-0000C3EA0000}"/>
    <cellStyle name="Output 3 4 2 2" xfId="60103" xr:uid="{00000000-0005-0000-0000-0000C4EA0000}"/>
    <cellStyle name="Output 3 4 3" xfId="60104" xr:uid="{00000000-0005-0000-0000-0000C5EA0000}"/>
    <cellStyle name="Output 3 4 4" xfId="60105" xr:uid="{00000000-0005-0000-0000-0000C6EA0000}"/>
    <cellStyle name="Output 3 4 5" xfId="60106" xr:uid="{00000000-0005-0000-0000-0000C7EA0000}"/>
    <cellStyle name="Output 3 5" xfId="60107" xr:uid="{00000000-0005-0000-0000-0000C8EA0000}"/>
    <cellStyle name="Output 3 5 2" xfId="60108" xr:uid="{00000000-0005-0000-0000-0000C9EA0000}"/>
    <cellStyle name="Output 3 5 2 2" xfId="60109" xr:uid="{00000000-0005-0000-0000-0000CAEA0000}"/>
    <cellStyle name="Output 3 5 3" xfId="60110" xr:uid="{00000000-0005-0000-0000-0000CBEA0000}"/>
    <cellStyle name="Output 3 5 4" xfId="60111" xr:uid="{00000000-0005-0000-0000-0000CCEA0000}"/>
    <cellStyle name="Output 3 5 5" xfId="60112" xr:uid="{00000000-0005-0000-0000-0000CDEA0000}"/>
    <cellStyle name="Output 3 6" xfId="60113" xr:uid="{00000000-0005-0000-0000-0000CEEA0000}"/>
    <cellStyle name="Output 3 6 2" xfId="60114" xr:uid="{00000000-0005-0000-0000-0000CFEA0000}"/>
    <cellStyle name="Output 3 7" xfId="60115" xr:uid="{00000000-0005-0000-0000-0000D0EA0000}"/>
    <cellStyle name="Output 3 8" xfId="60116" xr:uid="{00000000-0005-0000-0000-0000D1EA0000}"/>
    <cellStyle name="Output 3_T-straight with PEDs adjustor" xfId="60117" xr:uid="{00000000-0005-0000-0000-0000D2EA0000}"/>
    <cellStyle name="Output 4" xfId="60118" xr:uid="{00000000-0005-0000-0000-0000D3EA0000}"/>
    <cellStyle name="Output 4 2" xfId="60119" xr:uid="{00000000-0005-0000-0000-0000D4EA0000}"/>
    <cellStyle name="Output 4 2 10" xfId="60120" xr:uid="{00000000-0005-0000-0000-0000D5EA0000}"/>
    <cellStyle name="Output 4 2 10 2" xfId="60121" xr:uid="{00000000-0005-0000-0000-0000D6EA0000}"/>
    <cellStyle name="Output 4 2 10 2 2" xfId="60122" xr:uid="{00000000-0005-0000-0000-0000D7EA0000}"/>
    <cellStyle name="Output 4 2 10 2 2 2" xfId="60123" xr:uid="{00000000-0005-0000-0000-0000D8EA0000}"/>
    <cellStyle name="Output 4 2 10 2 2 3" xfId="60124" xr:uid="{00000000-0005-0000-0000-0000D9EA0000}"/>
    <cellStyle name="Output 4 2 10 2 2 4" xfId="60125" xr:uid="{00000000-0005-0000-0000-0000DAEA0000}"/>
    <cellStyle name="Output 4 2 10 2 2 5" xfId="60126" xr:uid="{00000000-0005-0000-0000-0000DBEA0000}"/>
    <cellStyle name="Output 4 2 10 2 3" xfId="60127" xr:uid="{00000000-0005-0000-0000-0000DCEA0000}"/>
    <cellStyle name="Output 4 2 10 2 3 2" xfId="60128" xr:uid="{00000000-0005-0000-0000-0000DDEA0000}"/>
    <cellStyle name="Output 4 2 10 2 3 3" xfId="60129" xr:uid="{00000000-0005-0000-0000-0000DEEA0000}"/>
    <cellStyle name="Output 4 2 10 2 3 4" xfId="60130" xr:uid="{00000000-0005-0000-0000-0000DFEA0000}"/>
    <cellStyle name="Output 4 2 10 2 3 5" xfId="60131" xr:uid="{00000000-0005-0000-0000-0000E0EA0000}"/>
    <cellStyle name="Output 4 2 10 2 4" xfId="60132" xr:uid="{00000000-0005-0000-0000-0000E1EA0000}"/>
    <cellStyle name="Output 4 2 10 2 5" xfId="60133" xr:uid="{00000000-0005-0000-0000-0000E2EA0000}"/>
    <cellStyle name="Output 4 2 10 2 6" xfId="60134" xr:uid="{00000000-0005-0000-0000-0000E3EA0000}"/>
    <cellStyle name="Output 4 2 10 2 7" xfId="60135" xr:uid="{00000000-0005-0000-0000-0000E4EA0000}"/>
    <cellStyle name="Output 4 2 10 3" xfId="60136" xr:uid="{00000000-0005-0000-0000-0000E5EA0000}"/>
    <cellStyle name="Output 4 2 10 3 2" xfId="60137" xr:uid="{00000000-0005-0000-0000-0000E6EA0000}"/>
    <cellStyle name="Output 4 2 10 3 3" xfId="60138" xr:uid="{00000000-0005-0000-0000-0000E7EA0000}"/>
    <cellStyle name="Output 4 2 10 3 4" xfId="60139" xr:uid="{00000000-0005-0000-0000-0000E8EA0000}"/>
    <cellStyle name="Output 4 2 10 3 5" xfId="60140" xr:uid="{00000000-0005-0000-0000-0000E9EA0000}"/>
    <cellStyle name="Output 4 2 10 4" xfId="60141" xr:uid="{00000000-0005-0000-0000-0000EAEA0000}"/>
    <cellStyle name="Output 4 2 10 4 2" xfId="60142" xr:uid="{00000000-0005-0000-0000-0000EBEA0000}"/>
    <cellStyle name="Output 4 2 10 4 3" xfId="60143" xr:uid="{00000000-0005-0000-0000-0000ECEA0000}"/>
    <cellStyle name="Output 4 2 10 4 4" xfId="60144" xr:uid="{00000000-0005-0000-0000-0000EDEA0000}"/>
    <cellStyle name="Output 4 2 10 4 5" xfId="60145" xr:uid="{00000000-0005-0000-0000-0000EEEA0000}"/>
    <cellStyle name="Output 4 2 10 5" xfId="60146" xr:uid="{00000000-0005-0000-0000-0000EFEA0000}"/>
    <cellStyle name="Output 4 2 10 6" xfId="60147" xr:uid="{00000000-0005-0000-0000-0000F0EA0000}"/>
    <cellStyle name="Output 4 2 10 7" xfId="60148" xr:uid="{00000000-0005-0000-0000-0000F1EA0000}"/>
    <cellStyle name="Output 4 2 10 8" xfId="60149" xr:uid="{00000000-0005-0000-0000-0000F2EA0000}"/>
    <cellStyle name="Output 4 2 11" xfId="60150" xr:uid="{00000000-0005-0000-0000-0000F3EA0000}"/>
    <cellStyle name="Output 4 2 11 2" xfId="60151" xr:uid="{00000000-0005-0000-0000-0000F4EA0000}"/>
    <cellStyle name="Output 4 2 11 2 2" xfId="60152" xr:uid="{00000000-0005-0000-0000-0000F5EA0000}"/>
    <cellStyle name="Output 4 2 11 2 2 2" xfId="60153" xr:uid="{00000000-0005-0000-0000-0000F6EA0000}"/>
    <cellStyle name="Output 4 2 11 2 2 3" xfId="60154" xr:uid="{00000000-0005-0000-0000-0000F7EA0000}"/>
    <cellStyle name="Output 4 2 11 2 2 4" xfId="60155" xr:uid="{00000000-0005-0000-0000-0000F8EA0000}"/>
    <cellStyle name="Output 4 2 11 2 2 5" xfId="60156" xr:uid="{00000000-0005-0000-0000-0000F9EA0000}"/>
    <cellStyle name="Output 4 2 11 2 3" xfId="60157" xr:uid="{00000000-0005-0000-0000-0000FAEA0000}"/>
    <cellStyle name="Output 4 2 11 2 3 2" xfId="60158" xr:uid="{00000000-0005-0000-0000-0000FBEA0000}"/>
    <cellStyle name="Output 4 2 11 2 3 3" xfId="60159" xr:uid="{00000000-0005-0000-0000-0000FCEA0000}"/>
    <cellStyle name="Output 4 2 11 2 3 4" xfId="60160" xr:uid="{00000000-0005-0000-0000-0000FDEA0000}"/>
    <cellStyle name="Output 4 2 11 2 3 5" xfId="60161" xr:uid="{00000000-0005-0000-0000-0000FEEA0000}"/>
    <cellStyle name="Output 4 2 11 2 4" xfId="60162" xr:uid="{00000000-0005-0000-0000-0000FFEA0000}"/>
    <cellStyle name="Output 4 2 11 2 5" xfId="60163" xr:uid="{00000000-0005-0000-0000-000000EB0000}"/>
    <cellStyle name="Output 4 2 11 2 6" xfId="60164" xr:uid="{00000000-0005-0000-0000-000001EB0000}"/>
    <cellStyle name="Output 4 2 11 2 7" xfId="60165" xr:uid="{00000000-0005-0000-0000-000002EB0000}"/>
    <cellStyle name="Output 4 2 11 3" xfId="60166" xr:uid="{00000000-0005-0000-0000-000003EB0000}"/>
    <cellStyle name="Output 4 2 11 3 2" xfId="60167" xr:uid="{00000000-0005-0000-0000-000004EB0000}"/>
    <cellStyle name="Output 4 2 11 3 3" xfId="60168" xr:uid="{00000000-0005-0000-0000-000005EB0000}"/>
    <cellStyle name="Output 4 2 11 3 4" xfId="60169" xr:uid="{00000000-0005-0000-0000-000006EB0000}"/>
    <cellStyle name="Output 4 2 11 3 5" xfId="60170" xr:uid="{00000000-0005-0000-0000-000007EB0000}"/>
    <cellStyle name="Output 4 2 11 4" xfId="60171" xr:uid="{00000000-0005-0000-0000-000008EB0000}"/>
    <cellStyle name="Output 4 2 11 4 2" xfId="60172" xr:uid="{00000000-0005-0000-0000-000009EB0000}"/>
    <cellStyle name="Output 4 2 11 4 3" xfId="60173" xr:uid="{00000000-0005-0000-0000-00000AEB0000}"/>
    <cellStyle name="Output 4 2 11 4 4" xfId="60174" xr:uid="{00000000-0005-0000-0000-00000BEB0000}"/>
    <cellStyle name="Output 4 2 11 4 5" xfId="60175" xr:uid="{00000000-0005-0000-0000-00000CEB0000}"/>
    <cellStyle name="Output 4 2 11 5" xfId="60176" xr:uid="{00000000-0005-0000-0000-00000DEB0000}"/>
    <cellStyle name="Output 4 2 11 6" xfId="60177" xr:uid="{00000000-0005-0000-0000-00000EEB0000}"/>
    <cellStyle name="Output 4 2 11 7" xfId="60178" xr:uid="{00000000-0005-0000-0000-00000FEB0000}"/>
    <cellStyle name="Output 4 2 11 8" xfId="60179" xr:uid="{00000000-0005-0000-0000-000010EB0000}"/>
    <cellStyle name="Output 4 2 12" xfId="60180" xr:uid="{00000000-0005-0000-0000-000011EB0000}"/>
    <cellStyle name="Output 4 2 12 2" xfId="60181" xr:uid="{00000000-0005-0000-0000-000012EB0000}"/>
    <cellStyle name="Output 4 2 12 2 2" xfId="60182" xr:uid="{00000000-0005-0000-0000-000013EB0000}"/>
    <cellStyle name="Output 4 2 12 2 2 2" xfId="60183" xr:uid="{00000000-0005-0000-0000-000014EB0000}"/>
    <cellStyle name="Output 4 2 12 2 2 3" xfId="60184" xr:uid="{00000000-0005-0000-0000-000015EB0000}"/>
    <cellStyle name="Output 4 2 12 2 2 4" xfId="60185" xr:uid="{00000000-0005-0000-0000-000016EB0000}"/>
    <cellStyle name="Output 4 2 12 2 2 5" xfId="60186" xr:uid="{00000000-0005-0000-0000-000017EB0000}"/>
    <cellStyle name="Output 4 2 12 2 3" xfId="60187" xr:uid="{00000000-0005-0000-0000-000018EB0000}"/>
    <cellStyle name="Output 4 2 12 2 3 2" xfId="60188" xr:uid="{00000000-0005-0000-0000-000019EB0000}"/>
    <cellStyle name="Output 4 2 12 2 3 3" xfId="60189" xr:uid="{00000000-0005-0000-0000-00001AEB0000}"/>
    <cellStyle name="Output 4 2 12 2 3 4" xfId="60190" xr:uid="{00000000-0005-0000-0000-00001BEB0000}"/>
    <cellStyle name="Output 4 2 12 2 3 5" xfId="60191" xr:uid="{00000000-0005-0000-0000-00001CEB0000}"/>
    <cellStyle name="Output 4 2 12 2 4" xfId="60192" xr:uid="{00000000-0005-0000-0000-00001DEB0000}"/>
    <cellStyle name="Output 4 2 12 2 5" xfId="60193" xr:uid="{00000000-0005-0000-0000-00001EEB0000}"/>
    <cellStyle name="Output 4 2 12 2 6" xfId="60194" xr:uid="{00000000-0005-0000-0000-00001FEB0000}"/>
    <cellStyle name="Output 4 2 12 2 7" xfId="60195" xr:uid="{00000000-0005-0000-0000-000020EB0000}"/>
    <cellStyle name="Output 4 2 12 3" xfId="60196" xr:uid="{00000000-0005-0000-0000-000021EB0000}"/>
    <cellStyle name="Output 4 2 12 3 2" xfId="60197" xr:uid="{00000000-0005-0000-0000-000022EB0000}"/>
    <cellStyle name="Output 4 2 12 3 3" xfId="60198" xr:uid="{00000000-0005-0000-0000-000023EB0000}"/>
    <cellStyle name="Output 4 2 12 3 4" xfId="60199" xr:uid="{00000000-0005-0000-0000-000024EB0000}"/>
    <cellStyle name="Output 4 2 12 3 5" xfId="60200" xr:uid="{00000000-0005-0000-0000-000025EB0000}"/>
    <cellStyle name="Output 4 2 12 4" xfId="60201" xr:uid="{00000000-0005-0000-0000-000026EB0000}"/>
    <cellStyle name="Output 4 2 12 4 2" xfId="60202" xr:uid="{00000000-0005-0000-0000-000027EB0000}"/>
    <cellStyle name="Output 4 2 12 4 3" xfId="60203" xr:uid="{00000000-0005-0000-0000-000028EB0000}"/>
    <cellStyle name="Output 4 2 12 4 4" xfId="60204" xr:uid="{00000000-0005-0000-0000-000029EB0000}"/>
    <cellStyle name="Output 4 2 12 4 5" xfId="60205" xr:uid="{00000000-0005-0000-0000-00002AEB0000}"/>
    <cellStyle name="Output 4 2 12 5" xfId="60206" xr:uid="{00000000-0005-0000-0000-00002BEB0000}"/>
    <cellStyle name="Output 4 2 12 6" xfId="60207" xr:uid="{00000000-0005-0000-0000-00002CEB0000}"/>
    <cellStyle name="Output 4 2 12 7" xfId="60208" xr:uid="{00000000-0005-0000-0000-00002DEB0000}"/>
    <cellStyle name="Output 4 2 12 8" xfId="60209" xr:uid="{00000000-0005-0000-0000-00002EEB0000}"/>
    <cellStyle name="Output 4 2 13" xfId="60210" xr:uid="{00000000-0005-0000-0000-00002FEB0000}"/>
    <cellStyle name="Output 4 2 13 2" xfId="60211" xr:uid="{00000000-0005-0000-0000-000030EB0000}"/>
    <cellStyle name="Output 4 2 13 2 2" xfId="60212" xr:uid="{00000000-0005-0000-0000-000031EB0000}"/>
    <cellStyle name="Output 4 2 13 2 2 2" xfId="60213" xr:uid="{00000000-0005-0000-0000-000032EB0000}"/>
    <cellStyle name="Output 4 2 13 2 2 3" xfId="60214" xr:uid="{00000000-0005-0000-0000-000033EB0000}"/>
    <cellStyle name="Output 4 2 13 2 2 4" xfId="60215" xr:uid="{00000000-0005-0000-0000-000034EB0000}"/>
    <cellStyle name="Output 4 2 13 2 2 5" xfId="60216" xr:uid="{00000000-0005-0000-0000-000035EB0000}"/>
    <cellStyle name="Output 4 2 13 2 3" xfId="60217" xr:uid="{00000000-0005-0000-0000-000036EB0000}"/>
    <cellStyle name="Output 4 2 13 2 3 2" xfId="60218" xr:uid="{00000000-0005-0000-0000-000037EB0000}"/>
    <cellStyle name="Output 4 2 13 2 3 3" xfId="60219" xr:uid="{00000000-0005-0000-0000-000038EB0000}"/>
    <cellStyle name="Output 4 2 13 2 3 4" xfId="60220" xr:uid="{00000000-0005-0000-0000-000039EB0000}"/>
    <cellStyle name="Output 4 2 13 2 3 5" xfId="60221" xr:uid="{00000000-0005-0000-0000-00003AEB0000}"/>
    <cellStyle name="Output 4 2 13 2 4" xfId="60222" xr:uid="{00000000-0005-0000-0000-00003BEB0000}"/>
    <cellStyle name="Output 4 2 13 2 5" xfId="60223" xr:uid="{00000000-0005-0000-0000-00003CEB0000}"/>
    <cellStyle name="Output 4 2 13 2 6" xfId="60224" xr:uid="{00000000-0005-0000-0000-00003DEB0000}"/>
    <cellStyle name="Output 4 2 13 2 7" xfId="60225" xr:uid="{00000000-0005-0000-0000-00003EEB0000}"/>
    <cellStyle name="Output 4 2 13 3" xfId="60226" xr:uid="{00000000-0005-0000-0000-00003FEB0000}"/>
    <cellStyle name="Output 4 2 13 3 2" xfId="60227" xr:uid="{00000000-0005-0000-0000-000040EB0000}"/>
    <cellStyle name="Output 4 2 13 3 3" xfId="60228" xr:uid="{00000000-0005-0000-0000-000041EB0000}"/>
    <cellStyle name="Output 4 2 13 3 4" xfId="60229" xr:uid="{00000000-0005-0000-0000-000042EB0000}"/>
    <cellStyle name="Output 4 2 13 3 5" xfId="60230" xr:uid="{00000000-0005-0000-0000-000043EB0000}"/>
    <cellStyle name="Output 4 2 13 4" xfId="60231" xr:uid="{00000000-0005-0000-0000-000044EB0000}"/>
    <cellStyle name="Output 4 2 13 4 2" xfId="60232" xr:uid="{00000000-0005-0000-0000-000045EB0000}"/>
    <cellStyle name="Output 4 2 13 4 3" xfId="60233" xr:uid="{00000000-0005-0000-0000-000046EB0000}"/>
    <cellStyle name="Output 4 2 13 4 4" xfId="60234" xr:uid="{00000000-0005-0000-0000-000047EB0000}"/>
    <cellStyle name="Output 4 2 13 4 5" xfId="60235" xr:uid="{00000000-0005-0000-0000-000048EB0000}"/>
    <cellStyle name="Output 4 2 13 5" xfId="60236" xr:uid="{00000000-0005-0000-0000-000049EB0000}"/>
    <cellStyle name="Output 4 2 13 6" xfId="60237" xr:uid="{00000000-0005-0000-0000-00004AEB0000}"/>
    <cellStyle name="Output 4 2 13 7" xfId="60238" xr:uid="{00000000-0005-0000-0000-00004BEB0000}"/>
    <cellStyle name="Output 4 2 13 8" xfId="60239" xr:uid="{00000000-0005-0000-0000-00004CEB0000}"/>
    <cellStyle name="Output 4 2 14" xfId="60240" xr:uid="{00000000-0005-0000-0000-00004DEB0000}"/>
    <cellStyle name="Output 4 2 14 2" xfId="60241" xr:uid="{00000000-0005-0000-0000-00004EEB0000}"/>
    <cellStyle name="Output 4 2 14 2 2" xfId="60242" xr:uid="{00000000-0005-0000-0000-00004FEB0000}"/>
    <cellStyle name="Output 4 2 14 2 2 2" xfId="60243" xr:uid="{00000000-0005-0000-0000-000050EB0000}"/>
    <cellStyle name="Output 4 2 14 2 2 3" xfId="60244" xr:uid="{00000000-0005-0000-0000-000051EB0000}"/>
    <cellStyle name="Output 4 2 14 2 2 4" xfId="60245" xr:uid="{00000000-0005-0000-0000-000052EB0000}"/>
    <cellStyle name="Output 4 2 14 2 2 5" xfId="60246" xr:uid="{00000000-0005-0000-0000-000053EB0000}"/>
    <cellStyle name="Output 4 2 14 2 3" xfId="60247" xr:uid="{00000000-0005-0000-0000-000054EB0000}"/>
    <cellStyle name="Output 4 2 14 2 3 2" xfId="60248" xr:uid="{00000000-0005-0000-0000-000055EB0000}"/>
    <cellStyle name="Output 4 2 14 2 3 3" xfId="60249" xr:uid="{00000000-0005-0000-0000-000056EB0000}"/>
    <cellStyle name="Output 4 2 14 2 3 4" xfId="60250" xr:uid="{00000000-0005-0000-0000-000057EB0000}"/>
    <cellStyle name="Output 4 2 14 2 3 5" xfId="60251" xr:uid="{00000000-0005-0000-0000-000058EB0000}"/>
    <cellStyle name="Output 4 2 14 2 4" xfId="60252" xr:uid="{00000000-0005-0000-0000-000059EB0000}"/>
    <cellStyle name="Output 4 2 14 2 5" xfId="60253" xr:uid="{00000000-0005-0000-0000-00005AEB0000}"/>
    <cellStyle name="Output 4 2 14 2 6" xfId="60254" xr:uid="{00000000-0005-0000-0000-00005BEB0000}"/>
    <cellStyle name="Output 4 2 14 2 7" xfId="60255" xr:uid="{00000000-0005-0000-0000-00005CEB0000}"/>
    <cellStyle name="Output 4 2 14 3" xfId="60256" xr:uid="{00000000-0005-0000-0000-00005DEB0000}"/>
    <cellStyle name="Output 4 2 14 3 2" xfId="60257" xr:uid="{00000000-0005-0000-0000-00005EEB0000}"/>
    <cellStyle name="Output 4 2 14 3 3" xfId="60258" xr:uid="{00000000-0005-0000-0000-00005FEB0000}"/>
    <cellStyle name="Output 4 2 14 3 4" xfId="60259" xr:uid="{00000000-0005-0000-0000-000060EB0000}"/>
    <cellStyle name="Output 4 2 14 3 5" xfId="60260" xr:uid="{00000000-0005-0000-0000-000061EB0000}"/>
    <cellStyle name="Output 4 2 14 4" xfId="60261" xr:uid="{00000000-0005-0000-0000-000062EB0000}"/>
    <cellStyle name="Output 4 2 14 4 2" xfId="60262" xr:uid="{00000000-0005-0000-0000-000063EB0000}"/>
    <cellStyle name="Output 4 2 14 4 3" xfId="60263" xr:uid="{00000000-0005-0000-0000-000064EB0000}"/>
    <cellStyle name="Output 4 2 14 4 4" xfId="60264" xr:uid="{00000000-0005-0000-0000-000065EB0000}"/>
    <cellStyle name="Output 4 2 14 4 5" xfId="60265" xr:uid="{00000000-0005-0000-0000-000066EB0000}"/>
    <cellStyle name="Output 4 2 14 5" xfId="60266" xr:uid="{00000000-0005-0000-0000-000067EB0000}"/>
    <cellStyle name="Output 4 2 14 6" xfId="60267" xr:uid="{00000000-0005-0000-0000-000068EB0000}"/>
    <cellStyle name="Output 4 2 14 7" xfId="60268" xr:uid="{00000000-0005-0000-0000-000069EB0000}"/>
    <cellStyle name="Output 4 2 14 8" xfId="60269" xr:uid="{00000000-0005-0000-0000-00006AEB0000}"/>
    <cellStyle name="Output 4 2 15" xfId="60270" xr:uid="{00000000-0005-0000-0000-00006BEB0000}"/>
    <cellStyle name="Output 4 2 15 2" xfId="60271" xr:uid="{00000000-0005-0000-0000-00006CEB0000}"/>
    <cellStyle name="Output 4 2 15 2 2" xfId="60272" xr:uid="{00000000-0005-0000-0000-00006DEB0000}"/>
    <cellStyle name="Output 4 2 15 2 3" xfId="60273" xr:uid="{00000000-0005-0000-0000-00006EEB0000}"/>
    <cellStyle name="Output 4 2 15 2 4" xfId="60274" xr:uid="{00000000-0005-0000-0000-00006FEB0000}"/>
    <cellStyle name="Output 4 2 15 2 5" xfId="60275" xr:uid="{00000000-0005-0000-0000-000070EB0000}"/>
    <cellStyle name="Output 4 2 15 3" xfId="60276" xr:uid="{00000000-0005-0000-0000-000071EB0000}"/>
    <cellStyle name="Output 4 2 15 3 2" xfId="60277" xr:uid="{00000000-0005-0000-0000-000072EB0000}"/>
    <cellStyle name="Output 4 2 15 3 3" xfId="60278" xr:uid="{00000000-0005-0000-0000-000073EB0000}"/>
    <cellStyle name="Output 4 2 15 3 4" xfId="60279" xr:uid="{00000000-0005-0000-0000-000074EB0000}"/>
    <cellStyle name="Output 4 2 15 3 5" xfId="60280" xr:uid="{00000000-0005-0000-0000-000075EB0000}"/>
    <cellStyle name="Output 4 2 15 4" xfId="60281" xr:uid="{00000000-0005-0000-0000-000076EB0000}"/>
    <cellStyle name="Output 4 2 15 5" xfId="60282" xr:uid="{00000000-0005-0000-0000-000077EB0000}"/>
    <cellStyle name="Output 4 2 15 6" xfId="60283" xr:uid="{00000000-0005-0000-0000-000078EB0000}"/>
    <cellStyle name="Output 4 2 15 7" xfId="60284" xr:uid="{00000000-0005-0000-0000-000079EB0000}"/>
    <cellStyle name="Output 4 2 16" xfId="60285" xr:uid="{00000000-0005-0000-0000-00007AEB0000}"/>
    <cellStyle name="Output 4 2 16 2" xfId="60286" xr:uid="{00000000-0005-0000-0000-00007BEB0000}"/>
    <cellStyle name="Output 4 2 16 3" xfId="60287" xr:uid="{00000000-0005-0000-0000-00007CEB0000}"/>
    <cellStyle name="Output 4 2 16 4" xfId="60288" xr:uid="{00000000-0005-0000-0000-00007DEB0000}"/>
    <cellStyle name="Output 4 2 16 5" xfId="60289" xr:uid="{00000000-0005-0000-0000-00007EEB0000}"/>
    <cellStyle name="Output 4 2 17" xfId="60290" xr:uid="{00000000-0005-0000-0000-00007FEB0000}"/>
    <cellStyle name="Output 4 2 17 2" xfId="60291" xr:uid="{00000000-0005-0000-0000-000080EB0000}"/>
    <cellStyle name="Output 4 2 17 3" xfId="60292" xr:uid="{00000000-0005-0000-0000-000081EB0000}"/>
    <cellStyle name="Output 4 2 17 4" xfId="60293" xr:uid="{00000000-0005-0000-0000-000082EB0000}"/>
    <cellStyle name="Output 4 2 17 5" xfId="60294" xr:uid="{00000000-0005-0000-0000-000083EB0000}"/>
    <cellStyle name="Output 4 2 18" xfId="60295" xr:uid="{00000000-0005-0000-0000-000084EB0000}"/>
    <cellStyle name="Output 4 2 18 2" xfId="60296" xr:uid="{00000000-0005-0000-0000-000085EB0000}"/>
    <cellStyle name="Output 4 2 19" xfId="60297" xr:uid="{00000000-0005-0000-0000-000086EB0000}"/>
    <cellStyle name="Output 4 2 2" xfId="60298" xr:uid="{00000000-0005-0000-0000-000087EB0000}"/>
    <cellStyle name="Output 4 2 2 2" xfId="60299" xr:uid="{00000000-0005-0000-0000-000088EB0000}"/>
    <cellStyle name="Output 4 2 2 2 2" xfId="60300" xr:uid="{00000000-0005-0000-0000-000089EB0000}"/>
    <cellStyle name="Output 4 2 2 2 2 2" xfId="60301" xr:uid="{00000000-0005-0000-0000-00008AEB0000}"/>
    <cellStyle name="Output 4 2 2 2 2 3" xfId="60302" xr:uid="{00000000-0005-0000-0000-00008BEB0000}"/>
    <cellStyle name="Output 4 2 2 2 2 4" xfId="60303" xr:uid="{00000000-0005-0000-0000-00008CEB0000}"/>
    <cellStyle name="Output 4 2 2 2 2 5" xfId="60304" xr:uid="{00000000-0005-0000-0000-00008DEB0000}"/>
    <cellStyle name="Output 4 2 2 2 3" xfId="60305" xr:uid="{00000000-0005-0000-0000-00008EEB0000}"/>
    <cellStyle name="Output 4 2 2 2 3 2" xfId="60306" xr:uid="{00000000-0005-0000-0000-00008FEB0000}"/>
    <cellStyle name="Output 4 2 2 2 3 3" xfId="60307" xr:uid="{00000000-0005-0000-0000-000090EB0000}"/>
    <cellStyle name="Output 4 2 2 2 3 4" xfId="60308" xr:uid="{00000000-0005-0000-0000-000091EB0000}"/>
    <cellStyle name="Output 4 2 2 2 3 5" xfId="60309" xr:uid="{00000000-0005-0000-0000-000092EB0000}"/>
    <cellStyle name="Output 4 2 2 2 4" xfId="60310" xr:uid="{00000000-0005-0000-0000-000093EB0000}"/>
    <cellStyle name="Output 4 2 2 2 5" xfId="60311" xr:uid="{00000000-0005-0000-0000-000094EB0000}"/>
    <cellStyle name="Output 4 2 2 2 6" xfId="60312" xr:uid="{00000000-0005-0000-0000-000095EB0000}"/>
    <cellStyle name="Output 4 2 2 2 7" xfId="60313" xr:uid="{00000000-0005-0000-0000-000096EB0000}"/>
    <cellStyle name="Output 4 2 2 3" xfId="60314" xr:uid="{00000000-0005-0000-0000-000097EB0000}"/>
    <cellStyle name="Output 4 2 2 3 2" xfId="60315" xr:uid="{00000000-0005-0000-0000-000098EB0000}"/>
    <cellStyle name="Output 4 2 2 3 3" xfId="60316" xr:uid="{00000000-0005-0000-0000-000099EB0000}"/>
    <cellStyle name="Output 4 2 2 3 4" xfId="60317" xr:uid="{00000000-0005-0000-0000-00009AEB0000}"/>
    <cellStyle name="Output 4 2 2 3 5" xfId="60318" xr:uid="{00000000-0005-0000-0000-00009BEB0000}"/>
    <cellStyle name="Output 4 2 2 4" xfId="60319" xr:uid="{00000000-0005-0000-0000-00009CEB0000}"/>
    <cellStyle name="Output 4 2 2 4 2" xfId="60320" xr:uid="{00000000-0005-0000-0000-00009DEB0000}"/>
    <cellStyle name="Output 4 2 2 4 3" xfId="60321" xr:uid="{00000000-0005-0000-0000-00009EEB0000}"/>
    <cellStyle name="Output 4 2 2 4 4" xfId="60322" xr:uid="{00000000-0005-0000-0000-00009FEB0000}"/>
    <cellStyle name="Output 4 2 2 4 5" xfId="60323" xr:uid="{00000000-0005-0000-0000-0000A0EB0000}"/>
    <cellStyle name="Output 4 2 2 5" xfId="60324" xr:uid="{00000000-0005-0000-0000-0000A1EB0000}"/>
    <cellStyle name="Output 4 2 2 5 2" xfId="60325" xr:uid="{00000000-0005-0000-0000-0000A2EB0000}"/>
    <cellStyle name="Output 4 2 2 6" xfId="60326" xr:uid="{00000000-0005-0000-0000-0000A3EB0000}"/>
    <cellStyle name="Output 4 2 2 7" xfId="60327" xr:uid="{00000000-0005-0000-0000-0000A4EB0000}"/>
    <cellStyle name="Output 4 2 2 8" xfId="60328" xr:uid="{00000000-0005-0000-0000-0000A5EB0000}"/>
    <cellStyle name="Output 4 2 20" xfId="60329" xr:uid="{00000000-0005-0000-0000-0000A6EB0000}"/>
    <cellStyle name="Output 4 2 21" xfId="60330" xr:uid="{00000000-0005-0000-0000-0000A7EB0000}"/>
    <cellStyle name="Output 4 2 3" xfId="60331" xr:uid="{00000000-0005-0000-0000-0000A8EB0000}"/>
    <cellStyle name="Output 4 2 3 2" xfId="60332" xr:uid="{00000000-0005-0000-0000-0000A9EB0000}"/>
    <cellStyle name="Output 4 2 3 2 2" xfId="60333" xr:uid="{00000000-0005-0000-0000-0000AAEB0000}"/>
    <cellStyle name="Output 4 2 3 2 2 2" xfId="60334" xr:uid="{00000000-0005-0000-0000-0000ABEB0000}"/>
    <cellStyle name="Output 4 2 3 2 2 3" xfId="60335" xr:uid="{00000000-0005-0000-0000-0000ACEB0000}"/>
    <cellStyle name="Output 4 2 3 2 2 4" xfId="60336" xr:uid="{00000000-0005-0000-0000-0000ADEB0000}"/>
    <cellStyle name="Output 4 2 3 2 2 5" xfId="60337" xr:uid="{00000000-0005-0000-0000-0000AEEB0000}"/>
    <cellStyle name="Output 4 2 3 2 3" xfId="60338" xr:uid="{00000000-0005-0000-0000-0000AFEB0000}"/>
    <cellStyle name="Output 4 2 3 2 3 2" xfId="60339" xr:uid="{00000000-0005-0000-0000-0000B0EB0000}"/>
    <cellStyle name="Output 4 2 3 2 3 3" xfId="60340" xr:uid="{00000000-0005-0000-0000-0000B1EB0000}"/>
    <cellStyle name="Output 4 2 3 2 3 4" xfId="60341" xr:uid="{00000000-0005-0000-0000-0000B2EB0000}"/>
    <cellStyle name="Output 4 2 3 2 3 5" xfId="60342" xr:uid="{00000000-0005-0000-0000-0000B3EB0000}"/>
    <cellStyle name="Output 4 2 3 2 4" xfId="60343" xr:uid="{00000000-0005-0000-0000-0000B4EB0000}"/>
    <cellStyle name="Output 4 2 3 2 5" xfId="60344" xr:uid="{00000000-0005-0000-0000-0000B5EB0000}"/>
    <cellStyle name="Output 4 2 3 2 6" xfId="60345" xr:uid="{00000000-0005-0000-0000-0000B6EB0000}"/>
    <cellStyle name="Output 4 2 3 2 7" xfId="60346" xr:uid="{00000000-0005-0000-0000-0000B7EB0000}"/>
    <cellStyle name="Output 4 2 3 3" xfId="60347" xr:uid="{00000000-0005-0000-0000-0000B8EB0000}"/>
    <cellStyle name="Output 4 2 3 3 2" xfId="60348" xr:uid="{00000000-0005-0000-0000-0000B9EB0000}"/>
    <cellStyle name="Output 4 2 3 3 3" xfId="60349" xr:uid="{00000000-0005-0000-0000-0000BAEB0000}"/>
    <cellStyle name="Output 4 2 3 3 4" xfId="60350" xr:uid="{00000000-0005-0000-0000-0000BBEB0000}"/>
    <cellStyle name="Output 4 2 3 3 5" xfId="60351" xr:uid="{00000000-0005-0000-0000-0000BCEB0000}"/>
    <cellStyle name="Output 4 2 3 4" xfId="60352" xr:uid="{00000000-0005-0000-0000-0000BDEB0000}"/>
    <cellStyle name="Output 4 2 3 4 2" xfId="60353" xr:uid="{00000000-0005-0000-0000-0000BEEB0000}"/>
    <cellStyle name="Output 4 2 3 4 3" xfId="60354" xr:uid="{00000000-0005-0000-0000-0000BFEB0000}"/>
    <cellStyle name="Output 4 2 3 4 4" xfId="60355" xr:uid="{00000000-0005-0000-0000-0000C0EB0000}"/>
    <cellStyle name="Output 4 2 3 4 5" xfId="60356" xr:uid="{00000000-0005-0000-0000-0000C1EB0000}"/>
    <cellStyle name="Output 4 2 3 5" xfId="60357" xr:uid="{00000000-0005-0000-0000-0000C2EB0000}"/>
    <cellStyle name="Output 4 2 3 6" xfId="60358" xr:uid="{00000000-0005-0000-0000-0000C3EB0000}"/>
    <cellStyle name="Output 4 2 3 7" xfId="60359" xr:uid="{00000000-0005-0000-0000-0000C4EB0000}"/>
    <cellStyle name="Output 4 2 3 8" xfId="60360" xr:uid="{00000000-0005-0000-0000-0000C5EB0000}"/>
    <cellStyle name="Output 4 2 4" xfId="60361" xr:uid="{00000000-0005-0000-0000-0000C6EB0000}"/>
    <cellStyle name="Output 4 2 4 2" xfId="60362" xr:uid="{00000000-0005-0000-0000-0000C7EB0000}"/>
    <cellStyle name="Output 4 2 4 2 2" xfId="60363" xr:uid="{00000000-0005-0000-0000-0000C8EB0000}"/>
    <cellStyle name="Output 4 2 4 2 2 2" xfId="60364" xr:uid="{00000000-0005-0000-0000-0000C9EB0000}"/>
    <cellStyle name="Output 4 2 4 2 2 3" xfId="60365" xr:uid="{00000000-0005-0000-0000-0000CAEB0000}"/>
    <cellStyle name="Output 4 2 4 2 2 4" xfId="60366" xr:uid="{00000000-0005-0000-0000-0000CBEB0000}"/>
    <cellStyle name="Output 4 2 4 2 2 5" xfId="60367" xr:uid="{00000000-0005-0000-0000-0000CCEB0000}"/>
    <cellStyle name="Output 4 2 4 2 3" xfId="60368" xr:uid="{00000000-0005-0000-0000-0000CDEB0000}"/>
    <cellStyle name="Output 4 2 4 2 3 2" xfId="60369" xr:uid="{00000000-0005-0000-0000-0000CEEB0000}"/>
    <cellStyle name="Output 4 2 4 2 3 3" xfId="60370" xr:uid="{00000000-0005-0000-0000-0000CFEB0000}"/>
    <cellStyle name="Output 4 2 4 2 3 4" xfId="60371" xr:uid="{00000000-0005-0000-0000-0000D0EB0000}"/>
    <cellStyle name="Output 4 2 4 2 3 5" xfId="60372" xr:uid="{00000000-0005-0000-0000-0000D1EB0000}"/>
    <cellStyle name="Output 4 2 4 2 4" xfId="60373" xr:uid="{00000000-0005-0000-0000-0000D2EB0000}"/>
    <cellStyle name="Output 4 2 4 2 5" xfId="60374" xr:uid="{00000000-0005-0000-0000-0000D3EB0000}"/>
    <cellStyle name="Output 4 2 4 2 6" xfId="60375" xr:uid="{00000000-0005-0000-0000-0000D4EB0000}"/>
    <cellStyle name="Output 4 2 4 2 7" xfId="60376" xr:uid="{00000000-0005-0000-0000-0000D5EB0000}"/>
    <cellStyle name="Output 4 2 4 3" xfId="60377" xr:uid="{00000000-0005-0000-0000-0000D6EB0000}"/>
    <cellStyle name="Output 4 2 4 3 2" xfId="60378" xr:uid="{00000000-0005-0000-0000-0000D7EB0000}"/>
    <cellStyle name="Output 4 2 4 3 3" xfId="60379" xr:uid="{00000000-0005-0000-0000-0000D8EB0000}"/>
    <cellStyle name="Output 4 2 4 3 4" xfId="60380" xr:uid="{00000000-0005-0000-0000-0000D9EB0000}"/>
    <cellStyle name="Output 4 2 4 3 5" xfId="60381" xr:uid="{00000000-0005-0000-0000-0000DAEB0000}"/>
    <cellStyle name="Output 4 2 4 4" xfId="60382" xr:uid="{00000000-0005-0000-0000-0000DBEB0000}"/>
    <cellStyle name="Output 4 2 4 4 2" xfId="60383" xr:uid="{00000000-0005-0000-0000-0000DCEB0000}"/>
    <cellStyle name="Output 4 2 4 4 3" xfId="60384" xr:uid="{00000000-0005-0000-0000-0000DDEB0000}"/>
    <cellStyle name="Output 4 2 4 4 4" xfId="60385" xr:uid="{00000000-0005-0000-0000-0000DEEB0000}"/>
    <cellStyle name="Output 4 2 4 4 5" xfId="60386" xr:uid="{00000000-0005-0000-0000-0000DFEB0000}"/>
    <cellStyle name="Output 4 2 4 5" xfId="60387" xr:uid="{00000000-0005-0000-0000-0000E0EB0000}"/>
    <cellStyle name="Output 4 2 4 6" xfId="60388" xr:uid="{00000000-0005-0000-0000-0000E1EB0000}"/>
    <cellStyle name="Output 4 2 4 7" xfId="60389" xr:uid="{00000000-0005-0000-0000-0000E2EB0000}"/>
    <cellStyle name="Output 4 2 4 8" xfId="60390" xr:uid="{00000000-0005-0000-0000-0000E3EB0000}"/>
    <cellStyle name="Output 4 2 5" xfId="60391" xr:uid="{00000000-0005-0000-0000-0000E4EB0000}"/>
    <cellStyle name="Output 4 2 5 2" xfId="60392" xr:uid="{00000000-0005-0000-0000-0000E5EB0000}"/>
    <cellStyle name="Output 4 2 5 2 2" xfId="60393" xr:uid="{00000000-0005-0000-0000-0000E6EB0000}"/>
    <cellStyle name="Output 4 2 5 2 2 2" xfId="60394" xr:uid="{00000000-0005-0000-0000-0000E7EB0000}"/>
    <cellStyle name="Output 4 2 5 2 2 3" xfId="60395" xr:uid="{00000000-0005-0000-0000-0000E8EB0000}"/>
    <cellStyle name="Output 4 2 5 2 2 4" xfId="60396" xr:uid="{00000000-0005-0000-0000-0000E9EB0000}"/>
    <cellStyle name="Output 4 2 5 2 2 5" xfId="60397" xr:uid="{00000000-0005-0000-0000-0000EAEB0000}"/>
    <cellStyle name="Output 4 2 5 2 3" xfId="60398" xr:uid="{00000000-0005-0000-0000-0000EBEB0000}"/>
    <cellStyle name="Output 4 2 5 2 3 2" xfId="60399" xr:uid="{00000000-0005-0000-0000-0000ECEB0000}"/>
    <cellStyle name="Output 4 2 5 2 3 3" xfId="60400" xr:uid="{00000000-0005-0000-0000-0000EDEB0000}"/>
    <cellStyle name="Output 4 2 5 2 3 4" xfId="60401" xr:uid="{00000000-0005-0000-0000-0000EEEB0000}"/>
    <cellStyle name="Output 4 2 5 2 3 5" xfId="60402" xr:uid="{00000000-0005-0000-0000-0000EFEB0000}"/>
    <cellStyle name="Output 4 2 5 2 4" xfId="60403" xr:uid="{00000000-0005-0000-0000-0000F0EB0000}"/>
    <cellStyle name="Output 4 2 5 2 5" xfId="60404" xr:uid="{00000000-0005-0000-0000-0000F1EB0000}"/>
    <cellStyle name="Output 4 2 5 2 6" xfId="60405" xr:uid="{00000000-0005-0000-0000-0000F2EB0000}"/>
    <cellStyle name="Output 4 2 5 2 7" xfId="60406" xr:uid="{00000000-0005-0000-0000-0000F3EB0000}"/>
    <cellStyle name="Output 4 2 5 3" xfId="60407" xr:uid="{00000000-0005-0000-0000-0000F4EB0000}"/>
    <cellStyle name="Output 4 2 5 3 2" xfId="60408" xr:uid="{00000000-0005-0000-0000-0000F5EB0000}"/>
    <cellStyle name="Output 4 2 5 3 3" xfId="60409" xr:uid="{00000000-0005-0000-0000-0000F6EB0000}"/>
    <cellStyle name="Output 4 2 5 3 4" xfId="60410" xr:uid="{00000000-0005-0000-0000-0000F7EB0000}"/>
    <cellStyle name="Output 4 2 5 3 5" xfId="60411" xr:uid="{00000000-0005-0000-0000-0000F8EB0000}"/>
    <cellStyle name="Output 4 2 5 4" xfId="60412" xr:uid="{00000000-0005-0000-0000-0000F9EB0000}"/>
    <cellStyle name="Output 4 2 5 4 2" xfId="60413" xr:uid="{00000000-0005-0000-0000-0000FAEB0000}"/>
    <cellStyle name="Output 4 2 5 4 3" xfId="60414" xr:uid="{00000000-0005-0000-0000-0000FBEB0000}"/>
    <cellStyle name="Output 4 2 5 4 4" xfId="60415" xr:uid="{00000000-0005-0000-0000-0000FCEB0000}"/>
    <cellStyle name="Output 4 2 5 4 5" xfId="60416" xr:uid="{00000000-0005-0000-0000-0000FDEB0000}"/>
    <cellStyle name="Output 4 2 5 5" xfId="60417" xr:uid="{00000000-0005-0000-0000-0000FEEB0000}"/>
    <cellStyle name="Output 4 2 5 6" xfId="60418" xr:uid="{00000000-0005-0000-0000-0000FFEB0000}"/>
    <cellStyle name="Output 4 2 5 7" xfId="60419" xr:uid="{00000000-0005-0000-0000-000000EC0000}"/>
    <cellStyle name="Output 4 2 5 8" xfId="60420" xr:uid="{00000000-0005-0000-0000-000001EC0000}"/>
    <cellStyle name="Output 4 2 6" xfId="60421" xr:uid="{00000000-0005-0000-0000-000002EC0000}"/>
    <cellStyle name="Output 4 2 6 2" xfId="60422" xr:uid="{00000000-0005-0000-0000-000003EC0000}"/>
    <cellStyle name="Output 4 2 6 2 2" xfId="60423" xr:uid="{00000000-0005-0000-0000-000004EC0000}"/>
    <cellStyle name="Output 4 2 6 2 2 2" xfId="60424" xr:uid="{00000000-0005-0000-0000-000005EC0000}"/>
    <cellStyle name="Output 4 2 6 2 2 3" xfId="60425" xr:uid="{00000000-0005-0000-0000-000006EC0000}"/>
    <cellStyle name="Output 4 2 6 2 2 4" xfId="60426" xr:uid="{00000000-0005-0000-0000-000007EC0000}"/>
    <cellStyle name="Output 4 2 6 2 2 5" xfId="60427" xr:uid="{00000000-0005-0000-0000-000008EC0000}"/>
    <cellStyle name="Output 4 2 6 2 3" xfId="60428" xr:uid="{00000000-0005-0000-0000-000009EC0000}"/>
    <cellStyle name="Output 4 2 6 2 3 2" xfId="60429" xr:uid="{00000000-0005-0000-0000-00000AEC0000}"/>
    <cellStyle name="Output 4 2 6 2 3 3" xfId="60430" xr:uid="{00000000-0005-0000-0000-00000BEC0000}"/>
    <cellStyle name="Output 4 2 6 2 3 4" xfId="60431" xr:uid="{00000000-0005-0000-0000-00000CEC0000}"/>
    <cellStyle name="Output 4 2 6 2 3 5" xfId="60432" xr:uid="{00000000-0005-0000-0000-00000DEC0000}"/>
    <cellStyle name="Output 4 2 6 2 4" xfId="60433" xr:uid="{00000000-0005-0000-0000-00000EEC0000}"/>
    <cellStyle name="Output 4 2 6 2 5" xfId="60434" xr:uid="{00000000-0005-0000-0000-00000FEC0000}"/>
    <cellStyle name="Output 4 2 6 2 6" xfId="60435" xr:uid="{00000000-0005-0000-0000-000010EC0000}"/>
    <cellStyle name="Output 4 2 6 2 7" xfId="60436" xr:uid="{00000000-0005-0000-0000-000011EC0000}"/>
    <cellStyle name="Output 4 2 6 3" xfId="60437" xr:uid="{00000000-0005-0000-0000-000012EC0000}"/>
    <cellStyle name="Output 4 2 6 3 2" xfId="60438" xr:uid="{00000000-0005-0000-0000-000013EC0000}"/>
    <cellStyle name="Output 4 2 6 3 3" xfId="60439" xr:uid="{00000000-0005-0000-0000-000014EC0000}"/>
    <cellStyle name="Output 4 2 6 3 4" xfId="60440" xr:uid="{00000000-0005-0000-0000-000015EC0000}"/>
    <cellStyle name="Output 4 2 6 3 5" xfId="60441" xr:uid="{00000000-0005-0000-0000-000016EC0000}"/>
    <cellStyle name="Output 4 2 6 4" xfId="60442" xr:uid="{00000000-0005-0000-0000-000017EC0000}"/>
    <cellStyle name="Output 4 2 6 4 2" xfId="60443" xr:uid="{00000000-0005-0000-0000-000018EC0000}"/>
    <cellStyle name="Output 4 2 6 4 3" xfId="60444" xr:uid="{00000000-0005-0000-0000-000019EC0000}"/>
    <cellStyle name="Output 4 2 6 4 4" xfId="60445" xr:uid="{00000000-0005-0000-0000-00001AEC0000}"/>
    <cellStyle name="Output 4 2 6 4 5" xfId="60446" xr:uid="{00000000-0005-0000-0000-00001BEC0000}"/>
    <cellStyle name="Output 4 2 6 5" xfId="60447" xr:uid="{00000000-0005-0000-0000-00001CEC0000}"/>
    <cellStyle name="Output 4 2 6 6" xfId="60448" xr:uid="{00000000-0005-0000-0000-00001DEC0000}"/>
    <cellStyle name="Output 4 2 6 7" xfId="60449" xr:uid="{00000000-0005-0000-0000-00001EEC0000}"/>
    <cellStyle name="Output 4 2 6 8" xfId="60450" xr:uid="{00000000-0005-0000-0000-00001FEC0000}"/>
    <cellStyle name="Output 4 2 7" xfId="60451" xr:uid="{00000000-0005-0000-0000-000020EC0000}"/>
    <cellStyle name="Output 4 2 7 2" xfId="60452" xr:uid="{00000000-0005-0000-0000-000021EC0000}"/>
    <cellStyle name="Output 4 2 7 2 2" xfId="60453" xr:uid="{00000000-0005-0000-0000-000022EC0000}"/>
    <cellStyle name="Output 4 2 7 2 2 2" xfId="60454" xr:uid="{00000000-0005-0000-0000-000023EC0000}"/>
    <cellStyle name="Output 4 2 7 2 2 3" xfId="60455" xr:uid="{00000000-0005-0000-0000-000024EC0000}"/>
    <cellStyle name="Output 4 2 7 2 2 4" xfId="60456" xr:uid="{00000000-0005-0000-0000-000025EC0000}"/>
    <cellStyle name="Output 4 2 7 2 2 5" xfId="60457" xr:uid="{00000000-0005-0000-0000-000026EC0000}"/>
    <cellStyle name="Output 4 2 7 2 3" xfId="60458" xr:uid="{00000000-0005-0000-0000-000027EC0000}"/>
    <cellStyle name="Output 4 2 7 2 3 2" xfId="60459" xr:uid="{00000000-0005-0000-0000-000028EC0000}"/>
    <cellStyle name="Output 4 2 7 2 3 3" xfId="60460" xr:uid="{00000000-0005-0000-0000-000029EC0000}"/>
    <cellStyle name="Output 4 2 7 2 3 4" xfId="60461" xr:uid="{00000000-0005-0000-0000-00002AEC0000}"/>
    <cellStyle name="Output 4 2 7 2 3 5" xfId="60462" xr:uid="{00000000-0005-0000-0000-00002BEC0000}"/>
    <cellStyle name="Output 4 2 7 2 4" xfId="60463" xr:uid="{00000000-0005-0000-0000-00002CEC0000}"/>
    <cellStyle name="Output 4 2 7 2 5" xfId="60464" xr:uid="{00000000-0005-0000-0000-00002DEC0000}"/>
    <cellStyle name="Output 4 2 7 2 6" xfId="60465" xr:uid="{00000000-0005-0000-0000-00002EEC0000}"/>
    <cellStyle name="Output 4 2 7 2 7" xfId="60466" xr:uid="{00000000-0005-0000-0000-00002FEC0000}"/>
    <cellStyle name="Output 4 2 7 3" xfId="60467" xr:uid="{00000000-0005-0000-0000-000030EC0000}"/>
    <cellStyle name="Output 4 2 7 3 2" xfId="60468" xr:uid="{00000000-0005-0000-0000-000031EC0000}"/>
    <cellStyle name="Output 4 2 7 3 3" xfId="60469" xr:uid="{00000000-0005-0000-0000-000032EC0000}"/>
    <cellStyle name="Output 4 2 7 3 4" xfId="60470" xr:uid="{00000000-0005-0000-0000-000033EC0000}"/>
    <cellStyle name="Output 4 2 7 3 5" xfId="60471" xr:uid="{00000000-0005-0000-0000-000034EC0000}"/>
    <cellStyle name="Output 4 2 7 4" xfId="60472" xr:uid="{00000000-0005-0000-0000-000035EC0000}"/>
    <cellStyle name="Output 4 2 7 4 2" xfId="60473" xr:uid="{00000000-0005-0000-0000-000036EC0000}"/>
    <cellStyle name="Output 4 2 7 4 3" xfId="60474" xr:uid="{00000000-0005-0000-0000-000037EC0000}"/>
    <cellStyle name="Output 4 2 7 4 4" xfId="60475" xr:uid="{00000000-0005-0000-0000-000038EC0000}"/>
    <cellStyle name="Output 4 2 7 4 5" xfId="60476" xr:uid="{00000000-0005-0000-0000-000039EC0000}"/>
    <cellStyle name="Output 4 2 7 5" xfId="60477" xr:uid="{00000000-0005-0000-0000-00003AEC0000}"/>
    <cellStyle name="Output 4 2 7 6" xfId="60478" xr:uid="{00000000-0005-0000-0000-00003BEC0000}"/>
    <cellStyle name="Output 4 2 7 7" xfId="60479" xr:uid="{00000000-0005-0000-0000-00003CEC0000}"/>
    <cellStyle name="Output 4 2 7 8" xfId="60480" xr:uid="{00000000-0005-0000-0000-00003DEC0000}"/>
    <cellStyle name="Output 4 2 8" xfId="60481" xr:uid="{00000000-0005-0000-0000-00003EEC0000}"/>
    <cellStyle name="Output 4 2 8 2" xfId="60482" xr:uid="{00000000-0005-0000-0000-00003FEC0000}"/>
    <cellStyle name="Output 4 2 8 2 2" xfId="60483" xr:uid="{00000000-0005-0000-0000-000040EC0000}"/>
    <cellStyle name="Output 4 2 8 2 2 2" xfId="60484" xr:uid="{00000000-0005-0000-0000-000041EC0000}"/>
    <cellStyle name="Output 4 2 8 2 2 3" xfId="60485" xr:uid="{00000000-0005-0000-0000-000042EC0000}"/>
    <cellStyle name="Output 4 2 8 2 2 4" xfId="60486" xr:uid="{00000000-0005-0000-0000-000043EC0000}"/>
    <cellStyle name="Output 4 2 8 2 2 5" xfId="60487" xr:uid="{00000000-0005-0000-0000-000044EC0000}"/>
    <cellStyle name="Output 4 2 8 2 3" xfId="60488" xr:uid="{00000000-0005-0000-0000-000045EC0000}"/>
    <cellStyle name="Output 4 2 8 2 3 2" xfId="60489" xr:uid="{00000000-0005-0000-0000-000046EC0000}"/>
    <cellStyle name="Output 4 2 8 2 3 3" xfId="60490" xr:uid="{00000000-0005-0000-0000-000047EC0000}"/>
    <cellStyle name="Output 4 2 8 2 3 4" xfId="60491" xr:uid="{00000000-0005-0000-0000-000048EC0000}"/>
    <cellStyle name="Output 4 2 8 2 3 5" xfId="60492" xr:uid="{00000000-0005-0000-0000-000049EC0000}"/>
    <cellStyle name="Output 4 2 8 2 4" xfId="60493" xr:uid="{00000000-0005-0000-0000-00004AEC0000}"/>
    <cellStyle name="Output 4 2 8 2 5" xfId="60494" xr:uid="{00000000-0005-0000-0000-00004BEC0000}"/>
    <cellStyle name="Output 4 2 8 2 6" xfId="60495" xr:uid="{00000000-0005-0000-0000-00004CEC0000}"/>
    <cellStyle name="Output 4 2 8 2 7" xfId="60496" xr:uid="{00000000-0005-0000-0000-00004DEC0000}"/>
    <cellStyle name="Output 4 2 8 3" xfId="60497" xr:uid="{00000000-0005-0000-0000-00004EEC0000}"/>
    <cellStyle name="Output 4 2 8 3 2" xfId="60498" xr:uid="{00000000-0005-0000-0000-00004FEC0000}"/>
    <cellStyle name="Output 4 2 8 3 3" xfId="60499" xr:uid="{00000000-0005-0000-0000-000050EC0000}"/>
    <cellStyle name="Output 4 2 8 3 4" xfId="60500" xr:uid="{00000000-0005-0000-0000-000051EC0000}"/>
    <cellStyle name="Output 4 2 8 3 5" xfId="60501" xr:uid="{00000000-0005-0000-0000-000052EC0000}"/>
    <cellStyle name="Output 4 2 8 4" xfId="60502" xr:uid="{00000000-0005-0000-0000-000053EC0000}"/>
    <cellStyle name="Output 4 2 8 4 2" xfId="60503" xr:uid="{00000000-0005-0000-0000-000054EC0000}"/>
    <cellStyle name="Output 4 2 8 4 3" xfId="60504" xr:uid="{00000000-0005-0000-0000-000055EC0000}"/>
    <cellStyle name="Output 4 2 8 4 4" xfId="60505" xr:uid="{00000000-0005-0000-0000-000056EC0000}"/>
    <cellStyle name="Output 4 2 8 4 5" xfId="60506" xr:uid="{00000000-0005-0000-0000-000057EC0000}"/>
    <cellStyle name="Output 4 2 8 5" xfId="60507" xr:uid="{00000000-0005-0000-0000-000058EC0000}"/>
    <cellStyle name="Output 4 2 8 6" xfId="60508" xr:uid="{00000000-0005-0000-0000-000059EC0000}"/>
    <cellStyle name="Output 4 2 8 7" xfId="60509" xr:uid="{00000000-0005-0000-0000-00005AEC0000}"/>
    <cellStyle name="Output 4 2 8 8" xfId="60510" xr:uid="{00000000-0005-0000-0000-00005BEC0000}"/>
    <cellStyle name="Output 4 2 9" xfId="60511" xr:uid="{00000000-0005-0000-0000-00005CEC0000}"/>
    <cellStyle name="Output 4 2 9 2" xfId="60512" xr:uid="{00000000-0005-0000-0000-00005DEC0000}"/>
    <cellStyle name="Output 4 2 9 2 2" xfId="60513" xr:uid="{00000000-0005-0000-0000-00005EEC0000}"/>
    <cellStyle name="Output 4 2 9 2 2 2" xfId="60514" xr:uid="{00000000-0005-0000-0000-00005FEC0000}"/>
    <cellStyle name="Output 4 2 9 2 2 3" xfId="60515" xr:uid="{00000000-0005-0000-0000-000060EC0000}"/>
    <cellStyle name="Output 4 2 9 2 2 4" xfId="60516" xr:uid="{00000000-0005-0000-0000-000061EC0000}"/>
    <cellStyle name="Output 4 2 9 2 2 5" xfId="60517" xr:uid="{00000000-0005-0000-0000-000062EC0000}"/>
    <cellStyle name="Output 4 2 9 2 3" xfId="60518" xr:uid="{00000000-0005-0000-0000-000063EC0000}"/>
    <cellStyle name="Output 4 2 9 2 3 2" xfId="60519" xr:uid="{00000000-0005-0000-0000-000064EC0000}"/>
    <cellStyle name="Output 4 2 9 2 3 3" xfId="60520" xr:uid="{00000000-0005-0000-0000-000065EC0000}"/>
    <cellStyle name="Output 4 2 9 2 3 4" xfId="60521" xr:uid="{00000000-0005-0000-0000-000066EC0000}"/>
    <cellStyle name="Output 4 2 9 2 3 5" xfId="60522" xr:uid="{00000000-0005-0000-0000-000067EC0000}"/>
    <cellStyle name="Output 4 2 9 2 4" xfId="60523" xr:uid="{00000000-0005-0000-0000-000068EC0000}"/>
    <cellStyle name="Output 4 2 9 2 5" xfId="60524" xr:uid="{00000000-0005-0000-0000-000069EC0000}"/>
    <cellStyle name="Output 4 2 9 2 6" xfId="60525" xr:uid="{00000000-0005-0000-0000-00006AEC0000}"/>
    <cellStyle name="Output 4 2 9 2 7" xfId="60526" xr:uid="{00000000-0005-0000-0000-00006BEC0000}"/>
    <cellStyle name="Output 4 2 9 3" xfId="60527" xr:uid="{00000000-0005-0000-0000-00006CEC0000}"/>
    <cellStyle name="Output 4 2 9 3 2" xfId="60528" xr:uid="{00000000-0005-0000-0000-00006DEC0000}"/>
    <cellStyle name="Output 4 2 9 3 3" xfId="60529" xr:uid="{00000000-0005-0000-0000-00006EEC0000}"/>
    <cellStyle name="Output 4 2 9 3 4" xfId="60530" xr:uid="{00000000-0005-0000-0000-00006FEC0000}"/>
    <cellStyle name="Output 4 2 9 3 5" xfId="60531" xr:uid="{00000000-0005-0000-0000-000070EC0000}"/>
    <cellStyle name="Output 4 2 9 4" xfId="60532" xr:uid="{00000000-0005-0000-0000-000071EC0000}"/>
    <cellStyle name="Output 4 2 9 4 2" xfId="60533" xr:uid="{00000000-0005-0000-0000-000072EC0000}"/>
    <cellStyle name="Output 4 2 9 4 3" xfId="60534" xr:uid="{00000000-0005-0000-0000-000073EC0000}"/>
    <cellStyle name="Output 4 2 9 4 4" xfId="60535" xr:uid="{00000000-0005-0000-0000-000074EC0000}"/>
    <cellStyle name="Output 4 2 9 4 5" xfId="60536" xr:uid="{00000000-0005-0000-0000-000075EC0000}"/>
    <cellStyle name="Output 4 2 9 5" xfId="60537" xr:uid="{00000000-0005-0000-0000-000076EC0000}"/>
    <cellStyle name="Output 4 2 9 6" xfId="60538" xr:uid="{00000000-0005-0000-0000-000077EC0000}"/>
    <cellStyle name="Output 4 2 9 7" xfId="60539" xr:uid="{00000000-0005-0000-0000-000078EC0000}"/>
    <cellStyle name="Output 4 2 9 8" xfId="60540" xr:uid="{00000000-0005-0000-0000-000079EC0000}"/>
    <cellStyle name="Output 4 3" xfId="60541" xr:uid="{00000000-0005-0000-0000-00007AEC0000}"/>
    <cellStyle name="Output 4 3 2" xfId="60542" xr:uid="{00000000-0005-0000-0000-00007BEC0000}"/>
    <cellStyle name="Output 4 3 2 2" xfId="60543" xr:uid="{00000000-0005-0000-0000-00007CEC0000}"/>
    <cellStyle name="Output 4 3 3" xfId="60544" xr:uid="{00000000-0005-0000-0000-00007DEC0000}"/>
    <cellStyle name="Output 4 3 4" xfId="60545" xr:uid="{00000000-0005-0000-0000-00007EEC0000}"/>
    <cellStyle name="Output 4 4" xfId="60546" xr:uid="{00000000-0005-0000-0000-00007FEC0000}"/>
    <cellStyle name="Output 4 4 2" xfId="60547" xr:uid="{00000000-0005-0000-0000-000080EC0000}"/>
    <cellStyle name="Output 4 4 2 2" xfId="60548" xr:uid="{00000000-0005-0000-0000-000081EC0000}"/>
    <cellStyle name="Output 4 4 3" xfId="60549" xr:uid="{00000000-0005-0000-0000-000082EC0000}"/>
    <cellStyle name="Output 4 4 4" xfId="60550" xr:uid="{00000000-0005-0000-0000-000083EC0000}"/>
    <cellStyle name="Output 4 4 5" xfId="60551" xr:uid="{00000000-0005-0000-0000-000084EC0000}"/>
    <cellStyle name="Output 4 5" xfId="60552" xr:uid="{00000000-0005-0000-0000-000085EC0000}"/>
    <cellStyle name="Output 4 5 2" xfId="60553" xr:uid="{00000000-0005-0000-0000-000086EC0000}"/>
    <cellStyle name="Output 4 6" xfId="60554" xr:uid="{00000000-0005-0000-0000-000087EC0000}"/>
    <cellStyle name="Output 4 7" xfId="60555" xr:uid="{00000000-0005-0000-0000-000088EC0000}"/>
    <cellStyle name="Output 4_T-straight with PEDs adjustor" xfId="60556" xr:uid="{00000000-0005-0000-0000-000089EC0000}"/>
    <cellStyle name="Output 5" xfId="60557" xr:uid="{00000000-0005-0000-0000-00008AEC0000}"/>
    <cellStyle name="Output 5 2" xfId="60558" xr:uid="{00000000-0005-0000-0000-00008BEC0000}"/>
    <cellStyle name="Output 5 2 2" xfId="60559" xr:uid="{00000000-0005-0000-0000-00008CEC0000}"/>
    <cellStyle name="Output 5 3" xfId="60560" xr:uid="{00000000-0005-0000-0000-00008DEC0000}"/>
    <cellStyle name="Output 5 3 2" xfId="60561" xr:uid="{00000000-0005-0000-0000-00008EEC0000}"/>
    <cellStyle name="Output 5 4" xfId="60562" xr:uid="{00000000-0005-0000-0000-00008FEC0000}"/>
    <cellStyle name="Output 6" xfId="60563" xr:uid="{00000000-0005-0000-0000-000090EC0000}"/>
    <cellStyle name="Output 6 2" xfId="60564" xr:uid="{00000000-0005-0000-0000-000091EC0000}"/>
    <cellStyle name="Output 6 2 2" xfId="60565" xr:uid="{00000000-0005-0000-0000-000092EC0000}"/>
    <cellStyle name="Output 6 3" xfId="60566" xr:uid="{00000000-0005-0000-0000-000093EC0000}"/>
    <cellStyle name="Output 6 3 2" xfId="60567" xr:uid="{00000000-0005-0000-0000-000094EC0000}"/>
    <cellStyle name="Output 6 4" xfId="60568" xr:uid="{00000000-0005-0000-0000-000095EC0000}"/>
    <cellStyle name="Output 7" xfId="60569" xr:uid="{00000000-0005-0000-0000-000096EC0000}"/>
    <cellStyle name="Output 7 2" xfId="60570" xr:uid="{00000000-0005-0000-0000-000097EC0000}"/>
    <cellStyle name="Output 7 2 2" xfId="60571" xr:uid="{00000000-0005-0000-0000-000098EC0000}"/>
    <cellStyle name="Output 7 3" xfId="60572" xr:uid="{00000000-0005-0000-0000-000099EC0000}"/>
    <cellStyle name="Output 7 3 2" xfId="60573" xr:uid="{00000000-0005-0000-0000-00009AEC0000}"/>
    <cellStyle name="Output 7 4" xfId="60574" xr:uid="{00000000-0005-0000-0000-00009BEC0000}"/>
    <cellStyle name="Output 8" xfId="60575" xr:uid="{00000000-0005-0000-0000-00009CEC0000}"/>
    <cellStyle name="Output 8 2" xfId="60576" xr:uid="{00000000-0005-0000-0000-00009DEC0000}"/>
    <cellStyle name="Output 8 2 2" xfId="60577" xr:uid="{00000000-0005-0000-0000-00009EEC0000}"/>
    <cellStyle name="Output 8 3" xfId="60578" xr:uid="{00000000-0005-0000-0000-00009FEC0000}"/>
    <cellStyle name="Output 8 3 2" xfId="60579" xr:uid="{00000000-0005-0000-0000-0000A0EC0000}"/>
    <cellStyle name="Output 8 4" xfId="60580" xr:uid="{00000000-0005-0000-0000-0000A1EC0000}"/>
    <cellStyle name="Output 9" xfId="60581" xr:uid="{00000000-0005-0000-0000-0000A2EC0000}"/>
    <cellStyle name="Output 9 2" xfId="60582" xr:uid="{00000000-0005-0000-0000-0000A3EC0000}"/>
    <cellStyle name="Output 9 2 2" xfId="60583" xr:uid="{00000000-0005-0000-0000-0000A4EC0000}"/>
    <cellStyle name="Output 9 3" xfId="60584" xr:uid="{00000000-0005-0000-0000-0000A5EC0000}"/>
    <cellStyle name="Output 9 3 2" xfId="60585" xr:uid="{00000000-0005-0000-0000-0000A6EC0000}"/>
    <cellStyle name="Output 9 4" xfId="60586" xr:uid="{00000000-0005-0000-0000-0000A7EC0000}"/>
    <cellStyle name="Percent" xfId="3" builtinId="5"/>
    <cellStyle name="Percent 10" xfId="69" xr:uid="{00000000-0005-0000-0000-0000A9EC0000}"/>
    <cellStyle name="Percent 10 2" xfId="60587" xr:uid="{00000000-0005-0000-0000-0000AAEC0000}"/>
    <cellStyle name="Percent 10 2 2" xfId="60588" xr:uid="{00000000-0005-0000-0000-0000ABEC0000}"/>
    <cellStyle name="Percent 10 2 3" xfId="60589" xr:uid="{00000000-0005-0000-0000-0000ACEC0000}"/>
    <cellStyle name="Percent 10 2 4" xfId="60590" xr:uid="{00000000-0005-0000-0000-0000ADEC0000}"/>
    <cellStyle name="Percent 10 3" xfId="60591" xr:uid="{00000000-0005-0000-0000-0000AEEC0000}"/>
    <cellStyle name="Percent 10 4" xfId="60592" xr:uid="{00000000-0005-0000-0000-0000AFEC0000}"/>
    <cellStyle name="Percent 10 5" xfId="60593" xr:uid="{00000000-0005-0000-0000-0000B0EC0000}"/>
    <cellStyle name="Percent 11" xfId="60594" xr:uid="{00000000-0005-0000-0000-0000B1EC0000}"/>
    <cellStyle name="Percent 11 2" xfId="60595" xr:uid="{00000000-0005-0000-0000-0000B2EC0000}"/>
    <cellStyle name="Percent 11 2 2" xfId="60596" xr:uid="{00000000-0005-0000-0000-0000B3EC0000}"/>
    <cellStyle name="Percent 11 3" xfId="60597" xr:uid="{00000000-0005-0000-0000-0000B4EC0000}"/>
    <cellStyle name="Percent 11 3 2" xfId="60598" xr:uid="{00000000-0005-0000-0000-0000B5EC0000}"/>
    <cellStyle name="Percent 11 4" xfId="60599" xr:uid="{00000000-0005-0000-0000-0000B6EC0000}"/>
    <cellStyle name="Percent 11 5" xfId="60600" xr:uid="{00000000-0005-0000-0000-0000B7EC0000}"/>
    <cellStyle name="Percent 11 6" xfId="60601" xr:uid="{00000000-0005-0000-0000-0000B8EC0000}"/>
    <cellStyle name="Percent 12" xfId="60602" xr:uid="{00000000-0005-0000-0000-0000B9EC0000}"/>
    <cellStyle name="Percent 12 2" xfId="60603" xr:uid="{00000000-0005-0000-0000-0000BAEC0000}"/>
    <cellStyle name="Percent 12 2 2" xfId="60604" xr:uid="{00000000-0005-0000-0000-0000BBEC0000}"/>
    <cellStyle name="Percent 12 2 2 2" xfId="60605" xr:uid="{00000000-0005-0000-0000-0000BCEC0000}"/>
    <cellStyle name="Percent 12 2 3" xfId="60606" xr:uid="{00000000-0005-0000-0000-0000BDEC0000}"/>
    <cellStyle name="Percent 12 2 3 2" xfId="60607" xr:uid="{00000000-0005-0000-0000-0000BEEC0000}"/>
    <cellStyle name="Percent 12 2 3 2 2" xfId="60608" xr:uid="{00000000-0005-0000-0000-0000BFEC0000}"/>
    <cellStyle name="Percent 12 2 3 3" xfId="60609" xr:uid="{00000000-0005-0000-0000-0000C0EC0000}"/>
    <cellStyle name="Percent 12 2 4" xfId="60610" xr:uid="{00000000-0005-0000-0000-0000C1EC0000}"/>
    <cellStyle name="Percent 12 3" xfId="60611" xr:uid="{00000000-0005-0000-0000-0000C2EC0000}"/>
    <cellStyle name="Percent 12 3 2" xfId="60612" xr:uid="{00000000-0005-0000-0000-0000C3EC0000}"/>
    <cellStyle name="Percent 12 4" xfId="60613" xr:uid="{00000000-0005-0000-0000-0000C4EC0000}"/>
    <cellStyle name="Percent 12 4 2" xfId="60614" xr:uid="{00000000-0005-0000-0000-0000C5EC0000}"/>
    <cellStyle name="Percent 12 4 2 2" xfId="60615" xr:uid="{00000000-0005-0000-0000-0000C6EC0000}"/>
    <cellStyle name="Percent 12 4 3" xfId="60616" xr:uid="{00000000-0005-0000-0000-0000C7EC0000}"/>
    <cellStyle name="Percent 12 5" xfId="60617" xr:uid="{00000000-0005-0000-0000-0000C8EC0000}"/>
    <cellStyle name="Percent 13" xfId="60618" xr:uid="{00000000-0005-0000-0000-0000C9EC0000}"/>
    <cellStyle name="Percent 13 2" xfId="60619" xr:uid="{00000000-0005-0000-0000-0000CAEC0000}"/>
    <cellStyle name="Percent 13 2 2" xfId="60620" xr:uid="{00000000-0005-0000-0000-0000CBEC0000}"/>
    <cellStyle name="Percent 13 3" xfId="60621" xr:uid="{00000000-0005-0000-0000-0000CCEC0000}"/>
    <cellStyle name="Percent 13 3 2" xfId="60622" xr:uid="{00000000-0005-0000-0000-0000CDEC0000}"/>
    <cellStyle name="Percent 13 4" xfId="60623" xr:uid="{00000000-0005-0000-0000-0000CEEC0000}"/>
    <cellStyle name="Percent 14" xfId="60624" xr:uid="{00000000-0005-0000-0000-0000CFEC0000}"/>
    <cellStyle name="Percent 14 2" xfId="60625" xr:uid="{00000000-0005-0000-0000-0000D0EC0000}"/>
    <cellStyle name="Percent 14 2 2" xfId="60626" xr:uid="{00000000-0005-0000-0000-0000D1EC0000}"/>
    <cellStyle name="Percent 14 3" xfId="60627" xr:uid="{00000000-0005-0000-0000-0000D2EC0000}"/>
    <cellStyle name="Percent 15" xfId="60628" xr:uid="{00000000-0005-0000-0000-0000D3EC0000}"/>
    <cellStyle name="Percent 15 2" xfId="60629" xr:uid="{00000000-0005-0000-0000-0000D4EC0000}"/>
    <cellStyle name="Percent 16" xfId="60630" xr:uid="{00000000-0005-0000-0000-0000D5EC0000}"/>
    <cellStyle name="Percent 16 2" xfId="60631" xr:uid="{00000000-0005-0000-0000-0000D6EC0000}"/>
    <cellStyle name="Percent 17" xfId="60632" xr:uid="{00000000-0005-0000-0000-0000D7EC0000}"/>
    <cellStyle name="Percent 17 2" xfId="60633" xr:uid="{00000000-0005-0000-0000-0000D8EC0000}"/>
    <cellStyle name="Percent 18" xfId="60634" xr:uid="{00000000-0005-0000-0000-0000D9EC0000}"/>
    <cellStyle name="Percent 18 2" xfId="60635" xr:uid="{00000000-0005-0000-0000-0000DAEC0000}"/>
    <cellStyle name="Percent 18 2 2" xfId="60636" xr:uid="{00000000-0005-0000-0000-0000DBEC0000}"/>
    <cellStyle name="Percent 19" xfId="60637" xr:uid="{00000000-0005-0000-0000-0000DCEC0000}"/>
    <cellStyle name="Percent 2" xfId="7" xr:uid="{00000000-0005-0000-0000-0000DDEC0000}"/>
    <cellStyle name="Percent 2 10" xfId="60638" xr:uid="{00000000-0005-0000-0000-0000DEEC0000}"/>
    <cellStyle name="Percent 2 10 2" xfId="60639" xr:uid="{00000000-0005-0000-0000-0000DFEC0000}"/>
    <cellStyle name="Percent 2 10 3" xfId="60640" xr:uid="{00000000-0005-0000-0000-0000E0EC0000}"/>
    <cellStyle name="Percent 2 11" xfId="60641" xr:uid="{00000000-0005-0000-0000-0000E1EC0000}"/>
    <cellStyle name="Percent 2 11 2" xfId="60642" xr:uid="{00000000-0005-0000-0000-0000E2EC0000}"/>
    <cellStyle name="Percent 2 12" xfId="60643" xr:uid="{00000000-0005-0000-0000-0000E3EC0000}"/>
    <cellStyle name="Percent 2 12 2" xfId="60644" xr:uid="{00000000-0005-0000-0000-0000E4EC0000}"/>
    <cellStyle name="Percent 2 13" xfId="60645" xr:uid="{00000000-0005-0000-0000-0000E5EC0000}"/>
    <cellStyle name="Percent 2 2" xfId="18" xr:uid="{00000000-0005-0000-0000-0000E6EC0000}"/>
    <cellStyle name="Percent 2 2 2" xfId="60646" xr:uid="{00000000-0005-0000-0000-0000E7EC0000}"/>
    <cellStyle name="Percent 2 2 2 2" xfId="60647" xr:uid="{00000000-0005-0000-0000-0000E8EC0000}"/>
    <cellStyle name="Percent 2 2 2 2 2" xfId="60648" xr:uid="{00000000-0005-0000-0000-0000E9EC0000}"/>
    <cellStyle name="Percent 2 2 2 3" xfId="60649" xr:uid="{00000000-0005-0000-0000-0000EAEC0000}"/>
    <cellStyle name="Percent 2 2 2 3 2" xfId="60650" xr:uid="{00000000-0005-0000-0000-0000EBEC0000}"/>
    <cellStyle name="Percent 2 2 2 4" xfId="60651" xr:uid="{00000000-0005-0000-0000-0000ECEC0000}"/>
    <cellStyle name="Percent 2 2 3" xfId="60652" xr:uid="{00000000-0005-0000-0000-0000EDEC0000}"/>
    <cellStyle name="Percent 2 2 3 2" xfId="60653" xr:uid="{00000000-0005-0000-0000-0000EEEC0000}"/>
    <cellStyle name="Percent 2 2 3 2 2" xfId="60654" xr:uid="{00000000-0005-0000-0000-0000EFEC0000}"/>
    <cellStyle name="Percent 2 2 3 3" xfId="60655" xr:uid="{00000000-0005-0000-0000-0000F0EC0000}"/>
    <cellStyle name="Percent 2 2 4" xfId="60656" xr:uid="{00000000-0005-0000-0000-0000F1EC0000}"/>
    <cellStyle name="Percent 2 2 4 2" xfId="60657" xr:uid="{00000000-0005-0000-0000-0000F2EC0000}"/>
    <cellStyle name="Percent 2 2 5" xfId="60658" xr:uid="{00000000-0005-0000-0000-0000F3EC0000}"/>
    <cellStyle name="Percent 2 2 5 2" xfId="60659" xr:uid="{00000000-0005-0000-0000-0000F4EC0000}"/>
    <cellStyle name="Percent 2 2 6" xfId="60660" xr:uid="{00000000-0005-0000-0000-0000F5EC0000}"/>
    <cellStyle name="Percent 2 2 6 2" xfId="60661" xr:uid="{00000000-0005-0000-0000-0000F6EC0000}"/>
    <cellStyle name="Percent 2 2 7" xfId="60662" xr:uid="{00000000-0005-0000-0000-0000F7EC0000}"/>
    <cellStyle name="Percent 2 2 8" xfId="60663" xr:uid="{00000000-0005-0000-0000-0000F8EC0000}"/>
    <cellStyle name="Percent 2 2 9" xfId="60664" xr:uid="{00000000-0005-0000-0000-0000F9EC0000}"/>
    <cellStyle name="Percent 2 2 9 2" xfId="60665" xr:uid="{00000000-0005-0000-0000-0000FAEC0000}"/>
    <cellStyle name="Percent 2 3" xfId="60666" xr:uid="{00000000-0005-0000-0000-0000FBEC0000}"/>
    <cellStyle name="Percent 2 3 2" xfId="60667" xr:uid="{00000000-0005-0000-0000-0000FCEC0000}"/>
    <cellStyle name="Percent 2 3 2 2" xfId="60668" xr:uid="{00000000-0005-0000-0000-0000FDEC0000}"/>
    <cellStyle name="Percent 2 3 2 2 2" xfId="60669" xr:uid="{00000000-0005-0000-0000-0000FEEC0000}"/>
    <cellStyle name="Percent 2 3 2 2 2 2" xfId="60670" xr:uid="{00000000-0005-0000-0000-0000FFEC0000}"/>
    <cellStyle name="Percent 2 3 2 2 2 2 2" xfId="60671" xr:uid="{00000000-0005-0000-0000-000000ED0000}"/>
    <cellStyle name="Percent 2 3 2 2 2 3" xfId="60672" xr:uid="{00000000-0005-0000-0000-000001ED0000}"/>
    <cellStyle name="Percent 2 3 2 2 3" xfId="60673" xr:uid="{00000000-0005-0000-0000-000002ED0000}"/>
    <cellStyle name="Percent 2 3 2 2 3 2" xfId="60674" xr:uid="{00000000-0005-0000-0000-000003ED0000}"/>
    <cellStyle name="Percent 2 3 2 2 4" xfId="60675" xr:uid="{00000000-0005-0000-0000-000004ED0000}"/>
    <cellStyle name="Percent 2 3 2 3" xfId="60676" xr:uid="{00000000-0005-0000-0000-000005ED0000}"/>
    <cellStyle name="Percent 2 3 2 3 2" xfId="60677" xr:uid="{00000000-0005-0000-0000-000006ED0000}"/>
    <cellStyle name="Percent 2 3 2 3 2 2" xfId="60678" xr:uid="{00000000-0005-0000-0000-000007ED0000}"/>
    <cellStyle name="Percent 2 3 2 3 3" xfId="60679" xr:uid="{00000000-0005-0000-0000-000008ED0000}"/>
    <cellStyle name="Percent 2 3 2 4" xfId="60680" xr:uid="{00000000-0005-0000-0000-000009ED0000}"/>
    <cellStyle name="Percent 2 3 2 4 2" xfId="60681" xr:uid="{00000000-0005-0000-0000-00000AED0000}"/>
    <cellStyle name="Percent 2 3 2 5" xfId="60682" xr:uid="{00000000-0005-0000-0000-00000BED0000}"/>
    <cellStyle name="Percent 2 3 3" xfId="60683" xr:uid="{00000000-0005-0000-0000-00000CED0000}"/>
    <cellStyle name="Percent 2 3 3 2" xfId="60684" xr:uid="{00000000-0005-0000-0000-00000DED0000}"/>
    <cellStyle name="Percent 2 3 3 2 2" xfId="60685" xr:uid="{00000000-0005-0000-0000-00000EED0000}"/>
    <cellStyle name="Percent 2 3 3 2 2 2" xfId="60686" xr:uid="{00000000-0005-0000-0000-00000FED0000}"/>
    <cellStyle name="Percent 2 3 3 2 3" xfId="60687" xr:uid="{00000000-0005-0000-0000-000010ED0000}"/>
    <cellStyle name="Percent 2 3 3 3" xfId="60688" xr:uid="{00000000-0005-0000-0000-000011ED0000}"/>
    <cellStyle name="Percent 2 3 3 3 2" xfId="60689" xr:uid="{00000000-0005-0000-0000-000012ED0000}"/>
    <cellStyle name="Percent 2 3 3 4" xfId="60690" xr:uid="{00000000-0005-0000-0000-000013ED0000}"/>
    <cellStyle name="Percent 2 3 4" xfId="60691" xr:uid="{00000000-0005-0000-0000-000014ED0000}"/>
    <cellStyle name="Percent 2 3 4 2" xfId="60692" xr:uid="{00000000-0005-0000-0000-000015ED0000}"/>
    <cellStyle name="Percent 2 3 4 2 2" xfId="60693" xr:uid="{00000000-0005-0000-0000-000016ED0000}"/>
    <cellStyle name="Percent 2 3 4 3" xfId="60694" xr:uid="{00000000-0005-0000-0000-000017ED0000}"/>
    <cellStyle name="Percent 2 3 5" xfId="60695" xr:uid="{00000000-0005-0000-0000-000018ED0000}"/>
    <cellStyle name="Percent 2 3 5 2" xfId="60696" xr:uid="{00000000-0005-0000-0000-000019ED0000}"/>
    <cellStyle name="Percent 2 3 6" xfId="60697" xr:uid="{00000000-0005-0000-0000-00001AED0000}"/>
    <cellStyle name="Percent 2 4" xfId="60698" xr:uid="{00000000-0005-0000-0000-00001BED0000}"/>
    <cellStyle name="Percent 2 4 2" xfId="60699" xr:uid="{00000000-0005-0000-0000-00001CED0000}"/>
    <cellStyle name="Percent 2 4 2 2" xfId="60700" xr:uid="{00000000-0005-0000-0000-00001DED0000}"/>
    <cellStyle name="Percent 2 4 2 2 2" xfId="60701" xr:uid="{00000000-0005-0000-0000-00001EED0000}"/>
    <cellStyle name="Percent 2 4 2 2 2 2" xfId="60702" xr:uid="{00000000-0005-0000-0000-00001FED0000}"/>
    <cellStyle name="Percent 2 4 2 2 3" xfId="60703" xr:uid="{00000000-0005-0000-0000-000020ED0000}"/>
    <cellStyle name="Percent 2 4 2 3" xfId="60704" xr:uid="{00000000-0005-0000-0000-000021ED0000}"/>
    <cellStyle name="Percent 2 4 2 3 2" xfId="60705" xr:uid="{00000000-0005-0000-0000-000022ED0000}"/>
    <cellStyle name="Percent 2 4 2 4" xfId="60706" xr:uid="{00000000-0005-0000-0000-000023ED0000}"/>
    <cellStyle name="Percent 2 4 3" xfId="60707" xr:uid="{00000000-0005-0000-0000-000024ED0000}"/>
    <cellStyle name="Percent 2 4 3 2" xfId="60708" xr:uid="{00000000-0005-0000-0000-000025ED0000}"/>
    <cellStyle name="Percent 2 4 3 2 2" xfId="60709" xr:uid="{00000000-0005-0000-0000-000026ED0000}"/>
    <cellStyle name="Percent 2 4 3 3" xfId="60710" xr:uid="{00000000-0005-0000-0000-000027ED0000}"/>
    <cellStyle name="Percent 2 4 4" xfId="60711" xr:uid="{00000000-0005-0000-0000-000028ED0000}"/>
    <cellStyle name="Percent 2 4 4 2" xfId="60712" xr:uid="{00000000-0005-0000-0000-000029ED0000}"/>
    <cellStyle name="Percent 2 4 5" xfId="60713" xr:uid="{00000000-0005-0000-0000-00002AED0000}"/>
    <cellStyle name="Percent 2 5" xfId="60714" xr:uid="{00000000-0005-0000-0000-00002BED0000}"/>
    <cellStyle name="Percent 2 5 2" xfId="60715" xr:uid="{00000000-0005-0000-0000-00002CED0000}"/>
    <cellStyle name="Percent 2 5 2 2" xfId="60716" xr:uid="{00000000-0005-0000-0000-00002DED0000}"/>
    <cellStyle name="Percent 2 5 2 2 2" xfId="60717" xr:uid="{00000000-0005-0000-0000-00002EED0000}"/>
    <cellStyle name="Percent 2 5 2 2 2 2" xfId="60718" xr:uid="{00000000-0005-0000-0000-00002FED0000}"/>
    <cellStyle name="Percent 2 5 2 2 3" xfId="60719" xr:uid="{00000000-0005-0000-0000-000030ED0000}"/>
    <cellStyle name="Percent 2 5 2 3" xfId="60720" xr:uid="{00000000-0005-0000-0000-000031ED0000}"/>
    <cellStyle name="Percent 2 5 2 3 2" xfId="60721" xr:uid="{00000000-0005-0000-0000-000032ED0000}"/>
    <cellStyle name="Percent 2 5 2 4" xfId="60722" xr:uid="{00000000-0005-0000-0000-000033ED0000}"/>
    <cellStyle name="Percent 2 5 3" xfId="60723" xr:uid="{00000000-0005-0000-0000-000034ED0000}"/>
    <cellStyle name="Percent 2 5 3 2" xfId="60724" xr:uid="{00000000-0005-0000-0000-000035ED0000}"/>
    <cellStyle name="Percent 2 5 3 2 2" xfId="60725" xr:uid="{00000000-0005-0000-0000-000036ED0000}"/>
    <cellStyle name="Percent 2 5 3 3" xfId="60726" xr:uid="{00000000-0005-0000-0000-000037ED0000}"/>
    <cellStyle name="Percent 2 5 4" xfId="60727" xr:uid="{00000000-0005-0000-0000-000038ED0000}"/>
    <cellStyle name="Percent 2 5 4 2" xfId="60728" xr:uid="{00000000-0005-0000-0000-000039ED0000}"/>
    <cellStyle name="Percent 2 5 5" xfId="60729" xr:uid="{00000000-0005-0000-0000-00003AED0000}"/>
    <cellStyle name="Percent 2 6" xfId="60730" xr:uid="{00000000-0005-0000-0000-00003BED0000}"/>
    <cellStyle name="Percent 2 6 2" xfId="60731" xr:uid="{00000000-0005-0000-0000-00003CED0000}"/>
    <cellStyle name="Percent 2 6 2 2" xfId="60732" xr:uid="{00000000-0005-0000-0000-00003DED0000}"/>
    <cellStyle name="Percent 2 6 2 2 2" xfId="60733" xr:uid="{00000000-0005-0000-0000-00003EED0000}"/>
    <cellStyle name="Percent 2 6 2 2 2 2" xfId="60734" xr:uid="{00000000-0005-0000-0000-00003FED0000}"/>
    <cellStyle name="Percent 2 6 2 2 3" xfId="60735" xr:uid="{00000000-0005-0000-0000-000040ED0000}"/>
    <cellStyle name="Percent 2 6 2 3" xfId="60736" xr:uid="{00000000-0005-0000-0000-000041ED0000}"/>
    <cellStyle name="Percent 2 6 2 3 2" xfId="60737" xr:uid="{00000000-0005-0000-0000-000042ED0000}"/>
    <cellStyle name="Percent 2 6 2 4" xfId="60738" xr:uid="{00000000-0005-0000-0000-000043ED0000}"/>
    <cellStyle name="Percent 2 6 3" xfId="60739" xr:uid="{00000000-0005-0000-0000-000044ED0000}"/>
    <cellStyle name="Percent 2 6 3 2" xfId="60740" xr:uid="{00000000-0005-0000-0000-000045ED0000}"/>
    <cellStyle name="Percent 2 6 3 2 2" xfId="60741" xr:uid="{00000000-0005-0000-0000-000046ED0000}"/>
    <cellStyle name="Percent 2 6 3 3" xfId="60742" xr:uid="{00000000-0005-0000-0000-000047ED0000}"/>
    <cellStyle name="Percent 2 6 4" xfId="60743" xr:uid="{00000000-0005-0000-0000-000048ED0000}"/>
    <cellStyle name="Percent 2 6 4 2" xfId="60744" xr:uid="{00000000-0005-0000-0000-000049ED0000}"/>
    <cellStyle name="Percent 2 6 5" xfId="60745" xr:uid="{00000000-0005-0000-0000-00004AED0000}"/>
    <cellStyle name="Percent 2 7" xfId="60746" xr:uid="{00000000-0005-0000-0000-00004BED0000}"/>
    <cellStyle name="Percent 2 7 2" xfId="60747" xr:uid="{00000000-0005-0000-0000-00004CED0000}"/>
    <cellStyle name="Percent 2 7 2 2" xfId="60748" xr:uid="{00000000-0005-0000-0000-00004DED0000}"/>
    <cellStyle name="Percent 2 7 2 2 2" xfId="60749" xr:uid="{00000000-0005-0000-0000-00004EED0000}"/>
    <cellStyle name="Percent 2 7 2 3" xfId="60750" xr:uid="{00000000-0005-0000-0000-00004FED0000}"/>
    <cellStyle name="Percent 2 7 3" xfId="60751" xr:uid="{00000000-0005-0000-0000-000050ED0000}"/>
    <cellStyle name="Percent 2 7 3 2" xfId="60752" xr:uid="{00000000-0005-0000-0000-000051ED0000}"/>
    <cellStyle name="Percent 2 7 4" xfId="60753" xr:uid="{00000000-0005-0000-0000-000052ED0000}"/>
    <cellStyle name="Percent 2 8" xfId="60754" xr:uid="{00000000-0005-0000-0000-000053ED0000}"/>
    <cellStyle name="Percent 2 8 2" xfId="60755" xr:uid="{00000000-0005-0000-0000-000054ED0000}"/>
    <cellStyle name="Percent 2 8 2 2" xfId="60756" xr:uid="{00000000-0005-0000-0000-000055ED0000}"/>
    <cellStyle name="Percent 2 8 3" xfId="60757" xr:uid="{00000000-0005-0000-0000-000056ED0000}"/>
    <cellStyle name="Percent 2 9" xfId="60758" xr:uid="{00000000-0005-0000-0000-000057ED0000}"/>
    <cellStyle name="Percent 2 9 2" xfId="60759" xr:uid="{00000000-0005-0000-0000-000058ED0000}"/>
    <cellStyle name="Percent 2 9 3" xfId="60760" xr:uid="{00000000-0005-0000-0000-000059ED0000}"/>
    <cellStyle name="Percent 20" xfId="60761" xr:uid="{00000000-0005-0000-0000-00005AED0000}"/>
    <cellStyle name="Percent 20 2" xfId="60762" xr:uid="{00000000-0005-0000-0000-00005BED0000}"/>
    <cellStyle name="Percent 20 3" xfId="60763" xr:uid="{00000000-0005-0000-0000-00005CED0000}"/>
    <cellStyle name="Percent 21" xfId="60764" xr:uid="{00000000-0005-0000-0000-00005DED0000}"/>
    <cellStyle name="Percent 22" xfId="60765" xr:uid="{00000000-0005-0000-0000-00005EED0000}"/>
    <cellStyle name="Percent 22 2" xfId="60766" xr:uid="{00000000-0005-0000-0000-00005FED0000}"/>
    <cellStyle name="Percent 23" xfId="60767" xr:uid="{00000000-0005-0000-0000-000060ED0000}"/>
    <cellStyle name="Percent 23 2" xfId="60768" xr:uid="{00000000-0005-0000-0000-000061ED0000}"/>
    <cellStyle name="Percent 23 3" xfId="60769" xr:uid="{00000000-0005-0000-0000-000062ED0000}"/>
    <cellStyle name="Percent 24" xfId="60770" xr:uid="{00000000-0005-0000-0000-000063ED0000}"/>
    <cellStyle name="Percent 25" xfId="64462" xr:uid="{00000000-0005-0000-0000-000064ED0000}"/>
    <cellStyle name="Percent 26" xfId="64468" xr:uid="{00000000-0005-0000-0000-000065ED0000}"/>
    <cellStyle name="Percent 27" xfId="64471" xr:uid="{E75E3263-A698-47D6-A301-5663CEC1457E}"/>
    <cellStyle name="Percent 3" xfId="19" xr:uid="{00000000-0005-0000-0000-000066ED0000}"/>
    <cellStyle name="Percent 3 2" xfId="26" xr:uid="{00000000-0005-0000-0000-000067ED0000}"/>
    <cellStyle name="Percent 3 2 2" xfId="60771" xr:uid="{00000000-0005-0000-0000-000068ED0000}"/>
    <cellStyle name="Percent 3 2 2 2" xfId="60772" xr:uid="{00000000-0005-0000-0000-000069ED0000}"/>
    <cellStyle name="Percent 3 2 2 2 2" xfId="60773" xr:uid="{00000000-0005-0000-0000-00006AED0000}"/>
    <cellStyle name="Percent 3 2 2 3" xfId="60774" xr:uid="{00000000-0005-0000-0000-00006BED0000}"/>
    <cellStyle name="Percent 3 2 3" xfId="60775" xr:uid="{00000000-0005-0000-0000-00006CED0000}"/>
    <cellStyle name="Percent 3 2 3 2" xfId="60776" xr:uid="{00000000-0005-0000-0000-00006DED0000}"/>
    <cellStyle name="Percent 3 2 4" xfId="60777" xr:uid="{00000000-0005-0000-0000-00006EED0000}"/>
    <cellStyle name="Percent 3 2 5" xfId="60778" xr:uid="{00000000-0005-0000-0000-00006FED0000}"/>
    <cellStyle name="Percent 3 2 6" xfId="60779" xr:uid="{00000000-0005-0000-0000-000070ED0000}"/>
    <cellStyle name="Percent 3 3" xfId="59" xr:uid="{00000000-0005-0000-0000-000071ED0000}"/>
    <cellStyle name="Percent 3 3 2" xfId="60780" xr:uid="{00000000-0005-0000-0000-000072ED0000}"/>
    <cellStyle name="Percent 3 3 2 2" xfId="60781" xr:uid="{00000000-0005-0000-0000-000073ED0000}"/>
    <cellStyle name="Percent 3 3 3" xfId="60782" xr:uid="{00000000-0005-0000-0000-000074ED0000}"/>
    <cellStyle name="Percent 3 3 3 2" xfId="60783" xr:uid="{00000000-0005-0000-0000-000075ED0000}"/>
    <cellStyle name="Percent 3 3 3 2 2" xfId="60784" xr:uid="{00000000-0005-0000-0000-000076ED0000}"/>
    <cellStyle name="Percent 3 3 3 3" xfId="60785" xr:uid="{00000000-0005-0000-0000-000077ED0000}"/>
    <cellStyle name="Percent 3 3 4" xfId="60786" xr:uid="{00000000-0005-0000-0000-000078ED0000}"/>
    <cellStyle name="Percent 3 3 5" xfId="60787" xr:uid="{00000000-0005-0000-0000-000079ED0000}"/>
    <cellStyle name="Percent 3 4" xfId="62" xr:uid="{00000000-0005-0000-0000-00007AED0000}"/>
    <cellStyle name="Percent 3 4 2" xfId="60788" xr:uid="{00000000-0005-0000-0000-00007BED0000}"/>
    <cellStyle name="Percent 3 4 3" xfId="60789" xr:uid="{00000000-0005-0000-0000-00007CED0000}"/>
    <cellStyle name="Percent 3 4 4" xfId="60790" xr:uid="{00000000-0005-0000-0000-00007DED0000}"/>
    <cellStyle name="Percent 3 5" xfId="60791" xr:uid="{00000000-0005-0000-0000-00007EED0000}"/>
    <cellStyle name="Percent 3 5 2" xfId="60792" xr:uid="{00000000-0005-0000-0000-00007FED0000}"/>
    <cellStyle name="Percent 3 6" xfId="60793" xr:uid="{00000000-0005-0000-0000-000080ED0000}"/>
    <cellStyle name="Percent 3 6 2" xfId="60794" xr:uid="{00000000-0005-0000-0000-000081ED0000}"/>
    <cellStyle name="Percent 3 7" xfId="60795" xr:uid="{00000000-0005-0000-0000-000082ED0000}"/>
    <cellStyle name="Percent 3 8" xfId="60796" xr:uid="{00000000-0005-0000-0000-000083ED0000}"/>
    <cellStyle name="Percent 4" xfId="20" xr:uid="{00000000-0005-0000-0000-000084ED0000}"/>
    <cellStyle name="Percent 4 2" xfId="47" xr:uid="{00000000-0005-0000-0000-000085ED0000}"/>
    <cellStyle name="Percent 4 2 2" xfId="60797" xr:uid="{00000000-0005-0000-0000-000086ED0000}"/>
    <cellStyle name="Percent 4 2 2 2" xfId="60798" xr:uid="{00000000-0005-0000-0000-000087ED0000}"/>
    <cellStyle name="Percent 4 2 2 2 2" xfId="60799" xr:uid="{00000000-0005-0000-0000-000088ED0000}"/>
    <cellStyle name="Percent 4 2 2 2 2 2" xfId="60800" xr:uid="{00000000-0005-0000-0000-000089ED0000}"/>
    <cellStyle name="Percent 4 2 2 2 2 2 2" xfId="60801" xr:uid="{00000000-0005-0000-0000-00008AED0000}"/>
    <cellStyle name="Percent 4 2 2 2 2 3" xfId="60802" xr:uid="{00000000-0005-0000-0000-00008BED0000}"/>
    <cellStyle name="Percent 4 2 2 2 3" xfId="60803" xr:uid="{00000000-0005-0000-0000-00008CED0000}"/>
    <cellStyle name="Percent 4 2 2 2 3 2" xfId="60804" xr:uid="{00000000-0005-0000-0000-00008DED0000}"/>
    <cellStyle name="Percent 4 2 2 2 4" xfId="60805" xr:uid="{00000000-0005-0000-0000-00008EED0000}"/>
    <cellStyle name="Percent 4 2 2 3" xfId="60806" xr:uid="{00000000-0005-0000-0000-00008FED0000}"/>
    <cellStyle name="Percent 4 2 2 3 2" xfId="60807" xr:uid="{00000000-0005-0000-0000-000090ED0000}"/>
    <cellStyle name="Percent 4 2 2 3 2 2" xfId="60808" xr:uid="{00000000-0005-0000-0000-000091ED0000}"/>
    <cellStyle name="Percent 4 2 2 3 3" xfId="60809" xr:uid="{00000000-0005-0000-0000-000092ED0000}"/>
    <cellStyle name="Percent 4 2 2 4" xfId="60810" xr:uid="{00000000-0005-0000-0000-000093ED0000}"/>
    <cellStyle name="Percent 4 2 2 4 2" xfId="60811" xr:uid="{00000000-0005-0000-0000-000094ED0000}"/>
    <cellStyle name="Percent 4 2 2 5" xfId="60812" xr:uid="{00000000-0005-0000-0000-000095ED0000}"/>
    <cellStyle name="Percent 4 2 3" xfId="60813" xr:uid="{00000000-0005-0000-0000-000096ED0000}"/>
    <cellStyle name="Percent 4 2 3 2" xfId="60814" xr:uid="{00000000-0005-0000-0000-000097ED0000}"/>
    <cellStyle name="Percent 4 2 3 2 2" xfId="60815" xr:uid="{00000000-0005-0000-0000-000098ED0000}"/>
    <cellStyle name="Percent 4 2 3 2 2 2" xfId="60816" xr:uid="{00000000-0005-0000-0000-000099ED0000}"/>
    <cellStyle name="Percent 4 2 3 2 3" xfId="60817" xr:uid="{00000000-0005-0000-0000-00009AED0000}"/>
    <cellStyle name="Percent 4 2 3 3" xfId="60818" xr:uid="{00000000-0005-0000-0000-00009BED0000}"/>
    <cellStyle name="Percent 4 2 3 3 2" xfId="60819" xr:uid="{00000000-0005-0000-0000-00009CED0000}"/>
    <cellStyle name="Percent 4 2 3 4" xfId="60820" xr:uid="{00000000-0005-0000-0000-00009DED0000}"/>
    <cellStyle name="Percent 4 2 4" xfId="60821" xr:uid="{00000000-0005-0000-0000-00009EED0000}"/>
    <cellStyle name="Percent 4 2 4 2" xfId="60822" xr:uid="{00000000-0005-0000-0000-00009FED0000}"/>
    <cellStyle name="Percent 4 2 4 2 2" xfId="60823" xr:uid="{00000000-0005-0000-0000-0000A0ED0000}"/>
    <cellStyle name="Percent 4 2 4 3" xfId="60824" xr:uid="{00000000-0005-0000-0000-0000A1ED0000}"/>
    <cellStyle name="Percent 4 2 5" xfId="60825" xr:uid="{00000000-0005-0000-0000-0000A2ED0000}"/>
    <cellStyle name="Percent 4 2 5 2" xfId="60826" xr:uid="{00000000-0005-0000-0000-0000A3ED0000}"/>
    <cellStyle name="Percent 4 2 6" xfId="60827" xr:uid="{00000000-0005-0000-0000-0000A4ED0000}"/>
    <cellStyle name="Percent 4 2 7" xfId="60828" xr:uid="{00000000-0005-0000-0000-0000A5ED0000}"/>
    <cellStyle name="Percent 4 3" xfId="60829" xr:uid="{00000000-0005-0000-0000-0000A6ED0000}"/>
    <cellStyle name="Percent 4 3 2" xfId="60830" xr:uid="{00000000-0005-0000-0000-0000A7ED0000}"/>
    <cellStyle name="Percent 4 3 2 2" xfId="60831" xr:uid="{00000000-0005-0000-0000-0000A8ED0000}"/>
    <cellStyle name="Percent 4 3 2 2 2" xfId="60832" xr:uid="{00000000-0005-0000-0000-0000A9ED0000}"/>
    <cellStyle name="Percent 4 3 2 2 2 2" xfId="60833" xr:uid="{00000000-0005-0000-0000-0000AAED0000}"/>
    <cellStyle name="Percent 4 3 2 2 3" xfId="60834" xr:uid="{00000000-0005-0000-0000-0000ABED0000}"/>
    <cellStyle name="Percent 4 3 2 3" xfId="60835" xr:uid="{00000000-0005-0000-0000-0000ACED0000}"/>
    <cellStyle name="Percent 4 3 2 3 2" xfId="60836" xr:uid="{00000000-0005-0000-0000-0000ADED0000}"/>
    <cellStyle name="Percent 4 3 2 4" xfId="60837" xr:uid="{00000000-0005-0000-0000-0000AEED0000}"/>
    <cellStyle name="Percent 4 3 3" xfId="60838" xr:uid="{00000000-0005-0000-0000-0000AFED0000}"/>
    <cellStyle name="Percent 4 3 3 2" xfId="60839" xr:uid="{00000000-0005-0000-0000-0000B0ED0000}"/>
    <cellStyle name="Percent 4 3 3 2 2" xfId="60840" xr:uid="{00000000-0005-0000-0000-0000B1ED0000}"/>
    <cellStyle name="Percent 4 3 3 3" xfId="60841" xr:uid="{00000000-0005-0000-0000-0000B2ED0000}"/>
    <cellStyle name="Percent 4 3 4" xfId="60842" xr:uid="{00000000-0005-0000-0000-0000B3ED0000}"/>
    <cellStyle name="Percent 4 3 4 2" xfId="60843" xr:uid="{00000000-0005-0000-0000-0000B4ED0000}"/>
    <cellStyle name="Percent 4 3 5" xfId="60844" xr:uid="{00000000-0005-0000-0000-0000B5ED0000}"/>
    <cellStyle name="Percent 4 4" xfId="60845" xr:uid="{00000000-0005-0000-0000-0000B6ED0000}"/>
    <cellStyle name="Percent 4 4 2" xfId="60846" xr:uid="{00000000-0005-0000-0000-0000B7ED0000}"/>
    <cellStyle name="Percent 4 4 2 2" xfId="60847" xr:uid="{00000000-0005-0000-0000-0000B8ED0000}"/>
    <cellStyle name="Percent 4 4 2 2 2" xfId="60848" xr:uid="{00000000-0005-0000-0000-0000B9ED0000}"/>
    <cellStyle name="Percent 4 4 2 2 2 2" xfId="60849" xr:uid="{00000000-0005-0000-0000-0000BAED0000}"/>
    <cellStyle name="Percent 4 4 2 2 3" xfId="60850" xr:uid="{00000000-0005-0000-0000-0000BBED0000}"/>
    <cellStyle name="Percent 4 4 2 3" xfId="60851" xr:uid="{00000000-0005-0000-0000-0000BCED0000}"/>
    <cellStyle name="Percent 4 4 2 3 2" xfId="60852" xr:uid="{00000000-0005-0000-0000-0000BDED0000}"/>
    <cellStyle name="Percent 4 4 2 4" xfId="60853" xr:uid="{00000000-0005-0000-0000-0000BEED0000}"/>
    <cellStyle name="Percent 4 4 3" xfId="60854" xr:uid="{00000000-0005-0000-0000-0000BFED0000}"/>
    <cellStyle name="Percent 4 4 3 2" xfId="60855" xr:uid="{00000000-0005-0000-0000-0000C0ED0000}"/>
    <cellStyle name="Percent 4 4 3 2 2" xfId="60856" xr:uid="{00000000-0005-0000-0000-0000C1ED0000}"/>
    <cellStyle name="Percent 4 4 3 3" xfId="60857" xr:uid="{00000000-0005-0000-0000-0000C2ED0000}"/>
    <cellStyle name="Percent 4 4 4" xfId="60858" xr:uid="{00000000-0005-0000-0000-0000C3ED0000}"/>
    <cellStyle name="Percent 4 4 4 2" xfId="60859" xr:uid="{00000000-0005-0000-0000-0000C4ED0000}"/>
    <cellStyle name="Percent 4 4 5" xfId="60860" xr:uid="{00000000-0005-0000-0000-0000C5ED0000}"/>
    <cellStyle name="Percent 4 5" xfId="60861" xr:uid="{00000000-0005-0000-0000-0000C6ED0000}"/>
    <cellStyle name="Percent 4 5 2" xfId="60862" xr:uid="{00000000-0005-0000-0000-0000C7ED0000}"/>
    <cellStyle name="Percent 4 5 2 2" xfId="60863" xr:uid="{00000000-0005-0000-0000-0000C8ED0000}"/>
    <cellStyle name="Percent 4 5 2 2 2" xfId="60864" xr:uid="{00000000-0005-0000-0000-0000C9ED0000}"/>
    <cellStyle name="Percent 4 5 2 2 2 2" xfId="60865" xr:uid="{00000000-0005-0000-0000-0000CAED0000}"/>
    <cellStyle name="Percent 4 5 2 2 3" xfId="60866" xr:uid="{00000000-0005-0000-0000-0000CBED0000}"/>
    <cellStyle name="Percent 4 5 2 3" xfId="60867" xr:uid="{00000000-0005-0000-0000-0000CCED0000}"/>
    <cellStyle name="Percent 4 5 2 3 2" xfId="60868" xr:uid="{00000000-0005-0000-0000-0000CDED0000}"/>
    <cellStyle name="Percent 4 5 2 4" xfId="60869" xr:uid="{00000000-0005-0000-0000-0000CEED0000}"/>
    <cellStyle name="Percent 4 5 3" xfId="60870" xr:uid="{00000000-0005-0000-0000-0000CFED0000}"/>
    <cellStyle name="Percent 4 5 3 2" xfId="60871" xr:uid="{00000000-0005-0000-0000-0000D0ED0000}"/>
    <cellStyle name="Percent 4 5 3 2 2" xfId="60872" xr:uid="{00000000-0005-0000-0000-0000D1ED0000}"/>
    <cellStyle name="Percent 4 5 3 3" xfId="60873" xr:uid="{00000000-0005-0000-0000-0000D2ED0000}"/>
    <cellStyle name="Percent 4 5 4" xfId="60874" xr:uid="{00000000-0005-0000-0000-0000D3ED0000}"/>
    <cellStyle name="Percent 4 5 4 2" xfId="60875" xr:uid="{00000000-0005-0000-0000-0000D4ED0000}"/>
    <cellStyle name="Percent 4 5 5" xfId="60876" xr:uid="{00000000-0005-0000-0000-0000D5ED0000}"/>
    <cellStyle name="Percent 4 6" xfId="60877" xr:uid="{00000000-0005-0000-0000-0000D6ED0000}"/>
    <cellStyle name="Percent 4 6 2" xfId="60878" xr:uid="{00000000-0005-0000-0000-0000D7ED0000}"/>
    <cellStyle name="Percent 4 6 2 2" xfId="60879" xr:uid="{00000000-0005-0000-0000-0000D8ED0000}"/>
    <cellStyle name="Percent 4 6 2 2 2" xfId="60880" xr:uid="{00000000-0005-0000-0000-0000D9ED0000}"/>
    <cellStyle name="Percent 4 6 2 3" xfId="60881" xr:uid="{00000000-0005-0000-0000-0000DAED0000}"/>
    <cellStyle name="Percent 4 6 3" xfId="60882" xr:uid="{00000000-0005-0000-0000-0000DBED0000}"/>
    <cellStyle name="Percent 4 6 3 2" xfId="60883" xr:uid="{00000000-0005-0000-0000-0000DCED0000}"/>
    <cellStyle name="Percent 4 6 4" xfId="60884" xr:uid="{00000000-0005-0000-0000-0000DDED0000}"/>
    <cellStyle name="Percent 4 7" xfId="60885" xr:uid="{00000000-0005-0000-0000-0000DEED0000}"/>
    <cellStyle name="Percent 4 7 2" xfId="60886" xr:uid="{00000000-0005-0000-0000-0000DFED0000}"/>
    <cellStyle name="Percent 4 7 2 2" xfId="60887" xr:uid="{00000000-0005-0000-0000-0000E0ED0000}"/>
    <cellStyle name="Percent 4 7 3" xfId="60888" xr:uid="{00000000-0005-0000-0000-0000E1ED0000}"/>
    <cellStyle name="Percent 4 8" xfId="60889" xr:uid="{00000000-0005-0000-0000-0000E2ED0000}"/>
    <cellStyle name="Percent 4 8 2" xfId="60890" xr:uid="{00000000-0005-0000-0000-0000E3ED0000}"/>
    <cellStyle name="Percent 4 9" xfId="60891" xr:uid="{00000000-0005-0000-0000-0000E4ED0000}"/>
    <cellStyle name="Percent 5" xfId="21" xr:uid="{00000000-0005-0000-0000-0000E5ED0000}"/>
    <cellStyle name="Percent 5 10" xfId="60892" xr:uid="{00000000-0005-0000-0000-0000E6ED0000}"/>
    <cellStyle name="Percent 5 10 2" xfId="60893" xr:uid="{00000000-0005-0000-0000-0000E7ED0000}"/>
    <cellStyle name="Percent 5 11" xfId="60894" xr:uid="{00000000-0005-0000-0000-0000E8ED0000}"/>
    <cellStyle name="Percent 5 2" xfId="60895" xr:uid="{00000000-0005-0000-0000-0000E9ED0000}"/>
    <cellStyle name="Percent 5 2 10" xfId="60896" xr:uid="{00000000-0005-0000-0000-0000EAED0000}"/>
    <cellStyle name="Percent 5 2 2" xfId="60897" xr:uid="{00000000-0005-0000-0000-0000EBED0000}"/>
    <cellStyle name="Percent 5 2 2 2" xfId="60898" xr:uid="{00000000-0005-0000-0000-0000ECED0000}"/>
    <cellStyle name="Percent 5 2 2 2 2" xfId="60899" xr:uid="{00000000-0005-0000-0000-0000EDED0000}"/>
    <cellStyle name="Percent 5 2 2 2 2 2" xfId="60900" xr:uid="{00000000-0005-0000-0000-0000EEED0000}"/>
    <cellStyle name="Percent 5 2 2 2 2 2 2" xfId="60901" xr:uid="{00000000-0005-0000-0000-0000EFED0000}"/>
    <cellStyle name="Percent 5 2 2 2 2 2 2 2" xfId="60902" xr:uid="{00000000-0005-0000-0000-0000F0ED0000}"/>
    <cellStyle name="Percent 5 2 2 2 2 2 3" xfId="60903" xr:uid="{00000000-0005-0000-0000-0000F1ED0000}"/>
    <cellStyle name="Percent 5 2 2 2 2 2 3 2" xfId="60904" xr:uid="{00000000-0005-0000-0000-0000F2ED0000}"/>
    <cellStyle name="Percent 5 2 2 2 2 2 3 2 2" xfId="60905" xr:uid="{00000000-0005-0000-0000-0000F3ED0000}"/>
    <cellStyle name="Percent 5 2 2 2 2 2 3 3" xfId="60906" xr:uid="{00000000-0005-0000-0000-0000F4ED0000}"/>
    <cellStyle name="Percent 5 2 2 2 2 2 4" xfId="60907" xr:uid="{00000000-0005-0000-0000-0000F5ED0000}"/>
    <cellStyle name="Percent 5 2 2 2 2 3" xfId="60908" xr:uid="{00000000-0005-0000-0000-0000F6ED0000}"/>
    <cellStyle name="Percent 5 2 2 2 2 3 2" xfId="60909" xr:uid="{00000000-0005-0000-0000-0000F7ED0000}"/>
    <cellStyle name="Percent 5 2 2 2 2 4" xfId="60910" xr:uid="{00000000-0005-0000-0000-0000F8ED0000}"/>
    <cellStyle name="Percent 5 2 2 2 2 4 2" xfId="60911" xr:uid="{00000000-0005-0000-0000-0000F9ED0000}"/>
    <cellStyle name="Percent 5 2 2 2 2 4 2 2" xfId="60912" xr:uid="{00000000-0005-0000-0000-0000FAED0000}"/>
    <cellStyle name="Percent 5 2 2 2 2 4 3" xfId="60913" xr:uid="{00000000-0005-0000-0000-0000FBED0000}"/>
    <cellStyle name="Percent 5 2 2 2 2 5" xfId="60914" xr:uid="{00000000-0005-0000-0000-0000FCED0000}"/>
    <cellStyle name="Percent 5 2 2 2 3" xfId="60915" xr:uid="{00000000-0005-0000-0000-0000FDED0000}"/>
    <cellStyle name="Percent 5 2 2 2 3 2" xfId="60916" xr:uid="{00000000-0005-0000-0000-0000FEED0000}"/>
    <cellStyle name="Percent 5 2 2 2 3 2 2" xfId="60917" xr:uid="{00000000-0005-0000-0000-0000FFED0000}"/>
    <cellStyle name="Percent 5 2 2 2 3 3" xfId="60918" xr:uid="{00000000-0005-0000-0000-000000EE0000}"/>
    <cellStyle name="Percent 5 2 2 2 3 3 2" xfId="60919" xr:uid="{00000000-0005-0000-0000-000001EE0000}"/>
    <cellStyle name="Percent 5 2 2 2 3 3 2 2" xfId="60920" xr:uid="{00000000-0005-0000-0000-000002EE0000}"/>
    <cellStyle name="Percent 5 2 2 2 3 3 3" xfId="60921" xr:uid="{00000000-0005-0000-0000-000003EE0000}"/>
    <cellStyle name="Percent 5 2 2 2 3 4" xfId="60922" xr:uid="{00000000-0005-0000-0000-000004EE0000}"/>
    <cellStyle name="Percent 5 2 2 2 4" xfId="60923" xr:uid="{00000000-0005-0000-0000-000005EE0000}"/>
    <cellStyle name="Percent 5 2 2 2 4 2" xfId="60924" xr:uid="{00000000-0005-0000-0000-000006EE0000}"/>
    <cellStyle name="Percent 5 2 2 2 4 2 2" xfId="60925" xr:uid="{00000000-0005-0000-0000-000007EE0000}"/>
    <cellStyle name="Percent 5 2 2 2 4 3" xfId="60926" xr:uid="{00000000-0005-0000-0000-000008EE0000}"/>
    <cellStyle name="Percent 5 2 2 2 4 3 2" xfId="60927" xr:uid="{00000000-0005-0000-0000-000009EE0000}"/>
    <cellStyle name="Percent 5 2 2 2 4 3 2 2" xfId="60928" xr:uid="{00000000-0005-0000-0000-00000AEE0000}"/>
    <cellStyle name="Percent 5 2 2 2 4 3 3" xfId="60929" xr:uid="{00000000-0005-0000-0000-00000BEE0000}"/>
    <cellStyle name="Percent 5 2 2 2 4 4" xfId="60930" xr:uid="{00000000-0005-0000-0000-00000CEE0000}"/>
    <cellStyle name="Percent 5 2 2 2 5" xfId="60931" xr:uid="{00000000-0005-0000-0000-00000DEE0000}"/>
    <cellStyle name="Percent 5 2 2 2 5 2" xfId="60932" xr:uid="{00000000-0005-0000-0000-00000EEE0000}"/>
    <cellStyle name="Percent 5 2 2 2 6" xfId="60933" xr:uid="{00000000-0005-0000-0000-00000FEE0000}"/>
    <cellStyle name="Percent 5 2 2 2 6 2" xfId="60934" xr:uid="{00000000-0005-0000-0000-000010EE0000}"/>
    <cellStyle name="Percent 5 2 2 2 6 2 2" xfId="60935" xr:uid="{00000000-0005-0000-0000-000011EE0000}"/>
    <cellStyle name="Percent 5 2 2 2 6 3" xfId="60936" xr:uid="{00000000-0005-0000-0000-000012EE0000}"/>
    <cellStyle name="Percent 5 2 2 2 7" xfId="60937" xr:uid="{00000000-0005-0000-0000-000013EE0000}"/>
    <cellStyle name="Percent 5 2 2 2 7 2" xfId="60938" xr:uid="{00000000-0005-0000-0000-000014EE0000}"/>
    <cellStyle name="Percent 5 2 2 2 8" xfId="60939" xr:uid="{00000000-0005-0000-0000-000015EE0000}"/>
    <cellStyle name="Percent 5 2 2 3" xfId="60940" xr:uid="{00000000-0005-0000-0000-000016EE0000}"/>
    <cellStyle name="Percent 5 2 2 3 2" xfId="60941" xr:uid="{00000000-0005-0000-0000-000017EE0000}"/>
    <cellStyle name="Percent 5 2 2 3 2 2" xfId="60942" xr:uid="{00000000-0005-0000-0000-000018EE0000}"/>
    <cellStyle name="Percent 5 2 2 3 2 2 2" xfId="60943" xr:uid="{00000000-0005-0000-0000-000019EE0000}"/>
    <cellStyle name="Percent 5 2 2 3 2 3" xfId="60944" xr:uid="{00000000-0005-0000-0000-00001AEE0000}"/>
    <cellStyle name="Percent 5 2 2 3 2 3 2" xfId="60945" xr:uid="{00000000-0005-0000-0000-00001BEE0000}"/>
    <cellStyle name="Percent 5 2 2 3 2 3 2 2" xfId="60946" xr:uid="{00000000-0005-0000-0000-00001CEE0000}"/>
    <cellStyle name="Percent 5 2 2 3 2 3 3" xfId="60947" xr:uid="{00000000-0005-0000-0000-00001DEE0000}"/>
    <cellStyle name="Percent 5 2 2 3 2 4" xfId="60948" xr:uid="{00000000-0005-0000-0000-00001EEE0000}"/>
    <cellStyle name="Percent 5 2 2 3 3" xfId="60949" xr:uid="{00000000-0005-0000-0000-00001FEE0000}"/>
    <cellStyle name="Percent 5 2 2 3 3 2" xfId="60950" xr:uid="{00000000-0005-0000-0000-000020EE0000}"/>
    <cellStyle name="Percent 5 2 2 3 4" xfId="60951" xr:uid="{00000000-0005-0000-0000-000021EE0000}"/>
    <cellStyle name="Percent 5 2 2 3 4 2" xfId="60952" xr:uid="{00000000-0005-0000-0000-000022EE0000}"/>
    <cellStyle name="Percent 5 2 2 3 4 2 2" xfId="60953" xr:uid="{00000000-0005-0000-0000-000023EE0000}"/>
    <cellStyle name="Percent 5 2 2 3 4 3" xfId="60954" xr:uid="{00000000-0005-0000-0000-000024EE0000}"/>
    <cellStyle name="Percent 5 2 2 3 5" xfId="60955" xr:uid="{00000000-0005-0000-0000-000025EE0000}"/>
    <cellStyle name="Percent 5 2 2 4" xfId="60956" xr:uid="{00000000-0005-0000-0000-000026EE0000}"/>
    <cellStyle name="Percent 5 2 2 4 2" xfId="60957" xr:uid="{00000000-0005-0000-0000-000027EE0000}"/>
    <cellStyle name="Percent 5 2 2 4 2 2" xfId="60958" xr:uid="{00000000-0005-0000-0000-000028EE0000}"/>
    <cellStyle name="Percent 5 2 2 4 3" xfId="60959" xr:uid="{00000000-0005-0000-0000-000029EE0000}"/>
    <cellStyle name="Percent 5 2 2 4 3 2" xfId="60960" xr:uid="{00000000-0005-0000-0000-00002AEE0000}"/>
    <cellStyle name="Percent 5 2 2 4 3 2 2" xfId="60961" xr:uid="{00000000-0005-0000-0000-00002BEE0000}"/>
    <cellStyle name="Percent 5 2 2 4 3 3" xfId="60962" xr:uid="{00000000-0005-0000-0000-00002CEE0000}"/>
    <cellStyle name="Percent 5 2 2 4 4" xfId="60963" xr:uid="{00000000-0005-0000-0000-00002DEE0000}"/>
    <cellStyle name="Percent 5 2 2 5" xfId="60964" xr:uid="{00000000-0005-0000-0000-00002EEE0000}"/>
    <cellStyle name="Percent 5 2 2 5 2" xfId="60965" xr:uid="{00000000-0005-0000-0000-00002FEE0000}"/>
    <cellStyle name="Percent 5 2 2 5 2 2" xfId="60966" xr:uid="{00000000-0005-0000-0000-000030EE0000}"/>
    <cellStyle name="Percent 5 2 2 5 3" xfId="60967" xr:uid="{00000000-0005-0000-0000-000031EE0000}"/>
    <cellStyle name="Percent 5 2 2 5 3 2" xfId="60968" xr:uid="{00000000-0005-0000-0000-000032EE0000}"/>
    <cellStyle name="Percent 5 2 2 5 3 2 2" xfId="60969" xr:uid="{00000000-0005-0000-0000-000033EE0000}"/>
    <cellStyle name="Percent 5 2 2 5 3 3" xfId="60970" xr:uid="{00000000-0005-0000-0000-000034EE0000}"/>
    <cellStyle name="Percent 5 2 2 5 4" xfId="60971" xr:uid="{00000000-0005-0000-0000-000035EE0000}"/>
    <cellStyle name="Percent 5 2 2 6" xfId="60972" xr:uid="{00000000-0005-0000-0000-000036EE0000}"/>
    <cellStyle name="Percent 5 2 2 6 2" xfId="60973" xr:uid="{00000000-0005-0000-0000-000037EE0000}"/>
    <cellStyle name="Percent 5 2 2 7" xfId="60974" xr:uid="{00000000-0005-0000-0000-000038EE0000}"/>
    <cellStyle name="Percent 5 2 2 7 2" xfId="60975" xr:uid="{00000000-0005-0000-0000-000039EE0000}"/>
    <cellStyle name="Percent 5 2 2 7 2 2" xfId="60976" xr:uid="{00000000-0005-0000-0000-00003AEE0000}"/>
    <cellStyle name="Percent 5 2 2 7 3" xfId="60977" xr:uid="{00000000-0005-0000-0000-00003BEE0000}"/>
    <cellStyle name="Percent 5 2 2 8" xfId="60978" xr:uid="{00000000-0005-0000-0000-00003CEE0000}"/>
    <cellStyle name="Percent 5 2 2 8 2" xfId="60979" xr:uid="{00000000-0005-0000-0000-00003DEE0000}"/>
    <cellStyle name="Percent 5 2 2 9" xfId="60980" xr:uid="{00000000-0005-0000-0000-00003EEE0000}"/>
    <cellStyle name="Percent 5 2 3" xfId="60981" xr:uid="{00000000-0005-0000-0000-00003FEE0000}"/>
    <cellStyle name="Percent 5 2 3 2" xfId="60982" xr:uid="{00000000-0005-0000-0000-000040EE0000}"/>
    <cellStyle name="Percent 5 2 3 2 2" xfId="60983" xr:uid="{00000000-0005-0000-0000-000041EE0000}"/>
    <cellStyle name="Percent 5 2 3 2 2 2" xfId="60984" xr:uid="{00000000-0005-0000-0000-000042EE0000}"/>
    <cellStyle name="Percent 5 2 3 2 2 2 2" xfId="60985" xr:uid="{00000000-0005-0000-0000-000043EE0000}"/>
    <cellStyle name="Percent 5 2 3 2 2 3" xfId="60986" xr:uid="{00000000-0005-0000-0000-000044EE0000}"/>
    <cellStyle name="Percent 5 2 3 2 2 3 2" xfId="60987" xr:uid="{00000000-0005-0000-0000-000045EE0000}"/>
    <cellStyle name="Percent 5 2 3 2 2 3 2 2" xfId="60988" xr:uid="{00000000-0005-0000-0000-000046EE0000}"/>
    <cellStyle name="Percent 5 2 3 2 2 3 3" xfId="60989" xr:uid="{00000000-0005-0000-0000-000047EE0000}"/>
    <cellStyle name="Percent 5 2 3 2 2 4" xfId="60990" xr:uid="{00000000-0005-0000-0000-000048EE0000}"/>
    <cellStyle name="Percent 5 2 3 2 3" xfId="60991" xr:uid="{00000000-0005-0000-0000-000049EE0000}"/>
    <cellStyle name="Percent 5 2 3 2 3 2" xfId="60992" xr:uid="{00000000-0005-0000-0000-00004AEE0000}"/>
    <cellStyle name="Percent 5 2 3 2 4" xfId="60993" xr:uid="{00000000-0005-0000-0000-00004BEE0000}"/>
    <cellStyle name="Percent 5 2 3 2 4 2" xfId="60994" xr:uid="{00000000-0005-0000-0000-00004CEE0000}"/>
    <cellStyle name="Percent 5 2 3 2 4 2 2" xfId="60995" xr:uid="{00000000-0005-0000-0000-00004DEE0000}"/>
    <cellStyle name="Percent 5 2 3 2 4 3" xfId="60996" xr:uid="{00000000-0005-0000-0000-00004EEE0000}"/>
    <cellStyle name="Percent 5 2 3 2 5" xfId="60997" xr:uid="{00000000-0005-0000-0000-00004FEE0000}"/>
    <cellStyle name="Percent 5 2 3 3" xfId="60998" xr:uid="{00000000-0005-0000-0000-000050EE0000}"/>
    <cellStyle name="Percent 5 2 3 3 2" xfId="60999" xr:uid="{00000000-0005-0000-0000-000051EE0000}"/>
    <cellStyle name="Percent 5 2 3 3 2 2" xfId="61000" xr:uid="{00000000-0005-0000-0000-000052EE0000}"/>
    <cellStyle name="Percent 5 2 3 3 3" xfId="61001" xr:uid="{00000000-0005-0000-0000-000053EE0000}"/>
    <cellStyle name="Percent 5 2 3 3 3 2" xfId="61002" xr:uid="{00000000-0005-0000-0000-000054EE0000}"/>
    <cellStyle name="Percent 5 2 3 3 3 2 2" xfId="61003" xr:uid="{00000000-0005-0000-0000-000055EE0000}"/>
    <cellStyle name="Percent 5 2 3 3 3 3" xfId="61004" xr:uid="{00000000-0005-0000-0000-000056EE0000}"/>
    <cellStyle name="Percent 5 2 3 3 4" xfId="61005" xr:uid="{00000000-0005-0000-0000-000057EE0000}"/>
    <cellStyle name="Percent 5 2 3 4" xfId="61006" xr:uid="{00000000-0005-0000-0000-000058EE0000}"/>
    <cellStyle name="Percent 5 2 3 4 2" xfId="61007" xr:uid="{00000000-0005-0000-0000-000059EE0000}"/>
    <cellStyle name="Percent 5 2 3 4 2 2" xfId="61008" xr:uid="{00000000-0005-0000-0000-00005AEE0000}"/>
    <cellStyle name="Percent 5 2 3 4 3" xfId="61009" xr:uid="{00000000-0005-0000-0000-00005BEE0000}"/>
    <cellStyle name="Percent 5 2 3 4 3 2" xfId="61010" xr:uid="{00000000-0005-0000-0000-00005CEE0000}"/>
    <cellStyle name="Percent 5 2 3 4 3 2 2" xfId="61011" xr:uid="{00000000-0005-0000-0000-00005DEE0000}"/>
    <cellStyle name="Percent 5 2 3 4 3 3" xfId="61012" xr:uid="{00000000-0005-0000-0000-00005EEE0000}"/>
    <cellStyle name="Percent 5 2 3 4 4" xfId="61013" xr:uid="{00000000-0005-0000-0000-00005FEE0000}"/>
    <cellStyle name="Percent 5 2 3 5" xfId="61014" xr:uid="{00000000-0005-0000-0000-000060EE0000}"/>
    <cellStyle name="Percent 5 2 3 5 2" xfId="61015" xr:uid="{00000000-0005-0000-0000-000061EE0000}"/>
    <cellStyle name="Percent 5 2 3 6" xfId="61016" xr:uid="{00000000-0005-0000-0000-000062EE0000}"/>
    <cellStyle name="Percent 5 2 3 6 2" xfId="61017" xr:uid="{00000000-0005-0000-0000-000063EE0000}"/>
    <cellStyle name="Percent 5 2 3 6 2 2" xfId="61018" xr:uid="{00000000-0005-0000-0000-000064EE0000}"/>
    <cellStyle name="Percent 5 2 3 6 3" xfId="61019" xr:uid="{00000000-0005-0000-0000-000065EE0000}"/>
    <cellStyle name="Percent 5 2 3 7" xfId="61020" xr:uid="{00000000-0005-0000-0000-000066EE0000}"/>
    <cellStyle name="Percent 5 2 3 7 2" xfId="61021" xr:uid="{00000000-0005-0000-0000-000067EE0000}"/>
    <cellStyle name="Percent 5 2 3 8" xfId="61022" xr:uid="{00000000-0005-0000-0000-000068EE0000}"/>
    <cellStyle name="Percent 5 2 4" xfId="61023" xr:uid="{00000000-0005-0000-0000-000069EE0000}"/>
    <cellStyle name="Percent 5 2 4 2" xfId="61024" xr:uid="{00000000-0005-0000-0000-00006AEE0000}"/>
    <cellStyle name="Percent 5 2 4 2 2" xfId="61025" xr:uid="{00000000-0005-0000-0000-00006BEE0000}"/>
    <cellStyle name="Percent 5 2 4 2 2 2" xfId="61026" xr:uid="{00000000-0005-0000-0000-00006CEE0000}"/>
    <cellStyle name="Percent 5 2 4 2 3" xfId="61027" xr:uid="{00000000-0005-0000-0000-00006DEE0000}"/>
    <cellStyle name="Percent 5 2 4 2 3 2" xfId="61028" xr:uid="{00000000-0005-0000-0000-00006EEE0000}"/>
    <cellStyle name="Percent 5 2 4 2 3 2 2" xfId="61029" xr:uid="{00000000-0005-0000-0000-00006FEE0000}"/>
    <cellStyle name="Percent 5 2 4 2 3 3" xfId="61030" xr:uid="{00000000-0005-0000-0000-000070EE0000}"/>
    <cellStyle name="Percent 5 2 4 2 4" xfId="61031" xr:uid="{00000000-0005-0000-0000-000071EE0000}"/>
    <cellStyle name="Percent 5 2 4 3" xfId="61032" xr:uid="{00000000-0005-0000-0000-000072EE0000}"/>
    <cellStyle name="Percent 5 2 4 3 2" xfId="61033" xr:uid="{00000000-0005-0000-0000-000073EE0000}"/>
    <cellStyle name="Percent 5 2 4 4" xfId="61034" xr:uid="{00000000-0005-0000-0000-000074EE0000}"/>
    <cellStyle name="Percent 5 2 4 4 2" xfId="61035" xr:uid="{00000000-0005-0000-0000-000075EE0000}"/>
    <cellStyle name="Percent 5 2 4 4 2 2" xfId="61036" xr:uid="{00000000-0005-0000-0000-000076EE0000}"/>
    <cellStyle name="Percent 5 2 4 4 3" xfId="61037" xr:uid="{00000000-0005-0000-0000-000077EE0000}"/>
    <cellStyle name="Percent 5 2 4 5" xfId="61038" xr:uid="{00000000-0005-0000-0000-000078EE0000}"/>
    <cellStyle name="Percent 5 2 5" xfId="61039" xr:uid="{00000000-0005-0000-0000-000079EE0000}"/>
    <cellStyle name="Percent 5 2 5 2" xfId="61040" xr:uid="{00000000-0005-0000-0000-00007AEE0000}"/>
    <cellStyle name="Percent 5 2 5 2 2" xfId="61041" xr:uid="{00000000-0005-0000-0000-00007BEE0000}"/>
    <cellStyle name="Percent 5 2 5 3" xfId="61042" xr:uid="{00000000-0005-0000-0000-00007CEE0000}"/>
    <cellStyle name="Percent 5 2 5 3 2" xfId="61043" xr:uid="{00000000-0005-0000-0000-00007DEE0000}"/>
    <cellStyle name="Percent 5 2 5 3 2 2" xfId="61044" xr:uid="{00000000-0005-0000-0000-00007EEE0000}"/>
    <cellStyle name="Percent 5 2 5 3 3" xfId="61045" xr:uid="{00000000-0005-0000-0000-00007FEE0000}"/>
    <cellStyle name="Percent 5 2 5 4" xfId="61046" xr:uid="{00000000-0005-0000-0000-000080EE0000}"/>
    <cellStyle name="Percent 5 2 6" xfId="61047" xr:uid="{00000000-0005-0000-0000-000081EE0000}"/>
    <cellStyle name="Percent 5 2 6 2" xfId="61048" xr:uid="{00000000-0005-0000-0000-000082EE0000}"/>
    <cellStyle name="Percent 5 2 6 2 2" xfId="61049" xr:uid="{00000000-0005-0000-0000-000083EE0000}"/>
    <cellStyle name="Percent 5 2 6 3" xfId="61050" xr:uid="{00000000-0005-0000-0000-000084EE0000}"/>
    <cellStyle name="Percent 5 2 6 3 2" xfId="61051" xr:uid="{00000000-0005-0000-0000-000085EE0000}"/>
    <cellStyle name="Percent 5 2 6 3 2 2" xfId="61052" xr:uid="{00000000-0005-0000-0000-000086EE0000}"/>
    <cellStyle name="Percent 5 2 6 3 3" xfId="61053" xr:uid="{00000000-0005-0000-0000-000087EE0000}"/>
    <cellStyle name="Percent 5 2 6 4" xfId="61054" xr:uid="{00000000-0005-0000-0000-000088EE0000}"/>
    <cellStyle name="Percent 5 2 7" xfId="61055" xr:uid="{00000000-0005-0000-0000-000089EE0000}"/>
    <cellStyle name="Percent 5 2 7 2" xfId="61056" xr:uid="{00000000-0005-0000-0000-00008AEE0000}"/>
    <cellStyle name="Percent 5 2 8" xfId="61057" xr:uid="{00000000-0005-0000-0000-00008BEE0000}"/>
    <cellStyle name="Percent 5 2 8 2" xfId="61058" xr:uid="{00000000-0005-0000-0000-00008CEE0000}"/>
    <cellStyle name="Percent 5 2 8 2 2" xfId="61059" xr:uid="{00000000-0005-0000-0000-00008DEE0000}"/>
    <cellStyle name="Percent 5 2 8 3" xfId="61060" xr:uid="{00000000-0005-0000-0000-00008EEE0000}"/>
    <cellStyle name="Percent 5 2 9" xfId="61061" xr:uid="{00000000-0005-0000-0000-00008FEE0000}"/>
    <cellStyle name="Percent 5 2 9 2" xfId="61062" xr:uid="{00000000-0005-0000-0000-000090EE0000}"/>
    <cellStyle name="Percent 5 3" xfId="61063" xr:uid="{00000000-0005-0000-0000-000091EE0000}"/>
    <cellStyle name="Percent 5 3 2" xfId="61064" xr:uid="{00000000-0005-0000-0000-000092EE0000}"/>
    <cellStyle name="Percent 5 3 2 2" xfId="61065" xr:uid="{00000000-0005-0000-0000-000093EE0000}"/>
    <cellStyle name="Percent 5 3 2 2 2" xfId="61066" xr:uid="{00000000-0005-0000-0000-000094EE0000}"/>
    <cellStyle name="Percent 5 3 2 2 2 2" xfId="61067" xr:uid="{00000000-0005-0000-0000-000095EE0000}"/>
    <cellStyle name="Percent 5 3 2 2 2 2 2" xfId="61068" xr:uid="{00000000-0005-0000-0000-000096EE0000}"/>
    <cellStyle name="Percent 5 3 2 2 2 3" xfId="61069" xr:uid="{00000000-0005-0000-0000-000097EE0000}"/>
    <cellStyle name="Percent 5 3 2 2 2 3 2" xfId="61070" xr:uid="{00000000-0005-0000-0000-000098EE0000}"/>
    <cellStyle name="Percent 5 3 2 2 2 3 2 2" xfId="61071" xr:uid="{00000000-0005-0000-0000-000099EE0000}"/>
    <cellStyle name="Percent 5 3 2 2 2 3 3" xfId="61072" xr:uid="{00000000-0005-0000-0000-00009AEE0000}"/>
    <cellStyle name="Percent 5 3 2 2 2 4" xfId="61073" xr:uid="{00000000-0005-0000-0000-00009BEE0000}"/>
    <cellStyle name="Percent 5 3 2 2 3" xfId="61074" xr:uid="{00000000-0005-0000-0000-00009CEE0000}"/>
    <cellStyle name="Percent 5 3 2 2 3 2" xfId="61075" xr:uid="{00000000-0005-0000-0000-00009DEE0000}"/>
    <cellStyle name="Percent 5 3 2 2 4" xfId="61076" xr:uid="{00000000-0005-0000-0000-00009EEE0000}"/>
    <cellStyle name="Percent 5 3 2 2 4 2" xfId="61077" xr:uid="{00000000-0005-0000-0000-00009FEE0000}"/>
    <cellStyle name="Percent 5 3 2 2 4 2 2" xfId="61078" xr:uid="{00000000-0005-0000-0000-0000A0EE0000}"/>
    <cellStyle name="Percent 5 3 2 2 4 3" xfId="61079" xr:uid="{00000000-0005-0000-0000-0000A1EE0000}"/>
    <cellStyle name="Percent 5 3 2 2 5" xfId="61080" xr:uid="{00000000-0005-0000-0000-0000A2EE0000}"/>
    <cellStyle name="Percent 5 3 2 3" xfId="61081" xr:uid="{00000000-0005-0000-0000-0000A3EE0000}"/>
    <cellStyle name="Percent 5 3 2 3 2" xfId="61082" xr:uid="{00000000-0005-0000-0000-0000A4EE0000}"/>
    <cellStyle name="Percent 5 3 2 3 2 2" xfId="61083" xr:uid="{00000000-0005-0000-0000-0000A5EE0000}"/>
    <cellStyle name="Percent 5 3 2 3 3" xfId="61084" xr:uid="{00000000-0005-0000-0000-0000A6EE0000}"/>
    <cellStyle name="Percent 5 3 2 3 3 2" xfId="61085" xr:uid="{00000000-0005-0000-0000-0000A7EE0000}"/>
    <cellStyle name="Percent 5 3 2 3 3 2 2" xfId="61086" xr:uid="{00000000-0005-0000-0000-0000A8EE0000}"/>
    <cellStyle name="Percent 5 3 2 3 3 3" xfId="61087" xr:uid="{00000000-0005-0000-0000-0000A9EE0000}"/>
    <cellStyle name="Percent 5 3 2 3 4" xfId="61088" xr:uid="{00000000-0005-0000-0000-0000AAEE0000}"/>
    <cellStyle name="Percent 5 3 2 4" xfId="61089" xr:uid="{00000000-0005-0000-0000-0000ABEE0000}"/>
    <cellStyle name="Percent 5 3 2 4 2" xfId="61090" xr:uid="{00000000-0005-0000-0000-0000ACEE0000}"/>
    <cellStyle name="Percent 5 3 2 4 2 2" xfId="61091" xr:uid="{00000000-0005-0000-0000-0000ADEE0000}"/>
    <cellStyle name="Percent 5 3 2 4 3" xfId="61092" xr:uid="{00000000-0005-0000-0000-0000AEEE0000}"/>
    <cellStyle name="Percent 5 3 2 4 3 2" xfId="61093" xr:uid="{00000000-0005-0000-0000-0000AFEE0000}"/>
    <cellStyle name="Percent 5 3 2 4 3 2 2" xfId="61094" xr:uid="{00000000-0005-0000-0000-0000B0EE0000}"/>
    <cellStyle name="Percent 5 3 2 4 3 3" xfId="61095" xr:uid="{00000000-0005-0000-0000-0000B1EE0000}"/>
    <cellStyle name="Percent 5 3 2 4 4" xfId="61096" xr:uid="{00000000-0005-0000-0000-0000B2EE0000}"/>
    <cellStyle name="Percent 5 3 2 5" xfId="61097" xr:uid="{00000000-0005-0000-0000-0000B3EE0000}"/>
    <cellStyle name="Percent 5 3 2 5 2" xfId="61098" xr:uid="{00000000-0005-0000-0000-0000B4EE0000}"/>
    <cellStyle name="Percent 5 3 2 6" xfId="61099" xr:uid="{00000000-0005-0000-0000-0000B5EE0000}"/>
    <cellStyle name="Percent 5 3 2 6 2" xfId="61100" xr:uid="{00000000-0005-0000-0000-0000B6EE0000}"/>
    <cellStyle name="Percent 5 3 2 6 2 2" xfId="61101" xr:uid="{00000000-0005-0000-0000-0000B7EE0000}"/>
    <cellStyle name="Percent 5 3 2 6 3" xfId="61102" xr:uid="{00000000-0005-0000-0000-0000B8EE0000}"/>
    <cellStyle name="Percent 5 3 2 7" xfId="61103" xr:uid="{00000000-0005-0000-0000-0000B9EE0000}"/>
    <cellStyle name="Percent 5 3 2 7 2" xfId="61104" xr:uid="{00000000-0005-0000-0000-0000BAEE0000}"/>
    <cellStyle name="Percent 5 3 2 8" xfId="61105" xr:uid="{00000000-0005-0000-0000-0000BBEE0000}"/>
    <cellStyle name="Percent 5 3 3" xfId="61106" xr:uid="{00000000-0005-0000-0000-0000BCEE0000}"/>
    <cellStyle name="Percent 5 3 3 2" xfId="61107" xr:uid="{00000000-0005-0000-0000-0000BDEE0000}"/>
    <cellStyle name="Percent 5 3 3 2 2" xfId="61108" xr:uid="{00000000-0005-0000-0000-0000BEEE0000}"/>
    <cellStyle name="Percent 5 3 3 2 2 2" xfId="61109" xr:uid="{00000000-0005-0000-0000-0000BFEE0000}"/>
    <cellStyle name="Percent 5 3 3 2 3" xfId="61110" xr:uid="{00000000-0005-0000-0000-0000C0EE0000}"/>
    <cellStyle name="Percent 5 3 3 2 3 2" xfId="61111" xr:uid="{00000000-0005-0000-0000-0000C1EE0000}"/>
    <cellStyle name="Percent 5 3 3 2 3 2 2" xfId="61112" xr:uid="{00000000-0005-0000-0000-0000C2EE0000}"/>
    <cellStyle name="Percent 5 3 3 2 3 3" xfId="61113" xr:uid="{00000000-0005-0000-0000-0000C3EE0000}"/>
    <cellStyle name="Percent 5 3 3 2 4" xfId="61114" xr:uid="{00000000-0005-0000-0000-0000C4EE0000}"/>
    <cellStyle name="Percent 5 3 3 3" xfId="61115" xr:uid="{00000000-0005-0000-0000-0000C5EE0000}"/>
    <cellStyle name="Percent 5 3 3 3 2" xfId="61116" xr:uid="{00000000-0005-0000-0000-0000C6EE0000}"/>
    <cellStyle name="Percent 5 3 3 4" xfId="61117" xr:uid="{00000000-0005-0000-0000-0000C7EE0000}"/>
    <cellStyle name="Percent 5 3 3 4 2" xfId="61118" xr:uid="{00000000-0005-0000-0000-0000C8EE0000}"/>
    <cellStyle name="Percent 5 3 3 4 2 2" xfId="61119" xr:uid="{00000000-0005-0000-0000-0000C9EE0000}"/>
    <cellStyle name="Percent 5 3 3 4 3" xfId="61120" xr:uid="{00000000-0005-0000-0000-0000CAEE0000}"/>
    <cellStyle name="Percent 5 3 3 5" xfId="61121" xr:uid="{00000000-0005-0000-0000-0000CBEE0000}"/>
    <cellStyle name="Percent 5 3 4" xfId="61122" xr:uid="{00000000-0005-0000-0000-0000CCEE0000}"/>
    <cellStyle name="Percent 5 3 4 2" xfId="61123" xr:uid="{00000000-0005-0000-0000-0000CDEE0000}"/>
    <cellStyle name="Percent 5 3 4 2 2" xfId="61124" xr:uid="{00000000-0005-0000-0000-0000CEEE0000}"/>
    <cellStyle name="Percent 5 3 4 3" xfId="61125" xr:uid="{00000000-0005-0000-0000-0000CFEE0000}"/>
    <cellStyle name="Percent 5 3 4 3 2" xfId="61126" xr:uid="{00000000-0005-0000-0000-0000D0EE0000}"/>
    <cellStyle name="Percent 5 3 4 3 2 2" xfId="61127" xr:uid="{00000000-0005-0000-0000-0000D1EE0000}"/>
    <cellStyle name="Percent 5 3 4 3 3" xfId="61128" xr:uid="{00000000-0005-0000-0000-0000D2EE0000}"/>
    <cellStyle name="Percent 5 3 4 4" xfId="61129" xr:uid="{00000000-0005-0000-0000-0000D3EE0000}"/>
    <cellStyle name="Percent 5 3 5" xfId="61130" xr:uid="{00000000-0005-0000-0000-0000D4EE0000}"/>
    <cellStyle name="Percent 5 3 5 2" xfId="61131" xr:uid="{00000000-0005-0000-0000-0000D5EE0000}"/>
    <cellStyle name="Percent 5 3 5 2 2" xfId="61132" xr:uid="{00000000-0005-0000-0000-0000D6EE0000}"/>
    <cellStyle name="Percent 5 3 5 3" xfId="61133" xr:uid="{00000000-0005-0000-0000-0000D7EE0000}"/>
    <cellStyle name="Percent 5 3 5 3 2" xfId="61134" xr:uid="{00000000-0005-0000-0000-0000D8EE0000}"/>
    <cellStyle name="Percent 5 3 5 3 2 2" xfId="61135" xr:uid="{00000000-0005-0000-0000-0000D9EE0000}"/>
    <cellStyle name="Percent 5 3 5 3 3" xfId="61136" xr:uid="{00000000-0005-0000-0000-0000DAEE0000}"/>
    <cellStyle name="Percent 5 3 5 4" xfId="61137" xr:uid="{00000000-0005-0000-0000-0000DBEE0000}"/>
    <cellStyle name="Percent 5 3 6" xfId="61138" xr:uid="{00000000-0005-0000-0000-0000DCEE0000}"/>
    <cellStyle name="Percent 5 3 6 2" xfId="61139" xr:uid="{00000000-0005-0000-0000-0000DDEE0000}"/>
    <cellStyle name="Percent 5 3 7" xfId="61140" xr:uid="{00000000-0005-0000-0000-0000DEEE0000}"/>
    <cellStyle name="Percent 5 3 7 2" xfId="61141" xr:uid="{00000000-0005-0000-0000-0000DFEE0000}"/>
    <cellStyle name="Percent 5 3 7 2 2" xfId="61142" xr:uid="{00000000-0005-0000-0000-0000E0EE0000}"/>
    <cellStyle name="Percent 5 3 7 3" xfId="61143" xr:uid="{00000000-0005-0000-0000-0000E1EE0000}"/>
    <cellStyle name="Percent 5 3 8" xfId="61144" xr:uid="{00000000-0005-0000-0000-0000E2EE0000}"/>
    <cellStyle name="Percent 5 3 8 2" xfId="61145" xr:uid="{00000000-0005-0000-0000-0000E3EE0000}"/>
    <cellStyle name="Percent 5 3 9" xfId="61146" xr:uid="{00000000-0005-0000-0000-0000E4EE0000}"/>
    <cellStyle name="Percent 5 4" xfId="61147" xr:uid="{00000000-0005-0000-0000-0000E5EE0000}"/>
    <cellStyle name="Percent 5 4 2" xfId="61148" xr:uid="{00000000-0005-0000-0000-0000E6EE0000}"/>
    <cellStyle name="Percent 5 4 2 2" xfId="61149" xr:uid="{00000000-0005-0000-0000-0000E7EE0000}"/>
    <cellStyle name="Percent 5 4 2 2 2" xfId="61150" xr:uid="{00000000-0005-0000-0000-0000E8EE0000}"/>
    <cellStyle name="Percent 5 4 2 2 2 2" xfId="61151" xr:uid="{00000000-0005-0000-0000-0000E9EE0000}"/>
    <cellStyle name="Percent 5 4 2 2 3" xfId="61152" xr:uid="{00000000-0005-0000-0000-0000EAEE0000}"/>
    <cellStyle name="Percent 5 4 2 2 3 2" xfId="61153" xr:uid="{00000000-0005-0000-0000-0000EBEE0000}"/>
    <cellStyle name="Percent 5 4 2 2 3 2 2" xfId="61154" xr:uid="{00000000-0005-0000-0000-0000ECEE0000}"/>
    <cellStyle name="Percent 5 4 2 2 3 3" xfId="61155" xr:uid="{00000000-0005-0000-0000-0000EDEE0000}"/>
    <cellStyle name="Percent 5 4 2 2 4" xfId="61156" xr:uid="{00000000-0005-0000-0000-0000EEEE0000}"/>
    <cellStyle name="Percent 5 4 2 3" xfId="61157" xr:uid="{00000000-0005-0000-0000-0000EFEE0000}"/>
    <cellStyle name="Percent 5 4 2 3 2" xfId="61158" xr:uid="{00000000-0005-0000-0000-0000F0EE0000}"/>
    <cellStyle name="Percent 5 4 2 4" xfId="61159" xr:uid="{00000000-0005-0000-0000-0000F1EE0000}"/>
    <cellStyle name="Percent 5 4 2 4 2" xfId="61160" xr:uid="{00000000-0005-0000-0000-0000F2EE0000}"/>
    <cellStyle name="Percent 5 4 2 4 2 2" xfId="61161" xr:uid="{00000000-0005-0000-0000-0000F3EE0000}"/>
    <cellStyle name="Percent 5 4 2 4 3" xfId="61162" xr:uid="{00000000-0005-0000-0000-0000F4EE0000}"/>
    <cellStyle name="Percent 5 4 2 5" xfId="61163" xr:uid="{00000000-0005-0000-0000-0000F5EE0000}"/>
    <cellStyle name="Percent 5 4 3" xfId="61164" xr:uid="{00000000-0005-0000-0000-0000F6EE0000}"/>
    <cellStyle name="Percent 5 4 3 2" xfId="61165" xr:uid="{00000000-0005-0000-0000-0000F7EE0000}"/>
    <cellStyle name="Percent 5 4 3 2 2" xfId="61166" xr:uid="{00000000-0005-0000-0000-0000F8EE0000}"/>
    <cellStyle name="Percent 5 4 3 3" xfId="61167" xr:uid="{00000000-0005-0000-0000-0000F9EE0000}"/>
    <cellStyle name="Percent 5 4 3 3 2" xfId="61168" xr:uid="{00000000-0005-0000-0000-0000FAEE0000}"/>
    <cellStyle name="Percent 5 4 3 3 2 2" xfId="61169" xr:uid="{00000000-0005-0000-0000-0000FBEE0000}"/>
    <cellStyle name="Percent 5 4 3 3 3" xfId="61170" xr:uid="{00000000-0005-0000-0000-0000FCEE0000}"/>
    <cellStyle name="Percent 5 4 3 4" xfId="61171" xr:uid="{00000000-0005-0000-0000-0000FDEE0000}"/>
    <cellStyle name="Percent 5 4 4" xfId="61172" xr:uid="{00000000-0005-0000-0000-0000FEEE0000}"/>
    <cellStyle name="Percent 5 4 4 2" xfId="61173" xr:uid="{00000000-0005-0000-0000-0000FFEE0000}"/>
    <cellStyle name="Percent 5 4 4 2 2" xfId="61174" xr:uid="{00000000-0005-0000-0000-000000EF0000}"/>
    <cellStyle name="Percent 5 4 4 3" xfId="61175" xr:uid="{00000000-0005-0000-0000-000001EF0000}"/>
    <cellStyle name="Percent 5 4 4 3 2" xfId="61176" xr:uid="{00000000-0005-0000-0000-000002EF0000}"/>
    <cellStyle name="Percent 5 4 4 3 2 2" xfId="61177" xr:uid="{00000000-0005-0000-0000-000003EF0000}"/>
    <cellStyle name="Percent 5 4 4 3 3" xfId="61178" xr:uid="{00000000-0005-0000-0000-000004EF0000}"/>
    <cellStyle name="Percent 5 4 4 4" xfId="61179" xr:uid="{00000000-0005-0000-0000-000005EF0000}"/>
    <cellStyle name="Percent 5 4 5" xfId="61180" xr:uid="{00000000-0005-0000-0000-000006EF0000}"/>
    <cellStyle name="Percent 5 4 5 2" xfId="61181" xr:uid="{00000000-0005-0000-0000-000007EF0000}"/>
    <cellStyle name="Percent 5 4 6" xfId="61182" xr:uid="{00000000-0005-0000-0000-000008EF0000}"/>
    <cellStyle name="Percent 5 4 6 2" xfId="61183" xr:uid="{00000000-0005-0000-0000-000009EF0000}"/>
    <cellStyle name="Percent 5 4 6 2 2" xfId="61184" xr:uid="{00000000-0005-0000-0000-00000AEF0000}"/>
    <cellStyle name="Percent 5 4 6 3" xfId="61185" xr:uid="{00000000-0005-0000-0000-00000BEF0000}"/>
    <cellStyle name="Percent 5 4 7" xfId="61186" xr:uid="{00000000-0005-0000-0000-00000CEF0000}"/>
    <cellStyle name="Percent 5 4 7 2" xfId="61187" xr:uid="{00000000-0005-0000-0000-00000DEF0000}"/>
    <cellStyle name="Percent 5 4 8" xfId="61188" xr:uid="{00000000-0005-0000-0000-00000EEF0000}"/>
    <cellStyle name="Percent 5 5" xfId="61189" xr:uid="{00000000-0005-0000-0000-00000FEF0000}"/>
    <cellStyle name="Percent 5 5 2" xfId="61190" xr:uid="{00000000-0005-0000-0000-000010EF0000}"/>
    <cellStyle name="Percent 5 5 2 2" xfId="61191" xr:uid="{00000000-0005-0000-0000-000011EF0000}"/>
    <cellStyle name="Percent 5 5 2 2 2" xfId="61192" xr:uid="{00000000-0005-0000-0000-000012EF0000}"/>
    <cellStyle name="Percent 5 5 2 3" xfId="61193" xr:uid="{00000000-0005-0000-0000-000013EF0000}"/>
    <cellStyle name="Percent 5 5 2 3 2" xfId="61194" xr:uid="{00000000-0005-0000-0000-000014EF0000}"/>
    <cellStyle name="Percent 5 5 2 3 2 2" xfId="61195" xr:uid="{00000000-0005-0000-0000-000015EF0000}"/>
    <cellStyle name="Percent 5 5 2 3 3" xfId="61196" xr:uid="{00000000-0005-0000-0000-000016EF0000}"/>
    <cellStyle name="Percent 5 5 2 4" xfId="61197" xr:uid="{00000000-0005-0000-0000-000017EF0000}"/>
    <cellStyle name="Percent 5 5 3" xfId="61198" xr:uid="{00000000-0005-0000-0000-000018EF0000}"/>
    <cellStyle name="Percent 5 5 3 2" xfId="61199" xr:uid="{00000000-0005-0000-0000-000019EF0000}"/>
    <cellStyle name="Percent 5 5 4" xfId="61200" xr:uid="{00000000-0005-0000-0000-00001AEF0000}"/>
    <cellStyle name="Percent 5 5 4 2" xfId="61201" xr:uid="{00000000-0005-0000-0000-00001BEF0000}"/>
    <cellStyle name="Percent 5 5 4 2 2" xfId="61202" xr:uid="{00000000-0005-0000-0000-00001CEF0000}"/>
    <cellStyle name="Percent 5 5 4 3" xfId="61203" xr:uid="{00000000-0005-0000-0000-00001DEF0000}"/>
    <cellStyle name="Percent 5 5 5" xfId="61204" xr:uid="{00000000-0005-0000-0000-00001EEF0000}"/>
    <cellStyle name="Percent 5 6" xfId="61205" xr:uid="{00000000-0005-0000-0000-00001FEF0000}"/>
    <cellStyle name="Percent 5 6 2" xfId="61206" xr:uid="{00000000-0005-0000-0000-000020EF0000}"/>
    <cellStyle name="Percent 5 6 2 2" xfId="61207" xr:uid="{00000000-0005-0000-0000-000021EF0000}"/>
    <cellStyle name="Percent 5 6 3" xfId="61208" xr:uid="{00000000-0005-0000-0000-000022EF0000}"/>
    <cellStyle name="Percent 5 6 3 2" xfId="61209" xr:uid="{00000000-0005-0000-0000-000023EF0000}"/>
    <cellStyle name="Percent 5 6 3 2 2" xfId="61210" xr:uid="{00000000-0005-0000-0000-000024EF0000}"/>
    <cellStyle name="Percent 5 6 3 3" xfId="61211" xr:uid="{00000000-0005-0000-0000-000025EF0000}"/>
    <cellStyle name="Percent 5 6 4" xfId="61212" xr:uid="{00000000-0005-0000-0000-000026EF0000}"/>
    <cellStyle name="Percent 5 7" xfId="61213" xr:uid="{00000000-0005-0000-0000-000027EF0000}"/>
    <cellStyle name="Percent 5 7 2" xfId="61214" xr:uid="{00000000-0005-0000-0000-000028EF0000}"/>
    <cellStyle name="Percent 5 7 2 2" xfId="61215" xr:uid="{00000000-0005-0000-0000-000029EF0000}"/>
    <cellStyle name="Percent 5 7 3" xfId="61216" xr:uid="{00000000-0005-0000-0000-00002AEF0000}"/>
    <cellStyle name="Percent 5 7 3 2" xfId="61217" xr:uid="{00000000-0005-0000-0000-00002BEF0000}"/>
    <cellStyle name="Percent 5 7 3 2 2" xfId="61218" xr:uid="{00000000-0005-0000-0000-00002CEF0000}"/>
    <cellStyle name="Percent 5 7 3 3" xfId="61219" xr:uid="{00000000-0005-0000-0000-00002DEF0000}"/>
    <cellStyle name="Percent 5 7 4" xfId="61220" xr:uid="{00000000-0005-0000-0000-00002EEF0000}"/>
    <cellStyle name="Percent 5 8" xfId="61221" xr:uid="{00000000-0005-0000-0000-00002FEF0000}"/>
    <cellStyle name="Percent 5 8 2" xfId="61222" xr:uid="{00000000-0005-0000-0000-000030EF0000}"/>
    <cellStyle name="Percent 5 9" xfId="61223" xr:uid="{00000000-0005-0000-0000-000031EF0000}"/>
    <cellStyle name="Percent 5 9 2" xfId="61224" xr:uid="{00000000-0005-0000-0000-000032EF0000}"/>
    <cellStyle name="Percent 5 9 2 2" xfId="61225" xr:uid="{00000000-0005-0000-0000-000033EF0000}"/>
    <cellStyle name="Percent 5 9 3" xfId="61226" xr:uid="{00000000-0005-0000-0000-000034EF0000}"/>
    <cellStyle name="Percent 6" xfId="22" xr:uid="{00000000-0005-0000-0000-000035EF0000}"/>
    <cellStyle name="Percent 6 2" xfId="61227" xr:uid="{00000000-0005-0000-0000-000036EF0000}"/>
    <cellStyle name="Percent 6 2 2" xfId="61228" xr:uid="{00000000-0005-0000-0000-000037EF0000}"/>
    <cellStyle name="Percent 6 2 2 2" xfId="61229" xr:uid="{00000000-0005-0000-0000-000038EF0000}"/>
    <cellStyle name="Percent 6 2 3" xfId="61230" xr:uid="{00000000-0005-0000-0000-000039EF0000}"/>
    <cellStyle name="Percent 6 3" xfId="61231" xr:uid="{00000000-0005-0000-0000-00003AEF0000}"/>
    <cellStyle name="Percent 6 3 2" xfId="61232" xr:uid="{00000000-0005-0000-0000-00003BEF0000}"/>
    <cellStyle name="Percent 6 4" xfId="61233" xr:uid="{00000000-0005-0000-0000-00003CEF0000}"/>
    <cellStyle name="Percent 6 5" xfId="61234" xr:uid="{00000000-0005-0000-0000-00003DEF0000}"/>
    <cellStyle name="Percent 6 6" xfId="61235" xr:uid="{00000000-0005-0000-0000-00003EEF0000}"/>
    <cellStyle name="Percent 7" xfId="66" xr:uid="{00000000-0005-0000-0000-00003FEF0000}"/>
    <cellStyle name="Percent 7 2" xfId="61236" xr:uid="{00000000-0005-0000-0000-000040EF0000}"/>
    <cellStyle name="Percent 7 2 2" xfId="61237" xr:uid="{00000000-0005-0000-0000-000041EF0000}"/>
    <cellStyle name="Percent 7 3" xfId="61238" xr:uid="{00000000-0005-0000-0000-000042EF0000}"/>
    <cellStyle name="Percent 7 3 2" xfId="61239" xr:uid="{00000000-0005-0000-0000-000043EF0000}"/>
    <cellStyle name="Percent 7 4" xfId="61240" xr:uid="{00000000-0005-0000-0000-000044EF0000}"/>
    <cellStyle name="Percent 7 5" xfId="61241" xr:uid="{00000000-0005-0000-0000-000045EF0000}"/>
    <cellStyle name="Percent 8" xfId="61242" xr:uid="{00000000-0005-0000-0000-000046EF0000}"/>
    <cellStyle name="Percent 8 2" xfId="61243" xr:uid="{00000000-0005-0000-0000-000047EF0000}"/>
    <cellStyle name="Percent 8 2 2" xfId="61244" xr:uid="{00000000-0005-0000-0000-000048EF0000}"/>
    <cellStyle name="Percent 8 2 2 2" xfId="61245" xr:uid="{00000000-0005-0000-0000-000049EF0000}"/>
    <cellStyle name="Percent 8 2 3" xfId="61246" xr:uid="{00000000-0005-0000-0000-00004AEF0000}"/>
    <cellStyle name="Percent 8 3" xfId="61247" xr:uid="{00000000-0005-0000-0000-00004BEF0000}"/>
    <cellStyle name="Percent 8 3 2" xfId="61248" xr:uid="{00000000-0005-0000-0000-00004CEF0000}"/>
    <cellStyle name="Percent 8 4" xfId="61249" xr:uid="{00000000-0005-0000-0000-00004DEF0000}"/>
    <cellStyle name="Percent 8 5" xfId="61250" xr:uid="{00000000-0005-0000-0000-00004EEF0000}"/>
    <cellStyle name="Percent 9" xfId="61251" xr:uid="{00000000-0005-0000-0000-00004FEF0000}"/>
    <cellStyle name="Percent 9 2" xfId="61252" xr:uid="{00000000-0005-0000-0000-000050EF0000}"/>
    <cellStyle name="Percent 9 2 2" xfId="61253" xr:uid="{00000000-0005-0000-0000-000051EF0000}"/>
    <cellStyle name="Percent 9 2 3" xfId="61254" xr:uid="{00000000-0005-0000-0000-000052EF0000}"/>
    <cellStyle name="Percent 9 2 4" xfId="61255" xr:uid="{00000000-0005-0000-0000-000053EF0000}"/>
    <cellStyle name="Percent 9 3" xfId="61256" xr:uid="{00000000-0005-0000-0000-000054EF0000}"/>
    <cellStyle name="Percent 9 3 2" xfId="61257" xr:uid="{00000000-0005-0000-0000-000055EF0000}"/>
    <cellStyle name="Percent 9 4" xfId="61258" xr:uid="{00000000-0005-0000-0000-000056EF0000}"/>
    <cellStyle name="Percent 9 5" xfId="61259" xr:uid="{00000000-0005-0000-0000-000057EF0000}"/>
    <cellStyle name="Percent 9 6" xfId="61260" xr:uid="{00000000-0005-0000-0000-000058EF0000}"/>
    <cellStyle name="rowhead_tbls1_13_a" xfId="61261" xr:uid="{00000000-0005-0000-0000-000059EF0000}"/>
    <cellStyle name="Style 1" xfId="61262" xr:uid="{00000000-0005-0000-0000-00005AEF0000}"/>
    <cellStyle name="Style 1 2" xfId="61263" xr:uid="{00000000-0005-0000-0000-00005BEF0000}"/>
    <cellStyle name="Title 10" xfId="61264" xr:uid="{00000000-0005-0000-0000-00005CEF0000}"/>
    <cellStyle name="Title 10 2" xfId="61265" xr:uid="{00000000-0005-0000-0000-00005DEF0000}"/>
    <cellStyle name="Title 10 2 2" xfId="61266" xr:uid="{00000000-0005-0000-0000-00005EEF0000}"/>
    <cellStyle name="Title 10 3" xfId="61267" xr:uid="{00000000-0005-0000-0000-00005FEF0000}"/>
    <cellStyle name="Title 11" xfId="61268" xr:uid="{00000000-0005-0000-0000-000060EF0000}"/>
    <cellStyle name="Title 11 2" xfId="61269" xr:uid="{00000000-0005-0000-0000-000061EF0000}"/>
    <cellStyle name="Title 12" xfId="61270" xr:uid="{00000000-0005-0000-0000-000062EF0000}"/>
    <cellStyle name="Title 2" xfId="61271" xr:uid="{00000000-0005-0000-0000-000063EF0000}"/>
    <cellStyle name="Title 2 2" xfId="61272" xr:uid="{00000000-0005-0000-0000-000064EF0000}"/>
    <cellStyle name="Title 2 2 2" xfId="61273" xr:uid="{00000000-0005-0000-0000-000065EF0000}"/>
    <cellStyle name="Title 2 2_T-straight with PEDs adjustor" xfId="61274" xr:uid="{00000000-0005-0000-0000-000066EF0000}"/>
    <cellStyle name="Title 2 3" xfId="61275" xr:uid="{00000000-0005-0000-0000-000067EF0000}"/>
    <cellStyle name="Title 3" xfId="61276" xr:uid="{00000000-0005-0000-0000-000068EF0000}"/>
    <cellStyle name="Title 3 2" xfId="61277" xr:uid="{00000000-0005-0000-0000-000069EF0000}"/>
    <cellStyle name="Title 3 2 2" xfId="61278" xr:uid="{00000000-0005-0000-0000-00006AEF0000}"/>
    <cellStyle name="Title 3 3" xfId="61279" xr:uid="{00000000-0005-0000-0000-00006BEF0000}"/>
    <cellStyle name="Title 4" xfId="61280" xr:uid="{00000000-0005-0000-0000-00006CEF0000}"/>
    <cellStyle name="Title 4 2" xfId="61281" xr:uid="{00000000-0005-0000-0000-00006DEF0000}"/>
    <cellStyle name="Title 4 2 2" xfId="61282" xr:uid="{00000000-0005-0000-0000-00006EEF0000}"/>
    <cellStyle name="Title 4 3" xfId="61283" xr:uid="{00000000-0005-0000-0000-00006FEF0000}"/>
    <cellStyle name="Title 5" xfId="61284" xr:uid="{00000000-0005-0000-0000-000070EF0000}"/>
    <cellStyle name="Title 5 2" xfId="61285" xr:uid="{00000000-0005-0000-0000-000071EF0000}"/>
    <cellStyle name="Title 5 2 2" xfId="61286" xr:uid="{00000000-0005-0000-0000-000072EF0000}"/>
    <cellStyle name="Title 5 3" xfId="61287" xr:uid="{00000000-0005-0000-0000-000073EF0000}"/>
    <cellStyle name="Title 6" xfId="61288" xr:uid="{00000000-0005-0000-0000-000074EF0000}"/>
    <cellStyle name="Title 6 2" xfId="61289" xr:uid="{00000000-0005-0000-0000-000075EF0000}"/>
    <cellStyle name="Title 6 2 2" xfId="61290" xr:uid="{00000000-0005-0000-0000-000076EF0000}"/>
    <cellStyle name="Title 6 3" xfId="61291" xr:uid="{00000000-0005-0000-0000-000077EF0000}"/>
    <cellStyle name="Title 7" xfId="61292" xr:uid="{00000000-0005-0000-0000-000078EF0000}"/>
    <cellStyle name="Title 7 2" xfId="61293" xr:uid="{00000000-0005-0000-0000-000079EF0000}"/>
    <cellStyle name="Title 7 2 2" xfId="61294" xr:uid="{00000000-0005-0000-0000-00007AEF0000}"/>
    <cellStyle name="Title 7 3" xfId="61295" xr:uid="{00000000-0005-0000-0000-00007BEF0000}"/>
    <cellStyle name="Title 8" xfId="61296" xr:uid="{00000000-0005-0000-0000-00007CEF0000}"/>
    <cellStyle name="Title 8 2" xfId="61297" xr:uid="{00000000-0005-0000-0000-00007DEF0000}"/>
    <cellStyle name="Title 8 2 2" xfId="61298" xr:uid="{00000000-0005-0000-0000-00007EEF0000}"/>
    <cellStyle name="Title 8 3" xfId="61299" xr:uid="{00000000-0005-0000-0000-00007FEF0000}"/>
    <cellStyle name="Title 9" xfId="61300" xr:uid="{00000000-0005-0000-0000-000080EF0000}"/>
    <cellStyle name="Title 9 2" xfId="61301" xr:uid="{00000000-0005-0000-0000-000081EF0000}"/>
    <cellStyle name="Title 9 2 2" xfId="61302" xr:uid="{00000000-0005-0000-0000-000082EF0000}"/>
    <cellStyle name="Title 9 3" xfId="61303" xr:uid="{00000000-0005-0000-0000-000083EF0000}"/>
    <cellStyle name="Total 10" xfId="61304" xr:uid="{00000000-0005-0000-0000-000084EF0000}"/>
    <cellStyle name="Total 10 2" xfId="61305" xr:uid="{00000000-0005-0000-0000-000085EF0000}"/>
    <cellStyle name="Total 10 2 2" xfId="61306" xr:uid="{00000000-0005-0000-0000-000086EF0000}"/>
    <cellStyle name="Total 10 3" xfId="61307" xr:uid="{00000000-0005-0000-0000-000087EF0000}"/>
    <cellStyle name="Total 10 3 2" xfId="61308" xr:uid="{00000000-0005-0000-0000-000088EF0000}"/>
    <cellStyle name="Total 10 4" xfId="61309" xr:uid="{00000000-0005-0000-0000-000089EF0000}"/>
    <cellStyle name="Total 11" xfId="61310" xr:uid="{00000000-0005-0000-0000-00008AEF0000}"/>
    <cellStyle name="Total 11 2" xfId="61311" xr:uid="{00000000-0005-0000-0000-00008BEF0000}"/>
    <cellStyle name="Total 12" xfId="61312" xr:uid="{00000000-0005-0000-0000-00008CEF0000}"/>
    <cellStyle name="Total 12 2" xfId="61313" xr:uid="{00000000-0005-0000-0000-00008DEF0000}"/>
    <cellStyle name="Total 2" xfId="61314" xr:uid="{00000000-0005-0000-0000-00008EEF0000}"/>
    <cellStyle name="Total 2 10" xfId="61315" xr:uid="{00000000-0005-0000-0000-00008FEF0000}"/>
    <cellStyle name="Total 2 10 2" xfId="61316" xr:uid="{00000000-0005-0000-0000-000090EF0000}"/>
    <cellStyle name="Total 2 2" xfId="61317" xr:uid="{00000000-0005-0000-0000-000091EF0000}"/>
    <cellStyle name="Total 2 2 2" xfId="61318" xr:uid="{00000000-0005-0000-0000-000092EF0000}"/>
    <cellStyle name="Total 2 2 2 2" xfId="61319" xr:uid="{00000000-0005-0000-0000-000093EF0000}"/>
    <cellStyle name="Total 2 2 2 2 10" xfId="61320" xr:uid="{00000000-0005-0000-0000-000094EF0000}"/>
    <cellStyle name="Total 2 2 2 2 10 2" xfId="61321" xr:uid="{00000000-0005-0000-0000-000095EF0000}"/>
    <cellStyle name="Total 2 2 2 2 10 2 2" xfId="61322" xr:uid="{00000000-0005-0000-0000-000096EF0000}"/>
    <cellStyle name="Total 2 2 2 2 10 2 2 2" xfId="61323" xr:uid="{00000000-0005-0000-0000-000097EF0000}"/>
    <cellStyle name="Total 2 2 2 2 10 2 2 3" xfId="61324" xr:uid="{00000000-0005-0000-0000-000098EF0000}"/>
    <cellStyle name="Total 2 2 2 2 10 2 2 4" xfId="61325" xr:uid="{00000000-0005-0000-0000-000099EF0000}"/>
    <cellStyle name="Total 2 2 2 2 10 2 2 5" xfId="61326" xr:uid="{00000000-0005-0000-0000-00009AEF0000}"/>
    <cellStyle name="Total 2 2 2 2 10 2 3" xfId="61327" xr:uid="{00000000-0005-0000-0000-00009BEF0000}"/>
    <cellStyle name="Total 2 2 2 2 10 2 3 2" xfId="61328" xr:uid="{00000000-0005-0000-0000-00009CEF0000}"/>
    <cellStyle name="Total 2 2 2 2 10 2 3 3" xfId="61329" xr:uid="{00000000-0005-0000-0000-00009DEF0000}"/>
    <cellStyle name="Total 2 2 2 2 10 2 3 4" xfId="61330" xr:uid="{00000000-0005-0000-0000-00009EEF0000}"/>
    <cellStyle name="Total 2 2 2 2 10 2 3 5" xfId="61331" xr:uid="{00000000-0005-0000-0000-00009FEF0000}"/>
    <cellStyle name="Total 2 2 2 2 10 2 4" xfId="61332" xr:uid="{00000000-0005-0000-0000-0000A0EF0000}"/>
    <cellStyle name="Total 2 2 2 2 10 2 5" xfId="61333" xr:uid="{00000000-0005-0000-0000-0000A1EF0000}"/>
    <cellStyle name="Total 2 2 2 2 10 2 6" xfId="61334" xr:uid="{00000000-0005-0000-0000-0000A2EF0000}"/>
    <cellStyle name="Total 2 2 2 2 10 2 7" xfId="61335" xr:uid="{00000000-0005-0000-0000-0000A3EF0000}"/>
    <cellStyle name="Total 2 2 2 2 10 3" xfId="61336" xr:uid="{00000000-0005-0000-0000-0000A4EF0000}"/>
    <cellStyle name="Total 2 2 2 2 10 3 2" xfId="61337" xr:uid="{00000000-0005-0000-0000-0000A5EF0000}"/>
    <cellStyle name="Total 2 2 2 2 10 3 3" xfId="61338" xr:uid="{00000000-0005-0000-0000-0000A6EF0000}"/>
    <cellStyle name="Total 2 2 2 2 10 3 4" xfId="61339" xr:uid="{00000000-0005-0000-0000-0000A7EF0000}"/>
    <cellStyle name="Total 2 2 2 2 10 3 5" xfId="61340" xr:uid="{00000000-0005-0000-0000-0000A8EF0000}"/>
    <cellStyle name="Total 2 2 2 2 10 4" xfId="61341" xr:uid="{00000000-0005-0000-0000-0000A9EF0000}"/>
    <cellStyle name="Total 2 2 2 2 10 4 2" xfId="61342" xr:uid="{00000000-0005-0000-0000-0000AAEF0000}"/>
    <cellStyle name="Total 2 2 2 2 10 4 3" xfId="61343" xr:uid="{00000000-0005-0000-0000-0000ABEF0000}"/>
    <cellStyle name="Total 2 2 2 2 10 4 4" xfId="61344" xr:uid="{00000000-0005-0000-0000-0000ACEF0000}"/>
    <cellStyle name="Total 2 2 2 2 10 4 5" xfId="61345" xr:uid="{00000000-0005-0000-0000-0000ADEF0000}"/>
    <cellStyle name="Total 2 2 2 2 10 5" xfId="61346" xr:uid="{00000000-0005-0000-0000-0000AEEF0000}"/>
    <cellStyle name="Total 2 2 2 2 10 6" xfId="61347" xr:uid="{00000000-0005-0000-0000-0000AFEF0000}"/>
    <cellStyle name="Total 2 2 2 2 10 7" xfId="61348" xr:uid="{00000000-0005-0000-0000-0000B0EF0000}"/>
    <cellStyle name="Total 2 2 2 2 10 8" xfId="61349" xr:uid="{00000000-0005-0000-0000-0000B1EF0000}"/>
    <cellStyle name="Total 2 2 2 2 11" xfId="61350" xr:uid="{00000000-0005-0000-0000-0000B2EF0000}"/>
    <cellStyle name="Total 2 2 2 2 11 2" xfId="61351" xr:uid="{00000000-0005-0000-0000-0000B3EF0000}"/>
    <cellStyle name="Total 2 2 2 2 11 2 2" xfId="61352" xr:uid="{00000000-0005-0000-0000-0000B4EF0000}"/>
    <cellStyle name="Total 2 2 2 2 11 2 2 2" xfId="61353" xr:uid="{00000000-0005-0000-0000-0000B5EF0000}"/>
    <cellStyle name="Total 2 2 2 2 11 2 2 3" xfId="61354" xr:uid="{00000000-0005-0000-0000-0000B6EF0000}"/>
    <cellStyle name="Total 2 2 2 2 11 2 2 4" xfId="61355" xr:uid="{00000000-0005-0000-0000-0000B7EF0000}"/>
    <cellStyle name="Total 2 2 2 2 11 2 2 5" xfId="61356" xr:uid="{00000000-0005-0000-0000-0000B8EF0000}"/>
    <cellStyle name="Total 2 2 2 2 11 2 3" xfId="61357" xr:uid="{00000000-0005-0000-0000-0000B9EF0000}"/>
    <cellStyle name="Total 2 2 2 2 11 2 3 2" xfId="61358" xr:uid="{00000000-0005-0000-0000-0000BAEF0000}"/>
    <cellStyle name="Total 2 2 2 2 11 2 3 3" xfId="61359" xr:uid="{00000000-0005-0000-0000-0000BBEF0000}"/>
    <cellStyle name="Total 2 2 2 2 11 2 3 4" xfId="61360" xr:uid="{00000000-0005-0000-0000-0000BCEF0000}"/>
    <cellStyle name="Total 2 2 2 2 11 2 3 5" xfId="61361" xr:uid="{00000000-0005-0000-0000-0000BDEF0000}"/>
    <cellStyle name="Total 2 2 2 2 11 2 4" xfId="61362" xr:uid="{00000000-0005-0000-0000-0000BEEF0000}"/>
    <cellStyle name="Total 2 2 2 2 11 2 5" xfId="61363" xr:uid="{00000000-0005-0000-0000-0000BFEF0000}"/>
    <cellStyle name="Total 2 2 2 2 11 2 6" xfId="61364" xr:uid="{00000000-0005-0000-0000-0000C0EF0000}"/>
    <cellStyle name="Total 2 2 2 2 11 2 7" xfId="61365" xr:uid="{00000000-0005-0000-0000-0000C1EF0000}"/>
    <cellStyle name="Total 2 2 2 2 11 3" xfId="61366" xr:uid="{00000000-0005-0000-0000-0000C2EF0000}"/>
    <cellStyle name="Total 2 2 2 2 11 3 2" xfId="61367" xr:uid="{00000000-0005-0000-0000-0000C3EF0000}"/>
    <cellStyle name="Total 2 2 2 2 11 3 3" xfId="61368" xr:uid="{00000000-0005-0000-0000-0000C4EF0000}"/>
    <cellStyle name="Total 2 2 2 2 11 3 4" xfId="61369" xr:uid="{00000000-0005-0000-0000-0000C5EF0000}"/>
    <cellStyle name="Total 2 2 2 2 11 3 5" xfId="61370" xr:uid="{00000000-0005-0000-0000-0000C6EF0000}"/>
    <cellStyle name="Total 2 2 2 2 11 4" xfId="61371" xr:uid="{00000000-0005-0000-0000-0000C7EF0000}"/>
    <cellStyle name="Total 2 2 2 2 11 4 2" xfId="61372" xr:uid="{00000000-0005-0000-0000-0000C8EF0000}"/>
    <cellStyle name="Total 2 2 2 2 11 4 3" xfId="61373" xr:uid="{00000000-0005-0000-0000-0000C9EF0000}"/>
    <cellStyle name="Total 2 2 2 2 11 4 4" xfId="61374" xr:uid="{00000000-0005-0000-0000-0000CAEF0000}"/>
    <cellStyle name="Total 2 2 2 2 11 4 5" xfId="61375" xr:uid="{00000000-0005-0000-0000-0000CBEF0000}"/>
    <cellStyle name="Total 2 2 2 2 11 5" xfId="61376" xr:uid="{00000000-0005-0000-0000-0000CCEF0000}"/>
    <cellStyle name="Total 2 2 2 2 11 6" xfId="61377" xr:uid="{00000000-0005-0000-0000-0000CDEF0000}"/>
    <cellStyle name="Total 2 2 2 2 11 7" xfId="61378" xr:uid="{00000000-0005-0000-0000-0000CEEF0000}"/>
    <cellStyle name="Total 2 2 2 2 11 8" xfId="61379" xr:uid="{00000000-0005-0000-0000-0000CFEF0000}"/>
    <cellStyle name="Total 2 2 2 2 12" xfId="61380" xr:uid="{00000000-0005-0000-0000-0000D0EF0000}"/>
    <cellStyle name="Total 2 2 2 2 12 2" xfId="61381" xr:uid="{00000000-0005-0000-0000-0000D1EF0000}"/>
    <cellStyle name="Total 2 2 2 2 12 2 2" xfId="61382" xr:uid="{00000000-0005-0000-0000-0000D2EF0000}"/>
    <cellStyle name="Total 2 2 2 2 12 2 2 2" xfId="61383" xr:uid="{00000000-0005-0000-0000-0000D3EF0000}"/>
    <cellStyle name="Total 2 2 2 2 12 2 2 3" xfId="61384" xr:uid="{00000000-0005-0000-0000-0000D4EF0000}"/>
    <cellStyle name="Total 2 2 2 2 12 2 2 4" xfId="61385" xr:uid="{00000000-0005-0000-0000-0000D5EF0000}"/>
    <cellStyle name="Total 2 2 2 2 12 2 2 5" xfId="61386" xr:uid="{00000000-0005-0000-0000-0000D6EF0000}"/>
    <cellStyle name="Total 2 2 2 2 12 2 3" xfId="61387" xr:uid="{00000000-0005-0000-0000-0000D7EF0000}"/>
    <cellStyle name="Total 2 2 2 2 12 2 3 2" xfId="61388" xr:uid="{00000000-0005-0000-0000-0000D8EF0000}"/>
    <cellStyle name="Total 2 2 2 2 12 2 3 3" xfId="61389" xr:uid="{00000000-0005-0000-0000-0000D9EF0000}"/>
    <cellStyle name="Total 2 2 2 2 12 2 3 4" xfId="61390" xr:uid="{00000000-0005-0000-0000-0000DAEF0000}"/>
    <cellStyle name="Total 2 2 2 2 12 2 3 5" xfId="61391" xr:uid="{00000000-0005-0000-0000-0000DBEF0000}"/>
    <cellStyle name="Total 2 2 2 2 12 2 4" xfId="61392" xr:uid="{00000000-0005-0000-0000-0000DCEF0000}"/>
    <cellStyle name="Total 2 2 2 2 12 2 5" xfId="61393" xr:uid="{00000000-0005-0000-0000-0000DDEF0000}"/>
    <cellStyle name="Total 2 2 2 2 12 2 6" xfId="61394" xr:uid="{00000000-0005-0000-0000-0000DEEF0000}"/>
    <cellStyle name="Total 2 2 2 2 12 2 7" xfId="61395" xr:uid="{00000000-0005-0000-0000-0000DFEF0000}"/>
    <cellStyle name="Total 2 2 2 2 12 3" xfId="61396" xr:uid="{00000000-0005-0000-0000-0000E0EF0000}"/>
    <cellStyle name="Total 2 2 2 2 12 3 2" xfId="61397" xr:uid="{00000000-0005-0000-0000-0000E1EF0000}"/>
    <cellStyle name="Total 2 2 2 2 12 3 3" xfId="61398" xr:uid="{00000000-0005-0000-0000-0000E2EF0000}"/>
    <cellStyle name="Total 2 2 2 2 12 3 4" xfId="61399" xr:uid="{00000000-0005-0000-0000-0000E3EF0000}"/>
    <cellStyle name="Total 2 2 2 2 12 3 5" xfId="61400" xr:uid="{00000000-0005-0000-0000-0000E4EF0000}"/>
    <cellStyle name="Total 2 2 2 2 12 4" xfId="61401" xr:uid="{00000000-0005-0000-0000-0000E5EF0000}"/>
    <cellStyle name="Total 2 2 2 2 12 4 2" xfId="61402" xr:uid="{00000000-0005-0000-0000-0000E6EF0000}"/>
    <cellStyle name="Total 2 2 2 2 12 4 3" xfId="61403" xr:uid="{00000000-0005-0000-0000-0000E7EF0000}"/>
    <cellStyle name="Total 2 2 2 2 12 4 4" xfId="61404" xr:uid="{00000000-0005-0000-0000-0000E8EF0000}"/>
    <cellStyle name="Total 2 2 2 2 12 4 5" xfId="61405" xr:uid="{00000000-0005-0000-0000-0000E9EF0000}"/>
    <cellStyle name="Total 2 2 2 2 12 5" xfId="61406" xr:uid="{00000000-0005-0000-0000-0000EAEF0000}"/>
    <cellStyle name="Total 2 2 2 2 12 6" xfId="61407" xr:uid="{00000000-0005-0000-0000-0000EBEF0000}"/>
    <cellStyle name="Total 2 2 2 2 12 7" xfId="61408" xr:uid="{00000000-0005-0000-0000-0000ECEF0000}"/>
    <cellStyle name="Total 2 2 2 2 12 8" xfId="61409" xr:uid="{00000000-0005-0000-0000-0000EDEF0000}"/>
    <cellStyle name="Total 2 2 2 2 13" xfId="61410" xr:uid="{00000000-0005-0000-0000-0000EEEF0000}"/>
    <cellStyle name="Total 2 2 2 2 13 2" xfId="61411" xr:uid="{00000000-0005-0000-0000-0000EFEF0000}"/>
    <cellStyle name="Total 2 2 2 2 13 2 2" xfId="61412" xr:uid="{00000000-0005-0000-0000-0000F0EF0000}"/>
    <cellStyle name="Total 2 2 2 2 13 2 2 2" xfId="61413" xr:uid="{00000000-0005-0000-0000-0000F1EF0000}"/>
    <cellStyle name="Total 2 2 2 2 13 2 2 3" xfId="61414" xr:uid="{00000000-0005-0000-0000-0000F2EF0000}"/>
    <cellStyle name="Total 2 2 2 2 13 2 2 4" xfId="61415" xr:uid="{00000000-0005-0000-0000-0000F3EF0000}"/>
    <cellStyle name="Total 2 2 2 2 13 2 2 5" xfId="61416" xr:uid="{00000000-0005-0000-0000-0000F4EF0000}"/>
    <cellStyle name="Total 2 2 2 2 13 2 3" xfId="61417" xr:uid="{00000000-0005-0000-0000-0000F5EF0000}"/>
    <cellStyle name="Total 2 2 2 2 13 2 3 2" xfId="61418" xr:uid="{00000000-0005-0000-0000-0000F6EF0000}"/>
    <cellStyle name="Total 2 2 2 2 13 2 3 3" xfId="61419" xr:uid="{00000000-0005-0000-0000-0000F7EF0000}"/>
    <cellStyle name="Total 2 2 2 2 13 2 3 4" xfId="61420" xr:uid="{00000000-0005-0000-0000-0000F8EF0000}"/>
    <cellStyle name="Total 2 2 2 2 13 2 3 5" xfId="61421" xr:uid="{00000000-0005-0000-0000-0000F9EF0000}"/>
    <cellStyle name="Total 2 2 2 2 13 2 4" xfId="61422" xr:uid="{00000000-0005-0000-0000-0000FAEF0000}"/>
    <cellStyle name="Total 2 2 2 2 13 2 5" xfId="61423" xr:uid="{00000000-0005-0000-0000-0000FBEF0000}"/>
    <cellStyle name="Total 2 2 2 2 13 2 6" xfId="61424" xr:uid="{00000000-0005-0000-0000-0000FCEF0000}"/>
    <cellStyle name="Total 2 2 2 2 13 2 7" xfId="61425" xr:uid="{00000000-0005-0000-0000-0000FDEF0000}"/>
    <cellStyle name="Total 2 2 2 2 13 3" xfId="61426" xr:uid="{00000000-0005-0000-0000-0000FEEF0000}"/>
    <cellStyle name="Total 2 2 2 2 13 3 2" xfId="61427" xr:uid="{00000000-0005-0000-0000-0000FFEF0000}"/>
    <cellStyle name="Total 2 2 2 2 13 3 3" xfId="61428" xr:uid="{00000000-0005-0000-0000-000000F00000}"/>
    <cellStyle name="Total 2 2 2 2 13 3 4" xfId="61429" xr:uid="{00000000-0005-0000-0000-000001F00000}"/>
    <cellStyle name="Total 2 2 2 2 13 3 5" xfId="61430" xr:uid="{00000000-0005-0000-0000-000002F00000}"/>
    <cellStyle name="Total 2 2 2 2 13 4" xfId="61431" xr:uid="{00000000-0005-0000-0000-000003F00000}"/>
    <cellStyle name="Total 2 2 2 2 13 4 2" xfId="61432" xr:uid="{00000000-0005-0000-0000-000004F00000}"/>
    <cellStyle name="Total 2 2 2 2 13 4 3" xfId="61433" xr:uid="{00000000-0005-0000-0000-000005F00000}"/>
    <cellStyle name="Total 2 2 2 2 13 4 4" xfId="61434" xr:uid="{00000000-0005-0000-0000-000006F00000}"/>
    <cellStyle name="Total 2 2 2 2 13 4 5" xfId="61435" xr:uid="{00000000-0005-0000-0000-000007F00000}"/>
    <cellStyle name="Total 2 2 2 2 13 5" xfId="61436" xr:uid="{00000000-0005-0000-0000-000008F00000}"/>
    <cellStyle name="Total 2 2 2 2 13 6" xfId="61437" xr:uid="{00000000-0005-0000-0000-000009F00000}"/>
    <cellStyle name="Total 2 2 2 2 13 7" xfId="61438" xr:uid="{00000000-0005-0000-0000-00000AF00000}"/>
    <cellStyle name="Total 2 2 2 2 13 8" xfId="61439" xr:uid="{00000000-0005-0000-0000-00000BF00000}"/>
    <cellStyle name="Total 2 2 2 2 14" xfId="61440" xr:uid="{00000000-0005-0000-0000-00000CF00000}"/>
    <cellStyle name="Total 2 2 2 2 14 2" xfId="61441" xr:uid="{00000000-0005-0000-0000-00000DF00000}"/>
    <cellStyle name="Total 2 2 2 2 14 2 2" xfId="61442" xr:uid="{00000000-0005-0000-0000-00000EF00000}"/>
    <cellStyle name="Total 2 2 2 2 14 2 2 2" xfId="61443" xr:uid="{00000000-0005-0000-0000-00000FF00000}"/>
    <cellStyle name="Total 2 2 2 2 14 2 2 3" xfId="61444" xr:uid="{00000000-0005-0000-0000-000010F00000}"/>
    <cellStyle name="Total 2 2 2 2 14 2 2 4" xfId="61445" xr:uid="{00000000-0005-0000-0000-000011F00000}"/>
    <cellStyle name="Total 2 2 2 2 14 2 2 5" xfId="61446" xr:uid="{00000000-0005-0000-0000-000012F00000}"/>
    <cellStyle name="Total 2 2 2 2 14 2 3" xfId="61447" xr:uid="{00000000-0005-0000-0000-000013F00000}"/>
    <cellStyle name="Total 2 2 2 2 14 2 3 2" xfId="61448" xr:uid="{00000000-0005-0000-0000-000014F00000}"/>
    <cellStyle name="Total 2 2 2 2 14 2 3 3" xfId="61449" xr:uid="{00000000-0005-0000-0000-000015F00000}"/>
    <cellStyle name="Total 2 2 2 2 14 2 3 4" xfId="61450" xr:uid="{00000000-0005-0000-0000-000016F00000}"/>
    <cellStyle name="Total 2 2 2 2 14 2 3 5" xfId="61451" xr:uid="{00000000-0005-0000-0000-000017F00000}"/>
    <cellStyle name="Total 2 2 2 2 14 2 4" xfId="61452" xr:uid="{00000000-0005-0000-0000-000018F00000}"/>
    <cellStyle name="Total 2 2 2 2 14 2 5" xfId="61453" xr:uid="{00000000-0005-0000-0000-000019F00000}"/>
    <cellStyle name="Total 2 2 2 2 14 2 6" xfId="61454" xr:uid="{00000000-0005-0000-0000-00001AF00000}"/>
    <cellStyle name="Total 2 2 2 2 14 2 7" xfId="61455" xr:uid="{00000000-0005-0000-0000-00001BF00000}"/>
    <cellStyle name="Total 2 2 2 2 14 3" xfId="61456" xr:uid="{00000000-0005-0000-0000-00001CF00000}"/>
    <cellStyle name="Total 2 2 2 2 14 3 2" xfId="61457" xr:uid="{00000000-0005-0000-0000-00001DF00000}"/>
    <cellStyle name="Total 2 2 2 2 14 3 3" xfId="61458" xr:uid="{00000000-0005-0000-0000-00001EF00000}"/>
    <cellStyle name="Total 2 2 2 2 14 3 4" xfId="61459" xr:uid="{00000000-0005-0000-0000-00001FF00000}"/>
    <cellStyle name="Total 2 2 2 2 14 3 5" xfId="61460" xr:uid="{00000000-0005-0000-0000-000020F00000}"/>
    <cellStyle name="Total 2 2 2 2 14 4" xfId="61461" xr:uid="{00000000-0005-0000-0000-000021F00000}"/>
    <cellStyle name="Total 2 2 2 2 14 4 2" xfId="61462" xr:uid="{00000000-0005-0000-0000-000022F00000}"/>
    <cellStyle name="Total 2 2 2 2 14 4 3" xfId="61463" xr:uid="{00000000-0005-0000-0000-000023F00000}"/>
    <cellStyle name="Total 2 2 2 2 14 4 4" xfId="61464" xr:uid="{00000000-0005-0000-0000-000024F00000}"/>
    <cellStyle name="Total 2 2 2 2 14 4 5" xfId="61465" xr:uid="{00000000-0005-0000-0000-000025F00000}"/>
    <cellStyle name="Total 2 2 2 2 14 5" xfId="61466" xr:uid="{00000000-0005-0000-0000-000026F00000}"/>
    <cellStyle name="Total 2 2 2 2 14 6" xfId="61467" xr:uid="{00000000-0005-0000-0000-000027F00000}"/>
    <cellStyle name="Total 2 2 2 2 14 7" xfId="61468" xr:uid="{00000000-0005-0000-0000-000028F00000}"/>
    <cellStyle name="Total 2 2 2 2 14 8" xfId="61469" xr:uid="{00000000-0005-0000-0000-000029F00000}"/>
    <cellStyle name="Total 2 2 2 2 15" xfId="61470" xr:uid="{00000000-0005-0000-0000-00002AF00000}"/>
    <cellStyle name="Total 2 2 2 2 15 2" xfId="61471" xr:uid="{00000000-0005-0000-0000-00002BF00000}"/>
    <cellStyle name="Total 2 2 2 2 15 2 2" xfId="61472" xr:uid="{00000000-0005-0000-0000-00002CF00000}"/>
    <cellStyle name="Total 2 2 2 2 15 2 3" xfId="61473" xr:uid="{00000000-0005-0000-0000-00002DF00000}"/>
    <cellStyle name="Total 2 2 2 2 15 2 4" xfId="61474" xr:uid="{00000000-0005-0000-0000-00002EF00000}"/>
    <cellStyle name="Total 2 2 2 2 15 2 5" xfId="61475" xr:uid="{00000000-0005-0000-0000-00002FF00000}"/>
    <cellStyle name="Total 2 2 2 2 15 3" xfId="61476" xr:uid="{00000000-0005-0000-0000-000030F00000}"/>
    <cellStyle name="Total 2 2 2 2 15 3 2" xfId="61477" xr:uid="{00000000-0005-0000-0000-000031F00000}"/>
    <cellStyle name="Total 2 2 2 2 15 3 3" xfId="61478" xr:uid="{00000000-0005-0000-0000-000032F00000}"/>
    <cellStyle name="Total 2 2 2 2 15 3 4" xfId="61479" xr:uid="{00000000-0005-0000-0000-000033F00000}"/>
    <cellStyle name="Total 2 2 2 2 15 3 5" xfId="61480" xr:uid="{00000000-0005-0000-0000-000034F00000}"/>
    <cellStyle name="Total 2 2 2 2 15 4" xfId="61481" xr:uid="{00000000-0005-0000-0000-000035F00000}"/>
    <cellStyle name="Total 2 2 2 2 15 5" xfId="61482" xr:uid="{00000000-0005-0000-0000-000036F00000}"/>
    <cellStyle name="Total 2 2 2 2 15 6" xfId="61483" xr:uid="{00000000-0005-0000-0000-000037F00000}"/>
    <cellStyle name="Total 2 2 2 2 15 7" xfId="61484" xr:uid="{00000000-0005-0000-0000-000038F00000}"/>
    <cellStyle name="Total 2 2 2 2 16" xfId="61485" xr:uid="{00000000-0005-0000-0000-000039F00000}"/>
    <cellStyle name="Total 2 2 2 2 16 2" xfId="61486" xr:uid="{00000000-0005-0000-0000-00003AF00000}"/>
    <cellStyle name="Total 2 2 2 2 16 3" xfId="61487" xr:uid="{00000000-0005-0000-0000-00003BF00000}"/>
    <cellStyle name="Total 2 2 2 2 16 4" xfId="61488" xr:uid="{00000000-0005-0000-0000-00003CF00000}"/>
    <cellStyle name="Total 2 2 2 2 16 5" xfId="61489" xr:uid="{00000000-0005-0000-0000-00003DF00000}"/>
    <cellStyle name="Total 2 2 2 2 17" xfId="61490" xr:uid="{00000000-0005-0000-0000-00003EF00000}"/>
    <cellStyle name="Total 2 2 2 2 17 2" xfId="61491" xr:uid="{00000000-0005-0000-0000-00003FF00000}"/>
    <cellStyle name="Total 2 2 2 2 17 3" xfId="61492" xr:uid="{00000000-0005-0000-0000-000040F00000}"/>
    <cellStyle name="Total 2 2 2 2 17 4" xfId="61493" xr:uid="{00000000-0005-0000-0000-000041F00000}"/>
    <cellStyle name="Total 2 2 2 2 17 5" xfId="61494" xr:uid="{00000000-0005-0000-0000-000042F00000}"/>
    <cellStyle name="Total 2 2 2 2 18" xfId="61495" xr:uid="{00000000-0005-0000-0000-000043F00000}"/>
    <cellStyle name="Total 2 2 2 2 19" xfId="61496" xr:uid="{00000000-0005-0000-0000-000044F00000}"/>
    <cellStyle name="Total 2 2 2 2 2" xfId="61497" xr:uid="{00000000-0005-0000-0000-000045F00000}"/>
    <cellStyle name="Total 2 2 2 2 2 2" xfId="61498" xr:uid="{00000000-0005-0000-0000-000046F00000}"/>
    <cellStyle name="Total 2 2 2 2 2 2 2" xfId="61499" xr:uid="{00000000-0005-0000-0000-000047F00000}"/>
    <cellStyle name="Total 2 2 2 2 2 2 2 2" xfId="61500" xr:uid="{00000000-0005-0000-0000-000048F00000}"/>
    <cellStyle name="Total 2 2 2 2 2 2 2 3" xfId="61501" xr:uid="{00000000-0005-0000-0000-000049F00000}"/>
    <cellStyle name="Total 2 2 2 2 2 2 2 4" xfId="61502" xr:uid="{00000000-0005-0000-0000-00004AF00000}"/>
    <cellStyle name="Total 2 2 2 2 2 2 2 5" xfId="61503" xr:uid="{00000000-0005-0000-0000-00004BF00000}"/>
    <cellStyle name="Total 2 2 2 2 2 2 3" xfId="61504" xr:uid="{00000000-0005-0000-0000-00004CF00000}"/>
    <cellStyle name="Total 2 2 2 2 2 2 3 2" xfId="61505" xr:uid="{00000000-0005-0000-0000-00004DF00000}"/>
    <cellStyle name="Total 2 2 2 2 2 2 3 3" xfId="61506" xr:uid="{00000000-0005-0000-0000-00004EF00000}"/>
    <cellStyle name="Total 2 2 2 2 2 2 3 4" xfId="61507" xr:uid="{00000000-0005-0000-0000-00004FF00000}"/>
    <cellStyle name="Total 2 2 2 2 2 2 3 5" xfId="61508" xr:uid="{00000000-0005-0000-0000-000050F00000}"/>
    <cellStyle name="Total 2 2 2 2 2 2 4" xfId="61509" xr:uid="{00000000-0005-0000-0000-000051F00000}"/>
    <cellStyle name="Total 2 2 2 2 2 2 5" xfId="61510" xr:uid="{00000000-0005-0000-0000-000052F00000}"/>
    <cellStyle name="Total 2 2 2 2 2 2 6" xfId="61511" xr:uid="{00000000-0005-0000-0000-000053F00000}"/>
    <cellStyle name="Total 2 2 2 2 2 2 7" xfId="61512" xr:uid="{00000000-0005-0000-0000-000054F00000}"/>
    <cellStyle name="Total 2 2 2 2 2 3" xfId="61513" xr:uid="{00000000-0005-0000-0000-000055F00000}"/>
    <cellStyle name="Total 2 2 2 2 2 3 2" xfId="61514" xr:uid="{00000000-0005-0000-0000-000056F00000}"/>
    <cellStyle name="Total 2 2 2 2 2 3 3" xfId="61515" xr:uid="{00000000-0005-0000-0000-000057F00000}"/>
    <cellStyle name="Total 2 2 2 2 2 3 4" xfId="61516" xr:uid="{00000000-0005-0000-0000-000058F00000}"/>
    <cellStyle name="Total 2 2 2 2 2 3 5" xfId="61517" xr:uid="{00000000-0005-0000-0000-000059F00000}"/>
    <cellStyle name="Total 2 2 2 2 2 4" xfId="61518" xr:uid="{00000000-0005-0000-0000-00005AF00000}"/>
    <cellStyle name="Total 2 2 2 2 2 4 2" xfId="61519" xr:uid="{00000000-0005-0000-0000-00005BF00000}"/>
    <cellStyle name="Total 2 2 2 2 2 4 3" xfId="61520" xr:uid="{00000000-0005-0000-0000-00005CF00000}"/>
    <cellStyle name="Total 2 2 2 2 2 4 4" xfId="61521" xr:uid="{00000000-0005-0000-0000-00005DF00000}"/>
    <cellStyle name="Total 2 2 2 2 2 4 5" xfId="61522" xr:uid="{00000000-0005-0000-0000-00005EF00000}"/>
    <cellStyle name="Total 2 2 2 2 2 5" xfId="61523" xr:uid="{00000000-0005-0000-0000-00005FF00000}"/>
    <cellStyle name="Total 2 2 2 2 2 6" xfId="61524" xr:uid="{00000000-0005-0000-0000-000060F00000}"/>
    <cellStyle name="Total 2 2 2 2 2 7" xfId="61525" xr:uid="{00000000-0005-0000-0000-000061F00000}"/>
    <cellStyle name="Total 2 2 2 2 2 8" xfId="61526" xr:uid="{00000000-0005-0000-0000-000062F00000}"/>
    <cellStyle name="Total 2 2 2 2 20" xfId="61527" xr:uid="{00000000-0005-0000-0000-000063F00000}"/>
    <cellStyle name="Total 2 2 2 2 21" xfId="61528" xr:uid="{00000000-0005-0000-0000-000064F00000}"/>
    <cellStyle name="Total 2 2 2 2 3" xfId="61529" xr:uid="{00000000-0005-0000-0000-000065F00000}"/>
    <cellStyle name="Total 2 2 2 2 3 2" xfId="61530" xr:uid="{00000000-0005-0000-0000-000066F00000}"/>
    <cellStyle name="Total 2 2 2 2 3 2 2" xfId="61531" xr:uid="{00000000-0005-0000-0000-000067F00000}"/>
    <cellStyle name="Total 2 2 2 2 3 2 2 2" xfId="61532" xr:uid="{00000000-0005-0000-0000-000068F00000}"/>
    <cellStyle name="Total 2 2 2 2 3 2 2 3" xfId="61533" xr:uid="{00000000-0005-0000-0000-000069F00000}"/>
    <cellStyle name="Total 2 2 2 2 3 2 2 4" xfId="61534" xr:uid="{00000000-0005-0000-0000-00006AF00000}"/>
    <cellStyle name="Total 2 2 2 2 3 2 2 5" xfId="61535" xr:uid="{00000000-0005-0000-0000-00006BF00000}"/>
    <cellStyle name="Total 2 2 2 2 3 2 3" xfId="61536" xr:uid="{00000000-0005-0000-0000-00006CF00000}"/>
    <cellStyle name="Total 2 2 2 2 3 2 3 2" xfId="61537" xr:uid="{00000000-0005-0000-0000-00006DF00000}"/>
    <cellStyle name="Total 2 2 2 2 3 2 3 3" xfId="61538" xr:uid="{00000000-0005-0000-0000-00006EF00000}"/>
    <cellStyle name="Total 2 2 2 2 3 2 3 4" xfId="61539" xr:uid="{00000000-0005-0000-0000-00006FF00000}"/>
    <cellStyle name="Total 2 2 2 2 3 2 3 5" xfId="61540" xr:uid="{00000000-0005-0000-0000-000070F00000}"/>
    <cellStyle name="Total 2 2 2 2 3 2 4" xfId="61541" xr:uid="{00000000-0005-0000-0000-000071F00000}"/>
    <cellStyle name="Total 2 2 2 2 3 2 5" xfId="61542" xr:uid="{00000000-0005-0000-0000-000072F00000}"/>
    <cellStyle name="Total 2 2 2 2 3 2 6" xfId="61543" xr:uid="{00000000-0005-0000-0000-000073F00000}"/>
    <cellStyle name="Total 2 2 2 2 3 2 7" xfId="61544" xr:uid="{00000000-0005-0000-0000-000074F00000}"/>
    <cellStyle name="Total 2 2 2 2 3 3" xfId="61545" xr:uid="{00000000-0005-0000-0000-000075F00000}"/>
    <cellStyle name="Total 2 2 2 2 3 3 2" xfId="61546" xr:uid="{00000000-0005-0000-0000-000076F00000}"/>
    <cellStyle name="Total 2 2 2 2 3 3 3" xfId="61547" xr:uid="{00000000-0005-0000-0000-000077F00000}"/>
    <cellStyle name="Total 2 2 2 2 3 3 4" xfId="61548" xr:uid="{00000000-0005-0000-0000-000078F00000}"/>
    <cellStyle name="Total 2 2 2 2 3 3 5" xfId="61549" xr:uid="{00000000-0005-0000-0000-000079F00000}"/>
    <cellStyle name="Total 2 2 2 2 3 4" xfId="61550" xr:uid="{00000000-0005-0000-0000-00007AF00000}"/>
    <cellStyle name="Total 2 2 2 2 3 4 2" xfId="61551" xr:uid="{00000000-0005-0000-0000-00007BF00000}"/>
    <cellStyle name="Total 2 2 2 2 3 4 3" xfId="61552" xr:uid="{00000000-0005-0000-0000-00007CF00000}"/>
    <cellStyle name="Total 2 2 2 2 3 4 4" xfId="61553" xr:uid="{00000000-0005-0000-0000-00007DF00000}"/>
    <cellStyle name="Total 2 2 2 2 3 4 5" xfId="61554" xr:uid="{00000000-0005-0000-0000-00007EF00000}"/>
    <cellStyle name="Total 2 2 2 2 3 5" xfId="61555" xr:uid="{00000000-0005-0000-0000-00007FF00000}"/>
    <cellStyle name="Total 2 2 2 2 3 6" xfId="61556" xr:uid="{00000000-0005-0000-0000-000080F00000}"/>
    <cellStyle name="Total 2 2 2 2 3 7" xfId="61557" xr:uid="{00000000-0005-0000-0000-000081F00000}"/>
    <cellStyle name="Total 2 2 2 2 3 8" xfId="61558" xr:uid="{00000000-0005-0000-0000-000082F00000}"/>
    <cellStyle name="Total 2 2 2 2 4" xfId="61559" xr:uid="{00000000-0005-0000-0000-000083F00000}"/>
    <cellStyle name="Total 2 2 2 2 4 2" xfId="61560" xr:uid="{00000000-0005-0000-0000-000084F00000}"/>
    <cellStyle name="Total 2 2 2 2 4 2 2" xfId="61561" xr:uid="{00000000-0005-0000-0000-000085F00000}"/>
    <cellStyle name="Total 2 2 2 2 4 2 2 2" xfId="61562" xr:uid="{00000000-0005-0000-0000-000086F00000}"/>
    <cellStyle name="Total 2 2 2 2 4 2 2 3" xfId="61563" xr:uid="{00000000-0005-0000-0000-000087F00000}"/>
    <cellStyle name="Total 2 2 2 2 4 2 2 4" xfId="61564" xr:uid="{00000000-0005-0000-0000-000088F00000}"/>
    <cellStyle name="Total 2 2 2 2 4 2 2 5" xfId="61565" xr:uid="{00000000-0005-0000-0000-000089F00000}"/>
    <cellStyle name="Total 2 2 2 2 4 2 3" xfId="61566" xr:uid="{00000000-0005-0000-0000-00008AF00000}"/>
    <cellStyle name="Total 2 2 2 2 4 2 3 2" xfId="61567" xr:uid="{00000000-0005-0000-0000-00008BF00000}"/>
    <cellStyle name="Total 2 2 2 2 4 2 3 3" xfId="61568" xr:uid="{00000000-0005-0000-0000-00008CF00000}"/>
    <cellStyle name="Total 2 2 2 2 4 2 3 4" xfId="61569" xr:uid="{00000000-0005-0000-0000-00008DF00000}"/>
    <cellStyle name="Total 2 2 2 2 4 2 3 5" xfId="61570" xr:uid="{00000000-0005-0000-0000-00008EF00000}"/>
    <cellStyle name="Total 2 2 2 2 4 2 4" xfId="61571" xr:uid="{00000000-0005-0000-0000-00008FF00000}"/>
    <cellStyle name="Total 2 2 2 2 4 2 5" xfId="61572" xr:uid="{00000000-0005-0000-0000-000090F00000}"/>
    <cellStyle name="Total 2 2 2 2 4 2 6" xfId="61573" xr:uid="{00000000-0005-0000-0000-000091F00000}"/>
    <cellStyle name="Total 2 2 2 2 4 2 7" xfId="61574" xr:uid="{00000000-0005-0000-0000-000092F00000}"/>
    <cellStyle name="Total 2 2 2 2 4 3" xfId="61575" xr:uid="{00000000-0005-0000-0000-000093F00000}"/>
    <cellStyle name="Total 2 2 2 2 4 3 2" xfId="61576" xr:uid="{00000000-0005-0000-0000-000094F00000}"/>
    <cellStyle name="Total 2 2 2 2 4 3 3" xfId="61577" xr:uid="{00000000-0005-0000-0000-000095F00000}"/>
    <cellStyle name="Total 2 2 2 2 4 3 4" xfId="61578" xr:uid="{00000000-0005-0000-0000-000096F00000}"/>
    <cellStyle name="Total 2 2 2 2 4 3 5" xfId="61579" xr:uid="{00000000-0005-0000-0000-000097F00000}"/>
    <cellStyle name="Total 2 2 2 2 4 4" xfId="61580" xr:uid="{00000000-0005-0000-0000-000098F00000}"/>
    <cellStyle name="Total 2 2 2 2 4 4 2" xfId="61581" xr:uid="{00000000-0005-0000-0000-000099F00000}"/>
    <cellStyle name="Total 2 2 2 2 4 4 3" xfId="61582" xr:uid="{00000000-0005-0000-0000-00009AF00000}"/>
    <cellStyle name="Total 2 2 2 2 4 4 4" xfId="61583" xr:uid="{00000000-0005-0000-0000-00009BF00000}"/>
    <cellStyle name="Total 2 2 2 2 4 4 5" xfId="61584" xr:uid="{00000000-0005-0000-0000-00009CF00000}"/>
    <cellStyle name="Total 2 2 2 2 4 5" xfId="61585" xr:uid="{00000000-0005-0000-0000-00009DF00000}"/>
    <cellStyle name="Total 2 2 2 2 4 6" xfId="61586" xr:uid="{00000000-0005-0000-0000-00009EF00000}"/>
    <cellStyle name="Total 2 2 2 2 4 7" xfId="61587" xr:uid="{00000000-0005-0000-0000-00009FF00000}"/>
    <cellStyle name="Total 2 2 2 2 4 8" xfId="61588" xr:uid="{00000000-0005-0000-0000-0000A0F00000}"/>
    <cellStyle name="Total 2 2 2 2 5" xfId="61589" xr:uid="{00000000-0005-0000-0000-0000A1F00000}"/>
    <cellStyle name="Total 2 2 2 2 5 2" xfId="61590" xr:uid="{00000000-0005-0000-0000-0000A2F00000}"/>
    <cellStyle name="Total 2 2 2 2 5 2 2" xfId="61591" xr:uid="{00000000-0005-0000-0000-0000A3F00000}"/>
    <cellStyle name="Total 2 2 2 2 5 2 2 2" xfId="61592" xr:uid="{00000000-0005-0000-0000-0000A4F00000}"/>
    <cellStyle name="Total 2 2 2 2 5 2 2 3" xfId="61593" xr:uid="{00000000-0005-0000-0000-0000A5F00000}"/>
    <cellStyle name="Total 2 2 2 2 5 2 2 4" xfId="61594" xr:uid="{00000000-0005-0000-0000-0000A6F00000}"/>
    <cellStyle name="Total 2 2 2 2 5 2 2 5" xfId="61595" xr:uid="{00000000-0005-0000-0000-0000A7F00000}"/>
    <cellStyle name="Total 2 2 2 2 5 2 3" xfId="61596" xr:uid="{00000000-0005-0000-0000-0000A8F00000}"/>
    <cellStyle name="Total 2 2 2 2 5 2 3 2" xfId="61597" xr:uid="{00000000-0005-0000-0000-0000A9F00000}"/>
    <cellStyle name="Total 2 2 2 2 5 2 3 3" xfId="61598" xr:uid="{00000000-0005-0000-0000-0000AAF00000}"/>
    <cellStyle name="Total 2 2 2 2 5 2 3 4" xfId="61599" xr:uid="{00000000-0005-0000-0000-0000ABF00000}"/>
    <cellStyle name="Total 2 2 2 2 5 2 3 5" xfId="61600" xr:uid="{00000000-0005-0000-0000-0000ACF00000}"/>
    <cellStyle name="Total 2 2 2 2 5 2 4" xfId="61601" xr:uid="{00000000-0005-0000-0000-0000ADF00000}"/>
    <cellStyle name="Total 2 2 2 2 5 2 5" xfId="61602" xr:uid="{00000000-0005-0000-0000-0000AEF00000}"/>
    <cellStyle name="Total 2 2 2 2 5 2 6" xfId="61603" xr:uid="{00000000-0005-0000-0000-0000AFF00000}"/>
    <cellStyle name="Total 2 2 2 2 5 2 7" xfId="61604" xr:uid="{00000000-0005-0000-0000-0000B0F00000}"/>
    <cellStyle name="Total 2 2 2 2 5 3" xfId="61605" xr:uid="{00000000-0005-0000-0000-0000B1F00000}"/>
    <cellStyle name="Total 2 2 2 2 5 3 2" xfId="61606" xr:uid="{00000000-0005-0000-0000-0000B2F00000}"/>
    <cellStyle name="Total 2 2 2 2 5 3 3" xfId="61607" xr:uid="{00000000-0005-0000-0000-0000B3F00000}"/>
    <cellStyle name="Total 2 2 2 2 5 3 4" xfId="61608" xr:uid="{00000000-0005-0000-0000-0000B4F00000}"/>
    <cellStyle name="Total 2 2 2 2 5 3 5" xfId="61609" xr:uid="{00000000-0005-0000-0000-0000B5F00000}"/>
    <cellStyle name="Total 2 2 2 2 5 4" xfId="61610" xr:uid="{00000000-0005-0000-0000-0000B6F00000}"/>
    <cellStyle name="Total 2 2 2 2 5 4 2" xfId="61611" xr:uid="{00000000-0005-0000-0000-0000B7F00000}"/>
    <cellStyle name="Total 2 2 2 2 5 4 3" xfId="61612" xr:uid="{00000000-0005-0000-0000-0000B8F00000}"/>
    <cellStyle name="Total 2 2 2 2 5 4 4" xfId="61613" xr:uid="{00000000-0005-0000-0000-0000B9F00000}"/>
    <cellStyle name="Total 2 2 2 2 5 4 5" xfId="61614" xr:uid="{00000000-0005-0000-0000-0000BAF00000}"/>
    <cellStyle name="Total 2 2 2 2 5 5" xfId="61615" xr:uid="{00000000-0005-0000-0000-0000BBF00000}"/>
    <cellStyle name="Total 2 2 2 2 5 6" xfId="61616" xr:uid="{00000000-0005-0000-0000-0000BCF00000}"/>
    <cellStyle name="Total 2 2 2 2 5 7" xfId="61617" xr:uid="{00000000-0005-0000-0000-0000BDF00000}"/>
    <cellStyle name="Total 2 2 2 2 5 8" xfId="61618" xr:uid="{00000000-0005-0000-0000-0000BEF00000}"/>
    <cellStyle name="Total 2 2 2 2 6" xfId="61619" xr:uid="{00000000-0005-0000-0000-0000BFF00000}"/>
    <cellStyle name="Total 2 2 2 2 6 2" xfId="61620" xr:uid="{00000000-0005-0000-0000-0000C0F00000}"/>
    <cellStyle name="Total 2 2 2 2 6 2 2" xfId="61621" xr:uid="{00000000-0005-0000-0000-0000C1F00000}"/>
    <cellStyle name="Total 2 2 2 2 6 2 2 2" xfId="61622" xr:uid="{00000000-0005-0000-0000-0000C2F00000}"/>
    <cellStyle name="Total 2 2 2 2 6 2 2 3" xfId="61623" xr:uid="{00000000-0005-0000-0000-0000C3F00000}"/>
    <cellStyle name="Total 2 2 2 2 6 2 2 4" xfId="61624" xr:uid="{00000000-0005-0000-0000-0000C4F00000}"/>
    <cellStyle name="Total 2 2 2 2 6 2 2 5" xfId="61625" xr:uid="{00000000-0005-0000-0000-0000C5F00000}"/>
    <cellStyle name="Total 2 2 2 2 6 2 3" xfId="61626" xr:uid="{00000000-0005-0000-0000-0000C6F00000}"/>
    <cellStyle name="Total 2 2 2 2 6 2 3 2" xfId="61627" xr:uid="{00000000-0005-0000-0000-0000C7F00000}"/>
    <cellStyle name="Total 2 2 2 2 6 2 3 3" xfId="61628" xr:uid="{00000000-0005-0000-0000-0000C8F00000}"/>
    <cellStyle name="Total 2 2 2 2 6 2 3 4" xfId="61629" xr:uid="{00000000-0005-0000-0000-0000C9F00000}"/>
    <cellStyle name="Total 2 2 2 2 6 2 3 5" xfId="61630" xr:uid="{00000000-0005-0000-0000-0000CAF00000}"/>
    <cellStyle name="Total 2 2 2 2 6 2 4" xfId="61631" xr:uid="{00000000-0005-0000-0000-0000CBF00000}"/>
    <cellStyle name="Total 2 2 2 2 6 2 5" xfId="61632" xr:uid="{00000000-0005-0000-0000-0000CCF00000}"/>
    <cellStyle name="Total 2 2 2 2 6 2 6" xfId="61633" xr:uid="{00000000-0005-0000-0000-0000CDF00000}"/>
    <cellStyle name="Total 2 2 2 2 6 2 7" xfId="61634" xr:uid="{00000000-0005-0000-0000-0000CEF00000}"/>
    <cellStyle name="Total 2 2 2 2 6 3" xfId="61635" xr:uid="{00000000-0005-0000-0000-0000CFF00000}"/>
    <cellStyle name="Total 2 2 2 2 6 3 2" xfId="61636" xr:uid="{00000000-0005-0000-0000-0000D0F00000}"/>
    <cellStyle name="Total 2 2 2 2 6 3 3" xfId="61637" xr:uid="{00000000-0005-0000-0000-0000D1F00000}"/>
    <cellStyle name="Total 2 2 2 2 6 3 4" xfId="61638" xr:uid="{00000000-0005-0000-0000-0000D2F00000}"/>
    <cellStyle name="Total 2 2 2 2 6 3 5" xfId="61639" xr:uid="{00000000-0005-0000-0000-0000D3F00000}"/>
    <cellStyle name="Total 2 2 2 2 6 4" xfId="61640" xr:uid="{00000000-0005-0000-0000-0000D4F00000}"/>
    <cellStyle name="Total 2 2 2 2 6 4 2" xfId="61641" xr:uid="{00000000-0005-0000-0000-0000D5F00000}"/>
    <cellStyle name="Total 2 2 2 2 6 4 3" xfId="61642" xr:uid="{00000000-0005-0000-0000-0000D6F00000}"/>
    <cellStyle name="Total 2 2 2 2 6 4 4" xfId="61643" xr:uid="{00000000-0005-0000-0000-0000D7F00000}"/>
    <cellStyle name="Total 2 2 2 2 6 4 5" xfId="61644" xr:uid="{00000000-0005-0000-0000-0000D8F00000}"/>
    <cellStyle name="Total 2 2 2 2 6 5" xfId="61645" xr:uid="{00000000-0005-0000-0000-0000D9F00000}"/>
    <cellStyle name="Total 2 2 2 2 6 6" xfId="61646" xr:uid="{00000000-0005-0000-0000-0000DAF00000}"/>
    <cellStyle name="Total 2 2 2 2 6 7" xfId="61647" xr:uid="{00000000-0005-0000-0000-0000DBF00000}"/>
    <cellStyle name="Total 2 2 2 2 6 8" xfId="61648" xr:uid="{00000000-0005-0000-0000-0000DCF00000}"/>
    <cellStyle name="Total 2 2 2 2 7" xfId="61649" xr:uid="{00000000-0005-0000-0000-0000DDF00000}"/>
    <cellStyle name="Total 2 2 2 2 7 2" xfId="61650" xr:uid="{00000000-0005-0000-0000-0000DEF00000}"/>
    <cellStyle name="Total 2 2 2 2 7 2 2" xfId="61651" xr:uid="{00000000-0005-0000-0000-0000DFF00000}"/>
    <cellStyle name="Total 2 2 2 2 7 2 2 2" xfId="61652" xr:uid="{00000000-0005-0000-0000-0000E0F00000}"/>
    <cellStyle name="Total 2 2 2 2 7 2 2 3" xfId="61653" xr:uid="{00000000-0005-0000-0000-0000E1F00000}"/>
    <cellStyle name="Total 2 2 2 2 7 2 2 4" xfId="61654" xr:uid="{00000000-0005-0000-0000-0000E2F00000}"/>
    <cellStyle name="Total 2 2 2 2 7 2 2 5" xfId="61655" xr:uid="{00000000-0005-0000-0000-0000E3F00000}"/>
    <cellStyle name="Total 2 2 2 2 7 2 3" xfId="61656" xr:uid="{00000000-0005-0000-0000-0000E4F00000}"/>
    <cellStyle name="Total 2 2 2 2 7 2 3 2" xfId="61657" xr:uid="{00000000-0005-0000-0000-0000E5F00000}"/>
    <cellStyle name="Total 2 2 2 2 7 2 3 3" xfId="61658" xr:uid="{00000000-0005-0000-0000-0000E6F00000}"/>
    <cellStyle name="Total 2 2 2 2 7 2 3 4" xfId="61659" xr:uid="{00000000-0005-0000-0000-0000E7F00000}"/>
    <cellStyle name="Total 2 2 2 2 7 2 3 5" xfId="61660" xr:uid="{00000000-0005-0000-0000-0000E8F00000}"/>
    <cellStyle name="Total 2 2 2 2 7 2 4" xfId="61661" xr:uid="{00000000-0005-0000-0000-0000E9F00000}"/>
    <cellStyle name="Total 2 2 2 2 7 2 5" xfId="61662" xr:uid="{00000000-0005-0000-0000-0000EAF00000}"/>
    <cellStyle name="Total 2 2 2 2 7 2 6" xfId="61663" xr:uid="{00000000-0005-0000-0000-0000EBF00000}"/>
    <cellStyle name="Total 2 2 2 2 7 2 7" xfId="61664" xr:uid="{00000000-0005-0000-0000-0000ECF00000}"/>
    <cellStyle name="Total 2 2 2 2 7 3" xfId="61665" xr:uid="{00000000-0005-0000-0000-0000EDF00000}"/>
    <cellStyle name="Total 2 2 2 2 7 3 2" xfId="61666" xr:uid="{00000000-0005-0000-0000-0000EEF00000}"/>
    <cellStyle name="Total 2 2 2 2 7 3 3" xfId="61667" xr:uid="{00000000-0005-0000-0000-0000EFF00000}"/>
    <cellStyle name="Total 2 2 2 2 7 3 4" xfId="61668" xr:uid="{00000000-0005-0000-0000-0000F0F00000}"/>
    <cellStyle name="Total 2 2 2 2 7 3 5" xfId="61669" xr:uid="{00000000-0005-0000-0000-0000F1F00000}"/>
    <cellStyle name="Total 2 2 2 2 7 4" xfId="61670" xr:uid="{00000000-0005-0000-0000-0000F2F00000}"/>
    <cellStyle name="Total 2 2 2 2 7 4 2" xfId="61671" xr:uid="{00000000-0005-0000-0000-0000F3F00000}"/>
    <cellStyle name="Total 2 2 2 2 7 4 3" xfId="61672" xr:uid="{00000000-0005-0000-0000-0000F4F00000}"/>
    <cellStyle name="Total 2 2 2 2 7 4 4" xfId="61673" xr:uid="{00000000-0005-0000-0000-0000F5F00000}"/>
    <cellStyle name="Total 2 2 2 2 7 4 5" xfId="61674" xr:uid="{00000000-0005-0000-0000-0000F6F00000}"/>
    <cellStyle name="Total 2 2 2 2 7 5" xfId="61675" xr:uid="{00000000-0005-0000-0000-0000F7F00000}"/>
    <cellStyle name="Total 2 2 2 2 7 6" xfId="61676" xr:uid="{00000000-0005-0000-0000-0000F8F00000}"/>
    <cellStyle name="Total 2 2 2 2 7 7" xfId="61677" xr:uid="{00000000-0005-0000-0000-0000F9F00000}"/>
    <cellStyle name="Total 2 2 2 2 7 8" xfId="61678" xr:uid="{00000000-0005-0000-0000-0000FAF00000}"/>
    <cellStyle name="Total 2 2 2 2 8" xfId="61679" xr:uid="{00000000-0005-0000-0000-0000FBF00000}"/>
    <cellStyle name="Total 2 2 2 2 8 2" xfId="61680" xr:uid="{00000000-0005-0000-0000-0000FCF00000}"/>
    <cellStyle name="Total 2 2 2 2 8 2 2" xfId="61681" xr:uid="{00000000-0005-0000-0000-0000FDF00000}"/>
    <cellStyle name="Total 2 2 2 2 8 2 2 2" xfId="61682" xr:uid="{00000000-0005-0000-0000-0000FEF00000}"/>
    <cellStyle name="Total 2 2 2 2 8 2 2 3" xfId="61683" xr:uid="{00000000-0005-0000-0000-0000FFF00000}"/>
    <cellStyle name="Total 2 2 2 2 8 2 2 4" xfId="61684" xr:uid="{00000000-0005-0000-0000-000000F10000}"/>
    <cellStyle name="Total 2 2 2 2 8 2 2 5" xfId="61685" xr:uid="{00000000-0005-0000-0000-000001F10000}"/>
    <cellStyle name="Total 2 2 2 2 8 2 3" xfId="61686" xr:uid="{00000000-0005-0000-0000-000002F10000}"/>
    <cellStyle name="Total 2 2 2 2 8 2 3 2" xfId="61687" xr:uid="{00000000-0005-0000-0000-000003F10000}"/>
    <cellStyle name="Total 2 2 2 2 8 2 3 3" xfId="61688" xr:uid="{00000000-0005-0000-0000-000004F10000}"/>
    <cellStyle name="Total 2 2 2 2 8 2 3 4" xfId="61689" xr:uid="{00000000-0005-0000-0000-000005F10000}"/>
    <cellStyle name="Total 2 2 2 2 8 2 3 5" xfId="61690" xr:uid="{00000000-0005-0000-0000-000006F10000}"/>
    <cellStyle name="Total 2 2 2 2 8 2 4" xfId="61691" xr:uid="{00000000-0005-0000-0000-000007F10000}"/>
    <cellStyle name="Total 2 2 2 2 8 2 5" xfId="61692" xr:uid="{00000000-0005-0000-0000-000008F10000}"/>
    <cellStyle name="Total 2 2 2 2 8 2 6" xfId="61693" xr:uid="{00000000-0005-0000-0000-000009F10000}"/>
    <cellStyle name="Total 2 2 2 2 8 2 7" xfId="61694" xr:uid="{00000000-0005-0000-0000-00000AF10000}"/>
    <cellStyle name="Total 2 2 2 2 8 3" xfId="61695" xr:uid="{00000000-0005-0000-0000-00000BF10000}"/>
    <cellStyle name="Total 2 2 2 2 8 3 2" xfId="61696" xr:uid="{00000000-0005-0000-0000-00000CF10000}"/>
    <cellStyle name="Total 2 2 2 2 8 3 3" xfId="61697" xr:uid="{00000000-0005-0000-0000-00000DF10000}"/>
    <cellStyle name="Total 2 2 2 2 8 3 4" xfId="61698" xr:uid="{00000000-0005-0000-0000-00000EF10000}"/>
    <cellStyle name="Total 2 2 2 2 8 3 5" xfId="61699" xr:uid="{00000000-0005-0000-0000-00000FF10000}"/>
    <cellStyle name="Total 2 2 2 2 8 4" xfId="61700" xr:uid="{00000000-0005-0000-0000-000010F10000}"/>
    <cellStyle name="Total 2 2 2 2 8 4 2" xfId="61701" xr:uid="{00000000-0005-0000-0000-000011F10000}"/>
    <cellStyle name="Total 2 2 2 2 8 4 3" xfId="61702" xr:uid="{00000000-0005-0000-0000-000012F10000}"/>
    <cellStyle name="Total 2 2 2 2 8 4 4" xfId="61703" xr:uid="{00000000-0005-0000-0000-000013F10000}"/>
    <cellStyle name="Total 2 2 2 2 8 4 5" xfId="61704" xr:uid="{00000000-0005-0000-0000-000014F10000}"/>
    <cellStyle name="Total 2 2 2 2 8 5" xfId="61705" xr:uid="{00000000-0005-0000-0000-000015F10000}"/>
    <cellStyle name="Total 2 2 2 2 8 6" xfId="61706" xr:uid="{00000000-0005-0000-0000-000016F10000}"/>
    <cellStyle name="Total 2 2 2 2 8 7" xfId="61707" xr:uid="{00000000-0005-0000-0000-000017F10000}"/>
    <cellStyle name="Total 2 2 2 2 8 8" xfId="61708" xr:uid="{00000000-0005-0000-0000-000018F10000}"/>
    <cellStyle name="Total 2 2 2 2 9" xfId="61709" xr:uid="{00000000-0005-0000-0000-000019F10000}"/>
    <cellStyle name="Total 2 2 2 2 9 2" xfId="61710" xr:uid="{00000000-0005-0000-0000-00001AF10000}"/>
    <cellStyle name="Total 2 2 2 2 9 2 2" xfId="61711" xr:uid="{00000000-0005-0000-0000-00001BF10000}"/>
    <cellStyle name="Total 2 2 2 2 9 2 2 2" xfId="61712" xr:uid="{00000000-0005-0000-0000-00001CF10000}"/>
    <cellStyle name="Total 2 2 2 2 9 2 2 3" xfId="61713" xr:uid="{00000000-0005-0000-0000-00001DF10000}"/>
    <cellStyle name="Total 2 2 2 2 9 2 2 4" xfId="61714" xr:uid="{00000000-0005-0000-0000-00001EF10000}"/>
    <cellStyle name="Total 2 2 2 2 9 2 2 5" xfId="61715" xr:uid="{00000000-0005-0000-0000-00001FF10000}"/>
    <cellStyle name="Total 2 2 2 2 9 2 3" xfId="61716" xr:uid="{00000000-0005-0000-0000-000020F10000}"/>
    <cellStyle name="Total 2 2 2 2 9 2 3 2" xfId="61717" xr:uid="{00000000-0005-0000-0000-000021F10000}"/>
    <cellStyle name="Total 2 2 2 2 9 2 3 3" xfId="61718" xr:uid="{00000000-0005-0000-0000-000022F10000}"/>
    <cellStyle name="Total 2 2 2 2 9 2 3 4" xfId="61719" xr:uid="{00000000-0005-0000-0000-000023F10000}"/>
    <cellStyle name="Total 2 2 2 2 9 2 3 5" xfId="61720" xr:uid="{00000000-0005-0000-0000-000024F10000}"/>
    <cellStyle name="Total 2 2 2 2 9 2 4" xfId="61721" xr:uid="{00000000-0005-0000-0000-000025F10000}"/>
    <cellStyle name="Total 2 2 2 2 9 2 5" xfId="61722" xr:uid="{00000000-0005-0000-0000-000026F10000}"/>
    <cellStyle name="Total 2 2 2 2 9 2 6" xfId="61723" xr:uid="{00000000-0005-0000-0000-000027F10000}"/>
    <cellStyle name="Total 2 2 2 2 9 2 7" xfId="61724" xr:uid="{00000000-0005-0000-0000-000028F10000}"/>
    <cellStyle name="Total 2 2 2 2 9 3" xfId="61725" xr:uid="{00000000-0005-0000-0000-000029F10000}"/>
    <cellStyle name="Total 2 2 2 2 9 3 2" xfId="61726" xr:uid="{00000000-0005-0000-0000-00002AF10000}"/>
    <cellStyle name="Total 2 2 2 2 9 3 3" xfId="61727" xr:uid="{00000000-0005-0000-0000-00002BF10000}"/>
    <cellStyle name="Total 2 2 2 2 9 3 4" xfId="61728" xr:uid="{00000000-0005-0000-0000-00002CF10000}"/>
    <cellStyle name="Total 2 2 2 2 9 3 5" xfId="61729" xr:uid="{00000000-0005-0000-0000-00002DF10000}"/>
    <cellStyle name="Total 2 2 2 2 9 4" xfId="61730" xr:uid="{00000000-0005-0000-0000-00002EF10000}"/>
    <cellStyle name="Total 2 2 2 2 9 4 2" xfId="61731" xr:uid="{00000000-0005-0000-0000-00002FF10000}"/>
    <cellStyle name="Total 2 2 2 2 9 4 3" xfId="61732" xr:uid="{00000000-0005-0000-0000-000030F10000}"/>
    <cellStyle name="Total 2 2 2 2 9 4 4" xfId="61733" xr:uid="{00000000-0005-0000-0000-000031F10000}"/>
    <cellStyle name="Total 2 2 2 2 9 4 5" xfId="61734" xr:uid="{00000000-0005-0000-0000-000032F10000}"/>
    <cellStyle name="Total 2 2 2 2 9 5" xfId="61735" xr:uid="{00000000-0005-0000-0000-000033F10000}"/>
    <cellStyle name="Total 2 2 2 2 9 6" xfId="61736" xr:uid="{00000000-0005-0000-0000-000034F10000}"/>
    <cellStyle name="Total 2 2 2 2 9 7" xfId="61737" xr:uid="{00000000-0005-0000-0000-000035F10000}"/>
    <cellStyle name="Total 2 2 2 2 9 8" xfId="61738" xr:uid="{00000000-0005-0000-0000-000036F10000}"/>
    <cellStyle name="Total 2 2 2 3" xfId="61739" xr:uid="{00000000-0005-0000-0000-000037F10000}"/>
    <cellStyle name="Total 2 2 2 3 2" xfId="61740" xr:uid="{00000000-0005-0000-0000-000038F10000}"/>
    <cellStyle name="Total 2 2 2 3 2 2" xfId="61741" xr:uid="{00000000-0005-0000-0000-000039F10000}"/>
    <cellStyle name="Total 2 2 2 3 3" xfId="61742" xr:uid="{00000000-0005-0000-0000-00003AF10000}"/>
    <cellStyle name="Total 2 2 2 3 4" xfId="61743" xr:uid="{00000000-0005-0000-0000-00003BF10000}"/>
    <cellStyle name="Total 2 2 2 3 5" xfId="61744" xr:uid="{00000000-0005-0000-0000-00003CF10000}"/>
    <cellStyle name="Total 2 2 2 4" xfId="61745" xr:uid="{00000000-0005-0000-0000-00003DF10000}"/>
    <cellStyle name="Total 2 2 2 4 2" xfId="61746" xr:uid="{00000000-0005-0000-0000-00003EF10000}"/>
    <cellStyle name="Total 2 2 2 4 2 2" xfId="61747" xr:uid="{00000000-0005-0000-0000-00003FF10000}"/>
    <cellStyle name="Total 2 2 2 4 3" xfId="61748" xr:uid="{00000000-0005-0000-0000-000040F10000}"/>
    <cellStyle name="Total 2 2 2 4 4" xfId="61749" xr:uid="{00000000-0005-0000-0000-000041F10000}"/>
    <cellStyle name="Total 2 2 2 4 5" xfId="61750" xr:uid="{00000000-0005-0000-0000-000042F10000}"/>
    <cellStyle name="Total 2 2 2 5" xfId="61751" xr:uid="{00000000-0005-0000-0000-000043F10000}"/>
    <cellStyle name="Total 2 2 2 5 2" xfId="61752" xr:uid="{00000000-0005-0000-0000-000044F10000}"/>
    <cellStyle name="Total 2 2 2 6" xfId="61753" xr:uid="{00000000-0005-0000-0000-000045F10000}"/>
    <cellStyle name="Total 2 2 2 7" xfId="61754" xr:uid="{00000000-0005-0000-0000-000046F10000}"/>
    <cellStyle name="Total 2 2 2_T-straight with PEDs adjustor" xfId="61755" xr:uid="{00000000-0005-0000-0000-000047F10000}"/>
    <cellStyle name="Total 2 2 3" xfId="61756" xr:uid="{00000000-0005-0000-0000-000048F10000}"/>
    <cellStyle name="Total 2 2 3 10" xfId="61757" xr:uid="{00000000-0005-0000-0000-000049F10000}"/>
    <cellStyle name="Total 2 2 3 10 2" xfId="61758" xr:uid="{00000000-0005-0000-0000-00004AF10000}"/>
    <cellStyle name="Total 2 2 3 10 2 2" xfId="61759" xr:uid="{00000000-0005-0000-0000-00004BF10000}"/>
    <cellStyle name="Total 2 2 3 10 2 2 2" xfId="61760" xr:uid="{00000000-0005-0000-0000-00004CF10000}"/>
    <cellStyle name="Total 2 2 3 10 2 2 3" xfId="61761" xr:uid="{00000000-0005-0000-0000-00004DF10000}"/>
    <cellStyle name="Total 2 2 3 10 2 2 4" xfId="61762" xr:uid="{00000000-0005-0000-0000-00004EF10000}"/>
    <cellStyle name="Total 2 2 3 10 2 2 5" xfId="61763" xr:uid="{00000000-0005-0000-0000-00004FF10000}"/>
    <cellStyle name="Total 2 2 3 10 2 3" xfId="61764" xr:uid="{00000000-0005-0000-0000-000050F10000}"/>
    <cellStyle name="Total 2 2 3 10 2 3 2" xfId="61765" xr:uid="{00000000-0005-0000-0000-000051F10000}"/>
    <cellStyle name="Total 2 2 3 10 2 3 3" xfId="61766" xr:uid="{00000000-0005-0000-0000-000052F10000}"/>
    <cellStyle name="Total 2 2 3 10 2 3 4" xfId="61767" xr:uid="{00000000-0005-0000-0000-000053F10000}"/>
    <cellStyle name="Total 2 2 3 10 2 3 5" xfId="61768" xr:uid="{00000000-0005-0000-0000-000054F10000}"/>
    <cellStyle name="Total 2 2 3 10 2 4" xfId="61769" xr:uid="{00000000-0005-0000-0000-000055F10000}"/>
    <cellStyle name="Total 2 2 3 10 2 5" xfId="61770" xr:uid="{00000000-0005-0000-0000-000056F10000}"/>
    <cellStyle name="Total 2 2 3 10 2 6" xfId="61771" xr:uid="{00000000-0005-0000-0000-000057F10000}"/>
    <cellStyle name="Total 2 2 3 10 2 7" xfId="61772" xr:uid="{00000000-0005-0000-0000-000058F10000}"/>
    <cellStyle name="Total 2 2 3 10 3" xfId="61773" xr:uid="{00000000-0005-0000-0000-000059F10000}"/>
    <cellStyle name="Total 2 2 3 10 3 2" xfId="61774" xr:uid="{00000000-0005-0000-0000-00005AF10000}"/>
    <cellStyle name="Total 2 2 3 10 3 3" xfId="61775" xr:uid="{00000000-0005-0000-0000-00005BF10000}"/>
    <cellStyle name="Total 2 2 3 10 3 4" xfId="61776" xr:uid="{00000000-0005-0000-0000-00005CF10000}"/>
    <cellStyle name="Total 2 2 3 10 3 5" xfId="61777" xr:uid="{00000000-0005-0000-0000-00005DF10000}"/>
    <cellStyle name="Total 2 2 3 10 4" xfId="61778" xr:uid="{00000000-0005-0000-0000-00005EF10000}"/>
    <cellStyle name="Total 2 2 3 10 4 2" xfId="61779" xr:uid="{00000000-0005-0000-0000-00005FF10000}"/>
    <cellStyle name="Total 2 2 3 10 4 3" xfId="61780" xr:uid="{00000000-0005-0000-0000-000060F10000}"/>
    <cellStyle name="Total 2 2 3 10 4 4" xfId="61781" xr:uid="{00000000-0005-0000-0000-000061F10000}"/>
    <cellStyle name="Total 2 2 3 10 4 5" xfId="61782" xr:uid="{00000000-0005-0000-0000-000062F10000}"/>
    <cellStyle name="Total 2 2 3 10 5" xfId="61783" xr:uid="{00000000-0005-0000-0000-000063F10000}"/>
    <cellStyle name="Total 2 2 3 10 6" xfId="61784" xr:uid="{00000000-0005-0000-0000-000064F10000}"/>
    <cellStyle name="Total 2 2 3 10 7" xfId="61785" xr:uid="{00000000-0005-0000-0000-000065F10000}"/>
    <cellStyle name="Total 2 2 3 10 8" xfId="61786" xr:uid="{00000000-0005-0000-0000-000066F10000}"/>
    <cellStyle name="Total 2 2 3 11" xfId="61787" xr:uid="{00000000-0005-0000-0000-000067F10000}"/>
    <cellStyle name="Total 2 2 3 11 2" xfId="61788" xr:uid="{00000000-0005-0000-0000-000068F10000}"/>
    <cellStyle name="Total 2 2 3 11 2 2" xfId="61789" xr:uid="{00000000-0005-0000-0000-000069F10000}"/>
    <cellStyle name="Total 2 2 3 11 2 2 2" xfId="61790" xr:uid="{00000000-0005-0000-0000-00006AF10000}"/>
    <cellStyle name="Total 2 2 3 11 2 2 3" xfId="61791" xr:uid="{00000000-0005-0000-0000-00006BF10000}"/>
    <cellStyle name="Total 2 2 3 11 2 2 4" xfId="61792" xr:uid="{00000000-0005-0000-0000-00006CF10000}"/>
    <cellStyle name="Total 2 2 3 11 2 2 5" xfId="61793" xr:uid="{00000000-0005-0000-0000-00006DF10000}"/>
    <cellStyle name="Total 2 2 3 11 2 3" xfId="61794" xr:uid="{00000000-0005-0000-0000-00006EF10000}"/>
    <cellStyle name="Total 2 2 3 11 2 3 2" xfId="61795" xr:uid="{00000000-0005-0000-0000-00006FF10000}"/>
    <cellStyle name="Total 2 2 3 11 2 3 3" xfId="61796" xr:uid="{00000000-0005-0000-0000-000070F10000}"/>
    <cellStyle name="Total 2 2 3 11 2 3 4" xfId="61797" xr:uid="{00000000-0005-0000-0000-000071F10000}"/>
    <cellStyle name="Total 2 2 3 11 2 3 5" xfId="61798" xr:uid="{00000000-0005-0000-0000-000072F10000}"/>
    <cellStyle name="Total 2 2 3 11 2 4" xfId="61799" xr:uid="{00000000-0005-0000-0000-000073F10000}"/>
    <cellStyle name="Total 2 2 3 11 2 5" xfId="61800" xr:uid="{00000000-0005-0000-0000-000074F10000}"/>
    <cellStyle name="Total 2 2 3 11 2 6" xfId="61801" xr:uid="{00000000-0005-0000-0000-000075F10000}"/>
    <cellStyle name="Total 2 2 3 11 2 7" xfId="61802" xr:uid="{00000000-0005-0000-0000-000076F10000}"/>
    <cellStyle name="Total 2 2 3 11 3" xfId="61803" xr:uid="{00000000-0005-0000-0000-000077F10000}"/>
    <cellStyle name="Total 2 2 3 11 3 2" xfId="61804" xr:uid="{00000000-0005-0000-0000-000078F10000}"/>
    <cellStyle name="Total 2 2 3 11 3 3" xfId="61805" xr:uid="{00000000-0005-0000-0000-000079F10000}"/>
    <cellStyle name="Total 2 2 3 11 3 4" xfId="61806" xr:uid="{00000000-0005-0000-0000-00007AF10000}"/>
    <cellStyle name="Total 2 2 3 11 3 5" xfId="61807" xr:uid="{00000000-0005-0000-0000-00007BF10000}"/>
    <cellStyle name="Total 2 2 3 11 4" xfId="61808" xr:uid="{00000000-0005-0000-0000-00007CF10000}"/>
    <cellStyle name="Total 2 2 3 11 4 2" xfId="61809" xr:uid="{00000000-0005-0000-0000-00007DF10000}"/>
    <cellStyle name="Total 2 2 3 11 4 3" xfId="61810" xr:uid="{00000000-0005-0000-0000-00007EF10000}"/>
    <cellStyle name="Total 2 2 3 11 4 4" xfId="61811" xr:uid="{00000000-0005-0000-0000-00007FF10000}"/>
    <cellStyle name="Total 2 2 3 11 4 5" xfId="61812" xr:uid="{00000000-0005-0000-0000-000080F10000}"/>
    <cellStyle name="Total 2 2 3 11 5" xfId="61813" xr:uid="{00000000-0005-0000-0000-000081F10000}"/>
    <cellStyle name="Total 2 2 3 11 6" xfId="61814" xr:uid="{00000000-0005-0000-0000-000082F10000}"/>
    <cellStyle name="Total 2 2 3 11 7" xfId="61815" xr:uid="{00000000-0005-0000-0000-000083F10000}"/>
    <cellStyle name="Total 2 2 3 11 8" xfId="61816" xr:uid="{00000000-0005-0000-0000-000084F10000}"/>
    <cellStyle name="Total 2 2 3 12" xfId="61817" xr:uid="{00000000-0005-0000-0000-000085F10000}"/>
    <cellStyle name="Total 2 2 3 12 2" xfId="61818" xr:uid="{00000000-0005-0000-0000-000086F10000}"/>
    <cellStyle name="Total 2 2 3 12 2 2" xfId="61819" xr:uid="{00000000-0005-0000-0000-000087F10000}"/>
    <cellStyle name="Total 2 2 3 12 2 2 2" xfId="61820" xr:uid="{00000000-0005-0000-0000-000088F10000}"/>
    <cellStyle name="Total 2 2 3 12 2 2 3" xfId="61821" xr:uid="{00000000-0005-0000-0000-000089F10000}"/>
    <cellStyle name="Total 2 2 3 12 2 2 4" xfId="61822" xr:uid="{00000000-0005-0000-0000-00008AF10000}"/>
    <cellStyle name="Total 2 2 3 12 2 2 5" xfId="61823" xr:uid="{00000000-0005-0000-0000-00008BF10000}"/>
    <cellStyle name="Total 2 2 3 12 2 3" xfId="61824" xr:uid="{00000000-0005-0000-0000-00008CF10000}"/>
    <cellStyle name="Total 2 2 3 12 2 3 2" xfId="61825" xr:uid="{00000000-0005-0000-0000-00008DF10000}"/>
    <cellStyle name="Total 2 2 3 12 2 3 3" xfId="61826" xr:uid="{00000000-0005-0000-0000-00008EF10000}"/>
    <cellStyle name="Total 2 2 3 12 2 3 4" xfId="61827" xr:uid="{00000000-0005-0000-0000-00008FF10000}"/>
    <cellStyle name="Total 2 2 3 12 2 3 5" xfId="61828" xr:uid="{00000000-0005-0000-0000-000090F10000}"/>
    <cellStyle name="Total 2 2 3 12 2 4" xfId="61829" xr:uid="{00000000-0005-0000-0000-000091F10000}"/>
    <cellStyle name="Total 2 2 3 12 2 5" xfId="61830" xr:uid="{00000000-0005-0000-0000-000092F10000}"/>
    <cellStyle name="Total 2 2 3 12 2 6" xfId="61831" xr:uid="{00000000-0005-0000-0000-000093F10000}"/>
    <cellStyle name="Total 2 2 3 12 2 7" xfId="61832" xr:uid="{00000000-0005-0000-0000-000094F10000}"/>
    <cellStyle name="Total 2 2 3 12 3" xfId="61833" xr:uid="{00000000-0005-0000-0000-000095F10000}"/>
    <cellStyle name="Total 2 2 3 12 3 2" xfId="61834" xr:uid="{00000000-0005-0000-0000-000096F10000}"/>
    <cellStyle name="Total 2 2 3 12 3 3" xfId="61835" xr:uid="{00000000-0005-0000-0000-000097F10000}"/>
    <cellStyle name="Total 2 2 3 12 3 4" xfId="61836" xr:uid="{00000000-0005-0000-0000-000098F10000}"/>
    <cellStyle name="Total 2 2 3 12 3 5" xfId="61837" xr:uid="{00000000-0005-0000-0000-000099F10000}"/>
    <cellStyle name="Total 2 2 3 12 4" xfId="61838" xr:uid="{00000000-0005-0000-0000-00009AF10000}"/>
    <cellStyle name="Total 2 2 3 12 4 2" xfId="61839" xr:uid="{00000000-0005-0000-0000-00009BF10000}"/>
    <cellStyle name="Total 2 2 3 12 4 3" xfId="61840" xr:uid="{00000000-0005-0000-0000-00009CF10000}"/>
    <cellStyle name="Total 2 2 3 12 4 4" xfId="61841" xr:uid="{00000000-0005-0000-0000-00009DF10000}"/>
    <cellStyle name="Total 2 2 3 12 4 5" xfId="61842" xr:uid="{00000000-0005-0000-0000-00009EF10000}"/>
    <cellStyle name="Total 2 2 3 12 5" xfId="61843" xr:uid="{00000000-0005-0000-0000-00009FF10000}"/>
    <cellStyle name="Total 2 2 3 12 6" xfId="61844" xr:uid="{00000000-0005-0000-0000-0000A0F10000}"/>
    <cellStyle name="Total 2 2 3 12 7" xfId="61845" xr:uid="{00000000-0005-0000-0000-0000A1F10000}"/>
    <cellStyle name="Total 2 2 3 12 8" xfId="61846" xr:uid="{00000000-0005-0000-0000-0000A2F10000}"/>
    <cellStyle name="Total 2 2 3 13" xfId="61847" xr:uid="{00000000-0005-0000-0000-0000A3F10000}"/>
    <cellStyle name="Total 2 2 3 13 2" xfId="61848" xr:uid="{00000000-0005-0000-0000-0000A4F10000}"/>
    <cellStyle name="Total 2 2 3 13 2 2" xfId="61849" xr:uid="{00000000-0005-0000-0000-0000A5F10000}"/>
    <cellStyle name="Total 2 2 3 13 2 2 2" xfId="61850" xr:uid="{00000000-0005-0000-0000-0000A6F10000}"/>
    <cellStyle name="Total 2 2 3 13 2 2 3" xfId="61851" xr:uid="{00000000-0005-0000-0000-0000A7F10000}"/>
    <cellStyle name="Total 2 2 3 13 2 2 4" xfId="61852" xr:uid="{00000000-0005-0000-0000-0000A8F10000}"/>
    <cellStyle name="Total 2 2 3 13 2 2 5" xfId="61853" xr:uid="{00000000-0005-0000-0000-0000A9F10000}"/>
    <cellStyle name="Total 2 2 3 13 2 3" xfId="61854" xr:uid="{00000000-0005-0000-0000-0000AAF10000}"/>
    <cellStyle name="Total 2 2 3 13 2 3 2" xfId="61855" xr:uid="{00000000-0005-0000-0000-0000ABF10000}"/>
    <cellStyle name="Total 2 2 3 13 2 3 3" xfId="61856" xr:uid="{00000000-0005-0000-0000-0000ACF10000}"/>
    <cellStyle name="Total 2 2 3 13 2 3 4" xfId="61857" xr:uid="{00000000-0005-0000-0000-0000ADF10000}"/>
    <cellStyle name="Total 2 2 3 13 2 3 5" xfId="61858" xr:uid="{00000000-0005-0000-0000-0000AEF10000}"/>
    <cellStyle name="Total 2 2 3 13 2 4" xfId="61859" xr:uid="{00000000-0005-0000-0000-0000AFF10000}"/>
    <cellStyle name="Total 2 2 3 13 2 5" xfId="61860" xr:uid="{00000000-0005-0000-0000-0000B0F10000}"/>
    <cellStyle name="Total 2 2 3 13 2 6" xfId="61861" xr:uid="{00000000-0005-0000-0000-0000B1F10000}"/>
    <cellStyle name="Total 2 2 3 13 2 7" xfId="61862" xr:uid="{00000000-0005-0000-0000-0000B2F10000}"/>
    <cellStyle name="Total 2 2 3 13 3" xfId="61863" xr:uid="{00000000-0005-0000-0000-0000B3F10000}"/>
    <cellStyle name="Total 2 2 3 13 3 2" xfId="61864" xr:uid="{00000000-0005-0000-0000-0000B4F10000}"/>
    <cellStyle name="Total 2 2 3 13 3 3" xfId="61865" xr:uid="{00000000-0005-0000-0000-0000B5F10000}"/>
    <cellStyle name="Total 2 2 3 13 3 4" xfId="61866" xr:uid="{00000000-0005-0000-0000-0000B6F10000}"/>
    <cellStyle name="Total 2 2 3 13 3 5" xfId="61867" xr:uid="{00000000-0005-0000-0000-0000B7F10000}"/>
    <cellStyle name="Total 2 2 3 13 4" xfId="61868" xr:uid="{00000000-0005-0000-0000-0000B8F10000}"/>
    <cellStyle name="Total 2 2 3 13 4 2" xfId="61869" xr:uid="{00000000-0005-0000-0000-0000B9F10000}"/>
    <cellStyle name="Total 2 2 3 13 4 3" xfId="61870" xr:uid="{00000000-0005-0000-0000-0000BAF10000}"/>
    <cellStyle name="Total 2 2 3 13 4 4" xfId="61871" xr:uid="{00000000-0005-0000-0000-0000BBF10000}"/>
    <cellStyle name="Total 2 2 3 13 4 5" xfId="61872" xr:uid="{00000000-0005-0000-0000-0000BCF10000}"/>
    <cellStyle name="Total 2 2 3 13 5" xfId="61873" xr:uid="{00000000-0005-0000-0000-0000BDF10000}"/>
    <cellStyle name="Total 2 2 3 13 6" xfId="61874" xr:uid="{00000000-0005-0000-0000-0000BEF10000}"/>
    <cellStyle name="Total 2 2 3 13 7" xfId="61875" xr:uid="{00000000-0005-0000-0000-0000BFF10000}"/>
    <cellStyle name="Total 2 2 3 13 8" xfId="61876" xr:uid="{00000000-0005-0000-0000-0000C0F10000}"/>
    <cellStyle name="Total 2 2 3 14" xfId="61877" xr:uid="{00000000-0005-0000-0000-0000C1F10000}"/>
    <cellStyle name="Total 2 2 3 14 2" xfId="61878" xr:uid="{00000000-0005-0000-0000-0000C2F10000}"/>
    <cellStyle name="Total 2 2 3 14 2 2" xfId="61879" xr:uid="{00000000-0005-0000-0000-0000C3F10000}"/>
    <cellStyle name="Total 2 2 3 14 2 2 2" xfId="61880" xr:uid="{00000000-0005-0000-0000-0000C4F10000}"/>
    <cellStyle name="Total 2 2 3 14 2 2 3" xfId="61881" xr:uid="{00000000-0005-0000-0000-0000C5F10000}"/>
    <cellStyle name="Total 2 2 3 14 2 2 4" xfId="61882" xr:uid="{00000000-0005-0000-0000-0000C6F10000}"/>
    <cellStyle name="Total 2 2 3 14 2 2 5" xfId="61883" xr:uid="{00000000-0005-0000-0000-0000C7F10000}"/>
    <cellStyle name="Total 2 2 3 14 2 3" xfId="61884" xr:uid="{00000000-0005-0000-0000-0000C8F10000}"/>
    <cellStyle name="Total 2 2 3 14 2 3 2" xfId="61885" xr:uid="{00000000-0005-0000-0000-0000C9F10000}"/>
    <cellStyle name="Total 2 2 3 14 2 3 3" xfId="61886" xr:uid="{00000000-0005-0000-0000-0000CAF10000}"/>
    <cellStyle name="Total 2 2 3 14 2 3 4" xfId="61887" xr:uid="{00000000-0005-0000-0000-0000CBF10000}"/>
    <cellStyle name="Total 2 2 3 14 2 3 5" xfId="61888" xr:uid="{00000000-0005-0000-0000-0000CCF10000}"/>
    <cellStyle name="Total 2 2 3 14 2 4" xfId="61889" xr:uid="{00000000-0005-0000-0000-0000CDF10000}"/>
    <cellStyle name="Total 2 2 3 14 2 5" xfId="61890" xr:uid="{00000000-0005-0000-0000-0000CEF10000}"/>
    <cellStyle name="Total 2 2 3 14 2 6" xfId="61891" xr:uid="{00000000-0005-0000-0000-0000CFF10000}"/>
    <cellStyle name="Total 2 2 3 14 2 7" xfId="61892" xr:uid="{00000000-0005-0000-0000-0000D0F10000}"/>
    <cellStyle name="Total 2 2 3 14 3" xfId="61893" xr:uid="{00000000-0005-0000-0000-0000D1F10000}"/>
    <cellStyle name="Total 2 2 3 14 3 2" xfId="61894" xr:uid="{00000000-0005-0000-0000-0000D2F10000}"/>
    <cellStyle name="Total 2 2 3 14 3 3" xfId="61895" xr:uid="{00000000-0005-0000-0000-0000D3F10000}"/>
    <cellStyle name="Total 2 2 3 14 3 4" xfId="61896" xr:uid="{00000000-0005-0000-0000-0000D4F10000}"/>
    <cellStyle name="Total 2 2 3 14 3 5" xfId="61897" xr:uid="{00000000-0005-0000-0000-0000D5F10000}"/>
    <cellStyle name="Total 2 2 3 14 4" xfId="61898" xr:uid="{00000000-0005-0000-0000-0000D6F10000}"/>
    <cellStyle name="Total 2 2 3 14 4 2" xfId="61899" xr:uid="{00000000-0005-0000-0000-0000D7F10000}"/>
    <cellStyle name="Total 2 2 3 14 4 3" xfId="61900" xr:uid="{00000000-0005-0000-0000-0000D8F10000}"/>
    <cellStyle name="Total 2 2 3 14 4 4" xfId="61901" xr:uid="{00000000-0005-0000-0000-0000D9F10000}"/>
    <cellStyle name="Total 2 2 3 14 4 5" xfId="61902" xr:uid="{00000000-0005-0000-0000-0000DAF10000}"/>
    <cellStyle name="Total 2 2 3 14 5" xfId="61903" xr:uid="{00000000-0005-0000-0000-0000DBF10000}"/>
    <cellStyle name="Total 2 2 3 14 6" xfId="61904" xr:uid="{00000000-0005-0000-0000-0000DCF10000}"/>
    <cellStyle name="Total 2 2 3 14 7" xfId="61905" xr:uid="{00000000-0005-0000-0000-0000DDF10000}"/>
    <cellStyle name="Total 2 2 3 14 8" xfId="61906" xr:uid="{00000000-0005-0000-0000-0000DEF10000}"/>
    <cellStyle name="Total 2 2 3 15" xfId="61907" xr:uid="{00000000-0005-0000-0000-0000DFF10000}"/>
    <cellStyle name="Total 2 2 3 15 2" xfId="61908" xr:uid="{00000000-0005-0000-0000-0000E0F10000}"/>
    <cellStyle name="Total 2 2 3 15 2 2" xfId="61909" xr:uid="{00000000-0005-0000-0000-0000E1F10000}"/>
    <cellStyle name="Total 2 2 3 15 2 3" xfId="61910" xr:uid="{00000000-0005-0000-0000-0000E2F10000}"/>
    <cellStyle name="Total 2 2 3 15 2 4" xfId="61911" xr:uid="{00000000-0005-0000-0000-0000E3F10000}"/>
    <cellStyle name="Total 2 2 3 15 2 5" xfId="61912" xr:uid="{00000000-0005-0000-0000-0000E4F10000}"/>
    <cellStyle name="Total 2 2 3 15 3" xfId="61913" xr:uid="{00000000-0005-0000-0000-0000E5F10000}"/>
    <cellStyle name="Total 2 2 3 15 3 2" xfId="61914" xr:uid="{00000000-0005-0000-0000-0000E6F10000}"/>
    <cellStyle name="Total 2 2 3 15 3 3" xfId="61915" xr:uid="{00000000-0005-0000-0000-0000E7F10000}"/>
    <cellStyle name="Total 2 2 3 15 3 4" xfId="61916" xr:uid="{00000000-0005-0000-0000-0000E8F10000}"/>
    <cellStyle name="Total 2 2 3 15 3 5" xfId="61917" xr:uid="{00000000-0005-0000-0000-0000E9F10000}"/>
    <cellStyle name="Total 2 2 3 15 4" xfId="61918" xr:uid="{00000000-0005-0000-0000-0000EAF10000}"/>
    <cellStyle name="Total 2 2 3 15 5" xfId="61919" xr:uid="{00000000-0005-0000-0000-0000EBF10000}"/>
    <cellStyle name="Total 2 2 3 15 6" xfId="61920" xr:uid="{00000000-0005-0000-0000-0000ECF10000}"/>
    <cellStyle name="Total 2 2 3 15 7" xfId="61921" xr:uid="{00000000-0005-0000-0000-0000EDF10000}"/>
    <cellStyle name="Total 2 2 3 16" xfId="61922" xr:uid="{00000000-0005-0000-0000-0000EEF10000}"/>
    <cellStyle name="Total 2 2 3 16 2" xfId="61923" xr:uid="{00000000-0005-0000-0000-0000EFF10000}"/>
    <cellStyle name="Total 2 2 3 16 3" xfId="61924" xr:uid="{00000000-0005-0000-0000-0000F0F10000}"/>
    <cellStyle name="Total 2 2 3 16 4" xfId="61925" xr:uid="{00000000-0005-0000-0000-0000F1F10000}"/>
    <cellStyle name="Total 2 2 3 16 5" xfId="61926" xr:uid="{00000000-0005-0000-0000-0000F2F10000}"/>
    <cellStyle name="Total 2 2 3 17" xfId="61927" xr:uid="{00000000-0005-0000-0000-0000F3F10000}"/>
    <cellStyle name="Total 2 2 3 17 2" xfId="61928" xr:uid="{00000000-0005-0000-0000-0000F4F10000}"/>
    <cellStyle name="Total 2 2 3 17 3" xfId="61929" xr:uid="{00000000-0005-0000-0000-0000F5F10000}"/>
    <cellStyle name="Total 2 2 3 17 4" xfId="61930" xr:uid="{00000000-0005-0000-0000-0000F6F10000}"/>
    <cellStyle name="Total 2 2 3 17 5" xfId="61931" xr:uid="{00000000-0005-0000-0000-0000F7F10000}"/>
    <cellStyle name="Total 2 2 3 18" xfId="61932" xr:uid="{00000000-0005-0000-0000-0000F8F10000}"/>
    <cellStyle name="Total 2 2 3 19" xfId="61933" xr:uid="{00000000-0005-0000-0000-0000F9F10000}"/>
    <cellStyle name="Total 2 2 3 2" xfId="61934" xr:uid="{00000000-0005-0000-0000-0000FAF10000}"/>
    <cellStyle name="Total 2 2 3 2 2" xfId="61935" xr:uid="{00000000-0005-0000-0000-0000FBF10000}"/>
    <cellStyle name="Total 2 2 3 2 2 2" xfId="61936" xr:uid="{00000000-0005-0000-0000-0000FCF10000}"/>
    <cellStyle name="Total 2 2 3 2 2 2 2" xfId="61937" xr:uid="{00000000-0005-0000-0000-0000FDF10000}"/>
    <cellStyle name="Total 2 2 3 2 2 2 3" xfId="61938" xr:uid="{00000000-0005-0000-0000-0000FEF10000}"/>
    <cellStyle name="Total 2 2 3 2 2 2 4" xfId="61939" xr:uid="{00000000-0005-0000-0000-0000FFF10000}"/>
    <cellStyle name="Total 2 2 3 2 2 2 5" xfId="61940" xr:uid="{00000000-0005-0000-0000-000000F20000}"/>
    <cellStyle name="Total 2 2 3 2 2 3" xfId="61941" xr:uid="{00000000-0005-0000-0000-000001F20000}"/>
    <cellStyle name="Total 2 2 3 2 2 3 2" xfId="61942" xr:uid="{00000000-0005-0000-0000-000002F20000}"/>
    <cellStyle name="Total 2 2 3 2 2 3 3" xfId="61943" xr:uid="{00000000-0005-0000-0000-000003F20000}"/>
    <cellStyle name="Total 2 2 3 2 2 3 4" xfId="61944" xr:uid="{00000000-0005-0000-0000-000004F20000}"/>
    <cellStyle name="Total 2 2 3 2 2 3 5" xfId="61945" xr:uid="{00000000-0005-0000-0000-000005F20000}"/>
    <cellStyle name="Total 2 2 3 2 2 4" xfId="61946" xr:uid="{00000000-0005-0000-0000-000006F20000}"/>
    <cellStyle name="Total 2 2 3 2 2 5" xfId="61947" xr:uid="{00000000-0005-0000-0000-000007F20000}"/>
    <cellStyle name="Total 2 2 3 2 2 6" xfId="61948" xr:uid="{00000000-0005-0000-0000-000008F20000}"/>
    <cellStyle name="Total 2 2 3 2 2 7" xfId="61949" xr:uid="{00000000-0005-0000-0000-000009F20000}"/>
    <cellStyle name="Total 2 2 3 2 3" xfId="61950" xr:uid="{00000000-0005-0000-0000-00000AF20000}"/>
    <cellStyle name="Total 2 2 3 2 3 2" xfId="61951" xr:uid="{00000000-0005-0000-0000-00000BF20000}"/>
    <cellStyle name="Total 2 2 3 2 3 3" xfId="61952" xr:uid="{00000000-0005-0000-0000-00000CF20000}"/>
    <cellStyle name="Total 2 2 3 2 3 4" xfId="61953" xr:uid="{00000000-0005-0000-0000-00000DF20000}"/>
    <cellStyle name="Total 2 2 3 2 3 5" xfId="61954" xr:uid="{00000000-0005-0000-0000-00000EF20000}"/>
    <cellStyle name="Total 2 2 3 2 4" xfId="61955" xr:uid="{00000000-0005-0000-0000-00000FF20000}"/>
    <cellStyle name="Total 2 2 3 2 4 2" xfId="61956" xr:uid="{00000000-0005-0000-0000-000010F20000}"/>
    <cellStyle name="Total 2 2 3 2 4 3" xfId="61957" xr:uid="{00000000-0005-0000-0000-000011F20000}"/>
    <cellStyle name="Total 2 2 3 2 4 4" xfId="61958" xr:uid="{00000000-0005-0000-0000-000012F20000}"/>
    <cellStyle name="Total 2 2 3 2 4 5" xfId="61959" xr:uid="{00000000-0005-0000-0000-000013F20000}"/>
    <cellStyle name="Total 2 2 3 2 5" xfId="61960" xr:uid="{00000000-0005-0000-0000-000014F20000}"/>
    <cellStyle name="Total 2 2 3 2 6" xfId="61961" xr:uid="{00000000-0005-0000-0000-000015F20000}"/>
    <cellStyle name="Total 2 2 3 2 7" xfId="61962" xr:uid="{00000000-0005-0000-0000-000016F20000}"/>
    <cellStyle name="Total 2 2 3 2 8" xfId="61963" xr:uid="{00000000-0005-0000-0000-000017F20000}"/>
    <cellStyle name="Total 2 2 3 20" xfId="61964" xr:uid="{00000000-0005-0000-0000-000018F20000}"/>
    <cellStyle name="Total 2 2 3 21" xfId="61965" xr:uid="{00000000-0005-0000-0000-000019F20000}"/>
    <cellStyle name="Total 2 2 3 3" xfId="61966" xr:uid="{00000000-0005-0000-0000-00001AF20000}"/>
    <cellStyle name="Total 2 2 3 3 2" xfId="61967" xr:uid="{00000000-0005-0000-0000-00001BF20000}"/>
    <cellStyle name="Total 2 2 3 3 2 2" xfId="61968" xr:uid="{00000000-0005-0000-0000-00001CF20000}"/>
    <cellStyle name="Total 2 2 3 3 2 2 2" xfId="61969" xr:uid="{00000000-0005-0000-0000-00001DF20000}"/>
    <cellStyle name="Total 2 2 3 3 2 2 3" xfId="61970" xr:uid="{00000000-0005-0000-0000-00001EF20000}"/>
    <cellStyle name="Total 2 2 3 3 2 2 4" xfId="61971" xr:uid="{00000000-0005-0000-0000-00001FF20000}"/>
    <cellStyle name="Total 2 2 3 3 2 2 5" xfId="61972" xr:uid="{00000000-0005-0000-0000-000020F20000}"/>
    <cellStyle name="Total 2 2 3 3 2 3" xfId="61973" xr:uid="{00000000-0005-0000-0000-000021F20000}"/>
    <cellStyle name="Total 2 2 3 3 2 3 2" xfId="61974" xr:uid="{00000000-0005-0000-0000-000022F20000}"/>
    <cellStyle name="Total 2 2 3 3 2 3 3" xfId="61975" xr:uid="{00000000-0005-0000-0000-000023F20000}"/>
    <cellStyle name="Total 2 2 3 3 2 3 4" xfId="61976" xr:uid="{00000000-0005-0000-0000-000024F20000}"/>
    <cellStyle name="Total 2 2 3 3 2 3 5" xfId="61977" xr:uid="{00000000-0005-0000-0000-000025F20000}"/>
    <cellStyle name="Total 2 2 3 3 2 4" xfId="61978" xr:uid="{00000000-0005-0000-0000-000026F20000}"/>
    <cellStyle name="Total 2 2 3 3 2 5" xfId="61979" xr:uid="{00000000-0005-0000-0000-000027F20000}"/>
    <cellStyle name="Total 2 2 3 3 2 6" xfId="61980" xr:uid="{00000000-0005-0000-0000-000028F20000}"/>
    <cellStyle name="Total 2 2 3 3 2 7" xfId="61981" xr:uid="{00000000-0005-0000-0000-000029F20000}"/>
    <cellStyle name="Total 2 2 3 3 3" xfId="61982" xr:uid="{00000000-0005-0000-0000-00002AF20000}"/>
    <cellStyle name="Total 2 2 3 3 3 2" xfId="61983" xr:uid="{00000000-0005-0000-0000-00002BF20000}"/>
    <cellStyle name="Total 2 2 3 3 3 3" xfId="61984" xr:uid="{00000000-0005-0000-0000-00002CF20000}"/>
    <cellStyle name="Total 2 2 3 3 3 4" xfId="61985" xr:uid="{00000000-0005-0000-0000-00002DF20000}"/>
    <cellStyle name="Total 2 2 3 3 3 5" xfId="61986" xr:uid="{00000000-0005-0000-0000-00002EF20000}"/>
    <cellStyle name="Total 2 2 3 3 4" xfId="61987" xr:uid="{00000000-0005-0000-0000-00002FF20000}"/>
    <cellStyle name="Total 2 2 3 3 4 2" xfId="61988" xr:uid="{00000000-0005-0000-0000-000030F20000}"/>
    <cellStyle name="Total 2 2 3 3 4 3" xfId="61989" xr:uid="{00000000-0005-0000-0000-000031F20000}"/>
    <cellStyle name="Total 2 2 3 3 4 4" xfId="61990" xr:uid="{00000000-0005-0000-0000-000032F20000}"/>
    <cellStyle name="Total 2 2 3 3 4 5" xfId="61991" xr:uid="{00000000-0005-0000-0000-000033F20000}"/>
    <cellStyle name="Total 2 2 3 3 5" xfId="61992" xr:uid="{00000000-0005-0000-0000-000034F20000}"/>
    <cellStyle name="Total 2 2 3 3 6" xfId="61993" xr:uid="{00000000-0005-0000-0000-000035F20000}"/>
    <cellStyle name="Total 2 2 3 3 7" xfId="61994" xr:uid="{00000000-0005-0000-0000-000036F20000}"/>
    <cellStyle name="Total 2 2 3 3 8" xfId="61995" xr:uid="{00000000-0005-0000-0000-000037F20000}"/>
    <cellStyle name="Total 2 2 3 4" xfId="61996" xr:uid="{00000000-0005-0000-0000-000038F20000}"/>
    <cellStyle name="Total 2 2 3 4 2" xfId="61997" xr:uid="{00000000-0005-0000-0000-000039F20000}"/>
    <cellStyle name="Total 2 2 3 4 2 2" xfId="61998" xr:uid="{00000000-0005-0000-0000-00003AF20000}"/>
    <cellStyle name="Total 2 2 3 4 2 2 2" xfId="61999" xr:uid="{00000000-0005-0000-0000-00003BF20000}"/>
    <cellStyle name="Total 2 2 3 4 2 2 3" xfId="62000" xr:uid="{00000000-0005-0000-0000-00003CF20000}"/>
    <cellStyle name="Total 2 2 3 4 2 2 4" xfId="62001" xr:uid="{00000000-0005-0000-0000-00003DF20000}"/>
    <cellStyle name="Total 2 2 3 4 2 2 5" xfId="62002" xr:uid="{00000000-0005-0000-0000-00003EF20000}"/>
    <cellStyle name="Total 2 2 3 4 2 3" xfId="62003" xr:uid="{00000000-0005-0000-0000-00003FF20000}"/>
    <cellStyle name="Total 2 2 3 4 2 3 2" xfId="62004" xr:uid="{00000000-0005-0000-0000-000040F20000}"/>
    <cellStyle name="Total 2 2 3 4 2 3 3" xfId="62005" xr:uid="{00000000-0005-0000-0000-000041F20000}"/>
    <cellStyle name="Total 2 2 3 4 2 3 4" xfId="62006" xr:uid="{00000000-0005-0000-0000-000042F20000}"/>
    <cellStyle name="Total 2 2 3 4 2 3 5" xfId="62007" xr:uid="{00000000-0005-0000-0000-000043F20000}"/>
    <cellStyle name="Total 2 2 3 4 2 4" xfId="62008" xr:uid="{00000000-0005-0000-0000-000044F20000}"/>
    <cellStyle name="Total 2 2 3 4 2 5" xfId="62009" xr:uid="{00000000-0005-0000-0000-000045F20000}"/>
    <cellStyle name="Total 2 2 3 4 2 6" xfId="62010" xr:uid="{00000000-0005-0000-0000-000046F20000}"/>
    <cellStyle name="Total 2 2 3 4 2 7" xfId="62011" xr:uid="{00000000-0005-0000-0000-000047F20000}"/>
    <cellStyle name="Total 2 2 3 4 3" xfId="62012" xr:uid="{00000000-0005-0000-0000-000048F20000}"/>
    <cellStyle name="Total 2 2 3 4 3 2" xfId="62013" xr:uid="{00000000-0005-0000-0000-000049F20000}"/>
    <cellStyle name="Total 2 2 3 4 3 3" xfId="62014" xr:uid="{00000000-0005-0000-0000-00004AF20000}"/>
    <cellStyle name="Total 2 2 3 4 3 4" xfId="62015" xr:uid="{00000000-0005-0000-0000-00004BF20000}"/>
    <cellStyle name="Total 2 2 3 4 3 5" xfId="62016" xr:uid="{00000000-0005-0000-0000-00004CF20000}"/>
    <cellStyle name="Total 2 2 3 4 4" xfId="62017" xr:uid="{00000000-0005-0000-0000-00004DF20000}"/>
    <cellStyle name="Total 2 2 3 4 4 2" xfId="62018" xr:uid="{00000000-0005-0000-0000-00004EF20000}"/>
    <cellStyle name="Total 2 2 3 4 4 3" xfId="62019" xr:uid="{00000000-0005-0000-0000-00004FF20000}"/>
    <cellStyle name="Total 2 2 3 4 4 4" xfId="62020" xr:uid="{00000000-0005-0000-0000-000050F20000}"/>
    <cellStyle name="Total 2 2 3 4 4 5" xfId="62021" xr:uid="{00000000-0005-0000-0000-000051F20000}"/>
    <cellStyle name="Total 2 2 3 4 5" xfId="62022" xr:uid="{00000000-0005-0000-0000-000052F20000}"/>
    <cellStyle name="Total 2 2 3 4 6" xfId="62023" xr:uid="{00000000-0005-0000-0000-000053F20000}"/>
    <cellStyle name="Total 2 2 3 4 7" xfId="62024" xr:uid="{00000000-0005-0000-0000-000054F20000}"/>
    <cellStyle name="Total 2 2 3 4 8" xfId="62025" xr:uid="{00000000-0005-0000-0000-000055F20000}"/>
    <cellStyle name="Total 2 2 3 5" xfId="62026" xr:uid="{00000000-0005-0000-0000-000056F20000}"/>
    <cellStyle name="Total 2 2 3 5 2" xfId="62027" xr:uid="{00000000-0005-0000-0000-000057F20000}"/>
    <cellStyle name="Total 2 2 3 5 2 2" xfId="62028" xr:uid="{00000000-0005-0000-0000-000058F20000}"/>
    <cellStyle name="Total 2 2 3 5 2 2 2" xfId="62029" xr:uid="{00000000-0005-0000-0000-000059F20000}"/>
    <cellStyle name="Total 2 2 3 5 2 2 3" xfId="62030" xr:uid="{00000000-0005-0000-0000-00005AF20000}"/>
    <cellStyle name="Total 2 2 3 5 2 2 4" xfId="62031" xr:uid="{00000000-0005-0000-0000-00005BF20000}"/>
    <cellStyle name="Total 2 2 3 5 2 2 5" xfId="62032" xr:uid="{00000000-0005-0000-0000-00005CF20000}"/>
    <cellStyle name="Total 2 2 3 5 2 3" xfId="62033" xr:uid="{00000000-0005-0000-0000-00005DF20000}"/>
    <cellStyle name="Total 2 2 3 5 2 3 2" xfId="62034" xr:uid="{00000000-0005-0000-0000-00005EF20000}"/>
    <cellStyle name="Total 2 2 3 5 2 3 3" xfId="62035" xr:uid="{00000000-0005-0000-0000-00005FF20000}"/>
    <cellStyle name="Total 2 2 3 5 2 3 4" xfId="62036" xr:uid="{00000000-0005-0000-0000-000060F20000}"/>
    <cellStyle name="Total 2 2 3 5 2 3 5" xfId="62037" xr:uid="{00000000-0005-0000-0000-000061F20000}"/>
    <cellStyle name="Total 2 2 3 5 2 4" xfId="62038" xr:uid="{00000000-0005-0000-0000-000062F20000}"/>
    <cellStyle name="Total 2 2 3 5 2 5" xfId="62039" xr:uid="{00000000-0005-0000-0000-000063F20000}"/>
    <cellStyle name="Total 2 2 3 5 2 6" xfId="62040" xr:uid="{00000000-0005-0000-0000-000064F20000}"/>
    <cellStyle name="Total 2 2 3 5 2 7" xfId="62041" xr:uid="{00000000-0005-0000-0000-000065F20000}"/>
    <cellStyle name="Total 2 2 3 5 3" xfId="62042" xr:uid="{00000000-0005-0000-0000-000066F20000}"/>
    <cellStyle name="Total 2 2 3 5 3 2" xfId="62043" xr:uid="{00000000-0005-0000-0000-000067F20000}"/>
    <cellStyle name="Total 2 2 3 5 3 3" xfId="62044" xr:uid="{00000000-0005-0000-0000-000068F20000}"/>
    <cellStyle name="Total 2 2 3 5 3 4" xfId="62045" xr:uid="{00000000-0005-0000-0000-000069F20000}"/>
    <cellStyle name="Total 2 2 3 5 3 5" xfId="62046" xr:uid="{00000000-0005-0000-0000-00006AF20000}"/>
    <cellStyle name="Total 2 2 3 5 4" xfId="62047" xr:uid="{00000000-0005-0000-0000-00006BF20000}"/>
    <cellStyle name="Total 2 2 3 5 4 2" xfId="62048" xr:uid="{00000000-0005-0000-0000-00006CF20000}"/>
    <cellStyle name="Total 2 2 3 5 4 3" xfId="62049" xr:uid="{00000000-0005-0000-0000-00006DF20000}"/>
    <cellStyle name="Total 2 2 3 5 4 4" xfId="62050" xr:uid="{00000000-0005-0000-0000-00006EF20000}"/>
    <cellStyle name="Total 2 2 3 5 4 5" xfId="62051" xr:uid="{00000000-0005-0000-0000-00006FF20000}"/>
    <cellStyle name="Total 2 2 3 5 5" xfId="62052" xr:uid="{00000000-0005-0000-0000-000070F20000}"/>
    <cellStyle name="Total 2 2 3 5 6" xfId="62053" xr:uid="{00000000-0005-0000-0000-000071F20000}"/>
    <cellStyle name="Total 2 2 3 5 7" xfId="62054" xr:uid="{00000000-0005-0000-0000-000072F20000}"/>
    <cellStyle name="Total 2 2 3 5 8" xfId="62055" xr:uid="{00000000-0005-0000-0000-000073F20000}"/>
    <cellStyle name="Total 2 2 3 6" xfId="62056" xr:uid="{00000000-0005-0000-0000-000074F20000}"/>
    <cellStyle name="Total 2 2 3 6 2" xfId="62057" xr:uid="{00000000-0005-0000-0000-000075F20000}"/>
    <cellStyle name="Total 2 2 3 6 2 2" xfId="62058" xr:uid="{00000000-0005-0000-0000-000076F20000}"/>
    <cellStyle name="Total 2 2 3 6 2 2 2" xfId="62059" xr:uid="{00000000-0005-0000-0000-000077F20000}"/>
    <cellStyle name="Total 2 2 3 6 2 2 3" xfId="62060" xr:uid="{00000000-0005-0000-0000-000078F20000}"/>
    <cellStyle name="Total 2 2 3 6 2 2 4" xfId="62061" xr:uid="{00000000-0005-0000-0000-000079F20000}"/>
    <cellStyle name="Total 2 2 3 6 2 2 5" xfId="62062" xr:uid="{00000000-0005-0000-0000-00007AF20000}"/>
    <cellStyle name="Total 2 2 3 6 2 3" xfId="62063" xr:uid="{00000000-0005-0000-0000-00007BF20000}"/>
    <cellStyle name="Total 2 2 3 6 2 3 2" xfId="62064" xr:uid="{00000000-0005-0000-0000-00007CF20000}"/>
    <cellStyle name="Total 2 2 3 6 2 3 3" xfId="62065" xr:uid="{00000000-0005-0000-0000-00007DF20000}"/>
    <cellStyle name="Total 2 2 3 6 2 3 4" xfId="62066" xr:uid="{00000000-0005-0000-0000-00007EF20000}"/>
    <cellStyle name="Total 2 2 3 6 2 3 5" xfId="62067" xr:uid="{00000000-0005-0000-0000-00007FF20000}"/>
    <cellStyle name="Total 2 2 3 6 2 4" xfId="62068" xr:uid="{00000000-0005-0000-0000-000080F20000}"/>
    <cellStyle name="Total 2 2 3 6 2 5" xfId="62069" xr:uid="{00000000-0005-0000-0000-000081F20000}"/>
    <cellStyle name="Total 2 2 3 6 2 6" xfId="62070" xr:uid="{00000000-0005-0000-0000-000082F20000}"/>
    <cellStyle name="Total 2 2 3 6 2 7" xfId="62071" xr:uid="{00000000-0005-0000-0000-000083F20000}"/>
    <cellStyle name="Total 2 2 3 6 3" xfId="62072" xr:uid="{00000000-0005-0000-0000-000084F20000}"/>
    <cellStyle name="Total 2 2 3 6 3 2" xfId="62073" xr:uid="{00000000-0005-0000-0000-000085F20000}"/>
    <cellStyle name="Total 2 2 3 6 3 3" xfId="62074" xr:uid="{00000000-0005-0000-0000-000086F20000}"/>
    <cellStyle name="Total 2 2 3 6 3 4" xfId="62075" xr:uid="{00000000-0005-0000-0000-000087F20000}"/>
    <cellStyle name="Total 2 2 3 6 3 5" xfId="62076" xr:uid="{00000000-0005-0000-0000-000088F20000}"/>
    <cellStyle name="Total 2 2 3 6 4" xfId="62077" xr:uid="{00000000-0005-0000-0000-000089F20000}"/>
    <cellStyle name="Total 2 2 3 6 4 2" xfId="62078" xr:uid="{00000000-0005-0000-0000-00008AF20000}"/>
    <cellStyle name="Total 2 2 3 6 4 3" xfId="62079" xr:uid="{00000000-0005-0000-0000-00008BF20000}"/>
    <cellStyle name="Total 2 2 3 6 4 4" xfId="62080" xr:uid="{00000000-0005-0000-0000-00008CF20000}"/>
    <cellStyle name="Total 2 2 3 6 4 5" xfId="62081" xr:uid="{00000000-0005-0000-0000-00008DF20000}"/>
    <cellStyle name="Total 2 2 3 6 5" xfId="62082" xr:uid="{00000000-0005-0000-0000-00008EF20000}"/>
    <cellStyle name="Total 2 2 3 6 6" xfId="62083" xr:uid="{00000000-0005-0000-0000-00008FF20000}"/>
    <cellStyle name="Total 2 2 3 6 7" xfId="62084" xr:uid="{00000000-0005-0000-0000-000090F20000}"/>
    <cellStyle name="Total 2 2 3 6 8" xfId="62085" xr:uid="{00000000-0005-0000-0000-000091F20000}"/>
    <cellStyle name="Total 2 2 3 7" xfId="62086" xr:uid="{00000000-0005-0000-0000-000092F20000}"/>
    <cellStyle name="Total 2 2 3 7 2" xfId="62087" xr:uid="{00000000-0005-0000-0000-000093F20000}"/>
    <cellStyle name="Total 2 2 3 7 2 2" xfId="62088" xr:uid="{00000000-0005-0000-0000-000094F20000}"/>
    <cellStyle name="Total 2 2 3 7 2 2 2" xfId="62089" xr:uid="{00000000-0005-0000-0000-000095F20000}"/>
    <cellStyle name="Total 2 2 3 7 2 2 3" xfId="62090" xr:uid="{00000000-0005-0000-0000-000096F20000}"/>
    <cellStyle name="Total 2 2 3 7 2 2 4" xfId="62091" xr:uid="{00000000-0005-0000-0000-000097F20000}"/>
    <cellStyle name="Total 2 2 3 7 2 2 5" xfId="62092" xr:uid="{00000000-0005-0000-0000-000098F20000}"/>
    <cellStyle name="Total 2 2 3 7 2 3" xfId="62093" xr:uid="{00000000-0005-0000-0000-000099F20000}"/>
    <cellStyle name="Total 2 2 3 7 2 3 2" xfId="62094" xr:uid="{00000000-0005-0000-0000-00009AF20000}"/>
    <cellStyle name="Total 2 2 3 7 2 3 3" xfId="62095" xr:uid="{00000000-0005-0000-0000-00009BF20000}"/>
    <cellStyle name="Total 2 2 3 7 2 3 4" xfId="62096" xr:uid="{00000000-0005-0000-0000-00009CF20000}"/>
    <cellStyle name="Total 2 2 3 7 2 3 5" xfId="62097" xr:uid="{00000000-0005-0000-0000-00009DF20000}"/>
    <cellStyle name="Total 2 2 3 7 2 4" xfId="62098" xr:uid="{00000000-0005-0000-0000-00009EF20000}"/>
    <cellStyle name="Total 2 2 3 7 2 5" xfId="62099" xr:uid="{00000000-0005-0000-0000-00009FF20000}"/>
    <cellStyle name="Total 2 2 3 7 2 6" xfId="62100" xr:uid="{00000000-0005-0000-0000-0000A0F20000}"/>
    <cellStyle name="Total 2 2 3 7 2 7" xfId="62101" xr:uid="{00000000-0005-0000-0000-0000A1F20000}"/>
    <cellStyle name="Total 2 2 3 7 3" xfId="62102" xr:uid="{00000000-0005-0000-0000-0000A2F20000}"/>
    <cellStyle name="Total 2 2 3 7 3 2" xfId="62103" xr:uid="{00000000-0005-0000-0000-0000A3F20000}"/>
    <cellStyle name="Total 2 2 3 7 3 3" xfId="62104" xr:uid="{00000000-0005-0000-0000-0000A4F20000}"/>
    <cellStyle name="Total 2 2 3 7 3 4" xfId="62105" xr:uid="{00000000-0005-0000-0000-0000A5F20000}"/>
    <cellStyle name="Total 2 2 3 7 3 5" xfId="62106" xr:uid="{00000000-0005-0000-0000-0000A6F20000}"/>
    <cellStyle name="Total 2 2 3 7 4" xfId="62107" xr:uid="{00000000-0005-0000-0000-0000A7F20000}"/>
    <cellStyle name="Total 2 2 3 7 4 2" xfId="62108" xr:uid="{00000000-0005-0000-0000-0000A8F20000}"/>
    <cellStyle name="Total 2 2 3 7 4 3" xfId="62109" xr:uid="{00000000-0005-0000-0000-0000A9F20000}"/>
    <cellStyle name="Total 2 2 3 7 4 4" xfId="62110" xr:uid="{00000000-0005-0000-0000-0000AAF20000}"/>
    <cellStyle name="Total 2 2 3 7 4 5" xfId="62111" xr:uid="{00000000-0005-0000-0000-0000ABF20000}"/>
    <cellStyle name="Total 2 2 3 7 5" xfId="62112" xr:uid="{00000000-0005-0000-0000-0000ACF20000}"/>
    <cellStyle name="Total 2 2 3 7 6" xfId="62113" xr:uid="{00000000-0005-0000-0000-0000ADF20000}"/>
    <cellStyle name="Total 2 2 3 7 7" xfId="62114" xr:uid="{00000000-0005-0000-0000-0000AEF20000}"/>
    <cellStyle name="Total 2 2 3 7 8" xfId="62115" xr:uid="{00000000-0005-0000-0000-0000AFF20000}"/>
    <cellStyle name="Total 2 2 3 8" xfId="62116" xr:uid="{00000000-0005-0000-0000-0000B0F20000}"/>
    <cellStyle name="Total 2 2 3 8 2" xfId="62117" xr:uid="{00000000-0005-0000-0000-0000B1F20000}"/>
    <cellStyle name="Total 2 2 3 8 2 2" xfId="62118" xr:uid="{00000000-0005-0000-0000-0000B2F20000}"/>
    <cellStyle name="Total 2 2 3 8 2 2 2" xfId="62119" xr:uid="{00000000-0005-0000-0000-0000B3F20000}"/>
    <cellStyle name="Total 2 2 3 8 2 2 3" xfId="62120" xr:uid="{00000000-0005-0000-0000-0000B4F20000}"/>
    <cellStyle name="Total 2 2 3 8 2 2 4" xfId="62121" xr:uid="{00000000-0005-0000-0000-0000B5F20000}"/>
    <cellStyle name="Total 2 2 3 8 2 2 5" xfId="62122" xr:uid="{00000000-0005-0000-0000-0000B6F20000}"/>
    <cellStyle name="Total 2 2 3 8 2 3" xfId="62123" xr:uid="{00000000-0005-0000-0000-0000B7F20000}"/>
    <cellStyle name="Total 2 2 3 8 2 3 2" xfId="62124" xr:uid="{00000000-0005-0000-0000-0000B8F20000}"/>
    <cellStyle name="Total 2 2 3 8 2 3 3" xfId="62125" xr:uid="{00000000-0005-0000-0000-0000B9F20000}"/>
    <cellStyle name="Total 2 2 3 8 2 3 4" xfId="62126" xr:uid="{00000000-0005-0000-0000-0000BAF20000}"/>
    <cellStyle name="Total 2 2 3 8 2 3 5" xfId="62127" xr:uid="{00000000-0005-0000-0000-0000BBF20000}"/>
    <cellStyle name="Total 2 2 3 8 2 4" xfId="62128" xr:uid="{00000000-0005-0000-0000-0000BCF20000}"/>
    <cellStyle name="Total 2 2 3 8 2 5" xfId="62129" xr:uid="{00000000-0005-0000-0000-0000BDF20000}"/>
    <cellStyle name="Total 2 2 3 8 2 6" xfId="62130" xr:uid="{00000000-0005-0000-0000-0000BEF20000}"/>
    <cellStyle name="Total 2 2 3 8 2 7" xfId="62131" xr:uid="{00000000-0005-0000-0000-0000BFF20000}"/>
    <cellStyle name="Total 2 2 3 8 3" xfId="62132" xr:uid="{00000000-0005-0000-0000-0000C0F20000}"/>
    <cellStyle name="Total 2 2 3 8 3 2" xfId="62133" xr:uid="{00000000-0005-0000-0000-0000C1F20000}"/>
    <cellStyle name="Total 2 2 3 8 3 3" xfId="62134" xr:uid="{00000000-0005-0000-0000-0000C2F20000}"/>
    <cellStyle name="Total 2 2 3 8 3 4" xfId="62135" xr:uid="{00000000-0005-0000-0000-0000C3F20000}"/>
    <cellStyle name="Total 2 2 3 8 3 5" xfId="62136" xr:uid="{00000000-0005-0000-0000-0000C4F20000}"/>
    <cellStyle name="Total 2 2 3 8 4" xfId="62137" xr:uid="{00000000-0005-0000-0000-0000C5F20000}"/>
    <cellStyle name="Total 2 2 3 8 4 2" xfId="62138" xr:uid="{00000000-0005-0000-0000-0000C6F20000}"/>
    <cellStyle name="Total 2 2 3 8 4 3" xfId="62139" xr:uid="{00000000-0005-0000-0000-0000C7F20000}"/>
    <cellStyle name="Total 2 2 3 8 4 4" xfId="62140" xr:uid="{00000000-0005-0000-0000-0000C8F20000}"/>
    <cellStyle name="Total 2 2 3 8 4 5" xfId="62141" xr:uid="{00000000-0005-0000-0000-0000C9F20000}"/>
    <cellStyle name="Total 2 2 3 8 5" xfId="62142" xr:uid="{00000000-0005-0000-0000-0000CAF20000}"/>
    <cellStyle name="Total 2 2 3 8 6" xfId="62143" xr:uid="{00000000-0005-0000-0000-0000CBF20000}"/>
    <cellStyle name="Total 2 2 3 8 7" xfId="62144" xr:uid="{00000000-0005-0000-0000-0000CCF20000}"/>
    <cellStyle name="Total 2 2 3 8 8" xfId="62145" xr:uid="{00000000-0005-0000-0000-0000CDF20000}"/>
    <cellStyle name="Total 2 2 3 9" xfId="62146" xr:uid="{00000000-0005-0000-0000-0000CEF20000}"/>
    <cellStyle name="Total 2 2 3 9 2" xfId="62147" xr:uid="{00000000-0005-0000-0000-0000CFF20000}"/>
    <cellStyle name="Total 2 2 3 9 2 2" xfId="62148" xr:uid="{00000000-0005-0000-0000-0000D0F20000}"/>
    <cellStyle name="Total 2 2 3 9 2 2 2" xfId="62149" xr:uid="{00000000-0005-0000-0000-0000D1F20000}"/>
    <cellStyle name="Total 2 2 3 9 2 2 3" xfId="62150" xr:uid="{00000000-0005-0000-0000-0000D2F20000}"/>
    <cellStyle name="Total 2 2 3 9 2 2 4" xfId="62151" xr:uid="{00000000-0005-0000-0000-0000D3F20000}"/>
    <cellStyle name="Total 2 2 3 9 2 2 5" xfId="62152" xr:uid="{00000000-0005-0000-0000-0000D4F20000}"/>
    <cellStyle name="Total 2 2 3 9 2 3" xfId="62153" xr:uid="{00000000-0005-0000-0000-0000D5F20000}"/>
    <cellStyle name="Total 2 2 3 9 2 3 2" xfId="62154" xr:uid="{00000000-0005-0000-0000-0000D6F20000}"/>
    <cellStyle name="Total 2 2 3 9 2 3 3" xfId="62155" xr:uid="{00000000-0005-0000-0000-0000D7F20000}"/>
    <cellStyle name="Total 2 2 3 9 2 3 4" xfId="62156" xr:uid="{00000000-0005-0000-0000-0000D8F20000}"/>
    <cellStyle name="Total 2 2 3 9 2 3 5" xfId="62157" xr:uid="{00000000-0005-0000-0000-0000D9F20000}"/>
    <cellStyle name="Total 2 2 3 9 2 4" xfId="62158" xr:uid="{00000000-0005-0000-0000-0000DAF20000}"/>
    <cellStyle name="Total 2 2 3 9 2 5" xfId="62159" xr:uid="{00000000-0005-0000-0000-0000DBF20000}"/>
    <cellStyle name="Total 2 2 3 9 2 6" xfId="62160" xr:uid="{00000000-0005-0000-0000-0000DCF20000}"/>
    <cellStyle name="Total 2 2 3 9 2 7" xfId="62161" xr:uid="{00000000-0005-0000-0000-0000DDF20000}"/>
    <cellStyle name="Total 2 2 3 9 3" xfId="62162" xr:uid="{00000000-0005-0000-0000-0000DEF20000}"/>
    <cellStyle name="Total 2 2 3 9 3 2" xfId="62163" xr:uid="{00000000-0005-0000-0000-0000DFF20000}"/>
    <cellStyle name="Total 2 2 3 9 3 3" xfId="62164" xr:uid="{00000000-0005-0000-0000-0000E0F20000}"/>
    <cellStyle name="Total 2 2 3 9 3 4" xfId="62165" xr:uid="{00000000-0005-0000-0000-0000E1F20000}"/>
    <cellStyle name="Total 2 2 3 9 3 5" xfId="62166" xr:uid="{00000000-0005-0000-0000-0000E2F20000}"/>
    <cellStyle name="Total 2 2 3 9 4" xfId="62167" xr:uid="{00000000-0005-0000-0000-0000E3F20000}"/>
    <cellStyle name="Total 2 2 3 9 4 2" xfId="62168" xr:uid="{00000000-0005-0000-0000-0000E4F20000}"/>
    <cellStyle name="Total 2 2 3 9 4 3" xfId="62169" xr:uid="{00000000-0005-0000-0000-0000E5F20000}"/>
    <cellStyle name="Total 2 2 3 9 4 4" xfId="62170" xr:uid="{00000000-0005-0000-0000-0000E6F20000}"/>
    <cellStyle name="Total 2 2 3 9 4 5" xfId="62171" xr:uid="{00000000-0005-0000-0000-0000E7F20000}"/>
    <cellStyle name="Total 2 2 3 9 5" xfId="62172" xr:uid="{00000000-0005-0000-0000-0000E8F20000}"/>
    <cellStyle name="Total 2 2 3 9 6" xfId="62173" xr:uid="{00000000-0005-0000-0000-0000E9F20000}"/>
    <cellStyle name="Total 2 2 3 9 7" xfId="62174" xr:uid="{00000000-0005-0000-0000-0000EAF20000}"/>
    <cellStyle name="Total 2 2 3 9 8" xfId="62175" xr:uid="{00000000-0005-0000-0000-0000EBF20000}"/>
    <cellStyle name="Total 2 2 4" xfId="62176" xr:uid="{00000000-0005-0000-0000-0000ECF20000}"/>
    <cellStyle name="Total 2 2 4 2" xfId="62177" xr:uid="{00000000-0005-0000-0000-0000EDF20000}"/>
    <cellStyle name="Total 2 2 4 2 2" xfId="62178" xr:uid="{00000000-0005-0000-0000-0000EEF20000}"/>
    <cellStyle name="Total 2 2 4 3" xfId="62179" xr:uid="{00000000-0005-0000-0000-0000EFF20000}"/>
    <cellStyle name="Total 2 2 4 4" xfId="62180" xr:uid="{00000000-0005-0000-0000-0000F0F20000}"/>
    <cellStyle name="Total 2 2 4 5" xfId="62181" xr:uid="{00000000-0005-0000-0000-0000F1F20000}"/>
    <cellStyle name="Total 2 2 5" xfId="62182" xr:uid="{00000000-0005-0000-0000-0000F2F20000}"/>
    <cellStyle name="Total 2 2 5 2" xfId="62183" xr:uid="{00000000-0005-0000-0000-0000F3F20000}"/>
    <cellStyle name="Total 2 2 5 2 2" xfId="62184" xr:uid="{00000000-0005-0000-0000-0000F4F20000}"/>
    <cellStyle name="Total 2 2 5 3" xfId="62185" xr:uid="{00000000-0005-0000-0000-0000F5F20000}"/>
    <cellStyle name="Total 2 2 5 4" xfId="62186" xr:uid="{00000000-0005-0000-0000-0000F6F20000}"/>
    <cellStyle name="Total 2 2 5 5" xfId="62187" xr:uid="{00000000-0005-0000-0000-0000F7F20000}"/>
    <cellStyle name="Total 2 2 6" xfId="62188" xr:uid="{00000000-0005-0000-0000-0000F8F20000}"/>
    <cellStyle name="Total 2 2 6 2" xfId="62189" xr:uid="{00000000-0005-0000-0000-0000F9F20000}"/>
    <cellStyle name="Total 2 2 7" xfId="62190" xr:uid="{00000000-0005-0000-0000-0000FAF20000}"/>
    <cellStyle name="Total 2 2 8" xfId="62191" xr:uid="{00000000-0005-0000-0000-0000FBF20000}"/>
    <cellStyle name="Total 2 2_T-straight with PEDs adjustor" xfId="62192" xr:uid="{00000000-0005-0000-0000-0000FCF20000}"/>
    <cellStyle name="Total 2 3" xfId="62193" xr:uid="{00000000-0005-0000-0000-0000FDF20000}"/>
    <cellStyle name="Total 2 3 2" xfId="62194" xr:uid="{00000000-0005-0000-0000-0000FEF20000}"/>
    <cellStyle name="Total 2 3 2 10" xfId="62195" xr:uid="{00000000-0005-0000-0000-0000FFF20000}"/>
    <cellStyle name="Total 2 3 2 10 2" xfId="62196" xr:uid="{00000000-0005-0000-0000-000000F30000}"/>
    <cellStyle name="Total 2 3 2 10 2 2" xfId="62197" xr:uid="{00000000-0005-0000-0000-000001F30000}"/>
    <cellStyle name="Total 2 3 2 10 2 2 2" xfId="62198" xr:uid="{00000000-0005-0000-0000-000002F30000}"/>
    <cellStyle name="Total 2 3 2 10 2 2 3" xfId="62199" xr:uid="{00000000-0005-0000-0000-000003F30000}"/>
    <cellStyle name="Total 2 3 2 10 2 2 4" xfId="62200" xr:uid="{00000000-0005-0000-0000-000004F30000}"/>
    <cellStyle name="Total 2 3 2 10 2 2 5" xfId="62201" xr:uid="{00000000-0005-0000-0000-000005F30000}"/>
    <cellStyle name="Total 2 3 2 10 2 3" xfId="62202" xr:uid="{00000000-0005-0000-0000-000006F30000}"/>
    <cellStyle name="Total 2 3 2 10 2 3 2" xfId="62203" xr:uid="{00000000-0005-0000-0000-000007F30000}"/>
    <cellStyle name="Total 2 3 2 10 2 3 3" xfId="62204" xr:uid="{00000000-0005-0000-0000-000008F30000}"/>
    <cellStyle name="Total 2 3 2 10 2 3 4" xfId="62205" xr:uid="{00000000-0005-0000-0000-000009F30000}"/>
    <cellStyle name="Total 2 3 2 10 2 3 5" xfId="62206" xr:uid="{00000000-0005-0000-0000-00000AF30000}"/>
    <cellStyle name="Total 2 3 2 10 2 4" xfId="62207" xr:uid="{00000000-0005-0000-0000-00000BF30000}"/>
    <cellStyle name="Total 2 3 2 10 2 5" xfId="62208" xr:uid="{00000000-0005-0000-0000-00000CF30000}"/>
    <cellStyle name="Total 2 3 2 10 2 6" xfId="62209" xr:uid="{00000000-0005-0000-0000-00000DF30000}"/>
    <cellStyle name="Total 2 3 2 10 2 7" xfId="62210" xr:uid="{00000000-0005-0000-0000-00000EF30000}"/>
    <cellStyle name="Total 2 3 2 10 3" xfId="62211" xr:uid="{00000000-0005-0000-0000-00000FF30000}"/>
    <cellStyle name="Total 2 3 2 10 3 2" xfId="62212" xr:uid="{00000000-0005-0000-0000-000010F30000}"/>
    <cellStyle name="Total 2 3 2 10 3 3" xfId="62213" xr:uid="{00000000-0005-0000-0000-000011F30000}"/>
    <cellStyle name="Total 2 3 2 10 3 4" xfId="62214" xr:uid="{00000000-0005-0000-0000-000012F30000}"/>
    <cellStyle name="Total 2 3 2 10 3 5" xfId="62215" xr:uid="{00000000-0005-0000-0000-000013F30000}"/>
    <cellStyle name="Total 2 3 2 10 4" xfId="62216" xr:uid="{00000000-0005-0000-0000-000014F30000}"/>
    <cellStyle name="Total 2 3 2 10 4 2" xfId="62217" xr:uid="{00000000-0005-0000-0000-000015F30000}"/>
    <cellStyle name="Total 2 3 2 10 4 3" xfId="62218" xr:uid="{00000000-0005-0000-0000-000016F30000}"/>
    <cellStyle name="Total 2 3 2 10 4 4" xfId="62219" xr:uid="{00000000-0005-0000-0000-000017F30000}"/>
    <cellStyle name="Total 2 3 2 10 4 5" xfId="62220" xr:uid="{00000000-0005-0000-0000-000018F30000}"/>
    <cellStyle name="Total 2 3 2 10 5" xfId="62221" xr:uid="{00000000-0005-0000-0000-000019F30000}"/>
    <cellStyle name="Total 2 3 2 10 6" xfId="62222" xr:uid="{00000000-0005-0000-0000-00001AF30000}"/>
    <cellStyle name="Total 2 3 2 10 7" xfId="62223" xr:uid="{00000000-0005-0000-0000-00001BF30000}"/>
    <cellStyle name="Total 2 3 2 10 8" xfId="62224" xr:uid="{00000000-0005-0000-0000-00001CF30000}"/>
    <cellStyle name="Total 2 3 2 11" xfId="62225" xr:uid="{00000000-0005-0000-0000-00001DF30000}"/>
    <cellStyle name="Total 2 3 2 11 2" xfId="62226" xr:uid="{00000000-0005-0000-0000-00001EF30000}"/>
    <cellStyle name="Total 2 3 2 11 2 2" xfId="62227" xr:uid="{00000000-0005-0000-0000-00001FF30000}"/>
    <cellStyle name="Total 2 3 2 11 2 2 2" xfId="62228" xr:uid="{00000000-0005-0000-0000-000020F30000}"/>
    <cellStyle name="Total 2 3 2 11 2 2 3" xfId="62229" xr:uid="{00000000-0005-0000-0000-000021F30000}"/>
    <cellStyle name="Total 2 3 2 11 2 2 4" xfId="62230" xr:uid="{00000000-0005-0000-0000-000022F30000}"/>
    <cellStyle name="Total 2 3 2 11 2 2 5" xfId="62231" xr:uid="{00000000-0005-0000-0000-000023F30000}"/>
    <cellStyle name="Total 2 3 2 11 2 3" xfId="62232" xr:uid="{00000000-0005-0000-0000-000024F30000}"/>
    <cellStyle name="Total 2 3 2 11 2 3 2" xfId="62233" xr:uid="{00000000-0005-0000-0000-000025F30000}"/>
    <cellStyle name="Total 2 3 2 11 2 3 3" xfId="62234" xr:uid="{00000000-0005-0000-0000-000026F30000}"/>
    <cellStyle name="Total 2 3 2 11 2 3 4" xfId="62235" xr:uid="{00000000-0005-0000-0000-000027F30000}"/>
    <cellStyle name="Total 2 3 2 11 2 3 5" xfId="62236" xr:uid="{00000000-0005-0000-0000-000028F30000}"/>
    <cellStyle name="Total 2 3 2 11 2 4" xfId="62237" xr:uid="{00000000-0005-0000-0000-000029F30000}"/>
    <cellStyle name="Total 2 3 2 11 2 5" xfId="62238" xr:uid="{00000000-0005-0000-0000-00002AF30000}"/>
    <cellStyle name="Total 2 3 2 11 2 6" xfId="62239" xr:uid="{00000000-0005-0000-0000-00002BF30000}"/>
    <cellStyle name="Total 2 3 2 11 2 7" xfId="62240" xr:uid="{00000000-0005-0000-0000-00002CF30000}"/>
    <cellStyle name="Total 2 3 2 11 3" xfId="62241" xr:uid="{00000000-0005-0000-0000-00002DF30000}"/>
    <cellStyle name="Total 2 3 2 11 3 2" xfId="62242" xr:uid="{00000000-0005-0000-0000-00002EF30000}"/>
    <cellStyle name="Total 2 3 2 11 3 3" xfId="62243" xr:uid="{00000000-0005-0000-0000-00002FF30000}"/>
    <cellStyle name="Total 2 3 2 11 3 4" xfId="62244" xr:uid="{00000000-0005-0000-0000-000030F30000}"/>
    <cellStyle name="Total 2 3 2 11 3 5" xfId="62245" xr:uid="{00000000-0005-0000-0000-000031F30000}"/>
    <cellStyle name="Total 2 3 2 11 4" xfId="62246" xr:uid="{00000000-0005-0000-0000-000032F30000}"/>
    <cellStyle name="Total 2 3 2 11 4 2" xfId="62247" xr:uid="{00000000-0005-0000-0000-000033F30000}"/>
    <cellStyle name="Total 2 3 2 11 4 3" xfId="62248" xr:uid="{00000000-0005-0000-0000-000034F30000}"/>
    <cellStyle name="Total 2 3 2 11 4 4" xfId="62249" xr:uid="{00000000-0005-0000-0000-000035F30000}"/>
    <cellStyle name="Total 2 3 2 11 4 5" xfId="62250" xr:uid="{00000000-0005-0000-0000-000036F30000}"/>
    <cellStyle name="Total 2 3 2 11 5" xfId="62251" xr:uid="{00000000-0005-0000-0000-000037F30000}"/>
    <cellStyle name="Total 2 3 2 11 6" xfId="62252" xr:uid="{00000000-0005-0000-0000-000038F30000}"/>
    <cellStyle name="Total 2 3 2 11 7" xfId="62253" xr:uid="{00000000-0005-0000-0000-000039F30000}"/>
    <cellStyle name="Total 2 3 2 11 8" xfId="62254" xr:uid="{00000000-0005-0000-0000-00003AF30000}"/>
    <cellStyle name="Total 2 3 2 12" xfId="62255" xr:uid="{00000000-0005-0000-0000-00003BF30000}"/>
    <cellStyle name="Total 2 3 2 12 2" xfId="62256" xr:uid="{00000000-0005-0000-0000-00003CF30000}"/>
    <cellStyle name="Total 2 3 2 12 2 2" xfId="62257" xr:uid="{00000000-0005-0000-0000-00003DF30000}"/>
    <cellStyle name="Total 2 3 2 12 2 2 2" xfId="62258" xr:uid="{00000000-0005-0000-0000-00003EF30000}"/>
    <cellStyle name="Total 2 3 2 12 2 2 3" xfId="62259" xr:uid="{00000000-0005-0000-0000-00003FF30000}"/>
    <cellStyle name="Total 2 3 2 12 2 2 4" xfId="62260" xr:uid="{00000000-0005-0000-0000-000040F30000}"/>
    <cellStyle name="Total 2 3 2 12 2 2 5" xfId="62261" xr:uid="{00000000-0005-0000-0000-000041F30000}"/>
    <cellStyle name="Total 2 3 2 12 2 3" xfId="62262" xr:uid="{00000000-0005-0000-0000-000042F30000}"/>
    <cellStyle name="Total 2 3 2 12 2 3 2" xfId="62263" xr:uid="{00000000-0005-0000-0000-000043F30000}"/>
    <cellStyle name="Total 2 3 2 12 2 3 3" xfId="62264" xr:uid="{00000000-0005-0000-0000-000044F30000}"/>
    <cellStyle name="Total 2 3 2 12 2 3 4" xfId="62265" xr:uid="{00000000-0005-0000-0000-000045F30000}"/>
    <cellStyle name="Total 2 3 2 12 2 3 5" xfId="62266" xr:uid="{00000000-0005-0000-0000-000046F30000}"/>
    <cellStyle name="Total 2 3 2 12 2 4" xfId="62267" xr:uid="{00000000-0005-0000-0000-000047F30000}"/>
    <cellStyle name="Total 2 3 2 12 2 5" xfId="62268" xr:uid="{00000000-0005-0000-0000-000048F30000}"/>
    <cellStyle name="Total 2 3 2 12 2 6" xfId="62269" xr:uid="{00000000-0005-0000-0000-000049F30000}"/>
    <cellStyle name="Total 2 3 2 12 2 7" xfId="62270" xr:uid="{00000000-0005-0000-0000-00004AF30000}"/>
    <cellStyle name="Total 2 3 2 12 3" xfId="62271" xr:uid="{00000000-0005-0000-0000-00004BF30000}"/>
    <cellStyle name="Total 2 3 2 12 3 2" xfId="62272" xr:uid="{00000000-0005-0000-0000-00004CF30000}"/>
    <cellStyle name="Total 2 3 2 12 3 3" xfId="62273" xr:uid="{00000000-0005-0000-0000-00004DF30000}"/>
    <cellStyle name="Total 2 3 2 12 3 4" xfId="62274" xr:uid="{00000000-0005-0000-0000-00004EF30000}"/>
    <cellStyle name="Total 2 3 2 12 3 5" xfId="62275" xr:uid="{00000000-0005-0000-0000-00004FF30000}"/>
    <cellStyle name="Total 2 3 2 12 4" xfId="62276" xr:uid="{00000000-0005-0000-0000-000050F30000}"/>
    <cellStyle name="Total 2 3 2 12 4 2" xfId="62277" xr:uid="{00000000-0005-0000-0000-000051F30000}"/>
    <cellStyle name="Total 2 3 2 12 4 3" xfId="62278" xr:uid="{00000000-0005-0000-0000-000052F30000}"/>
    <cellStyle name="Total 2 3 2 12 4 4" xfId="62279" xr:uid="{00000000-0005-0000-0000-000053F30000}"/>
    <cellStyle name="Total 2 3 2 12 4 5" xfId="62280" xr:uid="{00000000-0005-0000-0000-000054F30000}"/>
    <cellStyle name="Total 2 3 2 12 5" xfId="62281" xr:uid="{00000000-0005-0000-0000-000055F30000}"/>
    <cellStyle name="Total 2 3 2 12 6" xfId="62282" xr:uid="{00000000-0005-0000-0000-000056F30000}"/>
    <cellStyle name="Total 2 3 2 12 7" xfId="62283" xr:uid="{00000000-0005-0000-0000-000057F30000}"/>
    <cellStyle name="Total 2 3 2 12 8" xfId="62284" xr:uid="{00000000-0005-0000-0000-000058F30000}"/>
    <cellStyle name="Total 2 3 2 13" xfId="62285" xr:uid="{00000000-0005-0000-0000-000059F30000}"/>
    <cellStyle name="Total 2 3 2 13 2" xfId="62286" xr:uid="{00000000-0005-0000-0000-00005AF30000}"/>
    <cellStyle name="Total 2 3 2 13 2 2" xfId="62287" xr:uid="{00000000-0005-0000-0000-00005BF30000}"/>
    <cellStyle name="Total 2 3 2 13 2 2 2" xfId="62288" xr:uid="{00000000-0005-0000-0000-00005CF30000}"/>
    <cellStyle name="Total 2 3 2 13 2 2 3" xfId="62289" xr:uid="{00000000-0005-0000-0000-00005DF30000}"/>
    <cellStyle name="Total 2 3 2 13 2 2 4" xfId="62290" xr:uid="{00000000-0005-0000-0000-00005EF30000}"/>
    <cellStyle name="Total 2 3 2 13 2 2 5" xfId="62291" xr:uid="{00000000-0005-0000-0000-00005FF30000}"/>
    <cellStyle name="Total 2 3 2 13 2 3" xfId="62292" xr:uid="{00000000-0005-0000-0000-000060F30000}"/>
    <cellStyle name="Total 2 3 2 13 2 3 2" xfId="62293" xr:uid="{00000000-0005-0000-0000-000061F30000}"/>
    <cellStyle name="Total 2 3 2 13 2 3 3" xfId="62294" xr:uid="{00000000-0005-0000-0000-000062F30000}"/>
    <cellStyle name="Total 2 3 2 13 2 3 4" xfId="62295" xr:uid="{00000000-0005-0000-0000-000063F30000}"/>
    <cellStyle name="Total 2 3 2 13 2 3 5" xfId="62296" xr:uid="{00000000-0005-0000-0000-000064F30000}"/>
    <cellStyle name="Total 2 3 2 13 2 4" xfId="62297" xr:uid="{00000000-0005-0000-0000-000065F30000}"/>
    <cellStyle name="Total 2 3 2 13 2 5" xfId="62298" xr:uid="{00000000-0005-0000-0000-000066F30000}"/>
    <cellStyle name="Total 2 3 2 13 2 6" xfId="62299" xr:uid="{00000000-0005-0000-0000-000067F30000}"/>
    <cellStyle name="Total 2 3 2 13 2 7" xfId="62300" xr:uid="{00000000-0005-0000-0000-000068F30000}"/>
    <cellStyle name="Total 2 3 2 13 3" xfId="62301" xr:uid="{00000000-0005-0000-0000-000069F30000}"/>
    <cellStyle name="Total 2 3 2 13 3 2" xfId="62302" xr:uid="{00000000-0005-0000-0000-00006AF30000}"/>
    <cellStyle name="Total 2 3 2 13 3 3" xfId="62303" xr:uid="{00000000-0005-0000-0000-00006BF30000}"/>
    <cellStyle name="Total 2 3 2 13 3 4" xfId="62304" xr:uid="{00000000-0005-0000-0000-00006CF30000}"/>
    <cellStyle name="Total 2 3 2 13 3 5" xfId="62305" xr:uid="{00000000-0005-0000-0000-00006DF30000}"/>
    <cellStyle name="Total 2 3 2 13 4" xfId="62306" xr:uid="{00000000-0005-0000-0000-00006EF30000}"/>
    <cellStyle name="Total 2 3 2 13 4 2" xfId="62307" xr:uid="{00000000-0005-0000-0000-00006FF30000}"/>
    <cellStyle name="Total 2 3 2 13 4 3" xfId="62308" xr:uid="{00000000-0005-0000-0000-000070F30000}"/>
    <cellStyle name="Total 2 3 2 13 4 4" xfId="62309" xr:uid="{00000000-0005-0000-0000-000071F30000}"/>
    <cellStyle name="Total 2 3 2 13 4 5" xfId="62310" xr:uid="{00000000-0005-0000-0000-000072F30000}"/>
    <cellStyle name="Total 2 3 2 13 5" xfId="62311" xr:uid="{00000000-0005-0000-0000-000073F30000}"/>
    <cellStyle name="Total 2 3 2 13 6" xfId="62312" xr:uid="{00000000-0005-0000-0000-000074F30000}"/>
    <cellStyle name="Total 2 3 2 13 7" xfId="62313" xr:uid="{00000000-0005-0000-0000-000075F30000}"/>
    <cellStyle name="Total 2 3 2 13 8" xfId="62314" xr:uid="{00000000-0005-0000-0000-000076F30000}"/>
    <cellStyle name="Total 2 3 2 14" xfId="62315" xr:uid="{00000000-0005-0000-0000-000077F30000}"/>
    <cellStyle name="Total 2 3 2 14 2" xfId="62316" xr:uid="{00000000-0005-0000-0000-000078F30000}"/>
    <cellStyle name="Total 2 3 2 14 2 2" xfId="62317" xr:uid="{00000000-0005-0000-0000-000079F30000}"/>
    <cellStyle name="Total 2 3 2 14 2 2 2" xfId="62318" xr:uid="{00000000-0005-0000-0000-00007AF30000}"/>
    <cellStyle name="Total 2 3 2 14 2 2 3" xfId="62319" xr:uid="{00000000-0005-0000-0000-00007BF30000}"/>
    <cellStyle name="Total 2 3 2 14 2 2 4" xfId="62320" xr:uid="{00000000-0005-0000-0000-00007CF30000}"/>
    <cellStyle name="Total 2 3 2 14 2 2 5" xfId="62321" xr:uid="{00000000-0005-0000-0000-00007DF30000}"/>
    <cellStyle name="Total 2 3 2 14 2 3" xfId="62322" xr:uid="{00000000-0005-0000-0000-00007EF30000}"/>
    <cellStyle name="Total 2 3 2 14 2 3 2" xfId="62323" xr:uid="{00000000-0005-0000-0000-00007FF30000}"/>
    <cellStyle name="Total 2 3 2 14 2 3 3" xfId="62324" xr:uid="{00000000-0005-0000-0000-000080F30000}"/>
    <cellStyle name="Total 2 3 2 14 2 3 4" xfId="62325" xr:uid="{00000000-0005-0000-0000-000081F30000}"/>
    <cellStyle name="Total 2 3 2 14 2 3 5" xfId="62326" xr:uid="{00000000-0005-0000-0000-000082F30000}"/>
    <cellStyle name="Total 2 3 2 14 2 4" xfId="62327" xr:uid="{00000000-0005-0000-0000-000083F30000}"/>
    <cellStyle name="Total 2 3 2 14 2 5" xfId="62328" xr:uid="{00000000-0005-0000-0000-000084F30000}"/>
    <cellStyle name="Total 2 3 2 14 2 6" xfId="62329" xr:uid="{00000000-0005-0000-0000-000085F30000}"/>
    <cellStyle name="Total 2 3 2 14 2 7" xfId="62330" xr:uid="{00000000-0005-0000-0000-000086F30000}"/>
    <cellStyle name="Total 2 3 2 14 3" xfId="62331" xr:uid="{00000000-0005-0000-0000-000087F30000}"/>
    <cellStyle name="Total 2 3 2 14 3 2" xfId="62332" xr:uid="{00000000-0005-0000-0000-000088F30000}"/>
    <cellStyle name="Total 2 3 2 14 3 3" xfId="62333" xr:uid="{00000000-0005-0000-0000-000089F30000}"/>
    <cellStyle name="Total 2 3 2 14 3 4" xfId="62334" xr:uid="{00000000-0005-0000-0000-00008AF30000}"/>
    <cellStyle name="Total 2 3 2 14 3 5" xfId="62335" xr:uid="{00000000-0005-0000-0000-00008BF30000}"/>
    <cellStyle name="Total 2 3 2 14 4" xfId="62336" xr:uid="{00000000-0005-0000-0000-00008CF30000}"/>
    <cellStyle name="Total 2 3 2 14 4 2" xfId="62337" xr:uid="{00000000-0005-0000-0000-00008DF30000}"/>
    <cellStyle name="Total 2 3 2 14 4 3" xfId="62338" xr:uid="{00000000-0005-0000-0000-00008EF30000}"/>
    <cellStyle name="Total 2 3 2 14 4 4" xfId="62339" xr:uid="{00000000-0005-0000-0000-00008FF30000}"/>
    <cellStyle name="Total 2 3 2 14 4 5" xfId="62340" xr:uid="{00000000-0005-0000-0000-000090F30000}"/>
    <cellStyle name="Total 2 3 2 14 5" xfId="62341" xr:uid="{00000000-0005-0000-0000-000091F30000}"/>
    <cellStyle name="Total 2 3 2 14 6" xfId="62342" xr:uid="{00000000-0005-0000-0000-000092F30000}"/>
    <cellStyle name="Total 2 3 2 14 7" xfId="62343" xr:uid="{00000000-0005-0000-0000-000093F30000}"/>
    <cellStyle name="Total 2 3 2 14 8" xfId="62344" xr:uid="{00000000-0005-0000-0000-000094F30000}"/>
    <cellStyle name="Total 2 3 2 15" xfId="62345" xr:uid="{00000000-0005-0000-0000-000095F30000}"/>
    <cellStyle name="Total 2 3 2 15 2" xfId="62346" xr:uid="{00000000-0005-0000-0000-000096F30000}"/>
    <cellStyle name="Total 2 3 2 15 2 2" xfId="62347" xr:uid="{00000000-0005-0000-0000-000097F30000}"/>
    <cellStyle name="Total 2 3 2 15 2 3" xfId="62348" xr:uid="{00000000-0005-0000-0000-000098F30000}"/>
    <cellStyle name="Total 2 3 2 15 2 4" xfId="62349" xr:uid="{00000000-0005-0000-0000-000099F30000}"/>
    <cellStyle name="Total 2 3 2 15 2 5" xfId="62350" xr:uid="{00000000-0005-0000-0000-00009AF30000}"/>
    <cellStyle name="Total 2 3 2 15 3" xfId="62351" xr:uid="{00000000-0005-0000-0000-00009BF30000}"/>
    <cellStyle name="Total 2 3 2 15 3 2" xfId="62352" xr:uid="{00000000-0005-0000-0000-00009CF30000}"/>
    <cellStyle name="Total 2 3 2 15 3 3" xfId="62353" xr:uid="{00000000-0005-0000-0000-00009DF30000}"/>
    <cellStyle name="Total 2 3 2 15 3 4" xfId="62354" xr:uid="{00000000-0005-0000-0000-00009EF30000}"/>
    <cellStyle name="Total 2 3 2 15 3 5" xfId="62355" xr:uid="{00000000-0005-0000-0000-00009FF30000}"/>
    <cellStyle name="Total 2 3 2 15 4" xfId="62356" xr:uid="{00000000-0005-0000-0000-0000A0F30000}"/>
    <cellStyle name="Total 2 3 2 15 5" xfId="62357" xr:uid="{00000000-0005-0000-0000-0000A1F30000}"/>
    <cellStyle name="Total 2 3 2 15 6" xfId="62358" xr:uid="{00000000-0005-0000-0000-0000A2F30000}"/>
    <cellStyle name="Total 2 3 2 15 7" xfId="62359" xr:uid="{00000000-0005-0000-0000-0000A3F30000}"/>
    <cellStyle name="Total 2 3 2 16" xfId="62360" xr:uid="{00000000-0005-0000-0000-0000A4F30000}"/>
    <cellStyle name="Total 2 3 2 16 2" xfId="62361" xr:uid="{00000000-0005-0000-0000-0000A5F30000}"/>
    <cellStyle name="Total 2 3 2 16 3" xfId="62362" xr:uid="{00000000-0005-0000-0000-0000A6F30000}"/>
    <cellStyle name="Total 2 3 2 16 4" xfId="62363" xr:uid="{00000000-0005-0000-0000-0000A7F30000}"/>
    <cellStyle name="Total 2 3 2 16 5" xfId="62364" xr:uid="{00000000-0005-0000-0000-0000A8F30000}"/>
    <cellStyle name="Total 2 3 2 17" xfId="62365" xr:uid="{00000000-0005-0000-0000-0000A9F30000}"/>
    <cellStyle name="Total 2 3 2 17 2" xfId="62366" xr:uid="{00000000-0005-0000-0000-0000AAF30000}"/>
    <cellStyle name="Total 2 3 2 17 3" xfId="62367" xr:uid="{00000000-0005-0000-0000-0000ABF30000}"/>
    <cellStyle name="Total 2 3 2 17 4" xfId="62368" xr:uid="{00000000-0005-0000-0000-0000ACF30000}"/>
    <cellStyle name="Total 2 3 2 17 5" xfId="62369" xr:uid="{00000000-0005-0000-0000-0000ADF30000}"/>
    <cellStyle name="Total 2 3 2 18" xfId="62370" xr:uid="{00000000-0005-0000-0000-0000AEF30000}"/>
    <cellStyle name="Total 2 3 2 19" xfId="62371" xr:uid="{00000000-0005-0000-0000-0000AFF30000}"/>
    <cellStyle name="Total 2 3 2 2" xfId="62372" xr:uid="{00000000-0005-0000-0000-0000B0F30000}"/>
    <cellStyle name="Total 2 3 2 2 2" xfId="62373" xr:uid="{00000000-0005-0000-0000-0000B1F30000}"/>
    <cellStyle name="Total 2 3 2 2 2 2" xfId="62374" xr:uid="{00000000-0005-0000-0000-0000B2F30000}"/>
    <cellStyle name="Total 2 3 2 2 2 2 2" xfId="62375" xr:uid="{00000000-0005-0000-0000-0000B3F30000}"/>
    <cellStyle name="Total 2 3 2 2 2 2 3" xfId="62376" xr:uid="{00000000-0005-0000-0000-0000B4F30000}"/>
    <cellStyle name="Total 2 3 2 2 2 2 4" xfId="62377" xr:uid="{00000000-0005-0000-0000-0000B5F30000}"/>
    <cellStyle name="Total 2 3 2 2 2 2 5" xfId="62378" xr:uid="{00000000-0005-0000-0000-0000B6F30000}"/>
    <cellStyle name="Total 2 3 2 2 2 3" xfId="62379" xr:uid="{00000000-0005-0000-0000-0000B7F30000}"/>
    <cellStyle name="Total 2 3 2 2 2 3 2" xfId="62380" xr:uid="{00000000-0005-0000-0000-0000B8F30000}"/>
    <cellStyle name="Total 2 3 2 2 2 3 3" xfId="62381" xr:uid="{00000000-0005-0000-0000-0000B9F30000}"/>
    <cellStyle name="Total 2 3 2 2 2 3 4" xfId="62382" xr:uid="{00000000-0005-0000-0000-0000BAF30000}"/>
    <cellStyle name="Total 2 3 2 2 2 3 5" xfId="62383" xr:uid="{00000000-0005-0000-0000-0000BBF30000}"/>
    <cellStyle name="Total 2 3 2 2 2 4" xfId="62384" xr:uid="{00000000-0005-0000-0000-0000BCF30000}"/>
    <cellStyle name="Total 2 3 2 2 2 5" xfId="62385" xr:uid="{00000000-0005-0000-0000-0000BDF30000}"/>
    <cellStyle name="Total 2 3 2 2 2 6" xfId="62386" xr:uid="{00000000-0005-0000-0000-0000BEF30000}"/>
    <cellStyle name="Total 2 3 2 2 2 7" xfId="62387" xr:uid="{00000000-0005-0000-0000-0000BFF30000}"/>
    <cellStyle name="Total 2 3 2 2 3" xfId="62388" xr:uid="{00000000-0005-0000-0000-0000C0F30000}"/>
    <cellStyle name="Total 2 3 2 2 3 2" xfId="62389" xr:uid="{00000000-0005-0000-0000-0000C1F30000}"/>
    <cellStyle name="Total 2 3 2 2 3 3" xfId="62390" xr:uid="{00000000-0005-0000-0000-0000C2F30000}"/>
    <cellStyle name="Total 2 3 2 2 3 4" xfId="62391" xr:uid="{00000000-0005-0000-0000-0000C3F30000}"/>
    <cellStyle name="Total 2 3 2 2 3 5" xfId="62392" xr:uid="{00000000-0005-0000-0000-0000C4F30000}"/>
    <cellStyle name="Total 2 3 2 2 4" xfId="62393" xr:uid="{00000000-0005-0000-0000-0000C5F30000}"/>
    <cellStyle name="Total 2 3 2 2 4 2" xfId="62394" xr:uid="{00000000-0005-0000-0000-0000C6F30000}"/>
    <cellStyle name="Total 2 3 2 2 4 3" xfId="62395" xr:uid="{00000000-0005-0000-0000-0000C7F30000}"/>
    <cellStyle name="Total 2 3 2 2 4 4" xfId="62396" xr:uid="{00000000-0005-0000-0000-0000C8F30000}"/>
    <cellStyle name="Total 2 3 2 2 4 5" xfId="62397" xr:uid="{00000000-0005-0000-0000-0000C9F30000}"/>
    <cellStyle name="Total 2 3 2 2 5" xfId="62398" xr:uid="{00000000-0005-0000-0000-0000CAF30000}"/>
    <cellStyle name="Total 2 3 2 2 6" xfId="62399" xr:uid="{00000000-0005-0000-0000-0000CBF30000}"/>
    <cellStyle name="Total 2 3 2 2 7" xfId="62400" xr:uid="{00000000-0005-0000-0000-0000CCF30000}"/>
    <cellStyle name="Total 2 3 2 2 8" xfId="62401" xr:uid="{00000000-0005-0000-0000-0000CDF30000}"/>
    <cellStyle name="Total 2 3 2 20" xfId="62402" xr:uid="{00000000-0005-0000-0000-0000CEF30000}"/>
    <cellStyle name="Total 2 3 2 21" xfId="62403" xr:uid="{00000000-0005-0000-0000-0000CFF30000}"/>
    <cellStyle name="Total 2 3 2 3" xfId="62404" xr:uid="{00000000-0005-0000-0000-0000D0F30000}"/>
    <cellStyle name="Total 2 3 2 3 2" xfId="62405" xr:uid="{00000000-0005-0000-0000-0000D1F30000}"/>
    <cellStyle name="Total 2 3 2 3 2 2" xfId="62406" xr:uid="{00000000-0005-0000-0000-0000D2F30000}"/>
    <cellStyle name="Total 2 3 2 3 2 2 2" xfId="62407" xr:uid="{00000000-0005-0000-0000-0000D3F30000}"/>
    <cellStyle name="Total 2 3 2 3 2 2 3" xfId="62408" xr:uid="{00000000-0005-0000-0000-0000D4F30000}"/>
    <cellStyle name="Total 2 3 2 3 2 2 4" xfId="62409" xr:uid="{00000000-0005-0000-0000-0000D5F30000}"/>
    <cellStyle name="Total 2 3 2 3 2 2 5" xfId="62410" xr:uid="{00000000-0005-0000-0000-0000D6F30000}"/>
    <cellStyle name="Total 2 3 2 3 2 3" xfId="62411" xr:uid="{00000000-0005-0000-0000-0000D7F30000}"/>
    <cellStyle name="Total 2 3 2 3 2 3 2" xfId="62412" xr:uid="{00000000-0005-0000-0000-0000D8F30000}"/>
    <cellStyle name="Total 2 3 2 3 2 3 3" xfId="62413" xr:uid="{00000000-0005-0000-0000-0000D9F30000}"/>
    <cellStyle name="Total 2 3 2 3 2 3 4" xfId="62414" xr:uid="{00000000-0005-0000-0000-0000DAF30000}"/>
    <cellStyle name="Total 2 3 2 3 2 3 5" xfId="62415" xr:uid="{00000000-0005-0000-0000-0000DBF30000}"/>
    <cellStyle name="Total 2 3 2 3 2 4" xfId="62416" xr:uid="{00000000-0005-0000-0000-0000DCF30000}"/>
    <cellStyle name="Total 2 3 2 3 2 5" xfId="62417" xr:uid="{00000000-0005-0000-0000-0000DDF30000}"/>
    <cellStyle name="Total 2 3 2 3 2 6" xfId="62418" xr:uid="{00000000-0005-0000-0000-0000DEF30000}"/>
    <cellStyle name="Total 2 3 2 3 2 7" xfId="62419" xr:uid="{00000000-0005-0000-0000-0000DFF30000}"/>
    <cellStyle name="Total 2 3 2 3 3" xfId="62420" xr:uid="{00000000-0005-0000-0000-0000E0F30000}"/>
    <cellStyle name="Total 2 3 2 3 3 2" xfId="62421" xr:uid="{00000000-0005-0000-0000-0000E1F30000}"/>
    <cellStyle name="Total 2 3 2 3 3 3" xfId="62422" xr:uid="{00000000-0005-0000-0000-0000E2F30000}"/>
    <cellStyle name="Total 2 3 2 3 3 4" xfId="62423" xr:uid="{00000000-0005-0000-0000-0000E3F30000}"/>
    <cellStyle name="Total 2 3 2 3 3 5" xfId="62424" xr:uid="{00000000-0005-0000-0000-0000E4F30000}"/>
    <cellStyle name="Total 2 3 2 3 4" xfId="62425" xr:uid="{00000000-0005-0000-0000-0000E5F30000}"/>
    <cellStyle name="Total 2 3 2 3 4 2" xfId="62426" xr:uid="{00000000-0005-0000-0000-0000E6F30000}"/>
    <cellStyle name="Total 2 3 2 3 4 3" xfId="62427" xr:uid="{00000000-0005-0000-0000-0000E7F30000}"/>
    <cellStyle name="Total 2 3 2 3 4 4" xfId="62428" xr:uid="{00000000-0005-0000-0000-0000E8F30000}"/>
    <cellStyle name="Total 2 3 2 3 4 5" xfId="62429" xr:uid="{00000000-0005-0000-0000-0000E9F30000}"/>
    <cellStyle name="Total 2 3 2 3 5" xfId="62430" xr:uid="{00000000-0005-0000-0000-0000EAF30000}"/>
    <cellStyle name="Total 2 3 2 3 6" xfId="62431" xr:uid="{00000000-0005-0000-0000-0000EBF30000}"/>
    <cellStyle name="Total 2 3 2 3 7" xfId="62432" xr:uid="{00000000-0005-0000-0000-0000ECF30000}"/>
    <cellStyle name="Total 2 3 2 3 8" xfId="62433" xr:uid="{00000000-0005-0000-0000-0000EDF30000}"/>
    <cellStyle name="Total 2 3 2 4" xfId="62434" xr:uid="{00000000-0005-0000-0000-0000EEF30000}"/>
    <cellStyle name="Total 2 3 2 4 2" xfId="62435" xr:uid="{00000000-0005-0000-0000-0000EFF30000}"/>
    <cellStyle name="Total 2 3 2 4 2 2" xfId="62436" xr:uid="{00000000-0005-0000-0000-0000F0F30000}"/>
    <cellStyle name="Total 2 3 2 4 2 2 2" xfId="62437" xr:uid="{00000000-0005-0000-0000-0000F1F30000}"/>
    <cellStyle name="Total 2 3 2 4 2 2 3" xfId="62438" xr:uid="{00000000-0005-0000-0000-0000F2F30000}"/>
    <cellStyle name="Total 2 3 2 4 2 2 4" xfId="62439" xr:uid="{00000000-0005-0000-0000-0000F3F30000}"/>
    <cellStyle name="Total 2 3 2 4 2 2 5" xfId="62440" xr:uid="{00000000-0005-0000-0000-0000F4F30000}"/>
    <cellStyle name="Total 2 3 2 4 2 3" xfId="62441" xr:uid="{00000000-0005-0000-0000-0000F5F30000}"/>
    <cellStyle name="Total 2 3 2 4 2 3 2" xfId="62442" xr:uid="{00000000-0005-0000-0000-0000F6F30000}"/>
    <cellStyle name="Total 2 3 2 4 2 3 3" xfId="62443" xr:uid="{00000000-0005-0000-0000-0000F7F30000}"/>
    <cellStyle name="Total 2 3 2 4 2 3 4" xfId="62444" xr:uid="{00000000-0005-0000-0000-0000F8F30000}"/>
    <cellStyle name="Total 2 3 2 4 2 3 5" xfId="62445" xr:uid="{00000000-0005-0000-0000-0000F9F30000}"/>
    <cellStyle name="Total 2 3 2 4 2 4" xfId="62446" xr:uid="{00000000-0005-0000-0000-0000FAF30000}"/>
    <cellStyle name="Total 2 3 2 4 2 5" xfId="62447" xr:uid="{00000000-0005-0000-0000-0000FBF30000}"/>
    <cellStyle name="Total 2 3 2 4 2 6" xfId="62448" xr:uid="{00000000-0005-0000-0000-0000FCF30000}"/>
    <cellStyle name="Total 2 3 2 4 2 7" xfId="62449" xr:uid="{00000000-0005-0000-0000-0000FDF30000}"/>
    <cellStyle name="Total 2 3 2 4 3" xfId="62450" xr:uid="{00000000-0005-0000-0000-0000FEF30000}"/>
    <cellStyle name="Total 2 3 2 4 3 2" xfId="62451" xr:uid="{00000000-0005-0000-0000-0000FFF30000}"/>
    <cellStyle name="Total 2 3 2 4 3 3" xfId="62452" xr:uid="{00000000-0005-0000-0000-000000F40000}"/>
    <cellStyle name="Total 2 3 2 4 3 4" xfId="62453" xr:uid="{00000000-0005-0000-0000-000001F40000}"/>
    <cellStyle name="Total 2 3 2 4 3 5" xfId="62454" xr:uid="{00000000-0005-0000-0000-000002F40000}"/>
    <cellStyle name="Total 2 3 2 4 4" xfId="62455" xr:uid="{00000000-0005-0000-0000-000003F40000}"/>
    <cellStyle name="Total 2 3 2 4 4 2" xfId="62456" xr:uid="{00000000-0005-0000-0000-000004F40000}"/>
    <cellStyle name="Total 2 3 2 4 4 3" xfId="62457" xr:uid="{00000000-0005-0000-0000-000005F40000}"/>
    <cellStyle name="Total 2 3 2 4 4 4" xfId="62458" xr:uid="{00000000-0005-0000-0000-000006F40000}"/>
    <cellStyle name="Total 2 3 2 4 4 5" xfId="62459" xr:uid="{00000000-0005-0000-0000-000007F40000}"/>
    <cellStyle name="Total 2 3 2 4 5" xfId="62460" xr:uid="{00000000-0005-0000-0000-000008F40000}"/>
    <cellStyle name="Total 2 3 2 4 6" xfId="62461" xr:uid="{00000000-0005-0000-0000-000009F40000}"/>
    <cellStyle name="Total 2 3 2 4 7" xfId="62462" xr:uid="{00000000-0005-0000-0000-00000AF40000}"/>
    <cellStyle name="Total 2 3 2 4 8" xfId="62463" xr:uid="{00000000-0005-0000-0000-00000BF40000}"/>
    <cellStyle name="Total 2 3 2 5" xfId="62464" xr:uid="{00000000-0005-0000-0000-00000CF40000}"/>
    <cellStyle name="Total 2 3 2 5 2" xfId="62465" xr:uid="{00000000-0005-0000-0000-00000DF40000}"/>
    <cellStyle name="Total 2 3 2 5 2 2" xfId="62466" xr:uid="{00000000-0005-0000-0000-00000EF40000}"/>
    <cellStyle name="Total 2 3 2 5 2 2 2" xfId="62467" xr:uid="{00000000-0005-0000-0000-00000FF40000}"/>
    <cellStyle name="Total 2 3 2 5 2 2 3" xfId="62468" xr:uid="{00000000-0005-0000-0000-000010F40000}"/>
    <cellStyle name="Total 2 3 2 5 2 2 4" xfId="62469" xr:uid="{00000000-0005-0000-0000-000011F40000}"/>
    <cellStyle name="Total 2 3 2 5 2 2 5" xfId="62470" xr:uid="{00000000-0005-0000-0000-000012F40000}"/>
    <cellStyle name="Total 2 3 2 5 2 3" xfId="62471" xr:uid="{00000000-0005-0000-0000-000013F40000}"/>
    <cellStyle name="Total 2 3 2 5 2 3 2" xfId="62472" xr:uid="{00000000-0005-0000-0000-000014F40000}"/>
    <cellStyle name="Total 2 3 2 5 2 3 3" xfId="62473" xr:uid="{00000000-0005-0000-0000-000015F40000}"/>
    <cellStyle name="Total 2 3 2 5 2 3 4" xfId="62474" xr:uid="{00000000-0005-0000-0000-000016F40000}"/>
    <cellStyle name="Total 2 3 2 5 2 3 5" xfId="62475" xr:uid="{00000000-0005-0000-0000-000017F40000}"/>
    <cellStyle name="Total 2 3 2 5 2 4" xfId="62476" xr:uid="{00000000-0005-0000-0000-000018F40000}"/>
    <cellStyle name="Total 2 3 2 5 2 5" xfId="62477" xr:uid="{00000000-0005-0000-0000-000019F40000}"/>
    <cellStyle name="Total 2 3 2 5 2 6" xfId="62478" xr:uid="{00000000-0005-0000-0000-00001AF40000}"/>
    <cellStyle name="Total 2 3 2 5 2 7" xfId="62479" xr:uid="{00000000-0005-0000-0000-00001BF40000}"/>
    <cellStyle name="Total 2 3 2 5 3" xfId="62480" xr:uid="{00000000-0005-0000-0000-00001CF40000}"/>
    <cellStyle name="Total 2 3 2 5 3 2" xfId="62481" xr:uid="{00000000-0005-0000-0000-00001DF40000}"/>
    <cellStyle name="Total 2 3 2 5 3 3" xfId="62482" xr:uid="{00000000-0005-0000-0000-00001EF40000}"/>
    <cellStyle name="Total 2 3 2 5 3 4" xfId="62483" xr:uid="{00000000-0005-0000-0000-00001FF40000}"/>
    <cellStyle name="Total 2 3 2 5 3 5" xfId="62484" xr:uid="{00000000-0005-0000-0000-000020F40000}"/>
    <cellStyle name="Total 2 3 2 5 4" xfId="62485" xr:uid="{00000000-0005-0000-0000-000021F40000}"/>
    <cellStyle name="Total 2 3 2 5 4 2" xfId="62486" xr:uid="{00000000-0005-0000-0000-000022F40000}"/>
    <cellStyle name="Total 2 3 2 5 4 3" xfId="62487" xr:uid="{00000000-0005-0000-0000-000023F40000}"/>
    <cellStyle name="Total 2 3 2 5 4 4" xfId="62488" xr:uid="{00000000-0005-0000-0000-000024F40000}"/>
    <cellStyle name="Total 2 3 2 5 4 5" xfId="62489" xr:uid="{00000000-0005-0000-0000-000025F40000}"/>
    <cellStyle name="Total 2 3 2 5 5" xfId="62490" xr:uid="{00000000-0005-0000-0000-000026F40000}"/>
    <cellStyle name="Total 2 3 2 5 6" xfId="62491" xr:uid="{00000000-0005-0000-0000-000027F40000}"/>
    <cellStyle name="Total 2 3 2 5 7" xfId="62492" xr:uid="{00000000-0005-0000-0000-000028F40000}"/>
    <cellStyle name="Total 2 3 2 5 8" xfId="62493" xr:uid="{00000000-0005-0000-0000-000029F40000}"/>
    <cellStyle name="Total 2 3 2 6" xfId="62494" xr:uid="{00000000-0005-0000-0000-00002AF40000}"/>
    <cellStyle name="Total 2 3 2 6 2" xfId="62495" xr:uid="{00000000-0005-0000-0000-00002BF40000}"/>
    <cellStyle name="Total 2 3 2 6 2 2" xfId="62496" xr:uid="{00000000-0005-0000-0000-00002CF40000}"/>
    <cellStyle name="Total 2 3 2 6 2 2 2" xfId="62497" xr:uid="{00000000-0005-0000-0000-00002DF40000}"/>
    <cellStyle name="Total 2 3 2 6 2 2 3" xfId="62498" xr:uid="{00000000-0005-0000-0000-00002EF40000}"/>
    <cellStyle name="Total 2 3 2 6 2 2 4" xfId="62499" xr:uid="{00000000-0005-0000-0000-00002FF40000}"/>
    <cellStyle name="Total 2 3 2 6 2 2 5" xfId="62500" xr:uid="{00000000-0005-0000-0000-000030F40000}"/>
    <cellStyle name="Total 2 3 2 6 2 3" xfId="62501" xr:uid="{00000000-0005-0000-0000-000031F40000}"/>
    <cellStyle name="Total 2 3 2 6 2 3 2" xfId="62502" xr:uid="{00000000-0005-0000-0000-000032F40000}"/>
    <cellStyle name="Total 2 3 2 6 2 3 3" xfId="62503" xr:uid="{00000000-0005-0000-0000-000033F40000}"/>
    <cellStyle name="Total 2 3 2 6 2 3 4" xfId="62504" xr:uid="{00000000-0005-0000-0000-000034F40000}"/>
    <cellStyle name="Total 2 3 2 6 2 3 5" xfId="62505" xr:uid="{00000000-0005-0000-0000-000035F40000}"/>
    <cellStyle name="Total 2 3 2 6 2 4" xfId="62506" xr:uid="{00000000-0005-0000-0000-000036F40000}"/>
    <cellStyle name="Total 2 3 2 6 2 5" xfId="62507" xr:uid="{00000000-0005-0000-0000-000037F40000}"/>
    <cellStyle name="Total 2 3 2 6 2 6" xfId="62508" xr:uid="{00000000-0005-0000-0000-000038F40000}"/>
    <cellStyle name="Total 2 3 2 6 2 7" xfId="62509" xr:uid="{00000000-0005-0000-0000-000039F40000}"/>
    <cellStyle name="Total 2 3 2 6 3" xfId="62510" xr:uid="{00000000-0005-0000-0000-00003AF40000}"/>
    <cellStyle name="Total 2 3 2 6 3 2" xfId="62511" xr:uid="{00000000-0005-0000-0000-00003BF40000}"/>
    <cellStyle name="Total 2 3 2 6 3 3" xfId="62512" xr:uid="{00000000-0005-0000-0000-00003CF40000}"/>
    <cellStyle name="Total 2 3 2 6 3 4" xfId="62513" xr:uid="{00000000-0005-0000-0000-00003DF40000}"/>
    <cellStyle name="Total 2 3 2 6 3 5" xfId="62514" xr:uid="{00000000-0005-0000-0000-00003EF40000}"/>
    <cellStyle name="Total 2 3 2 6 4" xfId="62515" xr:uid="{00000000-0005-0000-0000-00003FF40000}"/>
    <cellStyle name="Total 2 3 2 6 4 2" xfId="62516" xr:uid="{00000000-0005-0000-0000-000040F40000}"/>
    <cellStyle name="Total 2 3 2 6 4 3" xfId="62517" xr:uid="{00000000-0005-0000-0000-000041F40000}"/>
    <cellStyle name="Total 2 3 2 6 4 4" xfId="62518" xr:uid="{00000000-0005-0000-0000-000042F40000}"/>
    <cellStyle name="Total 2 3 2 6 4 5" xfId="62519" xr:uid="{00000000-0005-0000-0000-000043F40000}"/>
    <cellStyle name="Total 2 3 2 6 5" xfId="62520" xr:uid="{00000000-0005-0000-0000-000044F40000}"/>
    <cellStyle name="Total 2 3 2 6 6" xfId="62521" xr:uid="{00000000-0005-0000-0000-000045F40000}"/>
    <cellStyle name="Total 2 3 2 6 7" xfId="62522" xr:uid="{00000000-0005-0000-0000-000046F40000}"/>
    <cellStyle name="Total 2 3 2 6 8" xfId="62523" xr:uid="{00000000-0005-0000-0000-000047F40000}"/>
    <cellStyle name="Total 2 3 2 7" xfId="62524" xr:uid="{00000000-0005-0000-0000-000048F40000}"/>
    <cellStyle name="Total 2 3 2 7 2" xfId="62525" xr:uid="{00000000-0005-0000-0000-000049F40000}"/>
    <cellStyle name="Total 2 3 2 7 2 2" xfId="62526" xr:uid="{00000000-0005-0000-0000-00004AF40000}"/>
    <cellStyle name="Total 2 3 2 7 2 2 2" xfId="62527" xr:uid="{00000000-0005-0000-0000-00004BF40000}"/>
    <cellStyle name="Total 2 3 2 7 2 2 3" xfId="62528" xr:uid="{00000000-0005-0000-0000-00004CF40000}"/>
    <cellStyle name="Total 2 3 2 7 2 2 4" xfId="62529" xr:uid="{00000000-0005-0000-0000-00004DF40000}"/>
    <cellStyle name="Total 2 3 2 7 2 2 5" xfId="62530" xr:uid="{00000000-0005-0000-0000-00004EF40000}"/>
    <cellStyle name="Total 2 3 2 7 2 3" xfId="62531" xr:uid="{00000000-0005-0000-0000-00004FF40000}"/>
    <cellStyle name="Total 2 3 2 7 2 3 2" xfId="62532" xr:uid="{00000000-0005-0000-0000-000050F40000}"/>
    <cellStyle name="Total 2 3 2 7 2 3 3" xfId="62533" xr:uid="{00000000-0005-0000-0000-000051F40000}"/>
    <cellStyle name="Total 2 3 2 7 2 3 4" xfId="62534" xr:uid="{00000000-0005-0000-0000-000052F40000}"/>
    <cellStyle name="Total 2 3 2 7 2 3 5" xfId="62535" xr:uid="{00000000-0005-0000-0000-000053F40000}"/>
    <cellStyle name="Total 2 3 2 7 2 4" xfId="62536" xr:uid="{00000000-0005-0000-0000-000054F40000}"/>
    <cellStyle name="Total 2 3 2 7 2 5" xfId="62537" xr:uid="{00000000-0005-0000-0000-000055F40000}"/>
    <cellStyle name="Total 2 3 2 7 2 6" xfId="62538" xr:uid="{00000000-0005-0000-0000-000056F40000}"/>
    <cellStyle name="Total 2 3 2 7 2 7" xfId="62539" xr:uid="{00000000-0005-0000-0000-000057F40000}"/>
    <cellStyle name="Total 2 3 2 7 3" xfId="62540" xr:uid="{00000000-0005-0000-0000-000058F40000}"/>
    <cellStyle name="Total 2 3 2 7 3 2" xfId="62541" xr:uid="{00000000-0005-0000-0000-000059F40000}"/>
    <cellStyle name="Total 2 3 2 7 3 3" xfId="62542" xr:uid="{00000000-0005-0000-0000-00005AF40000}"/>
    <cellStyle name="Total 2 3 2 7 3 4" xfId="62543" xr:uid="{00000000-0005-0000-0000-00005BF40000}"/>
    <cellStyle name="Total 2 3 2 7 3 5" xfId="62544" xr:uid="{00000000-0005-0000-0000-00005CF40000}"/>
    <cellStyle name="Total 2 3 2 7 4" xfId="62545" xr:uid="{00000000-0005-0000-0000-00005DF40000}"/>
    <cellStyle name="Total 2 3 2 7 4 2" xfId="62546" xr:uid="{00000000-0005-0000-0000-00005EF40000}"/>
    <cellStyle name="Total 2 3 2 7 4 3" xfId="62547" xr:uid="{00000000-0005-0000-0000-00005FF40000}"/>
    <cellStyle name="Total 2 3 2 7 4 4" xfId="62548" xr:uid="{00000000-0005-0000-0000-000060F40000}"/>
    <cellStyle name="Total 2 3 2 7 4 5" xfId="62549" xr:uid="{00000000-0005-0000-0000-000061F40000}"/>
    <cellStyle name="Total 2 3 2 7 5" xfId="62550" xr:uid="{00000000-0005-0000-0000-000062F40000}"/>
    <cellStyle name="Total 2 3 2 7 6" xfId="62551" xr:uid="{00000000-0005-0000-0000-000063F40000}"/>
    <cellStyle name="Total 2 3 2 7 7" xfId="62552" xr:uid="{00000000-0005-0000-0000-000064F40000}"/>
    <cellStyle name="Total 2 3 2 7 8" xfId="62553" xr:uid="{00000000-0005-0000-0000-000065F40000}"/>
    <cellStyle name="Total 2 3 2 8" xfId="62554" xr:uid="{00000000-0005-0000-0000-000066F40000}"/>
    <cellStyle name="Total 2 3 2 8 2" xfId="62555" xr:uid="{00000000-0005-0000-0000-000067F40000}"/>
    <cellStyle name="Total 2 3 2 8 2 2" xfId="62556" xr:uid="{00000000-0005-0000-0000-000068F40000}"/>
    <cellStyle name="Total 2 3 2 8 2 2 2" xfId="62557" xr:uid="{00000000-0005-0000-0000-000069F40000}"/>
    <cellStyle name="Total 2 3 2 8 2 2 3" xfId="62558" xr:uid="{00000000-0005-0000-0000-00006AF40000}"/>
    <cellStyle name="Total 2 3 2 8 2 2 4" xfId="62559" xr:uid="{00000000-0005-0000-0000-00006BF40000}"/>
    <cellStyle name="Total 2 3 2 8 2 2 5" xfId="62560" xr:uid="{00000000-0005-0000-0000-00006CF40000}"/>
    <cellStyle name="Total 2 3 2 8 2 3" xfId="62561" xr:uid="{00000000-0005-0000-0000-00006DF40000}"/>
    <cellStyle name="Total 2 3 2 8 2 3 2" xfId="62562" xr:uid="{00000000-0005-0000-0000-00006EF40000}"/>
    <cellStyle name="Total 2 3 2 8 2 3 3" xfId="62563" xr:uid="{00000000-0005-0000-0000-00006FF40000}"/>
    <cellStyle name="Total 2 3 2 8 2 3 4" xfId="62564" xr:uid="{00000000-0005-0000-0000-000070F40000}"/>
    <cellStyle name="Total 2 3 2 8 2 3 5" xfId="62565" xr:uid="{00000000-0005-0000-0000-000071F40000}"/>
    <cellStyle name="Total 2 3 2 8 2 4" xfId="62566" xr:uid="{00000000-0005-0000-0000-000072F40000}"/>
    <cellStyle name="Total 2 3 2 8 2 5" xfId="62567" xr:uid="{00000000-0005-0000-0000-000073F40000}"/>
    <cellStyle name="Total 2 3 2 8 2 6" xfId="62568" xr:uid="{00000000-0005-0000-0000-000074F40000}"/>
    <cellStyle name="Total 2 3 2 8 2 7" xfId="62569" xr:uid="{00000000-0005-0000-0000-000075F40000}"/>
    <cellStyle name="Total 2 3 2 8 3" xfId="62570" xr:uid="{00000000-0005-0000-0000-000076F40000}"/>
    <cellStyle name="Total 2 3 2 8 3 2" xfId="62571" xr:uid="{00000000-0005-0000-0000-000077F40000}"/>
    <cellStyle name="Total 2 3 2 8 3 3" xfId="62572" xr:uid="{00000000-0005-0000-0000-000078F40000}"/>
    <cellStyle name="Total 2 3 2 8 3 4" xfId="62573" xr:uid="{00000000-0005-0000-0000-000079F40000}"/>
    <cellStyle name="Total 2 3 2 8 3 5" xfId="62574" xr:uid="{00000000-0005-0000-0000-00007AF40000}"/>
    <cellStyle name="Total 2 3 2 8 4" xfId="62575" xr:uid="{00000000-0005-0000-0000-00007BF40000}"/>
    <cellStyle name="Total 2 3 2 8 4 2" xfId="62576" xr:uid="{00000000-0005-0000-0000-00007CF40000}"/>
    <cellStyle name="Total 2 3 2 8 4 3" xfId="62577" xr:uid="{00000000-0005-0000-0000-00007DF40000}"/>
    <cellStyle name="Total 2 3 2 8 4 4" xfId="62578" xr:uid="{00000000-0005-0000-0000-00007EF40000}"/>
    <cellStyle name="Total 2 3 2 8 4 5" xfId="62579" xr:uid="{00000000-0005-0000-0000-00007FF40000}"/>
    <cellStyle name="Total 2 3 2 8 5" xfId="62580" xr:uid="{00000000-0005-0000-0000-000080F40000}"/>
    <cellStyle name="Total 2 3 2 8 6" xfId="62581" xr:uid="{00000000-0005-0000-0000-000081F40000}"/>
    <cellStyle name="Total 2 3 2 8 7" xfId="62582" xr:uid="{00000000-0005-0000-0000-000082F40000}"/>
    <cellStyle name="Total 2 3 2 8 8" xfId="62583" xr:uid="{00000000-0005-0000-0000-000083F40000}"/>
    <cellStyle name="Total 2 3 2 9" xfId="62584" xr:uid="{00000000-0005-0000-0000-000084F40000}"/>
    <cellStyle name="Total 2 3 2 9 2" xfId="62585" xr:uid="{00000000-0005-0000-0000-000085F40000}"/>
    <cellStyle name="Total 2 3 2 9 2 2" xfId="62586" xr:uid="{00000000-0005-0000-0000-000086F40000}"/>
    <cellStyle name="Total 2 3 2 9 2 2 2" xfId="62587" xr:uid="{00000000-0005-0000-0000-000087F40000}"/>
    <cellStyle name="Total 2 3 2 9 2 2 3" xfId="62588" xr:uid="{00000000-0005-0000-0000-000088F40000}"/>
    <cellStyle name="Total 2 3 2 9 2 2 4" xfId="62589" xr:uid="{00000000-0005-0000-0000-000089F40000}"/>
    <cellStyle name="Total 2 3 2 9 2 2 5" xfId="62590" xr:uid="{00000000-0005-0000-0000-00008AF40000}"/>
    <cellStyle name="Total 2 3 2 9 2 3" xfId="62591" xr:uid="{00000000-0005-0000-0000-00008BF40000}"/>
    <cellStyle name="Total 2 3 2 9 2 3 2" xfId="62592" xr:uid="{00000000-0005-0000-0000-00008CF40000}"/>
    <cellStyle name="Total 2 3 2 9 2 3 3" xfId="62593" xr:uid="{00000000-0005-0000-0000-00008DF40000}"/>
    <cellStyle name="Total 2 3 2 9 2 3 4" xfId="62594" xr:uid="{00000000-0005-0000-0000-00008EF40000}"/>
    <cellStyle name="Total 2 3 2 9 2 3 5" xfId="62595" xr:uid="{00000000-0005-0000-0000-00008FF40000}"/>
    <cellStyle name="Total 2 3 2 9 2 4" xfId="62596" xr:uid="{00000000-0005-0000-0000-000090F40000}"/>
    <cellStyle name="Total 2 3 2 9 2 5" xfId="62597" xr:uid="{00000000-0005-0000-0000-000091F40000}"/>
    <cellStyle name="Total 2 3 2 9 2 6" xfId="62598" xr:uid="{00000000-0005-0000-0000-000092F40000}"/>
    <cellStyle name="Total 2 3 2 9 2 7" xfId="62599" xr:uid="{00000000-0005-0000-0000-000093F40000}"/>
    <cellStyle name="Total 2 3 2 9 3" xfId="62600" xr:uid="{00000000-0005-0000-0000-000094F40000}"/>
    <cellStyle name="Total 2 3 2 9 3 2" xfId="62601" xr:uid="{00000000-0005-0000-0000-000095F40000}"/>
    <cellStyle name="Total 2 3 2 9 3 3" xfId="62602" xr:uid="{00000000-0005-0000-0000-000096F40000}"/>
    <cellStyle name="Total 2 3 2 9 3 4" xfId="62603" xr:uid="{00000000-0005-0000-0000-000097F40000}"/>
    <cellStyle name="Total 2 3 2 9 3 5" xfId="62604" xr:uid="{00000000-0005-0000-0000-000098F40000}"/>
    <cellStyle name="Total 2 3 2 9 4" xfId="62605" xr:uid="{00000000-0005-0000-0000-000099F40000}"/>
    <cellStyle name="Total 2 3 2 9 4 2" xfId="62606" xr:uid="{00000000-0005-0000-0000-00009AF40000}"/>
    <cellStyle name="Total 2 3 2 9 4 3" xfId="62607" xr:uid="{00000000-0005-0000-0000-00009BF40000}"/>
    <cellStyle name="Total 2 3 2 9 4 4" xfId="62608" xr:uid="{00000000-0005-0000-0000-00009CF40000}"/>
    <cellStyle name="Total 2 3 2 9 4 5" xfId="62609" xr:uid="{00000000-0005-0000-0000-00009DF40000}"/>
    <cellStyle name="Total 2 3 2 9 5" xfId="62610" xr:uid="{00000000-0005-0000-0000-00009EF40000}"/>
    <cellStyle name="Total 2 3 2 9 6" xfId="62611" xr:uid="{00000000-0005-0000-0000-00009FF40000}"/>
    <cellStyle name="Total 2 3 2 9 7" xfId="62612" xr:uid="{00000000-0005-0000-0000-0000A0F40000}"/>
    <cellStyle name="Total 2 3 2 9 8" xfId="62613" xr:uid="{00000000-0005-0000-0000-0000A1F40000}"/>
    <cellStyle name="Total 2 3 3" xfId="62614" xr:uid="{00000000-0005-0000-0000-0000A2F40000}"/>
    <cellStyle name="Total 2 3 3 2" xfId="62615" xr:uid="{00000000-0005-0000-0000-0000A3F40000}"/>
    <cellStyle name="Total 2 3 3 2 2" xfId="62616" xr:uid="{00000000-0005-0000-0000-0000A4F40000}"/>
    <cellStyle name="Total 2 3 3 3" xfId="62617" xr:uid="{00000000-0005-0000-0000-0000A5F40000}"/>
    <cellStyle name="Total 2 3 3 4" xfId="62618" xr:uid="{00000000-0005-0000-0000-0000A6F40000}"/>
    <cellStyle name="Total 2 3 3 5" xfId="62619" xr:uid="{00000000-0005-0000-0000-0000A7F40000}"/>
    <cellStyle name="Total 2 3 4" xfId="62620" xr:uid="{00000000-0005-0000-0000-0000A8F40000}"/>
    <cellStyle name="Total 2 3 4 2" xfId="62621" xr:uid="{00000000-0005-0000-0000-0000A9F40000}"/>
    <cellStyle name="Total 2 3 4 2 2" xfId="62622" xr:uid="{00000000-0005-0000-0000-0000AAF40000}"/>
    <cellStyle name="Total 2 3 4 3" xfId="62623" xr:uid="{00000000-0005-0000-0000-0000ABF40000}"/>
    <cellStyle name="Total 2 3 4 4" xfId="62624" xr:uid="{00000000-0005-0000-0000-0000ACF40000}"/>
    <cellStyle name="Total 2 3 4 5" xfId="62625" xr:uid="{00000000-0005-0000-0000-0000ADF40000}"/>
    <cellStyle name="Total 2 3 5" xfId="62626" xr:uid="{00000000-0005-0000-0000-0000AEF40000}"/>
    <cellStyle name="Total 2 3 5 2" xfId="62627" xr:uid="{00000000-0005-0000-0000-0000AFF40000}"/>
    <cellStyle name="Total 2 3 6" xfId="62628" xr:uid="{00000000-0005-0000-0000-0000B0F40000}"/>
    <cellStyle name="Total 2 3 7" xfId="62629" xr:uid="{00000000-0005-0000-0000-0000B1F40000}"/>
    <cellStyle name="Total 2 3_T-straight with PEDs adjustor" xfId="62630" xr:uid="{00000000-0005-0000-0000-0000B2F40000}"/>
    <cellStyle name="Total 2 4" xfId="62631" xr:uid="{00000000-0005-0000-0000-0000B3F40000}"/>
    <cellStyle name="Total 2 4 2" xfId="62632" xr:uid="{00000000-0005-0000-0000-0000B4F40000}"/>
    <cellStyle name="Total 2 4 3" xfId="62633" xr:uid="{00000000-0005-0000-0000-0000B5F40000}"/>
    <cellStyle name="Total 2 4_T-straight with PEDs adjustor" xfId="62634" xr:uid="{00000000-0005-0000-0000-0000B6F40000}"/>
    <cellStyle name="Total 2 5" xfId="62635" xr:uid="{00000000-0005-0000-0000-0000B7F40000}"/>
    <cellStyle name="Total 2 5 10" xfId="62636" xr:uid="{00000000-0005-0000-0000-0000B8F40000}"/>
    <cellStyle name="Total 2 5 10 2" xfId="62637" xr:uid="{00000000-0005-0000-0000-0000B9F40000}"/>
    <cellStyle name="Total 2 5 10 2 2" xfId="62638" xr:uid="{00000000-0005-0000-0000-0000BAF40000}"/>
    <cellStyle name="Total 2 5 10 2 2 2" xfId="62639" xr:uid="{00000000-0005-0000-0000-0000BBF40000}"/>
    <cellStyle name="Total 2 5 10 2 2 3" xfId="62640" xr:uid="{00000000-0005-0000-0000-0000BCF40000}"/>
    <cellStyle name="Total 2 5 10 2 2 4" xfId="62641" xr:uid="{00000000-0005-0000-0000-0000BDF40000}"/>
    <cellStyle name="Total 2 5 10 2 2 5" xfId="62642" xr:uid="{00000000-0005-0000-0000-0000BEF40000}"/>
    <cellStyle name="Total 2 5 10 2 3" xfId="62643" xr:uid="{00000000-0005-0000-0000-0000BFF40000}"/>
    <cellStyle name="Total 2 5 10 2 3 2" xfId="62644" xr:uid="{00000000-0005-0000-0000-0000C0F40000}"/>
    <cellStyle name="Total 2 5 10 2 3 3" xfId="62645" xr:uid="{00000000-0005-0000-0000-0000C1F40000}"/>
    <cellStyle name="Total 2 5 10 2 3 4" xfId="62646" xr:uid="{00000000-0005-0000-0000-0000C2F40000}"/>
    <cellStyle name="Total 2 5 10 2 3 5" xfId="62647" xr:uid="{00000000-0005-0000-0000-0000C3F40000}"/>
    <cellStyle name="Total 2 5 10 2 4" xfId="62648" xr:uid="{00000000-0005-0000-0000-0000C4F40000}"/>
    <cellStyle name="Total 2 5 10 2 5" xfId="62649" xr:uid="{00000000-0005-0000-0000-0000C5F40000}"/>
    <cellStyle name="Total 2 5 10 2 6" xfId="62650" xr:uid="{00000000-0005-0000-0000-0000C6F40000}"/>
    <cellStyle name="Total 2 5 10 2 7" xfId="62651" xr:uid="{00000000-0005-0000-0000-0000C7F40000}"/>
    <cellStyle name="Total 2 5 10 3" xfId="62652" xr:uid="{00000000-0005-0000-0000-0000C8F40000}"/>
    <cellStyle name="Total 2 5 10 3 2" xfId="62653" xr:uid="{00000000-0005-0000-0000-0000C9F40000}"/>
    <cellStyle name="Total 2 5 10 3 3" xfId="62654" xr:uid="{00000000-0005-0000-0000-0000CAF40000}"/>
    <cellStyle name="Total 2 5 10 3 4" xfId="62655" xr:uid="{00000000-0005-0000-0000-0000CBF40000}"/>
    <cellStyle name="Total 2 5 10 3 5" xfId="62656" xr:uid="{00000000-0005-0000-0000-0000CCF40000}"/>
    <cellStyle name="Total 2 5 10 4" xfId="62657" xr:uid="{00000000-0005-0000-0000-0000CDF40000}"/>
    <cellStyle name="Total 2 5 10 4 2" xfId="62658" xr:uid="{00000000-0005-0000-0000-0000CEF40000}"/>
    <cellStyle name="Total 2 5 10 4 3" xfId="62659" xr:uid="{00000000-0005-0000-0000-0000CFF40000}"/>
    <cellStyle name="Total 2 5 10 4 4" xfId="62660" xr:uid="{00000000-0005-0000-0000-0000D0F40000}"/>
    <cellStyle name="Total 2 5 10 4 5" xfId="62661" xr:uid="{00000000-0005-0000-0000-0000D1F40000}"/>
    <cellStyle name="Total 2 5 10 5" xfId="62662" xr:uid="{00000000-0005-0000-0000-0000D2F40000}"/>
    <cellStyle name="Total 2 5 10 6" xfId="62663" xr:uid="{00000000-0005-0000-0000-0000D3F40000}"/>
    <cellStyle name="Total 2 5 10 7" xfId="62664" xr:uid="{00000000-0005-0000-0000-0000D4F40000}"/>
    <cellStyle name="Total 2 5 10 8" xfId="62665" xr:uid="{00000000-0005-0000-0000-0000D5F40000}"/>
    <cellStyle name="Total 2 5 11" xfId="62666" xr:uid="{00000000-0005-0000-0000-0000D6F40000}"/>
    <cellStyle name="Total 2 5 11 2" xfId="62667" xr:uid="{00000000-0005-0000-0000-0000D7F40000}"/>
    <cellStyle name="Total 2 5 11 2 2" xfId="62668" xr:uid="{00000000-0005-0000-0000-0000D8F40000}"/>
    <cellStyle name="Total 2 5 11 2 2 2" xfId="62669" xr:uid="{00000000-0005-0000-0000-0000D9F40000}"/>
    <cellStyle name="Total 2 5 11 2 2 3" xfId="62670" xr:uid="{00000000-0005-0000-0000-0000DAF40000}"/>
    <cellStyle name="Total 2 5 11 2 2 4" xfId="62671" xr:uid="{00000000-0005-0000-0000-0000DBF40000}"/>
    <cellStyle name="Total 2 5 11 2 2 5" xfId="62672" xr:uid="{00000000-0005-0000-0000-0000DCF40000}"/>
    <cellStyle name="Total 2 5 11 2 3" xfId="62673" xr:uid="{00000000-0005-0000-0000-0000DDF40000}"/>
    <cellStyle name="Total 2 5 11 2 3 2" xfId="62674" xr:uid="{00000000-0005-0000-0000-0000DEF40000}"/>
    <cellStyle name="Total 2 5 11 2 3 3" xfId="62675" xr:uid="{00000000-0005-0000-0000-0000DFF40000}"/>
    <cellStyle name="Total 2 5 11 2 3 4" xfId="62676" xr:uid="{00000000-0005-0000-0000-0000E0F40000}"/>
    <cellStyle name="Total 2 5 11 2 3 5" xfId="62677" xr:uid="{00000000-0005-0000-0000-0000E1F40000}"/>
    <cellStyle name="Total 2 5 11 2 4" xfId="62678" xr:uid="{00000000-0005-0000-0000-0000E2F40000}"/>
    <cellStyle name="Total 2 5 11 2 5" xfId="62679" xr:uid="{00000000-0005-0000-0000-0000E3F40000}"/>
    <cellStyle name="Total 2 5 11 2 6" xfId="62680" xr:uid="{00000000-0005-0000-0000-0000E4F40000}"/>
    <cellStyle name="Total 2 5 11 2 7" xfId="62681" xr:uid="{00000000-0005-0000-0000-0000E5F40000}"/>
    <cellStyle name="Total 2 5 11 3" xfId="62682" xr:uid="{00000000-0005-0000-0000-0000E6F40000}"/>
    <cellStyle name="Total 2 5 11 3 2" xfId="62683" xr:uid="{00000000-0005-0000-0000-0000E7F40000}"/>
    <cellStyle name="Total 2 5 11 3 3" xfId="62684" xr:uid="{00000000-0005-0000-0000-0000E8F40000}"/>
    <cellStyle name="Total 2 5 11 3 4" xfId="62685" xr:uid="{00000000-0005-0000-0000-0000E9F40000}"/>
    <cellStyle name="Total 2 5 11 3 5" xfId="62686" xr:uid="{00000000-0005-0000-0000-0000EAF40000}"/>
    <cellStyle name="Total 2 5 11 4" xfId="62687" xr:uid="{00000000-0005-0000-0000-0000EBF40000}"/>
    <cellStyle name="Total 2 5 11 4 2" xfId="62688" xr:uid="{00000000-0005-0000-0000-0000ECF40000}"/>
    <cellStyle name="Total 2 5 11 4 3" xfId="62689" xr:uid="{00000000-0005-0000-0000-0000EDF40000}"/>
    <cellStyle name="Total 2 5 11 4 4" xfId="62690" xr:uid="{00000000-0005-0000-0000-0000EEF40000}"/>
    <cellStyle name="Total 2 5 11 4 5" xfId="62691" xr:uid="{00000000-0005-0000-0000-0000EFF40000}"/>
    <cellStyle name="Total 2 5 11 5" xfId="62692" xr:uid="{00000000-0005-0000-0000-0000F0F40000}"/>
    <cellStyle name="Total 2 5 11 6" xfId="62693" xr:uid="{00000000-0005-0000-0000-0000F1F40000}"/>
    <cellStyle name="Total 2 5 11 7" xfId="62694" xr:uid="{00000000-0005-0000-0000-0000F2F40000}"/>
    <cellStyle name="Total 2 5 11 8" xfId="62695" xr:uid="{00000000-0005-0000-0000-0000F3F40000}"/>
    <cellStyle name="Total 2 5 12" xfId="62696" xr:uid="{00000000-0005-0000-0000-0000F4F40000}"/>
    <cellStyle name="Total 2 5 12 2" xfId="62697" xr:uid="{00000000-0005-0000-0000-0000F5F40000}"/>
    <cellStyle name="Total 2 5 12 2 2" xfId="62698" xr:uid="{00000000-0005-0000-0000-0000F6F40000}"/>
    <cellStyle name="Total 2 5 12 2 2 2" xfId="62699" xr:uid="{00000000-0005-0000-0000-0000F7F40000}"/>
    <cellStyle name="Total 2 5 12 2 2 3" xfId="62700" xr:uid="{00000000-0005-0000-0000-0000F8F40000}"/>
    <cellStyle name="Total 2 5 12 2 2 4" xfId="62701" xr:uid="{00000000-0005-0000-0000-0000F9F40000}"/>
    <cellStyle name="Total 2 5 12 2 2 5" xfId="62702" xr:uid="{00000000-0005-0000-0000-0000FAF40000}"/>
    <cellStyle name="Total 2 5 12 2 3" xfId="62703" xr:uid="{00000000-0005-0000-0000-0000FBF40000}"/>
    <cellStyle name="Total 2 5 12 2 3 2" xfId="62704" xr:uid="{00000000-0005-0000-0000-0000FCF40000}"/>
    <cellStyle name="Total 2 5 12 2 3 3" xfId="62705" xr:uid="{00000000-0005-0000-0000-0000FDF40000}"/>
    <cellStyle name="Total 2 5 12 2 3 4" xfId="62706" xr:uid="{00000000-0005-0000-0000-0000FEF40000}"/>
    <cellStyle name="Total 2 5 12 2 3 5" xfId="62707" xr:uid="{00000000-0005-0000-0000-0000FFF40000}"/>
    <cellStyle name="Total 2 5 12 2 4" xfId="62708" xr:uid="{00000000-0005-0000-0000-000000F50000}"/>
    <cellStyle name="Total 2 5 12 2 5" xfId="62709" xr:uid="{00000000-0005-0000-0000-000001F50000}"/>
    <cellStyle name="Total 2 5 12 2 6" xfId="62710" xr:uid="{00000000-0005-0000-0000-000002F50000}"/>
    <cellStyle name="Total 2 5 12 2 7" xfId="62711" xr:uid="{00000000-0005-0000-0000-000003F50000}"/>
    <cellStyle name="Total 2 5 12 3" xfId="62712" xr:uid="{00000000-0005-0000-0000-000004F50000}"/>
    <cellStyle name="Total 2 5 12 3 2" xfId="62713" xr:uid="{00000000-0005-0000-0000-000005F50000}"/>
    <cellStyle name="Total 2 5 12 3 3" xfId="62714" xr:uid="{00000000-0005-0000-0000-000006F50000}"/>
    <cellStyle name="Total 2 5 12 3 4" xfId="62715" xr:uid="{00000000-0005-0000-0000-000007F50000}"/>
    <cellStyle name="Total 2 5 12 3 5" xfId="62716" xr:uid="{00000000-0005-0000-0000-000008F50000}"/>
    <cellStyle name="Total 2 5 12 4" xfId="62717" xr:uid="{00000000-0005-0000-0000-000009F50000}"/>
    <cellStyle name="Total 2 5 12 4 2" xfId="62718" xr:uid="{00000000-0005-0000-0000-00000AF50000}"/>
    <cellStyle name="Total 2 5 12 4 3" xfId="62719" xr:uid="{00000000-0005-0000-0000-00000BF50000}"/>
    <cellStyle name="Total 2 5 12 4 4" xfId="62720" xr:uid="{00000000-0005-0000-0000-00000CF50000}"/>
    <cellStyle name="Total 2 5 12 4 5" xfId="62721" xr:uid="{00000000-0005-0000-0000-00000DF50000}"/>
    <cellStyle name="Total 2 5 12 5" xfId="62722" xr:uid="{00000000-0005-0000-0000-00000EF50000}"/>
    <cellStyle name="Total 2 5 12 6" xfId="62723" xr:uid="{00000000-0005-0000-0000-00000FF50000}"/>
    <cellStyle name="Total 2 5 12 7" xfId="62724" xr:uid="{00000000-0005-0000-0000-000010F50000}"/>
    <cellStyle name="Total 2 5 12 8" xfId="62725" xr:uid="{00000000-0005-0000-0000-000011F50000}"/>
    <cellStyle name="Total 2 5 13" xfId="62726" xr:uid="{00000000-0005-0000-0000-000012F50000}"/>
    <cellStyle name="Total 2 5 13 2" xfId="62727" xr:uid="{00000000-0005-0000-0000-000013F50000}"/>
    <cellStyle name="Total 2 5 13 2 2" xfId="62728" xr:uid="{00000000-0005-0000-0000-000014F50000}"/>
    <cellStyle name="Total 2 5 13 2 2 2" xfId="62729" xr:uid="{00000000-0005-0000-0000-000015F50000}"/>
    <cellStyle name="Total 2 5 13 2 2 3" xfId="62730" xr:uid="{00000000-0005-0000-0000-000016F50000}"/>
    <cellStyle name="Total 2 5 13 2 2 4" xfId="62731" xr:uid="{00000000-0005-0000-0000-000017F50000}"/>
    <cellStyle name="Total 2 5 13 2 2 5" xfId="62732" xr:uid="{00000000-0005-0000-0000-000018F50000}"/>
    <cellStyle name="Total 2 5 13 2 3" xfId="62733" xr:uid="{00000000-0005-0000-0000-000019F50000}"/>
    <cellStyle name="Total 2 5 13 2 3 2" xfId="62734" xr:uid="{00000000-0005-0000-0000-00001AF50000}"/>
    <cellStyle name="Total 2 5 13 2 3 3" xfId="62735" xr:uid="{00000000-0005-0000-0000-00001BF50000}"/>
    <cellStyle name="Total 2 5 13 2 3 4" xfId="62736" xr:uid="{00000000-0005-0000-0000-00001CF50000}"/>
    <cellStyle name="Total 2 5 13 2 3 5" xfId="62737" xr:uid="{00000000-0005-0000-0000-00001DF50000}"/>
    <cellStyle name="Total 2 5 13 2 4" xfId="62738" xr:uid="{00000000-0005-0000-0000-00001EF50000}"/>
    <cellStyle name="Total 2 5 13 2 5" xfId="62739" xr:uid="{00000000-0005-0000-0000-00001FF50000}"/>
    <cellStyle name="Total 2 5 13 2 6" xfId="62740" xr:uid="{00000000-0005-0000-0000-000020F50000}"/>
    <cellStyle name="Total 2 5 13 2 7" xfId="62741" xr:uid="{00000000-0005-0000-0000-000021F50000}"/>
    <cellStyle name="Total 2 5 13 3" xfId="62742" xr:uid="{00000000-0005-0000-0000-000022F50000}"/>
    <cellStyle name="Total 2 5 13 3 2" xfId="62743" xr:uid="{00000000-0005-0000-0000-000023F50000}"/>
    <cellStyle name="Total 2 5 13 3 3" xfId="62744" xr:uid="{00000000-0005-0000-0000-000024F50000}"/>
    <cellStyle name="Total 2 5 13 3 4" xfId="62745" xr:uid="{00000000-0005-0000-0000-000025F50000}"/>
    <cellStyle name="Total 2 5 13 3 5" xfId="62746" xr:uid="{00000000-0005-0000-0000-000026F50000}"/>
    <cellStyle name="Total 2 5 13 4" xfId="62747" xr:uid="{00000000-0005-0000-0000-000027F50000}"/>
    <cellStyle name="Total 2 5 13 4 2" xfId="62748" xr:uid="{00000000-0005-0000-0000-000028F50000}"/>
    <cellStyle name="Total 2 5 13 4 3" xfId="62749" xr:uid="{00000000-0005-0000-0000-000029F50000}"/>
    <cellStyle name="Total 2 5 13 4 4" xfId="62750" xr:uid="{00000000-0005-0000-0000-00002AF50000}"/>
    <cellStyle name="Total 2 5 13 4 5" xfId="62751" xr:uid="{00000000-0005-0000-0000-00002BF50000}"/>
    <cellStyle name="Total 2 5 13 5" xfId="62752" xr:uid="{00000000-0005-0000-0000-00002CF50000}"/>
    <cellStyle name="Total 2 5 13 6" xfId="62753" xr:uid="{00000000-0005-0000-0000-00002DF50000}"/>
    <cellStyle name="Total 2 5 13 7" xfId="62754" xr:uid="{00000000-0005-0000-0000-00002EF50000}"/>
    <cellStyle name="Total 2 5 13 8" xfId="62755" xr:uid="{00000000-0005-0000-0000-00002FF50000}"/>
    <cellStyle name="Total 2 5 14" xfId="62756" xr:uid="{00000000-0005-0000-0000-000030F50000}"/>
    <cellStyle name="Total 2 5 14 2" xfId="62757" xr:uid="{00000000-0005-0000-0000-000031F50000}"/>
    <cellStyle name="Total 2 5 14 2 2" xfId="62758" xr:uid="{00000000-0005-0000-0000-000032F50000}"/>
    <cellStyle name="Total 2 5 14 2 2 2" xfId="62759" xr:uid="{00000000-0005-0000-0000-000033F50000}"/>
    <cellStyle name="Total 2 5 14 2 2 3" xfId="62760" xr:uid="{00000000-0005-0000-0000-000034F50000}"/>
    <cellStyle name="Total 2 5 14 2 2 4" xfId="62761" xr:uid="{00000000-0005-0000-0000-000035F50000}"/>
    <cellStyle name="Total 2 5 14 2 2 5" xfId="62762" xr:uid="{00000000-0005-0000-0000-000036F50000}"/>
    <cellStyle name="Total 2 5 14 2 3" xfId="62763" xr:uid="{00000000-0005-0000-0000-000037F50000}"/>
    <cellStyle name="Total 2 5 14 2 3 2" xfId="62764" xr:uid="{00000000-0005-0000-0000-000038F50000}"/>
    <cellStyle name="Total 2 5 14 2 3 3" xfId="62765" xr:uid="{00000000-0005-0000-0000-000039F50000}"/>
    <cellStyle name="Total 2 5 14 2 3 4" xfId="62766" xr:uid="{00000000-0005-0000-0000-00003AF50000}"/>
    <cellStyle name="Total 2 5 14 2 3 5" xfId="62767" xr:uid="{00000000-0005-0000-0000-00003BF50000}"/>
    <cellStyle name="Total 2 5 14 2 4" xfId="62768" xr:uid="{00000000-0005-0000-0000-00003CF50000}"/>
    <cellStyle name="Total 2 5 14 2 5" xfId="62769" xr:uid="{00000000-0005-0000-0000-00003DF50000}"/>
    <cellStyle name="Total 2 5 14 2 6" xfId="62770" xr:uid="{00000000-0005-0000-0000-00003EF50000}"/>
    <cellStyle name="Total 2 5 14 2 7" xfId="62771" xr:uid="{00000000-0005-0000-0000-00003FF50000}"/>
    <cellStyle name="Total 2 5 14 3" xfId="62772" xr:uid="{00000000-0005-0000-0000-000040F50000}"/>
    <cellStyle name="Total 2 5 14 3 2" xfId="62773" xr:uid="{00000000-0005-0000-0000-000041F50000}"/>
    <cellStyle name="Total 2 5 14 3 3" xfId="62774" xr:uid="{00000000-0005-0000-0000-000042F50000}"/>
    <cellStyle name="Total 2 5 14 3 4" xfId="62775" xr:uid="{00000000-0005-0000-0000-000043F50000}"/>
    <cellStyle name="Total 2 5 14 3 5" xfId="62776" xr:uid="{00000000-0005-0000-0000-000044F50000}"/>
    <cellStyle name="Total 2 5 14 4" xfId="62777" xr:uid="{00000000-0005-0000-0000-000045F50000}"/>
    <cellStyle name="Total 2 5 14 4 2" xfId="62778" xr:uid="{00000000-0005-0000-0000-000046F50000}"/>
    <cellStyle name="Total 2 5 14 4 3" xfId="62779" xr:uid="{00000000-0005-0000-0000-000047F50000}"/>
    <cellStyle name="Total 2 5 14 4 4" xfId="62780" xr:uid="{00000000-0005-0000-0000-000048F50000}"/>
    <cellStyle name="Total 2 5 14 4 5" xfId="62781" xr:uid="{00000000-0005-0000-0000-000049F50000}"/>
    <cellStyle name="Total 2 5 14 5" xfId="62782" xr:uid="{00000000-0005-0000-0000-00004AF50000}"/>
    <cellStyle name="Total 2 5 14 6" xfId="62783" xr:uid="{00000000-0005-0000-0000-00004BF50000}"/>
    <cellStyle name="Total 2 5 14 7" xfId="62784" xr:uid="{00000000-0005-0000-0000-00004CF50000}"/>
    <cellStyle name="Total 2 5 14 8" xfId="62785" xr:uid="{00000000-0005-0000-0000-00004DF50000}"/>
    <cellStyle name="Total 2 5 15" xfId="62786" xr:uid="{00000000-0005-0000-0000-00004EF50000}"/>
    <cellStyle name="Total 2 5 15 2" xfId="62787" xr:uid="{00000000-0005-0000-0000-00004FF50000}"/>
    <cellStyle name="Total 2 5 15 2 2" xfId="62788" xr:uid="{00000000-0005-0000-0000-000050F50000}"/>
    <cellStyle name="Total 2 5 15 2 3" xfId="62789" xr:uid="{00000000-0005-0000-0000-000051F50000}"/>
    <cellStyle name="Total 2 5 15 2 4" xfId="62790" xr:uid="{00000000-0005-0000-0000-000052F50000}"/>
    <cellStyle name="Total 2 5 15 2 5" xfId="62791" xr:uid="{00000000-0005-0000-0000-000053F50000}"/>
    <cellStyle name="Total 2 5 15 3" xfId="62792" xr:uid="{00000000-0005-0000-0000-000054F50000}"/>
    <cellStyle name="Total 2 5 15 3 2" xfId="62793" xr:uid="{00000000-0005-0000-0000-000055F50000}"/>
    <cellStyle name="Total 2 5 15 3 3" xfId="62794" xr:uid="{00000000-0005-0000-0000-000056F50000}"/>
    <cellStyle name="Total 2 5 15 3 4" xfId="62795" xr:uid="{00000000-0005-0000-0000-000057F50000}"/>
    <cellStyle name="Total 2 5 15 3 5" xfId="62796" xr:uid="{00000000-0005-0000-0000-000058F50000}"/>
    <cellStyle name="Total 2 5 15 4" xfId="62797" xr:uid="{00000000-0005-0000-0000-000059F50000}"/>
    <cellStyle name="Total 2 5 15 5" xfId="62798" xr:uid="{00000000-0005-0000-0000-00005AF50000}"/>
    <cellStyle name="Total 2 5 15 6" xfId="62799" xr:uid="{00000000-0005-0000-0000-00005BF50000}"/>
    <cellStyle name="Total 2 5 15 7" xfId="62800" xr:uid="{00000000-0005-0000-0000-00005CF50000}"/>
    <cellStyle name="Total 2 5 16" xfId="62801" xr:uid="{00000000-0005-0000-0000-00005DF50000}"/>
    <cellStyle name="Total 2 5 16 2" xfId="62802" xr:uid="{00000000-0005-0000-0000-00005EF50000}"/>
    <cellStyle name="Total 2 5 16 3" xfId="62803" xr:uid="{00000000-0005-0000-0000-00005FF50000}"/>
    <cellStyle name="Total 2 5 16 4" xfId="62804" xr:uid="{00000000-0005-0000-0000-000060F50000}"/>
    <cellStyle name="Total 2 5 16 5" xfId="62805" xr:uid="{00000000-0005-0000-0000-000061F50000}"/>
    <cellStyle name="Total 2 5 17" xfId="62806" xr:uid="{00000000-0005-0000-0000-000062F50000}"/>
    <cellStyle name="Total 2 5 17 2" xfId="62807" xr:uid="{00000000-0005-0000-0000-000063F50000}"/>
    <cellStyle name="Total 2 5 17 3" xfId="62808" xr:uid="{00000000-0005-0000-0000-000064F50000}"/>
    <cellStyle name="Total 2 5 17 4" xfId="62809" xr:uid="{00000000-0005-0000-0000-000065F50000}"/>
    <cellStyle name="Total 2 5 17 5" xfId="62810" xr:uid="{00000000-0005-0000-0000-000066F50000}"/>
    <cellStyle name="Total 2 5 18" xfId="62811" xr:uid="{00000000-0005-0000-0000-000067F50000}"/>
    <cellStyle name="Total 2 5 19" xfId="62812" xr:uid="{00000000-0005-0000-0000-000068F50000}"/>
    <cellStyle name="Total 2 5 2" xfId="62813" xr:uid="{00000000-0005-0000-0000-000069F50000}"/>
    <cellStyle name="Total 2 5 2 2" xfId="62814" xr:uid="{00000000-0005-0000-0000-00006AF50000}"/>
    <cellStyle name="Total 2 5 2 2 2" xfId="62815" xr:uid="{00000000-0005-0000-0000-00006BF50000}"/>
    <cellStyle name="Total 2 5 2 2 2 2" xfId="62816" xr:uid="{00000000-0005-0000-0000-00006CF50000}"/>
    <cellStyle name="Total 2 5 2 2 2 3" xfId="62817" xr:uid="{00000000-0005-0000-0000-00006DF50000}"/>
    <cellStyle name="Total 2 5 2 2 2 4" xfId="62818" xr:uid="{00000000-0005-0000-0000-00006EF50000}"/>
    <cellStyle name="Total 2 5 2 2 2 5" xfId="62819" xr:uid="{00000000-0005-0000-0000-00006FF50000}"/>
    <cellStyle name="Total 2 5 2 2 3" xfId="62820" xr:uid="{00000000-0005-0000-0000-000070F50000}"/>
    <cellStyle name="Total 2 5 2 2 3 2" xfId="62821" xr:uid="{00000000-0005-0000-0000-000071F50000}"/>
    <cellStyle name="Total 2 5 2 2 3 3" xfId="62822" xr:uid="{00000000-0005-0000-0000-000072F50000}"/>
    <cellStyle name="Total 2 5 2 2 3 4" xfId="62823" xr:uid="{00000000-0005-0000-0000-000073F50000}"/>
    <cellStyle name="Total 2 5 2 2 3 5" xfId="62824" xr:uid="{00000000-0005-0000-0000-000074F50000}"/>
    <cellStyle name="Total 2 5 2 2 4" xfId="62825" xr:uid="{00000000-0005-0000-0000-000075F50000}"/>
    <cellStyle name="Total 2 5 2 2 5" xfId="62826" xr:uid="{00000000-0005-0000-0000-000076F50000}"/>
    <cellStyle name="Total 2 5 2 2 6" xfId="62827" xr:uid="{00000000-0005-0000-0000-000077F50000}"/>
    <cellStyle name="Total 2 5 2 2 7" xfId="62828" xr:uid="{00000000-0005-0000-0000-000078F50000}"/>
    <cellStyle name="Total 2 5 2 3" xfId="62829" xr:uid="{00000000-0005-0000-0000-000079F50000}"/>
    <cellStyle name="Total 2 5 2 3 2" xfId="62830" xr:uid="{00000000-0005-0000-0000-00007AF50000}"/>
    <cellStyle name="Total 2 5 2 3 3" xfId="62831" xr:uid="{00000000-0005-0000-0000-00007BF50000}"/>
    <cellStyle name="Total 2 5 2 3 4" xfId="62832" xr:uid="{00000000-0005-0000-0000-00007CF50000}"/>
    <cellStyle name="Total 2 5 2 3 5" xfId="62833" xr:uid="{00000000-0005-0000-0000-00007DF50000}"/>
    <cellStyle name="Total 2 5 2 4" xfId="62834" xr:uid="{00000000-0005-0000-0000-00007EF50000}"/>
    <cellStyle name="Total 2 5 2 4 2" xfId="62835" xr:uid="{00000000-0005-0000-0000-00007FF50000}"/>
    <cellStyle name="Total 2 5 2 4 3" xfId="62836" xr:uid="{00000000-0005-0000-0000-000080F50000}"/>
    <cellStyle name="Total 2 5 2 4 4" xfId="62837" xr:uid="{00000000-0005-0000-0000-000081F50000}"/>
    <cellStyle name="Total 2 5 2 4 5" xfId="62838" xr:uid="{00000000-0005-0000-0000-000082F50000}"/>
    <cellStyle name="Total 2 5 2 5" xfId="62839" xr:uid="{00000000-0005-0000-0000-000083F50000}"/>
    <cellStyle name="Total 2 5 2 6" xfId="62840" xr:uid="{00000000-0005-0000-0000-000084F50000}"/>
    <cellStyle name="Total 2 5 2 7" xfId="62841" xr:uid="{00000000-0005-0000-0000-000085F50000}"/>
    <cellStyle name="Total 2 5 2 8" xfId="62842" xr:uid="{00000000-0005-0000-0000-000086F50000}"/>
    <cellStyle name="Total 2 5 20" xfId="62843" xr:uid="{00000000-0005-0000-0000-000087F50000}"/>
    <cellStyle name="Total 2 5 21" xfId="62844" xr:uid="{00000000-0005-0000-0000-000088F50000}"/>
    <cellStyle name="Total 2 5 3" xfId="62845" xr:uid="{00000000-0005-0000-0000-000089F50000}"/>
    <cellStyle name="Total 2 5 3 2" xfId="62846" xr:uid="{00000000-0005-0000-0000-00008AF50000}"/>
    <cellStyle name="Total 2 5 3 2 2" xfId="62847" xr:uid="{00000000-0005-0000-0000-00008BF50000}"/>
    <cellStyle name="Total 2 5 3 2 2 2" xfId="62848" xr:uid="{00000000-0005-0000-0000-00008CF50000}"/>
    <cellStyle name="Total 2 5 3 2 2 3" xfId="62849" xr:uid="{00000000-0005-0000-0000-00008DF50000}"/>
    <cellStyle name="Total 2 5 3 2 2 4" xfId="62850" xr:uid="{00000000-0005-0000-0000-00008EF50000}"/>
    <cellStyle name="Total 2 5 3 2 2 5" xfId="62851" xr:uid="{00000000-0005-0000-0000-00008FF50000}"/>
    <cellStyle name="Total 2 5 3 2 3" xfId="62852" xr:uid="{00000000-0005-0000-0000-000090F50000}"/>
    <cellStyle name="Total 2 5 3 2 3 2" xfId="62853" xr:uid="{00000000-0005-0000-0000-000091F50000}"/>
    <cellStyle name="Total 2 5 3 2 3 3" xfId="62854" xr:uid="{00000000-0005-0000-0000-000092F50000}"/>
    <cellStyle name="Total 2 5 3 2 3 4" xfId="62855" xr:uid="{00000000-0005-0000-0000-000093F50000}"/>
    <cellStyle name="Total 2 5 3 2 3 5" xfId="62856" xr:uid="{00000000-0005-0000-0000-000094F50000}"/>
    <cellStyle name="Total 2 5 3 2 4" xfId="62857" xr:uid="{00000000-0005-0000-0000-000095F50000}"/>
    <cellStyle name="Total 2 5 3 2 5" xfId="62858" xr:uid="{00000000-0005-0000-0000-000096F50000}"/>
    <cellStyle name="Total 2 5 3 2 6" xfId="62859" xr:uid="{00000000-0005-0000-0000-000097F50000}"/>
    <cellStyle name="Total 2 5 3 2 7" xfId="62860" xr:uid="{00000000-0005-0000-0000-000098F50000}"/>
    <cellStyle name="Total 2 5 3 3" xfId="62861" xr:uid="{00000000-0005-0000-0000-000099F50000}"/>
    <cellStyle name="Total 2 5 3 3 2" xfId="62862" xr:uid="{00000000-0005-0000-0000-00009AF50000}"/>
    <cellStyle name="Total 2 5 3 3 3" xfId="62863" xr:uid="{00000000-0005-0000-0000-00009BF50000}"/>
    <cellStyle name="Total 2 5 3 3 4" xfId="62864" xr:uid="{00000000-0005-0000-0000-00009CF50000}"/>
    <cellStyle name="Total 2 5 3 3 5" xfId="62865" xr:uid="{00000000-0005-0000-0000-00009DF50000}"/>
    <cellStyle name="Total 2 5 3 4" xfId="62866" xr:uid="{00000000-0005-0000-0000-00009EF50000}"/>
    <cellStyle name="Total 2 5 3 4 2" xfId="62867" xr:uid="{00000000-0005-0000-0000-00009FF50000}"/>
    <cellStyle name="Total 2 5 3 4 3" xfId="62868" xr:uid="{00000000-0005-0000-0000-0000A0F50000}"/>
    <cellStyle name="Total 2 5 3 4 4" xfId="62869" xr:uid="{00000000-0005-0000-0000-0000A1F50000}"/>
    <cellStyle name="Total 2 5 3 4 5" xfId="62870" xr:uid="{00000000-0005-0000-0000-0000A2F50000}"/>
    <cellStyle name="Total 2 5 3 5" xfId="62871" xr:uid="{00000000-0005-0000-0000-0000A3F50000}"/>
    <cellStyle name="Total 2 5 3 6" xfId="62872" xr:uid="{00000000-0005-0000-0000-0000A4F50000}"/>
    <cellStyle name="Total 2 5 3 7" xfId="62873" xr:uid="{00000000-0005-0000-0000-0000A5F50000}"/>
    <cellStyle name="Total 2 5 3 8" xfId="62874" xr:uid="{00000000-0005-0000-0000-0000A6F50000}"/>
    <cellStyle name="Total 2 5 4" xfId="62875" xr:uid="{00000000-0005-0000-0000-0000A7F50000}"/>
    <cellStyle name="Total 2 5 4 2" xfId="62876" xr:uid="{00000000-0005-0000-0000-0000A8F50000}"/>
    <cellStyle name="Total 2 5 4 2 2" xfId="62877" xr:uid="{00000000-0005-0000-0000-0000A9F50000}"/>
    <cellStyle name="Total 2 5 4 2 2 2" xfId="62878" xr:uid="{00000000-0005-0000-0000-0000AAF50000}"/>
    <cellStyle name="Total 2 5 4 2 2 3" xfId="62879" xr:uid="{00000000-0005-0000-0000-0000ABF50000}"/>
    <cellStyle name="Total 2 5 4 2 2 4" xfId="62880" xr:uid="{00000000-0005-0000-0000-0000ACF50000}"/>
    <cellStyle name="Total 2 5 4 2 2 5" xfId="62881" xr:uid="{00000000-0005-0000-0000-0000ADF50000}"/>
    <cellStyle name="Total 2 5 4 2 3" xfId="62882" xr:uid="{00000000-0005-0000-0000-0000AEF50000}"/>
    <cellStyle name="Total 2 5 4 2 3 2" xfId="62883" xr:uid="{00000000-0005-0000-0000-0000AFF50000}"/>
    <cellStyle name="Total 2 5 4 2 3 3" xfId="62884" xr:uid="{00000000-0005-0000-0000-0000B0F50000}"/>
    <cellStyle name="Total 2 5 4 2 3 4" xfId="62885" xr:uid="{00000000-0005-0000-0000-0000B1F50000}"/>
    <cellStyle name="Total 2 5 4 2 3 5" xfId="62886" xr:uid="{00000000-0005-0000-0000-0000B2F50000}"/>
    <cellStyle name="Total 2 5 4 2 4" xfId="62887" xr:uid="{00000000-0005-0000-0000-0000B3F50000}"/>
    <cellStyle name="Total 2 5 4 2 5" xfId="62888" xr:uid="{00000000-0005-0000-0000-0000B4F50000}"/>
    <cellStyle name="Total 2 5 4 2 6" xfId="62889" xr:uid="{00000000-0005-0000-0000-0000B5F50000}"/>
    <cellStyle name="Total 2 5 4 2 7" xfId="62890" xr:uid="{00000000-0005-0000-0000-0000B6F50000}"/>
    <cellStyle name="Total 2 5 4 3" xfId="62891" xr:uid="{00000000-0005-0000-0000-0000B7F50000}"/>
    <cellStyle name="Total 2 5 4 3 2" xfId="62892" xr:uid="{00000000-0005-0000-0000-0000B8F50000}"/>
    <cellStyle name="Total 2 5 4 3 3" xfId="62893" xr:uid="{00000000-0005-0000-0000-0000B9F50000}"/>
    <cellStyle name="Total 2 5 4 3 4" xfId="62894" xr:uid="{00000000-0005-0000-0000-0000BAF50000}"/>
    <cellStyle name="Total 2 5 4 3 5" xfId="62895" xr:uid="{00000000-0005-0000-0000-0000BBF50000}"/>
    <cellStyle name="Total 2 5 4 4" xfId="62896" xr:uid="{00000000-0005-0000-0000-0000BCF50000}"/>
    <cellStyle name="Total 2 5 4 4 2" xfId="62897" xr:uid="{00000000-0005-0000-0000-0000BDF50000}"/>
    <cellStyle name="Total 2 5 4 4 3" xfId="62898" xr:uid="{00000000-0005-0000-0000-0000BEF50000}"/>
    <cellStyle name="Total 2 5 4 4 4" xfId="62899" xr:uid="{00000000-0005-0000-0000-0000BFF50000}"/>
    <cellStyle name="Total 2 5 4 4 5" xfId="62900" xr:uid="{00000000-0005-0000-0000-0000C0F50000}"/>
    <cellStyle name="Total 2 5 4 5" xfId="62901" xr:uid="{00000000-0005-0000-0000-0000C1F50000}"/>
    <cellStyle name="Total 2 5 4 6" xfId="62902" xr:uid="{00000000-0005-0000-0000-0000C2F50000}"/>
    <cellStyle name="Total 2 5 4 7" xfId="62903" xr:uid="{00000000-0005-0000-0000-0000C3F50000}"/>
    <cellStyle name="Total 2 5 4 8" xfId="62904" xr:uid="{00000000-0005-0000-0000-0000C4F50000}"/>
    <cellStyle name="Total 2 5 5" xfId="62905" xr:uid="{00000000-0005-0000-0000-0000C5F50000}"/>
    <cellStyle name="Total 2 5 5 2" xfId="62906" xr:uid="{00000000-0005-0000-0000-0000C6F50000}"/>
    <cellStyle name="Total 2 5 5 2 2" xfId="62907" xr:uid="{00000000-0005-0000-0000-0000C7F50000}"/>
    <cellStyle name="Total 2 5 5 2 2 2" xfId="62908" xr:uid="{00000000-0005-0000-0000-0000C8F50000}"/>
    <cellStyle name="Total 2 5 5 2 2 3" xfId="62909" xr:uid="{00000000-0005-0000-0000-0000C9F50000}"/>
    <cellStyle name="Total 2 5 5 2 2 4" xfId="62910" xr:uid="{00000000-0005-0000-0000-0000CAF50000}"/>
    <cellStyle name="Total 2 5 5 2 2 5" xfId="62911" xr:uid="{00000000-0005-0000-0000-0000CBF50000}"/>
    <cellStyle name="Total 2 5 5 2 3" xfId="62912" xr:uid="{00000000-0005-0000-0000-0000CCF50000}"/>
    <cellStyle name="Total 2 5 5 2 3 2" xfId="62913" xr:uid="{00000000-0005-0000-0000-0000CDF50000}"/>
    <cellStyle name="Total 2 5 5 2 3 3" xfId="62914" xr:uid="{00000000-0005-0000-0000-0000CEF50000}"/>
    <cellStyle name="Total 2 5 5 2 3 4" xfId="62915" xr:uid="{00000000-0005-0000-0000-0000CFF50000}"/>
    <cellStyle name="Total 2 5 5 2 3 5" xfId="62916" xr:uid="{00000000-0005-0000-0000-0000D0F50000}"/>
    <cellStyle name="Total 2 5 5 2 4" xfId="62917" xr:uid="{00000000-0005-0000-0000-0000D1F50000}"/>
    <cellStyle name="Total 2 5 5 2 5" xfId="62918" xr:uid="{00000000-0005-0000-0000-0000D2F50000}"/>
    <cellStyle name="Total 2 5 5 2 6" xfId="62919" xr:uid="{00000000-0005-0000-0000-0000D3F50000}"/>
    <cellStyle name="Total 2 5 5 2 7" xfId="62920" xr:uid="{00000000-0005-0000-0000-0000D4F50000}"/>
    <cellStyle name="Total 2 5 5 3" xfId="62921" xr:uid="{00000000-0005-0000-0000-0000D5F50000}"/>
    <cellStyle name="Total 2 5 5 3 2" xfId="62922" xr:uid="{00000000-0005-0000-0000-0000D6F50000}"/>
    <cellStyle name="Total 2 5 5 3 3" xfId="62923" xr:uid="{00000000-0005-0000-0000-0000D7F50000}"/>
    <cellStyle name="Total 2 5 5 3 4" xfId="62924" xr:uid="{00000000-0005-0000-0000-0000D8F50000}"/>
    <cellStyle name="Total 2 5 5 3 5" xfId="62925" xr:uid="{00000000-0005-0000-0000-0000D9F50000}"/>
    <cellStyle name="Total 2 5 5 4" xfId="62926" xr:uid="{00000000-0005-0000-0000-0000DAF50000}"/>
    <cellStyle name="Total 2 5 5 4 2" xfId="62927" xr:uid="{00000000-0005-0000-0000-0000DBF50000}"/>
    <cellStyle name="Total 2 5 5 4 3" xfId="62928" xr:uid="{00000000-0005-0000-0000-0000DCF50000}"/>
    <cellStyle name="Total 2 5 5 4 4" xfId="62929" xr:uid="{00000000-0005-0000-0000-0000DDF50000}"/>
    <cellStyle name="Total 2 5 5 4 5" xfId="62930" xr:uid="{00000000-0005-0000-0000-0000DEF50000}"/>
    <cellStyle name="Total 2 5 5 5" xfId="62931" xr:uid="{00000000-0005-0000-0000-0000DFF50000}"/>
    <cellStyle name="Total 2 5 5 6" xfId="62932" xr:uid="{00000000-0005-0000-0000-0000E0F50000}"/>
    <cellStyle name="Total 2 5 5 7" xfId="62933" xr:uid="{00000000-0005-0000-0000-0000E1F50000}"/>
    <cellStyle name="Total 2 5 5 8" xfId="62934" xr:uid="{00000000-0005-0000-0000-0000E2F50000}"/>
    <cellStyle name="Total 2 5 6" xfId="62935" xr:uid="{00000000-0005-0000-0000-0000E3F50000}"/>
    <cellStyle name="Total 2 5 6 2" xfId="62936" xr:uid="{00000000-0005-0000-0000-0000E4F50000}"/>
    <cellStyle name="Total 2 5 6 2 2" xfId="62937" xr:uid="{00000000-0005-0000-0000-0000E5F50000}"/>
    <cellStyle name="Total 2 5 6 2 2 2" xfId="62938" xr:uid="{00000000-0005-0000-0000-0000E6F50000}"/>
    <cellStyle name="Total 2 5 6 2 2 3" xfId="62939" xr:uid="{00000000-0005-0000-0000-0000E7F50000}"/>
    <cellStyle name="Total 2 5 6 2 2 4" xfId="62940" xr:uid="{00000000-0005-0000-0000-0000E8F50000}"/>
    <cellStyle name="Total 2 5 6 2 2 5" xfId="62941" xr:uid="{00000000-0005-0000-0000-0000E9F50000}"/>
    <cellStyle name="Total 2 5 6 2 3" xfId="62942" xr:uid="{00000000-0005-0000-0000-0000EAF50000}"/>
    <cellStyle name="Total 2 5 6 2 3 2" xfId="62943" xr:uid="{00000000-0005-0000-0000-0000EBF50000}"/>
    <cellStyle name="Total 2 5 6 2 3 3" xfId="62944" xr:uid="{00000000-0005-0000-0000-0000ECF50000}"/>
    <cellStyle name="Total 2 5 6 2 3 4" xfId="62945" xr:uid="{00000000-0005-0000-0000-0000EDF50000}"/>
    <cellStyle name="Total 2 5 6 2 3 5" xfId="62946" xr:uid="{00000000-0005-0000-0000-0000EEF50000}"/>
    <cellStyle name="Total 2 5 6 2 4" xfId="62947" xr:uid="{00000000-0005-0000-0000-0000EFF50000}"/>
    <cellStyle name="Total 2 5 6 2 5" xfId="62948" xr:uid="{00000000-0005-0000-0000-0000F0F50000}"/>
    <cellStyle name="Total 2 5 6 2 6" xfId="62949" xr:uid="{00000000-0005-0000-0000-0000F1F50000}"/>
    <cellStyle name="Total 2 5 6 2 7" xfId="62950" xr:uid="{00000000-0005-0000-0000-0000F2F50000}"/>
    <cellStyle name="Total 2 5 6 3" xfId="62951" xr:uid="{00000000-0005-0000-0000-0000F3F50000}"/>
    <cellStyle name="Total 2 5 6 3 2" xfId="62952" xr:uid="{00000000-0005-0000-0000-0000F4F50000}"/>
    <cellStyle name="Total 2 5 6 3 3" xfId="62953" xr:uid="{00000000-0005-0000-0000-0000F5F50000}"/>
    <cellStyle name="Total 2 5 6 3 4" xfId="62954" xr:uid="{00000000-0005-0000-0000-0000F6F50000}"/>
    <cellStyle name="Total 2 5 6 3 5" xfId="62955" xr:uid="{00000000-0005-0000-0000-0000F7F50000}"/>
    <cellStyle name="Total 2 5 6 4" xfId="62956" xr:uid="{00000000-0005-0000-0000-0000F8F50000}"/>
    <cellStyle name="Total 2 5 6 4 2" xfId="62957" xr:uid="{00000000-0005-0000-0000-0000F9F50000}"/>
    <cellStyle name="Total 2 5 6 4 3" xfId="62958" xr:uid="{00000000-0005-0000-0000-0000FAF50000}"/>
    <cellStyle name="Total 2 5 6 4 4" xfId="62959" xr:uid="{00000000-0005-0000-0000-0000FBF50000}"/>
    <cellStyle name="Total 2 5 6 4 5" xfId="62960" xr:uid="{00000000-0005-0000-0000-0000FCF50000}"/>
    <cellStyle name="Total 2 5 6 5" xfId="62961" xr:uid="{00000000-0005-0000-0000-0000FDF50000}"/>
    <cellStyle name="Total 2 5 6 6" xfId="62962" xr:uid="{00000000-0005-0000-0000-0000FEF50000}"/>
    <cellStyle name="Total 2 5 6 7" xfId="62963" xr:uid="{00000000-0005-0000-0000-0000FFF50000}"/>
    <cellStyle name="Total 2 5 6 8" xfId="62964" xr:uid="{00000000-0005-0000-0000-000000F60000}"/>
    <cellStyle name="Total 2 5 7" xfId="62965" xr:uid="{00000000-0005-0000-0000-000001F60000}"/>
    <cellStyle name="Total 2 5 7 2" xfId="62966" xr:uid="{00000000-0005-0000-0000-000002F60000}"/>
    <cellStyle name="Total 2 5 7 2 2" xfId="62967" xr:uid="{00000000-0005-0000-0000-000003F60000}"/>
    <cellStyle name="Total 2 5 7 2 2 2" xfId="62968" xr:uid="{00000000-0005-0000-0000-000004F60000}"/>
    <cellStyle name="Total 2 5 7 2 2 3" xfId="62969" xr:uid="{00000000-0005-0000-0000-000005F60000}"/>
    <cellStyle name="Total 2 5 7 2 2 4" xfId="62970" xr:uid="{00000000-0005-0000-0000-000006F60000}"/>
    <cellStyle name="Total 2 5 7 2 2 5" xfId="62971" xr:uid="{00000000-0005-0000-0000-000007F60000}"/>
    <cellStyle name="Total 2 5 7 2 3" xfId="62972" xr:uid="{00000000-0005-0000-0000-000008F60000}"/>
    <cellStyle name="Total 2 5 7 2 3 2" xfId="62973" xr:uid="{00000000-0005-0000-0000-000009F60000}"/>
    <cellStyle name="Total 2 5 7 2 3 3" xfId="62974" xr:uid="{00000000-0005-0000-0000-00000AF60000}"/>
    <cellStyle name="Total 2 5 7 2 3 4" xfId="62975" xr:uid="{00000000-0005-0000-0000-00000BF60000}"/>
    <cellStyle name="Total 2 5 7 2 3 5" xfId="62976" xr:uid="{00000000-0005-0000-0000-00000CF60000}"/>
    <cellStyle name="Total 2 5 7 2 4" xfId="62977" xr:uid="{00000000-0005-0000-0000-00000DF60000}"/>
    <cellStyle name="Total 2 5 7 2 5" xfId="62978" xr:uid="{00000000-0005-0000-0000-00000EF60000}"/>
    <cellStyle name="Total 2 5 7 2 6" xfId="62979" xr:uid="{00000000-0005-0000-0000-00000FF60000}"/>
    <cellStyle name="Total 2 5 7 2 7" xfId="62980" xr:uid="{00000000-0005-0000-0000-000010F60000}"/>
    <cellStyle name="Total 2 5 7 3" xfId="62981" xr:uid="{00000000-0005-0000-0000-000011F60000}"/>
    <cellStyle name="Total 2 5 7 3 2" xfId="62982" xr:uid="{00000000-0005-0000-0000-000012F60000}"/>
    <cellStyle name="Total 2 5 7 3 3" xfId="62983" xr:uid="{00000000-0005-0000-0000-000013F60000}"/>
    <cellStyle name="Total 2 5 7 3 4" xfId="62984" xr:uid="{00000000-0005-0000-0000-000014F60000}"/>
    <cellStyle name="Total 2 5 7 3 5" xfId="62985" xr:uid="{00000000-0005-0000-0000-000015F60000}"/>
    <cellStyle name="Total 2 5 7 4" xfId="62986" xr:uid="{00000000-0005-0000-0000-000016F60000}"/>
    <cellStyle name="Total 2 5 7 4 2" xfId="62987" xr:uid="{00000000-0005-0000-0000-000017F60000}"/>
    <cellStyle name="Total 2 5 7 4 3" xfId="62988" xr:uid="{00000000-0005-0000-0000-000018F60000}"/>
    <cellStyle name="Total 2 5 7 4 4" xfId="62989" xr:uid="{00000000-0005-0000-0000-000019F60000}"/>
    <cellStyle name="Total 2 5 7 4 5" xfId="62990" xr:uid="{00000000-0005-0000-0000-00001AF60000}"/>
    <cellStyle name="Total 2 5 7 5" xfId="62991" xr:uid="{00000000-0005-0000-0000-00001BF60000}"/>
    <cellStyle name="Total 2 5 7 6" xfId="62992" xr:uid="{00000000-0005-0000-0000-00001CF60000}"/>
    <cellStyle name="Total 2 5 7 7" xfId="62993" xr:uid="{00000000-0005-0000-0000-00001DF60000}"/>
    <cellStyle name="Total 2 5 7 8" xfId="62994" xr:uid="{00000000-0005-0000-0000-00001EF60000}"/>
    <cellStyle name="Total 2 5 8" xfId="62995" xr:uid="{00000000-0005-0000-0000-00001FF60000}"/>
    <cellStyle name="Total 2 5 8 2" xfId="62996" xr:uid="{00000000-0005-0000-0000-000020F60000}"/>
    <cellStyle name="Total 2 5 8 2 2" xfId="62997" xr:uid="{00000000-0005-0000-0000-000021F60000}"/>
    <cellStyle name="Total 2 5 8 2 2 2" xfId="62998" xr:uid="{00000000-0005-0000-0000-000022F60000}"/>
    <cellStyle name="Total 2 5 8 2 2 3" xfId="62999" xr:uid="{00000000-0005-0000-0000-000023F60000}"/>
    <cellStyle name="Total 2 5 8 2 2 4" xfId="63000" xr:uid="{00000000-0005-0000-0000-000024F60000}"/>
    <cellStyle name="Total 2 5 8 2 2 5" xfId="63001" xr:uid="{00000000-0005-0000-0000-000025F60000}"/>
    <cellStyle name="Total 2 5 8 2 3" xfId="63002" xr:uid="{00000000-0005-0000-0000-000026F60000}"/>
    <cellStyle name="Total 2 5 8 2 3 2" xfId="63003" xr:uid="{00000000-0005-0000-0000-000027F60000}"/>
    <cellStyle name="Total 2 5 8 2 3 3" xfId="63004" xr:uid="{00000000-0005-0000-0000-000028F60000}"/>
    <cellStyle name="Total 2 5 8 2 3 4" xfId="63005" xr:uid="{00000000-0005-0000-0000-000029F60000}"/>
    <cellStyle name="Total 2 5 8 2 3 5" xfId="63006" xr:uid="{00000000-0005-0000-0000-00002AF60000}"/>
    <cellStyle name="Total 2 5 8 2 4" xfId="63007" xr:uid="{00000000-0005-0000-0000-00002BF60000}"/>
    <cellStyle name="Total 2 5 8 2 5" xfId="63008" xr:uid="{00000000-0005-0000-0000-00002CF60000}"/>
    <cellStyle name="Total 2 5 8 2 6" xfId="63009" xr:uid="{00000000-0005-0000-0000-00002DF60000}"/>
    <cellStyle name="Total 2 5 8 2 7" xfId="63010" xr:uid="{00000000-0005-0000-0000-00002EF60000}"/>
    <cellStyle name="Total 2 5 8 3" xfId="63011" xr:uid="{00000000-0005-0000-0000-00002FF60000}"/>
    <cellStyle name="Total 2 5 8 3 2" xfId="63012" xr:uid="{00000000-0005-0000-0000-000030F60000}"/>
    <cellStyle name="Total 2 5 8 3 3" xfId="63013" xr:uid="{00000000-0005-0000-0000-000031F60000}"/>
    <cellStyle name="Total 2 5 8 3 4" xfId="63014" xr:uid="{00000000-0005-0000-0000-000032F60000}"/>
    <cellStyle name="Total 2 5 8 3 5" xfId="63015" xr:uid="{00000000-0005-0000-0000-000033F60000}"/>
    <cellStyle name="Total 2 5 8 4" xfId="63016" xr:uid="{00000000-0005-0000-0000-000034F60000}"/>
    <cellStyle name="Total 2 5 8 4 2" xfId="63017" xr:uid="{00000000-0005-0000-0000-000035F60000}"/>
    <cellStyle name="Total 2 5 8 4 3" xfId="63018" xr:uid="{00000000-0005-0000-0000-000036F60000}"/>
    <cellStyle name="Total 2 5 8 4 4" xfId="63019" xr:uid="{00000000-0005-0000-0000-000037F60000}"/>
    <cellStyle name="Total 2 5 8 4 5" xfId="63020" xr:uid="{00000000-0005-0000-0000-000038F60000}"/>
    <cellStyle name="Total 2 5 8 5" xfId="63021" xr:uid="{00000000-0005-0000-0000-000039F60000}"/>
    <cellStyle name="Total 2 5 8 6" xfId="63022" xr:uid="{00000000-0005-0000-0000-00003AF60000}"/>
    <cellStyle name="Total 2 5 8 7" xfId="63023" xr:uid="{00000000-0005-0000-0000-00003BF60000}"/>
    <cellStyle name="Total 2 5 8 8" xfId="63024" xr:uid="{00000000-0005-0000-0000-00003CF60000}"/>
    <cellStyle name="Total 2 5 9" xfId="63025" xr:uid="{00000000-0005-0000-0000-00003DF60000}"/>
    <cellStyle name="Total 2 5 9 2" xfId="63026" xr:uid="{00000000-0005-0000-0000-00003EF60000}"/>
    <cellStyle name="Total 2 5 9 2 2" xfId="63027" xr:uid="{00000000-0005-0000-0000-00003FF60000}"/>
    <cellStyle name="Total 2 5 9 2 2 2" xfId="63028" xr:uid="{00000000-0005-0000-0000-000040F60000}"/>
    <cellStyle name="Total 2 5 9 2 2 3" xfId="63029" xr:uid="{00000000-0005-0000-0000-000041F60000}"/>
    <cellStyle name="Total 2 5 9 2 2 4" xfId="63030" xr:uid="{00000000-0005-0000-0000-000042F60000}"/>
    <cellStyle name="Total 2 5 9 2 2 5" xfId="63031" xr:uid="{00000000-0005-0000-0000-000043F60000}"/>
    <cellStyle name="Total 2 5 9 2 3" xfId="63032" xr:uid="{00000000-0005-0000-0000-000044F60000}"/>
    <cellStyle name="Total 2 5 9 2 3 2" xfId="63033" xr:uid="{00000000-0005-0000-0000-000045F60000}"/>
    <cellStyle name="Total 2 5 9 2 3 3" xfId="63034" xr:uid="{00000000-0005-0000-0000-000046F60000}"/>
    <cellStyle name="Total 2 5 9 2 3 4" xfId="63035" xr:uid="{00000000-0005-0000-0000-000047F60000}"/>
    <cellStyle name="Total 2 5 9 2 3 5" xfId="63036" xr:uid="{00000000-0005-0000-0000-000048F60000}"/>
    <cellStyle name="Total 2 5 9 2 4" xfId="63037" xr:uid="{00000000-0005-0000-0000-000049F60000}"/>
    <cellStyle name="Total 2 5 9 2 5" xfId="63038" xr:uid="{00000000-0005-0000-0000-00004AF60000}"/>
    <cellStyle name="Total 2 5 9 2 6" xfId="63039" xr:uid="{00000000-0005-0000-0000-00004BF60000}"/>
    <cellStyle name="Total 2 5 9 2 7" xfId="63040" xr:uid="{00000000-0005-0000-0000-00004CF60000}"/>
    <cellStyle name="Total 2 5 9 3" xfId="63041" xr:uid="{00000000-0005-0000-0000-00004DF60000}"/>
    <cellStyle name="Total 2 5 9 3 2" xfId="63042" xr:uid="{00000000-0005-0000-0000-00004EF60000}"/>
    <cellStyle name="Total 2 5 9 3 3" xfId="63043" xr:uid="{00000000-0005-0000-0000-00004FF60000}"/>
    <cellStyle name="Total 2 5 9 3 4" xfId="63044" xr:uid="{00000000-0005-0000-0000-000050F60000}"/>
    <cellStyle name="Total 2 5 9 3 5" xfId="63045" xr:uid="{00000000-0005-0000-0000-000051F60000}"/>
    <cellStyle name="Total 2 5 9 4" xfId="63046" xr:uid="{00000000-0005-0000-0000-000052F60000}"/>
    <cellStyle name="Total 2 5 9 4 2" xfId="63047" xr:uid="{00000000-0005-0000-0000-000053F60000}"/>
    <cellStyle name="Total 2 5 9 4 3" xfId="63048" xr:uid="{00000000-0005-0000-0000-000054F60000}"/>
    <cellStyle name="Total 2 5 9 4 4" xfId="63049" xr:uid="{00000000-0005-0000-0000-000055F60000}"/>
    <cellStyle name="Total 2 5 9 4 5" xfId="63050" xr:uid="{00000000-0005-0000-0000-000056F60000}"/>
    <cellStyle name="Total 2 5 9 5" xfId="63051" xr:uid="{00000000-0005-0000-0000-000057F60000}"/>
    <cellStyle name="Total 2 5 9 6" xfId="63052" xr:uid="{00000000-0005-0000-0000-000058F60000}"/>
    <cellStyle name="Total 2 5 9 7" xfId="63053" xr:uid="{00000000-0005-0000-0000-000059F60000}"/>
    <cellStyle name="Total 2 5 9 8" xfId="63054" xr:uid="{00000000-0005-0000-0000-00005AF60000}"/>
    <cellStyle name="Total 2 6" xfId="63055" xr:uid="{00000000-0005-0000-0000-00005BF60000}"/>
    <cellStyle name="Total 2 6 2" xfId="63056" xr:uid="{00000000-0005-0000-0000-00005CF60000}"/>
    <cellStyle name="Total 2 6 2 2" xfId="63057" xr:uid="{00000000-0005-0000-0000-00005DF60000}"/>
    <cellStyle name="Total 2 6 3" xfId="63058" xr:uid="{00000000-0005-0000-0000-00005EF60000}"/>
    <cellStyle name="Total 2 6 4" xfId="63059" xr:uid="{00000000-0005-0000-0000-00005FF60000}"/>
    <cellStyle name="Total 2 6 5" xfId="63060" xr:uid="{00000000-0005-0000-0000-000060F60000}"/>
    <cellStyle name="Total 2 7" xfId="63061" xr:uid="{00000000-0005-0000-0000-000061F60000}"/>
    <cellStyle name="Total 2 7 2" xfId="63062" xr:uid="{00000000-0005-0000-0000-000062F60000}"/>
    <cellStyle name="Total 2 7 2 2" xfId="63063" xr:uid="{00000000-0005-0000-0000-000063F60000}"/>
    <cellStyle name="Total 2 7 3" xfId="63064" xr:uid="{00000000-0005-0000-0000-000064F60000}"/>
    <cellStyle name="Total 2 7 4" xfId="63065" xr:uid="{00000000-0005-0000-0000-000065F60000}"/>
    <cellStyle name="Total 2 7 5" xfId="63066" xr:uid="{00000000-0005-0000-0000-000066F60000}"/>
    <cellStyle name="Total 2 8" xfId="63067" xr:uid="{00000000-0005-0000-0000-000067F60000}"/>
    <cellStyle name="Total 2 8 2" xfId="63068" xr:uid="{00000000-0005-0000-0000-000068F60000}"/>
    <cellStyle name="Total 2 9" xfId="63069" xr:uid="{00000000-0005-0000-0000-000069F60000}"/>
    <cellStyle name="Total 2 9 2" xfId="63070" xr:uid="{00000000-0005-0000-0000-00006AF60000}"/>
    <cellStyle name="Total 2_T-straight with PEDs adjustor" xfId="63071" xr:uid="{00000000-0005-0000-0000-00006BF60000}"/>
    <cellStyle name="Total 3" xfId="63072" xr:uid="{00000000-0005-0000-0000-00006CF60000}"/>
    <cellStyle name="Total 3 2" xfId="63073" xr:uid="{00000000-0005-0000-0000-00006DF60000}"/>
    <cellStyle name="Total 3 2 2" xfId="63074" xr:uid="{00000000-0005-0000-0000-00006EF60000}"/>
    <cellStyle name="Total 3 2 2 10" xfId="63075" xr:uid="{00000000-0005-0000-0000-00006FF60000}"/>
    <cellStyle name="Total 3 2 2 10 2" xfId="63076" xr:uid="{00000000-0005-0000-0000-000070F60000}"/>
    <cellStyle name="Total 3 2 2 10 2 2" xfId="63077" xr:uid="{00000000-0005-0000-0000-000071F60000}"/>
    <cellStyle name="Total 3 2 2 10 2 2 2" xfId="63078" xr:uid="{00000000-0005-0000-0000-000072F60000}"/>
    <cellStyle name="Total 3 2 2 10 2 2 3" xfId="63079" xr:uid="{00000000-0005-0000-0000-000073F60000}"/>
    <cellStyle name="Total 3 2 2 10 2 2 4" xfId="63080" xr:uid="{00000000-0005-0000-0000-000074F60000}"/>
    <cellStyle name="Total 3 2 2 10 2 2 5" xfId="63081" xr:uid="{00000000-0005-0000-0000-000075F60000}"/>
    <cellStyle name="Total 3 2 2 10 2 3" xfId="63082" xr:uid="{00000000-0005-0000-0000-000076F60000}"/>
    <cellStyle name="Total 3 2 2 10 2 3 2" xfId="63083" xr:uid="{00000000-0005-0000-0000-000077F60000}"/>
    <cellStyle name="Total 3 2 2 10 2 3 3" xfId="63084" xr:uid="{00000000-0005-0000-0000-000078F60000}"/>
    <cellStyle name="Total 3 2 2 10 2 3 4" xfId="63085" xr:uid="{00000000-0005-0000-0000-000079F60000}"/>
    <cellStyle name="Total 3 2 2 10 2 3 5" xfId="63086" xr:uid="{00000000-0005-0000-0000-00007AF60000}"/>
    <cellStyle name="Total 3 2 2 10 2 4" xfId="63087" xr:uid="{00000000-0005-0000-0000-00007BF60000}"/>
    <cellStyle name="Total 3 2 2 10 2 5" xfId="63088" xr:uid="{00000000-0005-0000-0000-00007CF60000}"/>
    <cellStyle name="Total 3 2 2 10 2 6" xfId="63089" xr:uid="{00000000-0005-0000-0000-00007DF60000}"/>
    <cellStyle name="Total 3 2 2 10 2 7" xfId="63090" xr:uid="{00000000-0005-0000-0000-00007EF60000}"/>
    <cellStyle name="Total 3 2 2 10 3" xfId="63091" xr:uid="{00000000-0005-0000-0000-00007FF60000}"/>
    <cellStyle name="Total 3 2 2 10 3 2" xfId="63092" xr:uid="{00000000-0005-0000-0000-000080F60000}"/>
    <cellStyle name="Total 3 2 2 10 3 3" xfId="63093" xr:uid="{00000000-0005-0000-0000-000081F60000}"/>
    <cellStyle name="Total 3 2 2 10 3 4" xfId="63094" xr:uid="{00000000-0005-0000-0000-000082F60000}"/>
    <cellStyle name="Total 3 2 2 10 3 5" xfId="63095" xr:uid="{00000000-0005-0000-0000-000083F60000}"/>
    <cellStyle name="Total 3 2 2 10 4" xfId="63096" xr:uid="{00000000-0005-0000-0000-000084F60000}"/>
    <cellStyle name="Total 3 2 2 10 4 2" xfId="63097" xr:uid="{00000000-0005-0000-0000-000085F60000}"/>
    <cellStyle name="Total 3 2 2 10 4 3" xfId="63098" xr:uid="{00000000-0005-0000-0000-000086F60000}"/>
    <cellStyle name="Total 3 2 2 10 4 4" xfId="63099" xr:uid="{00000000-0005-0000-0000-000087F60000}"/>
    <cellStyle name="Total 3 2 2 10 4 5" xfId="63100" xr:uid="{00000000-0005-0000-0000-000088F60000}"/>
    <cellStyle name="Total 3 2 2 10 5" xfId="63101" xr:uid="{00000000-0005-0000-0000-000089F60000}"/>
    <cellStyle name="Total 3 2 2 10 6" xfId="63102" xr:uid="{00000000-0005-0000-0000-00008AF60000}"/>
    <cellStyle name="Total 3 2 2 10 7" xfId="63103" xr:uid="{00000000-0005-0000-0000-00008BF60000}"/>
    <cellStyle name="Total 3 2 2 10 8" xfId="63104" xr:uid="{00000000-0005-0000-0000-00008CF60000}"/>
    <cellStyle name="Total 3 2 2 11" xfId="63105" xr:uid="{00000000-0005-0000-0000-00008DF60000}"/>
    <cellStyle name="Total 3 2 2 11 2" xfId="63106" xr:uid="{00000000-0005-0000-0000-00008EF60000}"/>
    <cellStyle name="Total 3 2 2 11 2 2" xfId="63107" xr:uid="{00000000-0005-0000-0000-00008FF60000}"/>
    <cellStyle name="Total 3 2 2 11 2 2 2" xfId="63108" xr:uid="{00000000-0005-0000-0000-000090F60000}"/>
    <cellStyle name="Total 3 2 2 11 2 2 3" xfId="63109" xr:uid="{00000000-0005-0000-0000-000091F60000}"/>
    <cellStyle name="Total 3 2 2 11 2 2 4" xfId="63110" xr:uid="{00000000-0005-0000-0000-000092F60000}"/>
    <cellStyle name="Total 3 2 2 11 2 2 5" xfId="63111" xr:uid="{00000000-0005-0000-0000-000093F60000}"/>
    <cellStyle name="Total 3 2 2 11 2 3" xfId="63112" xr:uid="{00000000-0005-0000-0000-000094F60000}"/>
    <cellStyle name="Total 3 2 2 11 2 3 2" xfId="63113" xr:uid="{00000000-0005-0000-0000-000095F60000}"/>
    <cellStyle name="Total 3 2 2 11 2 3 3" xfId="63114" xr:uid="{00000000-0005-0000-0000-000096F60000}"/>
    <cellStyle name="Total 3 2 2 11 2 3 4" xfId="63115" xr:uid="{00000000-0005-0000-0000-000097F60000}"/>
    <cellStyle name="Total 3 2 2 11 2 3 5" xfId="63116" xr:uid="{00000000-0005-0000-0000-000098F60000}"/>
    <cellStyle name="Total 3 2 2 11 2 4" xfId="63117" xr:uid="{00000000-0005-0000-0000-000099F60000}"/>
    <cellStyle name="Total 3 2 2 11 2 5" xfId="63118" xr:uid="{00000000-0005-0000-0000-00009AF60000}"/>
    <cellStyle name="Total 3 2 2 11 2 6" xfId="63119" xr:uid="{00000000-0005-0000-0000-00009BF60000}"/>
    <cellStyle name="Total 3 2 2 11 2 7" xfId="63120" xr:uid="{00000000-0005-0000-0000-00009CF60000}"/>
    <cellStyle name="Total 3 2 2 11 3" xfId="63121" xr:uid="{00000000-0005-0000-0000-00009DF60000}"/>
    <cellStyle name="Total 3 2 2 11 3 2" xfId="63122" xr:uid="{00000000-0005-0000-0000-00009EF60000}"/>
    <cellStyle name="Total 3 2 2 11 3 3" xfId="63123" xr:uid="{00000000-0005-0000-0000-00009FF60000}"/>
    <cellStyle name="Total 3 2 2 11 3 4" xfId="63124" xr:uid="{00000000-0005-0000-0000-0000A0F60000}"/>
    <cellStyle name="Total 3 2 2 11 3 5" xfId="63125" xr:uid="{00000000-0005-0000-0000-0000A1F60000}"/>
    <cellStyle name="Total 3 2 2 11 4" xfId="63126" xr:uid="{00000000-0005-0000-0000-0000A2F60000}"/>
    <cellStyle name="Total 3 2 2 11 4 2" xfId="63127" xr:uid="{00000000-0005-0000-0000-0000A3F60000}"/>
    <cellStyle name="Total 3 2 2 11 4 3" xfId="63128" xr:uid="{00000000-0005-0000-0000-0000A4F60000}"/>
    <cellStyle name="Total 3 2 2 11 4 4" xfId="63129" xr:uid="{00000000-0005-0000-0000-0000A5F60000}"/>
    <cellStyle name="Total 3 2 2 11 4 5" xfId="63130" xr:uid="{00000000-0005-0000-0000-0000A6F60000}"/>
    <cellStyle name="Total 3 2 2 11 5" xfId="63131" xr:uid="{00000000-0005-0000-0000-0000A7F60000}"/>
    <cellStyle name="Total 3 2 2 11 6" xfId="63132" xr:uid="{00000000-0005-0000-0000-0000A8F60000}"/>
    <cellStyle name="Total 3 2 2 11 7" xfId="63133" xr:uid="{00000000-0005-0000-0000-0000A9F60000}"/>
    <cellStyle name="Total 3 2 2 11 8" xfId="63134" xr:uid="{00000000-0005-0000-0000-0000AAF60000}"/>
    <cellStyle name="Total 3 2 2 12" xfId="63135" xr:uid="{00000000-0005-0000-0000-0000ABF60000}"/>
    <cellStyle name="Total 3 2 2 12 2" xfId="63136" xr:uid="{00000000-0005-0000-0000-0000ACF60000}"/>
    <cellStyle name="Total 3 2 2 12 2 2" xfId="63137" xr:uid="{00000000-0005-0000-0000-0000ADF60000}"/>
    <cellStyle name="Total 3 2 2 12 2 2 2" xfId="63138" xr:uid="{00000000-0005-0000-0000-0000AEF60000}"/>
    <cellStyle name="Total 3 2 2 12 2 2 3" xfId="63139" xr:uid="{00000000-0005-0000-0000-0000AFF60000}"/>
    <cellStyle name="Total 3 2 2 12 2 2 4" xfId="63140" xr:uid="{00000000-0005-0000-0000-0000B0F60000}"/>
    <cellStyle name="Total 3 2 2 12 2 2 5" xfId="63141" xr:uid="{00000000-0005-0000-0000-0000B1F60000}"/>
    <cellStyle name="Total 3 2 2 12 2 3" xfId="63142" xr:uid="{00000000-0005-0000-0000-0000B2F60000}"/>
    <cellStyle name="Total 3 2 2 12 2 3 2" xfId="63143" xr:uid="{00000000-0005-0000-0000-0000B3F60000}"/>
    <cellStyle name="Total 3 2 2 12 2 3 3" xfId="63144" xr:uid="{00000000-0005-0000-0000-0000B4F60000}"/>
    <cellStyle name="Total 3 2 2 12 2 3 4" xfId="63145" xr:uid="{00000000-0005-0000-0000-0000B5F60000}"/>
    <cellStyle name="Total 3 2 2 12 2 3 5" xfId="63146" xr:uid="{00000000-0005-0000-0000-0000B6F60000}"/>
    <cellStyle name="Total 3 2 2 12 2 4" xfId="63147" xr:uid="{00000000-0005-0000-0000-0000B7F60000}"/>
    <cellStyle name="Total 3 2 2 12 2 5" xfId="63148" xr:uid="{00000000-0005-0000-0000-0000B8F60000}"/>
    <cellStyle name="Total 3 2 2 12 2 6" xfId="63149" xr:uid="{00000000-0005-0000-0000-0000B9F60000}"/>
    <cellStyle name="Total 3 2 2 12 2 7" xfId="63150" xr:uid="{00000000-0005-0000-0000-0000BAF60000}"/>
    <cellStyle name="Total 3 2 2 12 3" xfId="63151" xr:uid="{00000000-0005-0000-0000-0000BBF60000}"/>
    <cellStyle name="Total 3 2 2 12 3 2" xfId="63152" xr:uid="{00000000-0005-0000-0000-0000BCF60000}"/>
    <cellStyle name="Total 3 2 2 12 3 3" xfId="63153" xr:uid="{00000000-0005-0000-0000-0000BDF60000}"/>
    <cellStyle name="Total 3 2 2 12 3 4" xfId="63154" xr:uid="{00000000-0005-0000-0000-0000BEF60000}"/>
    <cellStyle name="Total 3 2 2 12 3 5" xfId="63155" xr:uid="{00000000-0005-0000-0000-0000BFF60000}"/>
    <cellStyle name="Total 3 2 2 12 4" xfId="63156" xr:uid="{00000000-0005-0000-0000-0000C0F60000}"/>
    <cellStyle name="Total 3 2 2 12 4 2" xfId="63157" xr:uid="{00000000-0005-0000-0000-0000C1F60000}"/>
    <cellStyle name="Total 3 2 2 12 4 3" xfId="63158" xr:uid="{00000000-0005-0000-0000-0000C2F60000}"/>
    <cellStyle name="Total 3 2 2 12 4 4" xfId="63159" xr:uid="{00000000-0005-0000-0000-0000C3F60000}"/>
    <cellStyle name="Total 3 2 2 12 4 5" xfId="63160" xr:uid="{00000000-0005-0000-0000-0000C4F60000}"/>
    <cellStyle name="Total 3 2 2 12 5" xfId="63161" xr:uid="{00000000-0005-0000-0000-0000C5F60000}"/>
    <cellStyle name="Total 3 2 2 12 6" xfId="63162" xr:uid="{00000000-0005-0000-0000-0000C6F60000}"/>
    <cellStyle name="Total 3 2 2 12 7" xfId="63163" xr:uid="{00000000-0005-0000-0000-0000C7F60000}"/>
    <cellStyle name="Total 3 2 2 12 8" xfId="63164" xr:uid="{00000000-0005-0000-0000-0000C8F60000}"/>
    <cellStyle name="Total 3 2 2 13" xfId="63165" xr:uid="{00000000-0005-0000-0000-0000C9F60000}"/>
    <cellStyle name="Total 3 2 2 13 2" xfId="63166" xr:uid="{00000000-0005-0000-0000-0000CAF60000}"/>
    <cellStyle name="Total 3 2 2 13 2 2" xfId="63167" xr:uid="{00000000-0005-0000-0000-0000CBF60000}"/>
    <cellStyle name="Total 3 2 2 13 2 2 2" xfId="63168" xr:uid="{00000000-0005-0000-0000-0000CCF60000}"/>
    <cellStyle name="Total 3 2 2 13 2 2 3" xfId="63169" xr:uid="{00000000-0005-0000-0000-0000CDF60000}"/>
    <cellStyle name="Total 3 2 2 13 2 2 4" xfId="63170" xr:uid="{00000000-0005-0000-0000-0000CEF60000}"/>
    <cellStyle name="Total 3 2 2 13 2 2 5" xfId="63171" xr:uid="{00000000-0005-0000-0000-0000CFF60000}"/>
    <cellStyle name="Total 3 2 2 13 2 3" xfId="63172" xr:uid="{00000000-0005-0000-0000-0000D0F60000}"/>
    <cellStyle name="Total 3 2 2 13 2 3 2" xfId="63173" xr:uid="{00000000-0005-0000-0000-0000D1F60000}"/>
    <cellStyle name="Total 3 2 2 13 2 3 3" xfId="63174" xr:uid="{00000000-0005-0000-0000-0000D2F60000}"/>
    <cellStyle name="Total 3 2 2 13 2 3 4" xfId="63175" xr:uid="{00000000-0005-0000-0000-0000D3F60000}"/>
    <cellStyle name="Total 3 2 2 13 2 3 5" xfId="63176" xr:uid="{00000000-0005-0000-0000-0000D4F60000}"/>
    <cellStyle name="Total 3 2 2 13 2 4" xfId="63177" xr:uid="{00000000-0005-0000-0000-0000D5F60000}"/>
    <cellStyle name="Total 3 2 2 13 2 5" xfId="63178" xr:uid="{00000000-0005-0000-0000-0000D6F60000}"/>
    <cellStyle name="Total 3 2 2 13 2 6" xfId="63179" xr:uid="{00000000-0005-0000-0000-0000D7F60000}"/>
    <cellStyle name="Total 3 2 2 13 2 7" xfId="63180" xr:uid="{00000000-0005-0000-0000-0000D8F60000}"/>
    <cellStyle name="Total 3 2 2 13 3" xfId="63181" xr:uid="{00000000-0005-0000-0000-0000D9F60000}"/>
    <cellStyle name="Total 3 2 2 13 3 2" xfId="63182" xr:uid="{00000000-0005-0000-0000-0000DAF60000}"/>
    <cellStyle name="Total 3 2 2 13 3 3" xfId="63183" xr:uid="{00000000-0005-0000-0000-0000DBF60000}"/>
    <cellStyle name="Total 3 2 2 13 3 4" xfId="63184" xr:uid="{00000000-0005-0000-0000-0000DCF60000}"/>
    <cellStyle name="Total 3 2 2 13 3 5" xfId="63185" xr:uid="{00000000-0005-0000-0000-0000DDF60000}"/>
    <cellStyle name="Total 3 2 2 13 4" xfId="63186" xr:uid="{00000000-0005-0000-0000-0000DEF60000}"/>
    <cellStyle name="Total 3 2 2 13 4 2" xfId="63187" xr:uid="{00000000-0005-0000-0000-0000DFF60000}"/>
    <cellStyle name="Total 3 2 2 13 4 3" xfId="63188" xr:uid="{00000000-0005-0000-0000-0000E0F60000}"/>
    <cellStyle name="Total 3 2 2 13 4 4" xfId="63189" xr:uid="{00000000-0005-0000-0000-0000E1F60000}"/>
    <cellStyle name="Total 3 2 2 13 4 5" xfId="63190" xr:uid="{00000000-0005-0000-0000-0000E2F60000}"/>
    <cellStyle name="Total 3 2 2 13 5" xfId="63191" xr:uid="{00000000-0005-0000-0000-0000E3F60000}"/>
    <cellStyle name="Total 3 2 2 13 6" xfId="63192" xr:uid="{00000000-0005-0000-0000-0000E4F60000}"/>
    <cellStyle name="Total 3 2 2 13 7" xfId="63193" xr:uid="{00000000-0005-0000-0000-0000E5F60000}"/>
    <cellStyle name="Total 3 2 2 13 8" xfId="63194" xr:uid="{00000000-0005-0000-0000-0000E6F60000}"/>
    <cellStyle name="Total 3 2 2 14" xfId="63195" xr:uid="{00000000-0005-0000-0000-0000E7F60000}"/>
    <cellStyle name="Total 3 2 2 14 2" xfId="63196" xr:uid="{00000000-0005-0000-0000-0000E8F60000}"/>
    <cellStyle name="Total 3 2 2 14 2 2" xfId="63197" xr:uid="{00000000-0005-0000-0000-0000E9F60000}"/>
    <cellStyle name="Total 3 2 2 14 2 2 2" xfId="63198" xr:uid="{00000000-0005-0000-0000-0000EAF60000}"/>
    <cellStyle name="Total 3 2 2 14 2 2 3" xfId="63199" xr:uid="{00000000-0005-0000-0000-0000EBF60000}"/>
    <cellStyle name="Total 3 2 2 14 2 2 4" xfId="63200" xr:uid="{00000000-0005-0000-0000-0000ECF60000}"/>
    <cellStyle name="Total 3 2 2 14 2 2 5" xfId="63201" xr:uid="{00000000-0005-0000-0000-0000EDF60000}"/>
    <cellStyle name="Total 3 2 2 14 2 3" xfId="63202" xr:uid="{00000000-0005-0000-0000-0000EEF60000}"/>
    <cellStyle name="Total 3 2 2 14 2 3 2" xfId="63203" xr:uid="{00000000-0005-0000-0000-0000EFF60000}"/>
    <cellStyle name="Total 3 2 2 14 2 3 3" xfId="63204" xr:uid="{00000000-0005-0000-0000-0000F0F60000}"/>
    <cellStyle name="Total 3 2 2 14 2 3 4" xfId="63205" xr:uid="{00000000-0005-0000-0000-0000F1F60000}"/>
    <cellStyle name="Total 3 2 2 14 2 3 5" xfId="63206" xr:uid="{00000000-0005-0000-0000-0000F2F60000}"/>
    <cellStyle name="Total 3 2 2 14 2 4" xfId="63207" xr:uid="{00000000-0005-0000-0000-0000F3F60000}"/>
    <cellStyle name="Total 3 2 2 14 2 5" xfId="63208" xr:uid="{00000000-0005-0000-0000-0000F4F60000}"/>
    <cellStyle name="Total 3 2 2 14 2 6" xfId="63209" xr:uid="{00000000-0005-0000-0000-0000F5F60000}"/>
    <cellStyle name="Total 3 2 2 14 2 7" xfId="63210" xr:uid="{00000000-0005-0000-0000-0000F6F60000}"/>
    <cellStyle name="Total 3 2 2 14 3" xfId="63211" xr:uid="{00000000-0005-0000-0000-0000F7F60000}"/>
    <cellStyle name="Total 3 2 2 14 3 2" xfId="63212" xr:uid="{00000000-0005-0000-0000-0000F8F60000}"/>
    <cellStyle name="Total 3 2 2 14 3 3" xfId="63213" xr:uid="{00000000-0005-0000-0000-0000F9F60000}"/>
    <cellStyle name="Total 3 2 2 14 3 4" xfId="63214" xr:uid="{00000000-0005-0000-0000-0000FAF60000}"/>
    <cellStyle name="Total 3 2 2 14 3 5" xfId="63215" xr:uid="{00000000-0005-0000-0000-0000FBF60000}"/>
    <cellStyle name="Total 3 2 2 14 4" xfId="63216" xr:uid="{00000000-0005-0000-0000-0000FCF60000}"/>
    <cellStyle name="Total 3 2 2 14 4 2" xfId="63217" xr:uid="{00000000-0005-0000-0000-0000FDF60000}"/>
    <cellStyle name="Total 3 2 2 14 4 3" xfId="63218" xr:uid="{00000000-0005-0000-0000-0000FEF60000}"/>
    <cellStyle name="Total 3 2 2 14 4 4" xfId="63219" xr:uid="{00000000-0005-0000-0000-0000FFF60000}"/>
    <cellStyle name="Total 3 2 2 14 4 5" xfId="63220" xr:uid="{00000000-0005-0000-0000-000000F70000}"/>
    <cellStyle name="Total 3 2 2 14 5" xfId="63221" xr:uid="{00000000-0005-0000-0000-000001F70000}"/>
    <cellStyle name="Total 3 2 2 14 6" xfId="63222" xr:uid="{00000000-0005-0000-0000-000002F70000}"/>
    <cellStyle name="Total 3 2 2 14 7" xfId="63223" xr:uid="{00000000-0005-0000-0000-000003F70000}"/>
    <cellStyle name="Total 3 2 2 14 8" xfId="63224" xr:uid="{00000000-0005-0000-0000-000004F70000}"/>
    <cellStyle name="Total 3 2 2 15" xfId="63225" xr:uid="{00000000-0005-0000-0000-000005F70000}"/>
    <cellStyle name="Total 3 2 2 15 2" xfId="63226" xr:uid="{00000000-0005-0000-0000-000006F70000}"/>
    <cellStyle name="Total 3 2 2 15 2 2" xfId="63227" xr:uid="{00000000-0005-0000-0000-000007F70000}"/>
    <cellStyle name="Total 3 2 2 15 2 3" xfId="63228" xr:uid="{00000000-0005-0000-0000-000008F70000}"/>
    <cellStyle name="Total 3 2 2 15 2 4" xfId="63229" xr:uid="{00000000-0005-0000-0000-000009F70000}"/>
    <cellStyle name="Total 3 2 2 15 2 5" xfId="63230" xr:uid="{00000000-0005-0000-0000-00000AF70000}"/>
    <cellStyle name="Total 3 2 2 15 3" xfId="63231" xr:uid="{00000000-0005-0000-0000-00000BF70000}"/>
    <cellStyle name="Total 3 2 2 15 3 2" xfId="63232" xr:uid="{00000000-0005-0000-0000-00000CF70000}"/>
    <cellStyle name="Total 3 2 2 15 3 3" xfId="63233" xr:uid="{00000000-0005-0000-0000-00000DF70000}"/>
    <cellStyle name="Total 3 2 2 15 3 4" xfId="63234" xr:uid="{00000000-0005-0000-0000-00000EF70000}"/>
    <cellStyle name="Total 3 2 2 15 3 5" xfId="63235" xr:uid="{00000000-0005-0000-0000-00000FF70000}"/>
    <cellStyle name="Total 3 2 2 15 4" xfId="63236" xr:uid="{00000000-0005-0000-0000-000010F70000}"/>
    <cellStyle name="Total 3 2 2 15 5" xfId="63237" xr:uid="{00000000-0005-0000-0000-000011F70000}"/>
    <cellStyle name="Total 3 2 2 15 6" xfId="63238" xr:uid="{00000000-0005-0000-0000-000012F70000}"/>
    <cellStyle name="Total 3 2 2 15 7" xfId="63239" xr:uid="{00000000-0005-0000-0000-000013F70000}"/>
    <cellStyle name="Total 3 2 2 16" xfId="63240" xr:uid="{00000000-0005-0000-0000-000014F70000}"/>
    <cellStyle name="Total 3 2 2 16 2" xfId="63241" xr:uid="{00000000-0005-0000-0000-000015F70000}"/>
    <cellStyle name="Total 3 2 2 16 3" xfId="63242" xr:uid="{00000000-0005-0000-0000-000016F70000}"/>
    <cellStyle name="Total 3 2 2 16 4" xfId="63243" xr:uid="{00000000-0005-0000-0000-000017F70000}"/>
    <cellStyle name="Total 3 2 2 16 5" xfId="63244" xr:uid="{00000000-0005-0000-0000-000018F70000}"/>
    <cellStyle name="Total 3 2 2 17" xfId="63245" xr:uid="{00000000-0005-0000-0000-000019F70000}"/>
    <cellStyle name="Total 3 2 2 17 2" xfId="63246" xr:uid="{00000000-0005-0000-0000-00001AF70000}"/>
    <cellStyle name="Total 3 2 2 17 3" xfId="63247" xr:uid="{00000000-0005-0000-0000-00001BF70000}"/>
    <cellStyle name="Total 3 2 2 17 4" xfId="63248" xr:uid="{00000000-0005-0000-0000-00001CF70000}"/>
    <cellStyle name="Total 3 2 2 17 5" xfId="63249" xr:uid="{00000000-0005-0000-0000-00001DF70000}"/>
    <cellStyle name="Total 3 2 2 18" xfId="63250" xr:uid="{00000000-0005-0000-0000-00001EF70000}"/>
    <cellStyle name="Total 3 2 2 18 2" xfId="63251" xr:uid="{00000000-0005-0000-0000-00001FF70000}"/>
    <cellStyle name="Total 3 2 2 19" xfId="63252" xr:uid="{00000000-0005-0000-0000-000020F70000}"/>
    <cellStyle name="Total 3 2 2 2" xfId="63253" xr:uid="{00000000-0005-0000-0000-000021F70000}"/>
    <cellStyle name="Total 3 2 2 2 2" xfId="63254" xr:uid="{00000000-0005-0000-0000-000022F70000}"/>
    <cellStyle name="Total 3 2 2 2 2 2" xfId="63255" xr:uid="{00000000-0005-0000-0000-000023F70000}"/>
    <cellStyle name="Total 3 2 2 2 2 2 2" xfId="63256" xr:uid="{00000000-0005-0000-0000-000024F70000}"/>
    <cellStyle name="Total 3 2 2 2 2 2 3" xfId="63257" xr:uid="{00000000-0005-0000-0000-000025F70000}"/>
    <cellStyle name="Total 3 2 2 2 2 2 4" xfId="63258" xr:uid="{00000000-0005-0000-0000-000026F70000}"/>
    <cellStyle name="Total 3 2 2 2 2 2 5" xfId="63259" xr:uid="{00000000-0005-0000-0000-000027F70000}"/>
    <cellStyle name="Total 3 2 2 2 2 3" xfId="63260" xr:uid="{00000000-0005-0000-0000-000028F70000}"/>
    <cellStyle name="Total 3 2 2 2 2 3 2" xfId="63261" xr:uid="{00000000-0005-0000-0000-000029F70000}"/>
    <cellStyle name="Total 3 2 2 2 2 3 3" xfId="63262" xr:uid="{00000000-0005-0000-0000-00002AF70000}"/>
    <cellStyle name="Total 3 2 2 2 2 3 4" xfId="63263" xr:uid="{00000000-0005-0000-0000-00002BF70000}"/>
    <cellStyle name="Total 3 2 2 2 2 3 5" xfId="63264" xr:uid="{00000000-0005-0000-0000-00002CF70000}"/>
    <cellStyle name="Total 3 2 2 2 2 4" xfId="63265" xr:uid="{00000000-0005-0000-0000-00002DF70000}"/>
    <cellStyle name="Total 3 2 2 2 2 5" xfId="63266" xr:uid="{00000000-0005-0000-0000-00002EF70000}"/>
    <cellStyle name="Total 3 2 2 2 2 6" xfId="63267" xr:uid="{00000000-0005-0000-0000-00002FF70000}"/>
    <cellStyle name="Total 3 2 2 2 2 7" xfId="63268" xr:uid="{00000000-0005-0000-0000-000030F70000}"/>
    <cellStyle name="Total 3 2 2 2 3" xfId="63269" xr:uid="{00000000-0005-0000-0000-000031F70000}"/>
    <cellStyle name="Total 3 2 2 2 3 2" xfId="63270" xr:uid="{00000000-0005-0000-0000-000032F70000}"/>
    <cellStyle name="Total 3 2 2 2 3 3" xfId="63271" xr:uid="{00000000-0005-0000-0000-000033F70000}"/>
    <cellStyle name="Total 3 2 2 2 3 4" xfId="63272" xr:uid="{00000000-0005-0000-0000-000034F70000}"/>
    <cellStyle name="Total 3 2 2 2 3 5" xfId="63273" xr:uid="{00000000-0005-0000-0000-000035F70000}"/>
    <cellStyle name="Total 3 2 2 2 4" xfId="63274" xr:uid="{00000000-0005-0000-0000-000036F70000}"/>
    <cellStyle name="Total 3 2 2 2 4 2" xfId="63275" xr:uid="{00000000-0005-0000-0000-000037F70000}"/>
    <cellStyle name="Total 3 2 2 2 4 3" xfId="63276" xr:uid="{00000000-0005-0000-0000-000038F70000}"/>
    <cellStyle name="Total 3 2 2 2 4 4" xfId="63277" xr:uid="{00000000-0005-0000-0000-000039F70000}"/>
    <cellStyle name="Total 3 2 2 2 4 5" xfId="63278" xr:uid="{00000000-0005-0000-0000-00003AF70000}"/>
    <cellStyle name="Total 3 2 2 2 5" xfId="63279" xr:uid="{00000000-0005-0000-0000-00003BF70000}"/>
    <cellStyle name="Total 3 2 2 2 6" xfId="63280" xr:uid="{00000000-0005-0000-0000-00003CF70000}"/>
    <cellStyle name="Total 3 2 2 2 7" xfId="63281" xr:uid="{00000000-0005-0000-0000-00003DF70000}"/>
    <cellStyle name="Total 3 2 2 2 8" xfId="63282" xr:uid="{00000000-0005-0000-0000-00003EF70000}"/>
    <cellStyle name="Total 3 2 2 20" xfId="63283" xr:uid="{00000000-0005-0000-0000-00003FF70000}"/>
    <cellStyle name="Total 3 2 2 21" xfId="63284" xr:uid="{00000000-0005-0000-0000-000040F70000}"/>
    <cellStyle name="Total 3 2 2 3" xfId="63285" xr:uid="{00000000-0005-0000-0000-000041F70000}"/>
    <cellStyle name="Total 3 2 2 3 2" xfId="63286" xr:uid="{00000000-0005-0000-0000-000042F70000}"/>
    <cellStyle name="Total 3 2 2 3 2 2" xfId="63287" xr:uid="{00000000-0005-0000-0000-000043F70000}"/>
    <cellStyle name="Total 3 2 2 3 2 2 2" xfId="63288" xr:uid="{00000000-0005-0000-0000-000044F70000}"/>
    <cellStyle name="Total 3 2 2 3 2 2 3" xfId="63289" xr:uid="{00000000-0005-0000-0000-000045F70000}"/>
    <cellStyle name="Total 3 2 2 3 2 2 4" xfId="63290" xr:uid="{00000000-0005-0000-0000-000046F70000}"/>
    <cellStyle name="Total 3 2 2 3 2 2 5" xfId="63291" xr:uid="{00000000-0005-0000-0000-000047F70000}"/>
    <cellStyle name="Total 3 2 2 3 2 3" xfId="63292" xr:uid="{00000000-0005-0000-0000-000048F70000}"/>
    <cellStyle name="Total 3 2 2 3 2 3 2" xfId="63293" xr:uid="{00000000-0005-0000-0000-000049F70000}"/>
    <cellStyle name="Total 3 2 2 3 2 3 3" xfId="63294" xr:uid="{00000000-0005-0000-0000-00004AF70000}"/>
    <cellStyle name="Total 3 2 2 3 2 3 4" xfId="63295" xr:uid="{00000000-0005-0000-0000-00004BF70000}"/>
    <cellStyle name="Total 3 2 2 3 2 3 5" xfId="63296" xr:uid="{00000000-0005-0000-0000-00004CF70000}"/>
    <cellStyle name="Total 3 2 2 3 2 4" xfId="63297" xr:uid="{00000000-0005-0000-0000-00004DF70000}"/>
    <cellStyle name="Total 3 2 2 3 2 5" xfId="63298" xr:uid="{00000000-0005-0000-0000-00004EF70000}"/>
    <cellStyle name="Total 3 2 2 3 2 6" xfId="63299" xr:uid="{00000000-0005-0000-0000-00004FF70000}"/>
    <cellStyle name="Total 3 2 2 3 2 7" xfId="63300" xr:uid="{00000000-0005-0000-0000-000050F70000}"/>
    <cellStyle name="Total 3 2 2 3 3" xfId="63301" xr:uid="{00000000-0005-0000-0000-000051F70000}"/>
    <cellStyle name="Total 3 2 2 3 3 2" xfId="63302" xr:uid="{00000000-0005-0000-0000-000052F70000}"/>
    <cellStyle name="Total 3 2 2 3 3 3" xfId="63303" xr:uid="{00000000-0005-0000-0000-000053F70000}"/>
    <cellStyle name="Total 3 2 2 3 3 4" xfId="63304" xr:uid="{00000000-0005-0000-0000-000054F70000}"/>
    <cellStyle name="Total 3 2 2 3 3 5" xfId="63305" xr:uid="{00000000-0005-0000-0000-000055F70000}"/>
    <cellStyle name="Total 3 2 2 3 4" xfId="63306" xr:uid="{00000000-0005-0000-0000-000056F70000}"/>
    <cellStyle name="Total 3 2 2 3 4 2" xfId="63307" xr:uid="{00000000-0005-0000-0000-000057F70000}"/>
    <cellStyle name="Total 3 2 2 3 4 3" xfId="63308" xr:uid="{00000000-0005-0000-0000-000058F70000}"/>
    <cellStyle name="Total 3 2 2 3 4 4" xfId="63309" xr:uid="{00000000-0005-0000-0000-000059F70000}"/>
    <cellStyle name="Total 3 2 2 3 4 5" xfId="63310" xr:uid="{00000000-0005-0000-0000-00005AF70000}"/>
    <cellStyle name="Total 3 2 2 3 5" xfId="63311" xr:uid="{00000000-0005-0000-0000-00005BF70000}"/>
    <cellStyle name="Total 3 2 2 3 6" xfId="63312" xr:uid="{00000000-0005-0000-0000-00005CF70000}"/>
    <cellStyle name="Total 3 2 2 3 7" xfId="63313" xr:uid="{00000000-0005-0000-0000-00005DF70000}"/>
    <cellStyle name="Total 3 2 2 3 8" xfId="63314" xr:uid="{00000000-0005-0000-0000-00005EF70000}"/>
    <cellStyle name="Total 3 2 2 4" xfId="63315" xr:uid="{00000000-0005-0000-0000-00005FF70000}"/>
    <cellStyle name="Total 3 2 2 4 2" xfId="63316" xr:uid="{00000000-0005-0000-0000-000060F70000}"/>
    <cellStyle name="Total 3 2 2 4 2 2" xfId="63317" xr:uid="{00000000-0005-0000-0000-000061F70000}"/>
    <cellStyle name="Total 3 2 2 4 2 2 2" xfId="63318" xr:uid="{00000000-0005-0000-0000-000062F70000}"/>
    <cellStyle name="Total 3 2 2 4 2 2 3" xfId="63319" xr:uid="{00000000-0005-0000-0000-000063F70000}"/>
    <cellStyle name="Total 3 2 2 4 2 2 4" xfId="63320" xr:uid="{00000000-0005-0000-0000-000064F70000}"/>
    <cellStyle name="Total 3 2 2 4 2 2 5" xfId="63321" xr:uid="{00000000-0005-0000-0000-000065F70000}"/>
    <cellStyle name="Total 3 2 2 4 2 3" xfId="63322" xr:uid="{00000000-0005-0000-0000-000066F70000}"/>
    <cellStyle name="Total 3 2 2 4 2 3 2" xfId="63323" xr:uid="{00000000-0005-0000-0000-000067F70000}"/>
    <cellStyle name="Total 3 2 2 4 2 3 3" xfId="63324" xr:uid="{00000000-0005-0000-0000-000068F70000}"/>
    <cellStyle name="Total 3 2 2 4 2 3 4" xfId="63325" xr:uid="{00000000-0005-0000-0000-000069F70000}"/>
    <cellStyle name="Total 3 2 2 4 2 3 5" xfId="63326" xr:uid="{00000000-0005-0000-0000-00006AF70000}"/>
    <cellStyle name="Total 3 2 2 4 2 4" xfId="63327" xr:uid="{00000000-0005-0000-0000-00006BF70000}"/>
    <cellStyle name="Total 3 2 2 4 2 5" xfId="63328" xr:uid="{00000000-0005-0000-0000-00006CF70000}"/>
    <cellStyle name="Total 3 2 2 4 2 6" xfId="63329" xr:uid="{00000000-0005-0000-0000-00006DF70000}"/>
    <cellStyle name="Total 3 2 2 4 2 7" xfId="63330" xr:uid="{00000000-0005-0000-0000-00006EF70000}"/>
    <cellStyle name="Total 3 2 2 4 3" xfId="63331" xr:uid="{00000000-0005-0000-0000-00006FF70000}"/>
    <cellStyle name="Total 3 2 2 4 3 2" xfId="63332" xr:uid="{00000000-0005-0000-0000-000070F70000}"/>
    <cellStyle name="Total 3 2 2 4 3 3" xfId="63333" xr:uid="{00000000-0005-0000-0000-000071F70000}"/>
    <cellStyle name="Total 3 2 2 4 3 4" xfId="63334" xr:uid="{00000000-0005-0000-0000-000072F70000}"/>
    <cellStyle name="Total 3 2 2 4 3 5" xfId="63335" xr:uid="{00000000-0005-0000-0000-000073F70000}"/>
    <cellStyle name="Total 3 2 2 4 4" xfId="63336" xr:uid="{00000000-0005-0000-0000-000074F70000}"/>
    <cellStyle name="Total 3 2 2 4 4 2" xfId="63337" xr:uid="{00000000-0005-0000-0000-000075F70000}"/>
    <cellStyle name="Total 3 2 2 4 4 3" xfId="63338" xr:uid="{00000000-0005-0000-0000-000076F70000}"/>
    <cellStyle name="Total 3 2 2 4 4 4" xfId="63339" xr:uid="{00000000-0005-0000-0000-000077F70000}"/>
    <cellStyle name="Total 3 2 2 4 4 5" xfId="63340" xr:uid="{00000000-0005-0000-0000-000078F70000}"/>
    <cellStyle name="Total 3 2 2 4 5" xfId="63341" xr:uid="{00000000-0005-0000-0000-000079F70000}"/>
    <cellStyle name="Total 3 2 2 4 6" xfId="63342" xr:uid="{00000000-0005-0000-0000-00007AF70000}"/>
    <cellStyle name="Total 3 2 2 4 7" xfId="63343" xr:uid="{00000000-0005-0000-0000-00007BF70000}"/>
    <cellStyle name="Total 3 2 2 4 8" xfId="63344" xr:uid="{00000000-0005-0000-0000-00007CF70000}"/>
    <cellStyle name="Total 3 2 2 5" xfId="63345" xr:uid="{00000000-0005-0000-0000-00007DF70000}"/>
    <cellStyle name="Total 3 2 2 5 2" xfId="63346" xr:uid="{00000000-0005-0000-0000-00007EF70000}"/>
    <cellStyle name="Total 3 2 2 5 2 2" xfId="63347" xr:uid="{00000000-0005-0000-0000-00007FF70000}"/>
    <cellStyle name="Total 3 2 2 5 2 2 2" xfId="63348" xr:uid="{00000000-0005-0000-0000-000080F70000}"/>
    <cellStyle name="Total 3 2 2 5 2 2 3" xfId="63349" xr:uid="{00000000-0005-0000-0000-000081F70000}"/>
    <cellStyle name="Total 3 2 2 5 2 2 4" xfId="63350" xr:uid="{00000000-0005-0000-0000-000082F70000}"/>
    <cellStyle name="Total 3 2 2 5 2 2 5" xfId="63351" xr:uid="{00000000-0005-0000-0000-000083F70000}"/>
    <cellStyle name="Total 3 2 2 5 2 3" xfId="63352" xr:uid="{00000000-0005-0000-0000-000084F70000}"/>
    <cellStyle name="Total 3 2 2 5 2 3 2" xfId="63353" xr:uid="{00000000-0005-0000-0000-000085F70000}"/>
    <cellStyle name="Total 3 2 2 5 2 3 3" xfId="63354" xr:uid="{00000000-0005-0000-0000-000086F70000}"/>
    <cellStyle name="Total 3 2 2 5 2 3 4" xfId="63355" xr:uid="{00000000-0005-0000-0000-000087F70000}"/>
    <cellStyle name="Total 3 2 2 5 2 3 5" xfId="63356" xr:uid="{00000000-0005-0000-0000-000088F70000}"/>
    <cellStyle name="Total 3 2 2 5 2 4" xfId="63357" xr:uid="{00000000-0005-0000-0000-000089F70000}"/>
    <cellStyle name="Total 3 2 2 5 2 5" xfId="63358" xr:uid="{00000000-0005-0000-0000-00008AF70000}"/>
    <cellStyle name="Total 3 2 2 5 2 6" xfId="63359" xr:uid="{00000000-0005-0000-0000-00008BF70000}"/>
    <cellStyle name="Total 3 2 2 5 2 7" xfId="63360" xr:uid="{00000000-0005-0000-0000-00008CF70000}"/>
    <cellStyle name="Total 3 2 2 5 3" xfId="63361" xr:uid="{00000000-0005-0000-0000-00008DF70000}"/>
    <cellStyle name="Total 3 2 2 5 3 2" xfId="63362" xr:uid="{00000000-0005-0000-0000-00008EF70000}"/>
    <cellStyle name="Total 3 2 2 5 3 3" xfId="63363" xr:uid="{00000000-0005-0000-0000-00008FF70000}"/>
    <cellStyle name="Total 3 2 2 5 3 4" xfId="63364" xr:uid="{00000000-0005-0000-0000-000090F70000}"/>
    <cellStyle name="Total 3 2 2 5 3 5" xfId="63365" xr:uid="{00000000-0005-0000-0000-000091F70000}"/>
    <cellStyle name="Total 3 2 2 5 4" xfId="63366" xr:uid="{00000000-0005-0000-0000-000092F70000}"/>
    <cellStyle name="Total 3 2 2 5 4 2" xfId="63367" xr:uid="{00000000-0005-0000-0000-000093F70000}"/>
    <cellStyle name="Total 3 2 2 5 4 3" xfId="63368" xr:uid="{00000000-0005-0000-0000-000094F70000}"/>
    <cellStyle name="Total 3 2 2 5 4 4" xfId="63369" xr:uid="{00000000-0005-0000-0000-000095F70000}"/>
    <cellStyle name="Total 3 2 2 5 4 5" xfId="63370" xr:uid="{00000000-0005-0000-0000-000096F70000}"/>
    <cellStyle name="Total 3 2 2 5 5" xfId="63371" xr:uid="{00000000-0005-0000-0000-000097F70000}"/>
    <cellStyle name="Total 3 2 2 5 6" xfId="63372" xr:uid="{00000000-0005-0000-0000-000098F70000}"/>
    <cellStyle name="Total 3 2 2 5 7" xfId="63373" xr:uid="{00000000-0005-0000-0000-000099F70000}"/>
    <cellStyle name="Total 3 2 2 5 8" xfId="63374" xr:uid="{00000000-0005-0000-0000-00009AF70000}"/>
    <cellStyle name="Total 3 2 2 6" xfId="63375" xr:uid="{00000000-0005-0000-0000-00009BF70000}"/>
    <cellStyle name="Total 3 2 2 6 2" xfId="63376" xr:uid="{00000000-0005-0000-0000-00009CF70000}"/>
    <cellStyle name="Total 3 2 2 6 2 2" xfId="63377" xr:uid="{00000000-0005-0000-0000-00009DF70000}"/>
    <cellStyle name="Total 3 2 2 6 2 2 2" xfId="63378" xr:uid="{00000000-0005-0000-0000-00009EF70000}"/>
    <cellStyle name="Total 3 2 2 6 2 2 3" xfId="63379" xr:uid="{00000000-0005-0000-0000-00009FF70000}"/>
    <cellStyle name="Total 3 2 2 6 2 2 4" xfId="63380" xr:uid="{00000000-0005-0000-0000-0000A0F70000}"/>
    <cellStyle name="Total 3 2 2 6 2 2 5" xfId="63381" xr:uid="{00000000-0005-0000-0000-0000A1F70000}"/>
    <cellStyle name="Total 3 2 2 6 2 3" xfId="63382" xr:uid="{00000000-0005-0000-0000-0000A2F70000}"/>
    <cellStyle name="Total 3 2 2 6 2 3 2" xfId="63383" xr:uid="{00000000-0005-0000-0000-0000A3F70000}"/>
    <cellStyle name="Total 3 2 2 6 2 3 3" xfId="63384" xr:uid="{00000000-0005-0000-0000-0000A4F70000}"/>
    <cellStyle name="Total 3 2 2 6 2 3 4" xfId="63385" xr:uid="{00000000-0005-0000-0000-0000A5F70000}"/>
    <cellStyle name="Total 3 2 2 6 2 3 5" xfId="63386" xr:uid="{00000000-0005-0000-0000-0000A6F70000}"/>
    <cellStyle name="Total 3 2 2 6 2 4" xfId="63387" xr:uid="{00000000-0005-0000-0000-0000A7F70000}"/>
    <cellStyle name="Total 3 2 2 6 2 5" xfId="63388" xr:uid="{00000000-0005-0000-0000-0000A8F70000}"/>
    <cellStyle name="Total 3 2 2 6 2 6" xfId="63389" xr:uid="{00000000-0005-0000-0000-0000A9F70000}"/>
    <cellStyle name="Total 3 2 2 6 2 7" xfId="63390" xr:uid="{00000000-0005-0000-0000-0000AAF70000}"/>
    <cellStyle name="Total 3 2 2 6 3" xfId="63391" xr:uid="{00000000-0005-0000-0000-0000ABF70000}"/>
    <cellStyle name="Total 3 2 2 6 3 2" xfId="63392" xr:uid="{00000000-0005-0000-0000-0000ACF70000}"/>
    <cellStyle name="Total 3 2 2 6 3 3" xfId="63393" xr:uid="{00000000-0005-0000-0000-0000ADF70000}"/>
    <cellStyle name="Total 3 2 2 6 3 4" xfId="63394" xr:uid="{00000000-0005-0000-0000-0000AEF70000}"/>
    <cellStyle name="Total 3 2 2 6 3 5" xfId="63395" xr:uid="{00000000-0005-0000-0000-0000AFF70000}"/>
    <cellStyle name="Total 3 2 2 6 4" xfId="63396" xr:uid="{00000000-0005-0000-0000-0000B0F70000}"/>
    <cellStyle name="Total 3 2 2 6 4 2" xfId="63397" xr:uid="{00000000-0005-0000-0000-0000B1F70000}"/>
    <cellStyle name="Total 3 2 2 6 4 3" xfId="63398" xr:uid="{00000000-0005-0000-0000-0000B2F70000}"/>
    <cellStyle name="Total 3 2 2 6 4 4" xfId="63399" xr:uid="{00000000-0005-0000-0000-0000B3F70000}"/>
    <cellStyle name="Total 3 2 2 6 4 5" xfId="63400" xr:uid="{00000000-0005-0000-0000-0000B4F70000}"/>
    <cellStyle name="Total 3 2 2 6 5" xfId="63401" xr:uid="{00000000-0005-0000-0000-0000B5F70000}"/>
    <cellStyle name="Total 3 2 2 6 6" xfId="63402" xr:uid="{00000000-0005-0000-0000-0000B6F70000}"/>
    <cellStyle name="Total 3 2 2 6 7" xfId="63403" xr:uid="{00000000-0005-0000-0000-0000B7F70000}"/>
    <cellStyle name="Total 3 2 2 6 8" xfId="63404" xr:uid="{00000000-0005-0000-0000-0000B8F70000}"/>
    <cellStyle name="Total 3 2 2 7" xfId="63405" xr:uid="{00000000-0005-0000-0000-0000B9F70000}"/>
    <cellStyle name="Total 3 2 2 7 2" xfId="63406" xr:uid="{00000000-0005-0000-0000-0000BAF70000}"/>
    <cellStyle name="Total 3 2 2 7 2 2" xfId="63407" xr:uid="{00000000-0005-0000-0000-0000BBF70000}"/>
    <cellStyle name="Total 3 2 2 7 2 2 2" xfId="63408" xr:uid="{00000000-0005-0000-0000-0000BCF70000}"/>
    <cellStyle name="Total 3 2 2 7 2 2 3" xfId="63409" xr:uid="{00000000-0005-0000-0000-0000BDF70000}"/>
    <cellStyle name="Total 3 2 2 7 2 2 4" xfId="63410" xr:uid="{00000000-0005-0000-0000-0000BEF70000}"/>
    <cellStyle name="Total 3 2 2 7 2 2 5" xfId="63411" xr:uid="{00000000-0005-0000-0000-0000BFF70000}"/>
    <cellStyle name="Total 3 2 2 7 2 3" xfId="63412" xr:uid="{00000000-0005-0000-0000-0000C0F70000}"/>
    <cellStyle name="Total 3 2 2 7 2 3 2" xfId="63413" xr:uid="{00000000-0005-0000-0000-0000C1F70000}"/>
    <cellStyle name="Total 3 2 2 7 2 3 3" xfId="63414" xr:uid="{00000000-0005-0000-0000-0000C2F70000}"/>
    <cellStyle name="Total 3 2 2 7 2 3 4" xfId="63415" xr:uid="{00000000-0005-0000-0000-0000C3F70000}"/>
    <cellStyle name="Total 3 2 2 7 2 3 5" xfId="63416" xr:uid="{00000000-0005-0000-0000-0000C4F70000}"/>
    <cellStyle name="Total 3 2 2 7 2 4" xfId="63417" xr:uid="{00000000-0005-0000-0000-0000C5F70000}"/>
    <cellStyle name="Total 3 2 2 7 2 5" xfId="63418" xr:uid="{00000000-0005-0000-0000-0000C6F70000}"/>
    <cellStyle name="Total 3 2 2 7 2 6" xfId="63419" xr:uid="{00000000-0005-0000-0000-0000C7F70000}"/>
    <cellStyle name="Total 3 2 2 7 2 7" xfId="63420" xr:uid="{00000000-0005-0000-0000-0000C8F70000}"/>
    <cellStyle name="Total 3 2 2 7 3" xfId="63421" xr:uid="{00000000-0005-0000-0000-0000C9F70000}"/>
    <cellStyle name="Total 3 2 2 7 3 2" xfId="63422" xr:uid="{00000000-0005-0000-0000-0000CAF70000}"/>
    <cellStyle name="Total 3 2 2 7 3 3" xfId="63423" xr:uid="{00000000-0005-0000-0000-0000CBF70000}"/>
    <cellStyle name="Total 3 2 2 7 3 4" xfId="63424" xr:uid="{00000000-0005-0000-0000-0000CCF70000}"/>
    <cellStyle name="Total 3 2 2 7 3 5" xfId="63425" xr:uid="{00000000-0005-0000-0000-0000CDF70000}"/>
    <cellStyle name="Total 3 2 2 7 4" xfId="63426" xr:uid="{00000000-0005-0000-0000-0000CEF70000}"/>
    <cellStyle name="Total 3 2 2 7 4 2" xfId="63427" xr:uid="{00000000-0005-0000-0000-0000CFF70000}"/>
    <cellStyle name="Total 3 2 2 7 4 3" xfId="63428" xr:uid="{00000000-0005-0000-0000-0000D0F70000}"/>
    <cellStyle name="Total 3 2 2 7 4 4" xfId="63429" xr:uid="{00000000-0005-0000-0000-0000D1F70000}"/>
    <cellStyle name="Total 3 2 2 7 4 5" xfId="63430" xr:uid="{00000000-0005-0000-0000-0000D2F70000}"/>
    <cellStyle name="Total 3 2 2 7 5" xfId="63431" xr:uid="{00000000-0005-0000-0000-0000D3F70000}"/>
    <cellStyle name="Total 3 2 2 7 6" xfId="63432" xr:uid="{00000000-0005-0000-0000-0000D4F70000}"/>
    <cellStyle name="Total 3 2 2 7 7" xfId="63433" xr:uid="{00000000-0005-0000-0000-0000D5F70000}"/>
    <cellStyle name="Total 3 2 2 7 8" xfId="63434" xr:uid="{00000000-0005-0000-0000-0000D6F70000}"/>
    <cellStyle name="Total 3 2 2 8" xfId="63435" xr:uid="{00000000-0005-0000-0000-0000D7F70000}"/>
    <cellStyle name="Total 3 2 2 8 2" xfId="63436" xr:uid="{00000000-0005-0000-0000-0000D8F70000}"/>
    <cellStyle name="Total 3 2 2 8 2 2" xfId="63437" xr:uid="{00000000-0005-0000-0000-0000D9F70000}"/>
    <cellStyle name="Total 3 2 2 8 2 2 2" xfId="63438" xr:uid="{00000000-0005-0000-0000-0000DAF70000}"/>
    <cellStyle name="Total 3 2 2 8 2 2 3" xfId="63439" xr:uid="{00000000-0005-0000-0000-0000DBF70000}"/>
    <cellStyle name="Total 3 2 2 8 2 2 4" xfId="63440" xr:uid="{00000000-0005-0000-0000-0000DCF70000}"/>
    <cellStyle name="Total 3 2 2 8 2 2 5" xfId="63441" xr:uid="{00000000-0005-0000-0000-0000DDF70000}"/>
    <cellStyle name="Total 3 2 2 8 2 3" xfId="63442" xr:uid="{00000000-0005-0000-0000-0000DEF70000}"/>
    <cellStyle name="Total 3 2 2 8 2 3 2" xfId="63443" xr:uid="{00000000-0005-0000-0000-0000DFF70000}"/>
    <cellStyle name="Total 3 2 2 8 2 3 3" xfId="63444" xr:uid="{00000000-0005-0000-0000-0000E0F70000}"/>
    <cellStyle name="Total 3 2 2 8 2 3 4" xfId="63445" xr:uid="{00000000-0005-0000-0000-0000E1F70000}"/>
    <cellStyle name="Total 3 2 2 8 2 3 5" xfId="63446" xr:uid="{00000000-0005-0000-0000-0000E2F70000}"/>
    <cellStyle name="Total 3 2 2 8 2 4" xfId="63447" xr:uid="{00000000-0005-0000-0000-0000E3F70000}"/>
    <cellStyle name="Total 3 2 2 8 2 5" xfId="63448" xr:uid="{00000000-0005-0000-0000-0000E4F70000}"/>
    <cellStyle name="Total 3 2 2 8 2 6" xfId="63449" xr:uid="{00000000-0005-0000-0000-0000E5F70000}"/>
    <cellStyle name="Total 3 2 2 8 2 7" xfId="63450" xr:uid="{00000000-0005-0000-0000-0000E6F70000}"/>
    <cellStyle name="Total 3 2 2 8 3" xfId="63451" xr:uid="{00000000-0005-0000-0000-0000E7F70000}"/>
    <cellStyle name="Total 3 2 2 8 3 2" xfId="63452" xr:uid="{00000000-0005-0000-0000-0000E8F70000}"/>
    <cellStyle name="Total 3 2 2 8 3 3" xfId="63453" xr:uid="{00000000-0005-0000-0000-0000E9F70000}"/>
    <cellStyle name="Total 3 2 2 8 3 4" xfId="63454" xr:uid="{00000000-0005-0000-0000-0000EAF70000}"/>
    <cellStyle name="Total 3 2 2 8 3 5" xfId="63455" xr:uid="{00000000-0005-0000-0000-0000EBF70000}"/>
    <cellStyle name="Total 3 2 2 8 4" xfId="63456" xr:uid="{00000000-0005-0000-0000-0000ECF70000}"/>
    <cellStyle name="Total 3 2 2 8 4 2" xfId="63457" xr:uid="{00000000-0005-0000-0000-0000EDF70000}"/>
    <cellStyle name="Total 3 2 2 8 4 3" xfId="63458" xr:uid="{00000000-0005-0000-0000-0000EEF70000}"/>
    <cellStyle name="Total 3 2 2 8 4 4" xfId="63459" xr:uid="{00000000-0005-0000-0000-0000EFF70000}"/>
    <cellStyle name="Total 3 2 2 8 4 5" xfId="63460" xr:uid="{00000000-0005-0000-0000-0000F0F70000}"/>
    <cellStyle name="Total 3 2 2 8 5" xfId="63461" xr:uid="{00000000-0005-0000-0000-0000F1F70000}"/>
    <cellStyle name="Total 3 2 2 8 6" xfId="63462" xr:uid="{00000000-0005-0000-0000-0000F2F70000}"/>
    <cellStyle name="Total 3 2 2 8 7" xfId="63463" xr:uid="{00000000-0005-0000-0000-0000F3F70000}"/>
    <cellStyle name="Total 3 2 2 8 8" xfId="63464" xr:uid="{00000000-0005-0000-0000-0000F4F70000}"/>
    <cellStyle name="Total 3 2 2 9" xfId="63465" xr:uid="{00000000-0005-0000-0000-0000F5F70000}"/>
    <cellStyle name="Total 3 2 2 9 2" xfId="63466" xr:uid="{00000000-0005-0000-0000-0000F6F70000}"/>
    <cellStyle name="Total 3 2 2 9 2 2" xfId="63467" xr:uid="{00000000-0005-0000-0000-0000F7F70000}"/>
    <cellStyle name="Total 3 2 2 9 2 2 2" xfId="63468" xr:uid="{00000000-0005-0000-0000-0000F8F70000}"/>
    <cellStyle name="Total 3 2 2 9 2 2 3" xfId="63469" xr:uid="{00000000-0005-0000-0000-0000F9F70000}"/>
    <cellStyle name="Total 3 2 2 9 2 2 4" xfId="63470" xr:uid="{00000000-0005-0000-0000-0000FAF70000}"/>
    <cellStyle name="Total 3 2 2 9 2 2 5" xfId="63471" xr:uid="{00000000-0005-0000-0000-0000FBF70000}"/>
    <cellStyle name="Total 3 2 2 9 2 3" xfId="63472" xr:uid="{00000000-0005-0000-0000-0000FCF70000}"/>
    <cellStyle name="Total 3 2 2 9 2 3 2" xfId="63473" xr:uid="{00000000-0005-0000-0000-0000FDF70000}"/>
    <cellStyle name="Total 3 2 2 9 2 3 3" xfId="63474" xr:uid="{00000000-0005-0000-0000-0000FEF70000}"/>
    <cellStyle name="Total 3 2 2 9 2 3 4" xfId="63475" xr:uid="{00000000-0005-0000-0000-0000FFF70000}"/>
    <cellStyle name="Total 3 2 2 9 2 3 5" xfId="63476" xr:uid="{00000000-0005-0000-0000-000000F80000}"/>
    <cellStyle name="Total 3 2 2 9 2 4" xfId="63477" xr:uid="{00000000-0005-0000-0000-000001F80000}"/>
    <cellStyle name="Total 3 2 2 9 2 5" xfId="63478" xr:uid="{00000000-0005-0000-0000-000002F80000}"/>
    <cellStyle name="Total 3 2 2 9 2 6" xfId="63479" xr:uid="{00000000-0005-0000-0000-000003F80000}"/>
    <cellStyle name="Total 3 2 2 9 2 7" xfId="63480" xr:uid="{00000000-0005-0000-0000-000004F80000}"/>
    <cellStyle name="Total 3 2 2 9 3" xfId="63481" xr:uid="{00000000-0005-0000-0000-000005F80000}"/>
    <cellStyle name="Total 3 2 2 9 3 2" xfId="63482" xr:uid="{00000000-0005-0000-0000-000006F80000}"/>
    <cellStyle name="Total 3 2 2 9 3 3" xfId="63483" xr:uid="{00000000-0005-0000-0000-000007F80000}"/>
    <cellStyle name="Total 3 2 2 9 3 4" xfId="63484" xr:uid="{00000000-0005-0000-0000-000008F80000}"/>
    <cellStyle name="Total 3 2 2 9 3 5" xfId="63485" xr:uid="{00000000-0005-0000-0000-000009F80000}"/>
    <cellStyle name="Total 3 2 2 9 4" xfId="63486" xr:uid="{00000000-0005-0000-0000-00000AF80000}"/>
    <cellStyle name="Total 3 2 2 9 4 2" xfId="63487" xr:uid="{00000000-0005-0000-0000-00000BF80000}"/>
    <cellStyle name="Total 3 2 2 9 4 3" xfId="63488" xr:uid="{00000000-0005-0000-0000-00000CF80000}"/>
    <cellStyle name="Total 3 2 2 9 4 4" xfId="63489" xr:uid="{00000000-0005-0000-0000-00000DF80000}"/>
    <cellStyle name="Total 3 2 2 9 4 5" xfId="63490" xr:uid="{00000000-0005-0000-0000-00000EF80000}"/>
    <cellStyle name="Total 3 2 2 9 5" xfId="63491" xr:uid="{00000000-0005-0000-0000-00000FF80000}"/>
    <cellStyle name="Total 3 2 2 9 6" xfId="63492" xr:uid="{00000000-0005-0000-0000-000010F80000}"/>
    <cellStyle name="Total 3 2 2 9 7" xfId="63493" xr:uid="{00000000-0005-0000-0000-000011F80000}"/>
    <cellStyle name="Total 3 2 2 9 8" xfId="63494" xr:uid="{00000000-0005-0000-0000-000012F80000}"/>
    <cellStyle name="Total 3 2 3" xfId="63495" xr:uid="{00000000-0005-0000-0000-000013F80000}"/>
    <cellStyle name="Total 3 2 3 2" xfId="63496" xr:uid="{00000000-0005-0000-0000-000014F80000}"/>
    <cellStyle name="Total 3 2 3 2 2" xfId="63497" xr:uid="{00000000-0005-0000-0000-000015F80000}"/>
    <cellStyle name="Total 3 2 3 3" xfId="63498" xr:uid="{00000000-0005-0000-0000-000016F80000}"/>
    <cellStyle name="Total 3 2 3 4" xfId="63499" xr:uid="{00000000-0005-0000-0000-000017F80000}"/>
    <cellStyle name="Total 3 2 3 5" xfId="63500" xr:uid="{00000000-0005-0000-0000-000018F80000}"/>
    <cellStyle name="Total 3 2 4" xfId="63501" xr:uid="{00000000-0005-0000-0000-000019F80000}"/>
    <cellStyle name="Total 3 2 4 2" xfId="63502" xr:uid="{00000000-0005-0000-0000-00001AF80000}"/>
    <cellStyle name="Total 3 2 4 2 2" xfId="63503" xr:uid="{00000000-0005-0000-0000-00001BF80000}"/>
    <cellStyle name="Total 3 2 4 3" xfId="63504" xr:uid="{00000000-0005-0000-0000-00001CF80000}"/>
    <cellStyle name="Total 3 2 4 4" xfId="63505" xr:uid="{00000000-0005-0000-0000-00001DF80000}"/>
    <cellStyle name="Total 3 2 4 5" xfId="63506" xr:uid="{00000000-0005-0000-0000-00001EF80000}"/>
    <cellStyle name="Total 3 2 5" xfId="63507" xr:uid="{00000000-0005-0000-0000-00001FF80000}"/>
    <cellStyle name="Total 3 2 5 2" xfId="63508" xr:uid="{00000000-0005-0000-0000-000020F80000}"/>
    <cellStyle name="Total 3 2 6" xfId="63509" xr:uid="{00000000-0005-0000-0000-000021F80000}"/>
    <cellStyle name="Total 3 2 7" xfId="63510" xr:uid="{00000000-0005-0000-0000-000022F80000}"/>
    <cellStyle name="Total 3 2_T-straight with PEDs adjustor" xfId="63511" xr:uid="{00000000-0005-0000-0000-000023F80000}"/>
    <cellStyle name="Total 3 3" xfId="63512" xr:uid="{00000000-0005-0000-0000-000024F80000}"/>
    <cellStyle name="Total 3 3 10" xfId="63513" xr:uid="{00000000-0005-0000-0000-000025F80000}"/>
    <cellStyle name="Total 3 3 10 2" xfId="63514" xr:uid="{00000000-0005-0000-0000-000026F80000}"/>
    <cellStyle name="Total 3 3 10 2 2" xfId="63515" xr:uid="{00000000-0005-0000-0000-000027F80000}"/>
    <cellStyle name="Total 3 3 10 2 2 2" xfId="63516" xr:uid="{00000000-0005-0000-0000-000028F80000}"/>
    <cellStyle name="Total 3 3 10 2 2 3" xfId="63517" xr:uid="{00000000-0005-0000-0000-000029F80000}"/>
    <cellStyle name="Total 3 3 10 2 2 4" xfId="63518" xr:uid="{00000000-0005-0000-0000-00002AF80000}"/>
    <cellStyle name="Total 3 3 10 2 2 5" xfId="63519" xr:uid="{00000000-0005-0000-0000-00002BF80000}"/>
    <cellStyle name="Total 3 3 10 2 3" xfId="63520" xr:uid="{00000000-0005-0000-0000-00002CF80000}"/>
    <cellStyle name="Total 3 3 10 2 3 2" xfId="63521" xr:uid="{00000000-0005-0000-0000-00002DF80000}"/>
    <cellStyle name="Total 3 3 10 2 3 3" xfId="63522" xr:uid="{00000000-0005-0000-0000-00002EF80000}"/>
    <cellStyle name="Total 3 3 10 2 3 4" xfId="63523" xr:uid="{00000000-0005-0000-0000-00002FF80000}"/>
    <cellStyle name="Total 3 3 10 2 3 5" xfId="63524" xr:uid="{00000000-0005-0000-0000-000030F80000}"/>
    <cellStyle name="Total 3 3 10 2 4" xfId="63525" xr:uid="{00000000-0005-0000-0000-000031F80000}"/>
    <cellStyle name="Total 3 3 10 2 5" xfId="63526" xr:uid="{00000000-0005-0000-0000-000032F80000}"/>
    <cellStyle name="Total 3 3 10 2 6" xfId="63527" xr:uid="{00000000-0005-0000-0000-000033F80000}"/>
    <cellStyle name="Total 3 3 10 2 7" xfId="63528" xr:uid="{00000000-0005-0000-0000-000034F80000}"/>
    <cellStyle name="Total 3 3 10 3" xfId="63529" xr:uid="{00000000-0005-0000-0000-000035F80000}"/>
    <cellStyle name="Total 3 3 10 3 2" xfId="63530" xr:uid="{00000000-0005-0000-0000-000036F80000}"/>
    <cellStyle name="Total 3 3 10 3 3" xfId="63531" xr:uid="{00000000-0005-0000-0000-000037F80000}"/>
    <cellStyle name="Total 3 3 10 3 4" xfId="63532" xr:uid="{00000000-0005-0000-0000-000038F80000}"/>
    <cellStyle name="Total 3 3 10 3 5" xfId="63533" xr:uid="{00000000-0005-0000-0000-000039F80000}"/>
    <cellStyle name="Total 3 3 10 4" xfId="63534" xr:uid="{00000000-0005-0000-0000-00003AF80000}"/>
    <cellStyle name="Total 3 3 10 4 2" xfId="63535" xr:uid="{00000000-0005-0000-0000-00003BF80000}"/>
    <cellStyle name="Total 3 3 10 4 3" xfId="63536" xr:uid="{00000000-0005-0000-0000-00003CF80000}"/>
    <cellStyle name="Total 3 3 10 4 4" xfId="63537" xr:uid="{00000000-0005-0000-0000-00003DF80000}"/>
    <cellStyle name="Total 3 3 10 4 5" xfId="63538" xr:uid="{00000000-0005-0000-0000-00003EF80000}"/>
    <cellStyle name="Total 3 3 10 5" xfId="63539" xr:uid="{00000000-0005-0000-0000-00003FF80000}"/>
    <cellStyle name="Total 3 3 10 6" xfId="63540" xr:uid="{00000000-0005-0000-0000-000040F80000}"/>
    <cellStyle name="Total 3 3 10 7" xfId="63541" xr:uid="{00000000-0005-0000-0000-000041F80000}"/>
    <cellStyle name="Total 3 3 10 8" xfId="63542" xr:uid="{00000000-0005-0000-0000-000042F80000}"/>
    <cellStyle name="Total 3 3 11" xfId="63543" xr:uid="{00000000-0005-0000-0000-000043F80000}"/>
    <cellStyle name="Total 3 3 11 2" xfId="63544" xr:uid="{00000000-0005-0000-0000-000044F80000}"/>
    <cellStyle name="Total 3 3 11 2 2" xfId="63545" xr:uid="{00000000-0005-0000-0000-000045F80000}"/>
    <cellStyle name="Total 3 3 11 2 2 2" xfId="63546" xr:uid="{00000000-0005-0000-0000-000046F80000}"/>
    <cellStyle name="Total 3 3 11 2 2 3" xfId="63547" xr:uid="{00000000-0005-0000-0000-000047F80000}"/>
    <cellStyle name="Total 3 3 11 2 2 4" xfId="63548" xr:uid="{00000000-0005-0000-0000-000048F80000}"/>
    <cellStyle name="Total 3 3 11 2 2 5" xfId="63549" xr:uid="{00000000-0005-0000-0000-000049F80000}"/>
    <cellStyle name="Total 3 3 11 2 3" xfId="63550" xr:uid="{00000000-0005-0000-0000-00004AF80000}"/>
    <cellStyle name="Total 3 3 11 2 3 2" xfId="63551" xr:uid="{00000000-0005-0000-0000-00004BF80000}"/>
    <cellStyle name="Total 3 3 11 2 3 3" xfId="63552" xr:uid="{00000000-0005-0000-0000-00004CF80000}"/>
    <cellStyle name="Total 3 3 11 2 3 4" xfId="63553" xr:uid="{00000000-0005-0000-0000-00004DF80000}"/>
    <cellStyle name="Total 3 3 11 2 3 5" xfId="63554" xr:uid="{00000000-0005-0000-0000-00004EF80000}"/>
    <cellStyle name="Total 3 3 11 2 4" xfId="63555" xr:uid="{00000000-0005-0000-0000-00004FF80000}"/>
    <cellStyle name="Total 3 3 11 2 5" xfId="63556" xr:uid="{00000000-0005-0000-0000-000050F80000}"/>
    <cellStyle name="Total 3 3 11 2 6" xfId="63557" xr:uid="{00000000-0005-0000-0000-000051F80000}"/>
    <cellStyle name="Total 3 3 11 2 7" xfId="63558" xr:uid="{00000000-0005-0000-0000-000052F80000}"/>
    <cellStyle name="Total 3 3 11 3" xfId="63559" xr:uid="{00000000-0005-0000-0000-000053F80000}"/>
    <cellStyle name="Total 3 3 11 3 2" xfId="63560" xr:uid="{00000000-0005-0000-0000-000054F80000}"/>
    <cellStyle name="Total 3 3 11 3 3" xfId="63561" xr:uid="{00000000-0005-0000-0000-000055F80000}"/>
    <cellStyle name="Total 3 3 11 3 4" xfId="63562" xr:uid="{00000000-0005-0000-0000-000056F80000}"/>
    <cellStyle name="Total 3 3 11 3 5" xfId="63563" xr:uid="{00000000-0005-0000-0000-000057F80000}"/>
    <cellStyle name="Total 3 3 11 4" xfId="63564" xr:uid="{00000000-0005-0000-0000-000058F80000}"/>
    <cellStyle name="Total 3 3 11 4 2" xfId="63565" xr:uid="{00000000-0005-0000-0000-000059F80000}"/>
    <cellStyle name="Total 3 3 11 4 3" xfId="63566" xr:uid="{00000000-0005-0000-0000-00005AF80000}"/>
    <cellStyle name="Total 3 3 11 4 4" xfId="63567" xr:uid="{00000000-0005-0000-0000-00005BF80000}"/>
    <cellStyle name="Total 3 3 11 4 5" xfId="63568" xr:uid="{00000000-0005-0000-0000-00005CF80000}"/>
    <cellStyle name="Total 3 3 11 5" xfId="63569" xr:uid="{00000000-0005-0000-0000-00005DF80000}"/>
    <cellStyle name="Total 3 3 11 6" xfId="63570" xr:uid="{00000000-0005-0000-0000-00005EF80000}"/>
    <cellStyle name="Total 3 3 11 7" xfId="63571" xr:uid="{00000000-0005-0000-0000-00005FF80000}"/>
    <cellStyle name="Total 3 3 11 8" xfId="63572" xr:uid="{00000000-0005-0000-0000-000060F80000}"/>
    <cellStyle name="Total 3 3 12" xfId="63573" xr:uid="{00000000-0005-0000-0000-000061F80000}"/>
    <cellStyle name="Total 3 3 12 2" xfId="63574" xr:uid="{00000000-0005-0000-0000-000062F80000}"/>
    <cellStyle name="Total 3 3 12 2 2" xfId="63575" xr:uid="{00000000-0005-0000-0000-000063F80000}"/>
    <cellStyle name="Total 3 3 12 2 2 2" xfId="63576" xr:uid="{00000000-0005-0000-0000-000064F80000}"/>
    <cellStyle name="Total 3 3 12 2 2 3" xfId="63577" xr:uid="{00000000-0005-0000-0000-000065F80000}"/>
    <cellStyle name="Total 3 3 12 2 2 4" xfId="63578" xr:uid="{00000000-0005-0000-0000-000066F80000}"/>
    <cellStyle name="Total 3 3 12 2 2 5" xfId="63579" xr:uid="{00000000-0005-0000-0000-000067F80000}"/>
    <cellStyle name="Total 3 3 12 2 3" xfId="63580" xr:uid="{00000000-0005-0000-0000-000068F80000}"/>
    <cellStyle name="Total 3 3 12 2 3 2" xfId="63581" xr:uid="{00000000-0005-0000-0000-000069F80000}"/>
    <cellStyle name="Total 3 3 12 2 3 3" xfId="63582" xr:uid="{00000000-0005-0000-0000-00006AF80000}"/>
    <cellStyle name="Total 3 3 12 2 3 4" xfId="63583" xr:uid="{00000000-0005-0000-0000-00006BF80000}"/>
    <cellStyle name="Total 3 3 12 2 3 5" xfId="63584" xr:uid="{00000000-0005-0000-0000-00006CF80000}"/>
    <cellStyle name="Total 3 3 12 2 4" xfId="63585" xr:uid="{00000000-0005-0000-0000-00006DF80000}"/>
    <cellStyle name="Total 3 3 12 2 5" xfId="63586" xr:uid="{00000000-0005-0000-0000-00006EF80000}"/>
    <cellStyle name="Total 3 3 12 2 6" xfId="63587" xr:uid="{00000000-0005-0000-0000-00006FF80000}"/>
    <cellStyle name="Total 3 3 12 2 7" xfId="63588" xr:uid="{00000000-0005-0000-0000-000070F80000}"/>
    <cellStyle name="Total 3 3 12 3" xfId="63589" xr:uid="{00000000-0005-0000-0000-000071F80000}"/>
    <cellStyle name="Total 3 3 12 3 2" xfId="63590" xr:uid="{00000000-0005-0000-0000-000072F80000}"/>
    <cellStyle name="Total 3 3 12 3 3" xfId="63591" xr:uid="{00000000-0005-0000-0000-000073F80000}"/>
    <cellStyle name="Total 3 3 12 3 4" xfId="63592" xr:uid="{00000000-0005-0000-0000-000074F80000}"/>
    <cellStyle name="Total 3 3 12 3 5" xfId="63593" xr:uid="{00000000-0005-0000-0000-000075F80000}"/>
    <cellStyle name="Total 3 3 12 4" xfId="63594" xr:uid="{00000000-0005-0000-0000-000076F80000}"/>
    <cellStyle name="Total 3 3 12 4 2" xfId="63595" xr:uid="{00000000-0005-0000-0000-000077F80000}"/>
    <cellStyle name="Total 3 3 12 4 3" xfId="63596" xr:uid="{00000000-0005-0000-0000-000078F80000}"/>
    <cellStyle name="Total 3 3 12 4 4" xfId="63597" xr:uid="{00000000-0005-0000-0000-000079F80000}"/>
    <cellStyle name="Total 3 3 12 4 5" xfId="63598" xr:uid="{00000000-0005-0000-0000-00007AF80000}"/>
    <cellStyle name="Total 3 3 12 5" xfId="63599" xr:uid="{00000000-0005-0000-0000-00007BF80000}"/>
    <cellStyle name="Total 3 3 12 6" xfId="63600" xr:uid="{00000000-0005-0000-0000-00007CF80000}"/>
    <cellStyle name="Total 3 3 12 7" xfId="63601" xr:uid="{00000000-0005-0000-0000-00007DF80000}"/>
    <cellStyle name="Total 3 3 12 8" xfId="63602" xr:uid="{00000000-0005-0000-0000-00007EF80000}"/>
    <cellStyle name="Total 3 3 13" xfId="63603" xr:uid="{00000000-0005-0000-0000-00007FF80000}"/>
    <cellStyle name="Total 3 3 13 2" xfId="63604" xr:uid="{00000000-0005-0000-0000-000080F80000}"/>
    <cellStyle name="Total 3 3 13 2 2" xfId="63605" xr:uid="{00000000-0005-0000-0000-000081F80000}"/>
    <cellStyle name="Total 3 3 13 2 2 2" xfId="63606" xr:uid="{00000000-0005-0000-0000-000082F80000}"/>
    <cellStyle name="Total 3 3 13 2 2 3" xfId="63607" xr:uid="{00000000-0005-0000-0000-000083F80000}"/>
    <cellStyle name="Total 3 3 13 2 2 4" xfId="63608" xr:uid="{00000000-0005-0000-0000-000084F80000}"/>
    <cellStyle name="Total 3 3 13 2 2 5" xfId="63609" xr:uid="{00000000-0005-0000-0000-000085F80000}"/>
    <cellStyle name="Total 3 3 13 2 3" xfId="63610" xr:uid="{00000000-0005-0000-0000-000086F80000}"/>
    <cellStyle name="Total 3 3 13 2 3 2" xfId="63611" xr:uid="{00000000-0005-0000-0000-000087F80000}"/>
    <cellStyle name="Total 3 3 13 2 3 3" xfId="63612" xr:uid="{00000000-0005-0000-0000-000088F80000}"/>
    <cellStyle name="Total 3 3 13 2 3 4" xfId="63613" xr:uid="{00000000-0005-0000-0000-000089F80000}"/>
    <cellStyle name="Total 3 3 13 2 3 5" xfId="63614" xr:uid="{00000000-0005-0000-0000-00008AF80000}"/>
    <cellStyle name="Total 3 3 13 2 4" xfId="63615" xr:uid="{00000000-0005-0000-0000-00008BF80000}"/>
    <cellStyle name="Total 3 3 13 2 5" xfId="63616" xr:uid="{00000000-0005-0000-0000-00008CF80000}"/>
    <cellStyle name="Total 3 3 13 2 6" xfId="63617" xr:uid="{00000000-0005-0000-0000-00008DF80000}"/>
    <cellStyle name="Total 3 3 13 2 7" xfId="63618" xr:uid="{00000000-0005-0000-0000-00008EF80000}"/>
    <cellStyle name="Total 3 3 13 3" xfId="63619" xr:uid="{00000000-0005-0000-0000-00008FF80000}"/>
    <cellStyle name="Total 3 3 13 3 2" xfId="63620" xr:uid="{00000000-0005-0000-0000-000090F80000}"/>
    <cellStyle name="Total 3 3 13 3 3" xfId="63621" xr:uid="{00000000-0005-0000-0000-000091F80000}"/>
    <cellStyle name="Total 3 3 13 3 4" xfId="63622" xr:uid="{00000000-0005-0000-0000-000092F80000}"/>
    <cellStyle name="Total 3 3 13 3 5" xfId="63623" xr:uid="{00000000-0005-0000-0000-000093F80000}"/>
    <cellStyle name="Total 3 3 13 4" xfId="63624" xr:uid="{00000000-0005-0000-0000-000094F80000}"/>
    <cellStyle name="Total 3 3 13 4 2" xfId="63625" xr:uid="{00000000-0005-0000-0000-000095F80000}"/>
    <cellStyle name="Total 3 3 13 4 3" xfId="63626" xr:uid="{00000000-0005-0000-0000-000096F80000}"/>
    <cellStyle name="Total 3 3 13 4 4" xfId="63627" xr:uid="{00000000-0005-0000-0000-000097F80000}"/>
    <cellStyle name="Total 3 3 13 4 5" xfId="63628" xr:uid="{00000000-0005-0000-0000-000098F80000}"/>
    <cellStyle name="Total 3 3 13 5" xfId="63629" xr:uid="{00000000-0005-0000-0000-000099F80000}"/>
    <cellStyle name="Total 3 3 13 6" xfId="63630" xr:uid="{00000000-0005-0000-0000-00009AF80000}"/>
    <cellStyle name="Total 3 3 13 7" xfId="63631" xr:uid="{00000000-0005-0000-0000-00009BF80000}"/>
    <cellStyle name="Total 3 3 13 8" xfId="63632" xr:uid="{00000000-0005-0000-0000-00009CF80000}"/>
    <cellStyle name="Total 3 3 14" xfId="63633" xr:uid="{00000000-0005-0000-0000-00009DF80000}"/>
    <cellStyle name="Total 3 3 14 2" xfId="63634" xr:uid="{00000000-0005-0000-0000-00009EF80000}"/>
    <cellStyle name="Total 3 3 14 2 2" xfId="63635" xr:uid="{00000000-0005-0000-0000-00009FF80000}"/>
    <cellStyle name="Total 3 3 14 2 2 2" xfId="63636" xr:uid="{00000000-0005-0000-0000-0000A0F80000}"/>
    <cellStyle name="Total 3 3 14 2 2 3" xfId="63637" xr:uid="{00000000-0005-0000-0000-0000A1F80000}"/>
    <cellStyle name="Total 3 3 14 2 2 4" xfId="63638" xr:uid="{00000000-0005-0000-0000-0000A2F80000}"/>
    <cellStyle name="Total 3 3 14 2 2 5" xfId="63639" xr:uid="{00000000-0005-0000-0000-0000A3F80000}"/>
    <cellStyle name="Total 3 3 14 2 3" xfId="63640" xr:uid="{00000000-0005-0000-0000-0000A4F80000}"/>
    <cellStyle name="Total 3 3 14 2 3 2" xfId="63641" xr:uid="{00000000-0005-0000-0000-0000A5F80000}"/>
    <cellStyle name="Total 3 3 14 2 3 3" xfId="63642" xr:uid="{00000000-0005-0000-0000-0000A6F80000}"/>
    <cellStyle name="Total 3 3 14 2 3 4" xfId="63643" xr:uid="{00000000-0005-0000-0000-0000A7F80000}"/>
    <cellStyle name="Total 3 3 14 2 3 5" xfId="63644" xr:uid="{00000000-0005-0000-0000-0000A8F80000}"/>
    <cellStyle name="Total 3 3 14 2 4" xfId="63645" xr:uid="{00000000-0005-0000-0000-0000A9F80000}"/>
    <cellStyle name="Total 3 3 14 2 5" xfId="63646" xr:uid="{00000000-0005-0000-0000-0000AAF80000}"/>
    <cellStyle name="Total 3 3 14 2 6" xfId="63647" xr:uid="{00000000-0005-0000-0000-0000ABF80000}"/>
    <cellStyle name="Total 3 3 14 2 7" xfId="63648" xr:uid="{00000000-0005-0000-0000-0000ACF80000}"/>
    <cellStyle name="Total 3 3 14 3" xfId="63649" xr:uid="{00000000-0005-0000-0000-0000ADF80000}"/>
    <cellStyle name="Total 3 3 14 3 2" xfId="63650" xr:uid="{00000000-0005-0000-0000-0000AEF80000}"/>
    <cellStyle name="Total 3 3 14 3 3" xfId="63651" xr:uid="{00000000-0005-0000-0000-0000AFF80000}"/>
    <cellStyle name="Total 3 3 14 3 4" xfId="63652" xr:uid="{00000000-0005-0000-0000-0000B0F80000}"/>
    <cellStyle name="Total 3 3 14 3 5" xfId="63653" xr:uid="{00000000-0005-0000-0000-0000B1F80000}"/>
    <cellStyle name="Total 3 3 14 4" xfId="63654" xr:uid="{00000000-0005-0000-0000-0000B2F80000}"/>
    <cellStyle name="Total 3 3 14 4 2" xfId="63655" xr:uid="{00000000-0005-0000-0000-0000B3F80000}"/>
    <cellStyle name="Total 3 3 14 4 3" xfId="63656" xr:uid="{00000000-0005-0000-0000-0000B4F80000}"/>
    <cellStyle name="Total 3 3 14 4 4" xfId="63657" xr:uid="{00000000-0005-0000-0000-0000B5F80000}"/>
    <cellStyle name="Total 3 3 14 4 5" xfId="63658" xr:uid="{00000000-0005-0000-0000-0000B6F80000}"/>
    <cellStyle name="Total 3 3 14 5" xfId="63659" xr:uid="{00000000-0005-0000-0000-0000B7F80000}"/>
    <cellStyle name="Total 3 3 14 6" xfId="63660" xr:uid="{00000000-0005-0000-0000-0000B8F80000}"/>
    <cellStyle name="Total 3 3 14 7" xfId="63661" xr:uid="{00000000-0005-0000-0000-0000B9F80000}"/>
    <cellStyle name="Total 3 3 14 8" xfId="63662" xr:uid="{00000000-0005-0000-0000-0000BAF80000}"/>
    <cellStyle name="Total 3 3 15" xfId="63663" xr:uid="{00000000-0005-0000-0000-0000BBF80000}"/>
    <cellStyle name="Total 3 3 15 2" xfId="63664" xr:uid="{00000000-0005-0000-0000-0000BCF80000}"/>
    <cellStyle name="Total 3 3 15 2 2" xfId="63665" xr:uid="{00000000-0005-0000-0000-0000BDF80000}"/>
    <cellStyle name="Total 3 3 15 2 3" xfId="63666" xr:uid="{00000000-0005-0000-0000-0000BEF80000}"/>
    <cellStyle name="Total 3 3 15 2 4" xfId="63667" xr:uid="{00000000-0005-0000-0000-0000BFF80000}"/>
    <cellStyle name="Total 3 3 15 2 5" xfId="63668" xr:uid="{00000000-0005-0000-0000-0000C0F80000}"/>
    <cellStyle name="Total 3 3 15 3" xfId="63669" xr:uid="{00000000-0005-0000-0000-0000C1F80000}"/>
    <cellStyle name="Total 3 3 15 3 2" xfId="63670" xr:uid="{00000000-0005-0000-0000-0000C2F80000}"/>
    <cellStyle name="Total 3 3 15 3 3" xfId="63671" xr:uid="{00000000-0005-0000-0000-0000C3F80000}"/>
    <cellStyle name="Total 3 3 15 3 4" xfId="63672" xr:uid="{00000000-0005-0000-0000-0000C4F80000}"/>
    <cellStyle name="Total 3 3 15 3 5" xfId="63673" xr:uid="{00000000-0005-0000-0000-0000C5F80000}"/>
    <cellStyle name="Total 3 3 15 4" xfId="63674" xr:uid="{00000000-0005-0000-0000-0000C6F80000}"/>
    <cellStyle name="Total 3 3 15 5" xfId="63675" xr:uid="{00000000-0005-0000-0000-0000C7F80000}"/>
    <cellStyle name="Total 3 3 15 6" xfId="63676" xr:uid="{00000000-0005-0000-0000-0000C8F80000}"/>
    <cellStyle name="Total 3 3 15 7" xfId="63677" xr:uid="{00000000-0005-0000-0000-0000C9F80000}"/>
    <cellStyle name="Total 3 3 16" xfId="63678" xr:uid="{00000000-0005-0000-0000-0000CAF80000}"/>
    <cellStyle name="Total 3 3 16 2" xfId="63679" xr:uid="{00000000-0005-0000-0000-0000CBF80000}"/>
    <cellStyle name="Total 3 3 16 3" xfId="63680" xr:uid="{00000000-0005-0000-0000-0000CCF80000}"/>
    <cellStyle name="Total 3 3 16 4" xfId="63681" xr:uid="{00000000-0005-0000-0000-0000CDF80000}"/>
    <cellStyle name="Total 3 3 16 5" xfId="63682" xr:uid="{00000000-0005-0000-0000-0000CEF80000}"/>
    <cellStyle name="Total 3 3 17" xfId="63683" xr:uid="{00000000-0005-0000-0000-0000CFF80000}"/>
    <cellStyle name="Total 3 3 17 2" xfId="63684" xr:uid="{00000000-0005-0000-0000-0000D0F80000}"/>
    <cellStyle name="Total 3 3 17 3" xfId="63685" xr:uid="{00000000-0005-0000-0000-0000D1F80000}"/>
    <cellStyle name="Total 3 3 17 4" xfId="63686" xr:uid="{00000000-0005-0000-0000-0000D2F80000}"/>
    <cellStyle name="Total 3 3 17 5" xfId="63687" xr:uid="{00000000-0005-0000-0000-0000D3F80000}"/>
    <cellStyle name="Total 3 3 18" xfId="63688" xr:uid="{00000000-0005-0000-0000-0000D4F80000}"/>
    <cellStyle name="Total 3 3 18 2" xfId="63689" xr:uid="{00000000-0005-0000-0000-0000D5F80000}"/>
    <cellStyle name="Total 3 3 19" xfId="63690" xr:uid="{00000000-0005-0000-0000-0000D6F80000}"/>
    <cellStyle name="Total 3 3 2" xfId="63691" xr:uid="{00000000-0005-0000-0000-0000D7F80000}"/>
    <cellStyle name="Total 3 3 2 2" xfId="63692" xr:uid="{00000000-0005-0000-0000-0000D8F80000}"/>
    <cellStyle name="Total 3 3 2 2 2" xfId="63693" xr:uid="{00000000-0005-0000-0000-0000D9F80000}"/>
    <cellStyle name="Total 3 3 2 2 2 2" xfId="63694" xr:uid="{00000000-0005-0000-0000-0000DAF80000}"/>
    <cellStyle name="Total 3 3 2 2 2 3" xfId="63695" xr:uid="{00000000-0005-0000-0000-0000DBF80000}"/>
    <cellStyle name="Total 3 3 2 2 2 4" xfId="63696" xr:uid="{00000000-0005-0000-0000-0000DCF80000}"/>
    <cellStyle name="Total 3 3 2 2 2 5" xfId="63697" xr:uid="{00000000-0005-0000-0000-0000DDF80000}"/>
    <cellStyle name="Total 3 3 2 2 3" xfId="63698" xr:uid="{00000000-0005-0000-0000-0000DEF80000}"/>
    <cellStyle name="Total 3 3 2 2 3 2" xfId="63699" xr:uid="{00000000-0005-0000-0000-0000DFF80000}"/>
    <cellStyle name="Total 3 3 2 2 3 3" xfId="63700" xr:uid="{00000000-0005-0000-0000-0000E0F80000}"/>
    <cellStyle name="Total 3 3 2 2 3 4" xfId="63701" xr:uid="{00000000-0005-0000-0000-0000E1F80000}"/>
    <cellStyle name="Total 3 3 2 2 3 5" xfId="63702" xr:uid="{00000000-0005-0000-0000-0000E2F80000}"/>
    <cellStyle name="Total 3 3 2 2 4" xfId="63703" xr:uid="{00000000-0005-0000-0000-0000E3F80000}"/>
    <cellStyle name="Total 3 3 2 2 5" xfId="63704" xr:uid="{00000000-0005-0000-0000-0000E4F80000}"/>
    <cellStyle name="Total 3 3 2 2 6" xfId="63705" xr:uid="{00000000-0005-0000-0000-0000E5F80000}"/>
    <cellStyle name="Total 3 3 2 2 7" xfId="63706" xr:uid="{00000000-0005-0000-0000-0000E6F80000}"/>
    <cellStyle name="Total 3 3 2 3" xfId="63707" xr:uid="{00000000-0005-0000-0000-0000E7F80000}"/>
    <cellStyle name="Total 3 3 2 3 2" xfId="63708" xr:uid="{00000000-0005-0000-0000-0000E8F80000}"/>
    <cellStyle name="Total 3 3 2 3 3" xfId="63709" xr:uid="{00000000-0005-0000-0000-0000E9F80000}"/>
    <cellStyle name="Total 3 3 2 3 4" xfId="63710" xr:uid="{00000000-0005-0000-0000-0000EAF80000}"/>
    <cellStyle name="Total 3 3 2 3 5" xfId="63711" xr:uid="{00000000-0005-0000-0000-0000EBF80000}"/>
    <cellStyle name="Total 3 3 2 4" xfId="63712" xr:uid="{00000000-0005-0000-0000-0000ECF80000}"/>
    <cellStyle name="Total 3 3 2 4 2" xfId="63713" xr:uid="{00000000-0005-0000-0000-0000EDF80000}"/>
    <cellStyle name="Total 3 3 2 4 3" xfId="63714" xr:uid="{00000000-0005-0000-0000-0000EEF80000}"/>
    <cellStyle name="Total 3 3 2 4 4" xfId="63715" xr:uid="{00000000-0005-0000-0000-0000EFF80000}"/>
    <cellStyle name="Total 3 3 2 4 5" xfId="63716" xr:uid="{00000000-0005-0000-0000-0000F0F80000}"/>
    <cellStyle name="Total 3 3 2 5" xfId="63717" xr:uid="{00000000-0005-0000-0000-0000F1F80000}"/>
    <cellStyle name="Total 3 3 2 6" xfId="63718" xr:uid="{00000000-0005-0000-0000-0000F2F80000}"/>
    <cellStyle name="Total 3 3 2 7" xfId="63719" xr:uid="{00000000-0005-0000-0000-0000F3F80000}"/>
    <cellStyle name="Total 3 3 2 8" xfId="63720" xr:uid="{00000000-0005-0000-0000-0000F4F80000}"/>
    <cellStyle name="Total 3 3 20" xfId="63721" xr:uid="{00000000-0005-0000-0000-0000F5F80000}"/>
    <cellStyle name="Total 3 3 3" xfId="63722" xr:uid="{00000000-0005-0000-0000-0000F6F80000}"/>
    <cellStyle name="Total 3 3 3 2" xfId="63723" xr:uid="{00000000-0005-0000-0000-0000F7F80000}"/>
    <cellStyle name="Total 3 3 3 2 2" xfId="63724" xr:uid="{00000000-0005-0000-0000-0000F8F80000}"/>
    <cellStyle name="Total 3 3 3 2 2 2" xfId="63725" xr:uid="{00000000-0005-0000-0000-0000F9F80000}"/>
    <cellStyle name="Total 3 3 3 2 2 3" xfId="63726" xr:uid="{00000000-0005-0000-0000-0000FAF80000}"/>
    <cellStyle name="Total 3 3 3 2 2 4" xfId="63727" xr:uid="{00000000-0005-0000-0000-0000FBF80000}"/>
    <cellStyle name="Total 3 3 3 2 2 5" xfId="63728" xr:uid="{00000000-0005-0000-0000-0000FCF80000}"/>
    <cellStyle name="Total 3 3 3 2 3" xfId="63729" xr:uid="{00000000-0005-0000-0000-0000FDF80000}"/>
    <cellStyle name="Total 3 3 3 2 3 2" xfId="63730" xr:uid="{00000000-0005-0000-0000-0000FEF80000}"/>
    <cellStyle name="Total 3 3 3 2 3 3" xfId="63731" xr:uid="{00000000-0005-0000-0000-0000FFF80000}"/>
    <cellStyle name="Total 3 3 3 2 3 4" xfId="63732" xr:uid="{00000000-0005-0000-0000-000000F90000}"/>
    <cellStyle name="Total 3 3 3 2 3 5" xfId="63733" xr:uid="{00000000-0005-0000-0000-000001F90000}"/>
    <cellStyle name="Total 3 3 3 2 4" xfId="63734" xr:uid="{00000000-0005-0000-0000-000002F90000}"/>
    <cellStyle name="Total 3 3 3 2 5" xfId="63735" xr:uid="{00000000-0005-0000-0000-000003F90000}"/>
    <cellStyle name="Total 3 3 3 2 6" xfId="63736" xr:uid="{00000000-0005-0000-0000-000004F90000}"/>
    <cellStyle name="Total 3 3 3 2 7" xfId="63737" xr:uid="{00000000-0005-0000-0000-000005F90000}"/>
    <cellStyle name="Total 3 3 3 3" xfId="63738" xr:uid="{00000000-0005-0000-0000-000006F90000}"/>
    <cellStyle name="Total 3 3 3 3 2" xfId="63739" xr:uid="{00000000-0005-0000-0000-000007F90000}"/>
    <cellStyle name="Total 3 3 3 3 3" xfId="63740" xr:uid="{00000000-0005-0000-0000-000008F90000}"/>
    <cellStyle name="Total 3 3 3 3 4" xfId="63741" xr:uid="{00000000-0005-0000-0000-000009F90000}"/>
    <cellStyle name="Total 3 3 3 3 5" xfId="63742" xr:uid="{00000000-0005-0000-0000-00000AF90000}"/>
    <cellStyle name="Total 3 3 3 4" xfId="63743" xr:uid="{00000000-0005-0000-0000-00000BF90000}"/>
    <cellStyle name="Total 3 3 3 4 2" xfId="63744" xr:uid="{00000000-0005-0000-0000-00000CF90000}"/>
    <cellStyle name="Total 3 3 3 4 3" xfId="63745" xr:uid="{00000000-0005-0000-0000-00000DF90000}"/>
    <cellStyle name="Total 3 3 3 4 4" xfId="63746" xr:uid="{00000000-0005-0000-0000-00000EF90000}"/>
    <cellStyle name="Total 3 3 3 4 5" xfId="63747" xr:uid="{00000000-0005-0000-0000-00000FF90000}"/>
    <cellStyle name="Total 3 3 3 5" xfId="63748" xr:uid="{00000000-0005-0000-0000-000010F90000}"/>
    <cellStyle name="Total 3 3 3 6" xfId="63749" xr:uid="{00000000-0005-0000-0000-000011F90000}"/>
    <cellStyle name="Total 3 3 3 7" xfId="63750" xr:uid="{00000000-0005-0000-0000-000012F90000}"/>
    <cellStyle name="Total 3 3 3 8" xfId="63751" xr:uid="{00000000-0005-0000-0000-000013F90000}"/>
    <cellStyle name="Total 3 3 4" xfId="63752" xr:uid="{00000000-0005-0000-0000-000014F90000}"/>
    <cellStyle name="Total 3 3 4 2" xfId="63753" xr:uid="{00000000-0005-0000-0000-000015F90000}"/>
    <cellStyle name="Total 3 3 4 2 2" xfId="63754" xr:uid="{00000000-0005-0000-0000-000016F90000}"/>
    <cellStyle name="Total 3 3 4 2 2 2" xfId="63755" xr:uid="{00000000-0005-0000-0000-000017F90000}"/>
    <cellStyle name="Total 3 3 4 2 2 3" xfId="63756" xr:uid="{00000000-0005-0000-0000-000018F90000}"/>
    <cellStyle name="Total 3 3 4 2 2 4" xfId="63757" xr:uid="{00000000-0005-0000-0000-000019F90000}"/>
    <cellStyle name="Total 3 3 4 2 2 5" xfId="63758" xr:uid="{00000000-0005-0000-0000-00001AF90000}"/>
    <cellStyle name="Total 3 3 4 2 3" xfId="63759" xr:uid="{00000000-0005-0000-0000-00001BF90000}"/>
    <cellStyle name="Total 3 3 4 2 3 2" xfId="63760" xr:uid="{00000000-0005-0000-0000-00001CF90000}"/>
    <cellStyle name="Total 3 3 4 2 3 3" xfId="63761" xr:uid="{00000000-0005-0000-0000-00001DF90000}"/>
    <cellStyle name="Total 3 3 4 2 3 4" xfId="63762" xr:uid="{00000000-0005-0000-0000-00001EF90000}"/>
    <cellStyle name="Total 3 3 4 2 3 5" xfId="63763" xr:uid="{00000000-0005-0000-0000-00001FF90000}"/>
    <cellStyle name="Total 3 3 4 2 4" xfId="63764" xr:uid="{00000000-0005-0000-0000-000020F90000}"/>
    <cellStyle name="Total 3 3 4 2 5" xfId="63765" xr:uid="{00000000-0005-0000-0000-000021F90000}"/>
    <cellStyle name="Total 3 3 4 2 6" xfId="63766" xr:uid="{00000000-0005-0000-0000-000022F90000}"/>
    <cellStyle name="Total 3 3 4 2 7" xfId="63767" xr:uid="{00000000-0005-0000-0000-000023F90000}"/>
    <cellStyle name="Total 3 3 4 3" xfId="63768" xr:uid="{00000000-0005-0000-0000-000024F90000}"/>
    <cellStyle name="Total 3 3 4 3 2" xfId="63769" xr:uid="{00000000-0005-0000-0000-000025F90000}"/>
    <cellStyle name="Total 3 3 4 3 3" xfId="63770" xr:uid="{00000000-0005-0000-0000-000026F90000}"/>
    <cellStyle name="Total 3 3 4 3 4" xfId="63771" xr:uid="{00000000-0005-0000-0000-000027F90000}"/>
    <cellStyle name="Total 3 3 4 3 5" xfId="63772" xr:uid="{00000000-0005-0000-0000-000028F90000}"/>
    <cellStyle name="Total 3 3 4 4" xfId="63773" xr:uid="{00000000-0005-0000-0000-000029F90000}"/>
    <cellStyle name="Total 3 3 4 4 2" xfId="63774" xr:uid="{00000000-0005-0000-0000-00002AF90000}"/>
    <cellStyle name="Total 3 3 4 4 3" xfId="63775" xr:uid="{00000000-0005-0000-0000-00002BF90000}"/>
    <cellStyle name="Total 3 3 4 4 4" xfId="63776" xr:uid="{00000000-0005-0000-0000-00002CF90000}"/>
    <cellStyle name="Total 3 3 4 4 5" xfId="63777" xr:uid="{00000000-0005-0000-0000-00002DF90000}"/>
    <cellStyle name="Total 3 3 4 5" xfId="63778" xr:uid="{00000000-0005-0000-0000-00002EF90000}"/>
    <cellStyle name="Total 3 3 4 6" xfId="63779" xr:uid="{00000000-0005-0000-0000-00002FF90000}"/>
    <cellStyle name="Total 3 3 4 7" xfId="63780" xr:uid="{00000000-0005-0000-0000-000030F90000}"/>
    <cellStyle name="Total 3 3 4 8" xfId="63781" xr:uid="{00000000-0005-0000-0000-000031F90000}"/>
    <cellStyle name="Total 3 3 5" xfId="63782" xr:uid="{00000000-0005-0000-0000-000032F90000}"/>
    <cellStyle name="Total 3 3 5 2" xfId="63783" xr:uid="{00000000-0005-0000-0000-000033F90000}"/>
    <cellStyle name="Total 3 3 5 2 2" xfId="63784" xr:uid="{00000000-0005-0000-0000-000034F90000}"/>
    <cellStyle name="Total 3 3 5 2 2 2" xfId="63785" xr:uid="{00000000-0005-0000-0000-000035F90000}"/>
    <cellStyle name="Total 3 3 5 2 2 3" xfId="63786" xr:uid="{00000000-0005-0000-0000-000036F90000}"/>
    <cellStyle name="Total 3 3 5 2 2 4" xfId="63787" xr:uid="{00000000-0005-0000-0000-000037F90000}"/>
    <cellStyle name="Total 3 3 5 2 2 5" xfId="63788" xr:uid="{00000000-0005-0000-0000-000038F90000}"/>
    <cellStyle name="Total 3 3 5 2 3" xfId="63789" xr:uid="{00000000-0005-0000-0000-000039F90000}"/>
    <cellStyle name="Total 3 3 5 2 3 2" xfId="63790" xr:uid="{00000000-0005-0000-0000-00003AF90000}"/>
    <cellStyle name="Total 3 3 5 2 3 3" xfId="63791" xr:uid="{00000000-0005-0000-0000-00003BF90000}"/>
    <cellStyle name="Total 3 3 5 2 3 4" xfId="63792" xr:uid="{00000000-0005-0000-0000-00003CF90000}"/>
    <cellStyle name="Total 3 3 5 2 3 5" xfId="63793" xr:uid="{00000000-0005-0000-0000-00003DF90000}"/>
    <cellStyle name="Total 3 3 5 2 4" xfId="63794" xr:uid="{00000000-0005-0000-0000-00003EF90000}"/>
    <cellStyle name="Total 3 3 5 2 5" xfId="63795" xr:uid="{00000000-0005-0000-0000-00003FF90000}"/>
    <cellStyle name="Total 3 3 5 2 6" xfId="63796" xr:uid="{00000000-0005-0000-0000-000040F90000}"/>
    <cellStyle name="Total 3 3 5 2 7" xfId="63797" xr:uid="{00000000-0005-0000-0000-000041F90000}"/>
    <cellStyle name="Total 3 3 5 3" xfId="63798" xr:uid="{00000000-0005-0000-0000-000042F90000}"/>
    <cellStyle name="Total 3 3 5 3 2" xfId="63799" xr:uid="{00000000-0005-0000-0000-000043F90000}"/>
    <cellStyle name="Total 3 3 5 3 3" xfId="63800" xr:uid="{00000000-0005-0000-0000-000044F90000}"/>
    <cellStyle name="Total 3 3 5 3 4" xfId="63801" xr:uid="{00000000-0005-0000-0000-000045F90000}"/>
    <cellStyle name="Total 3 3 5 3 5" xfId="63802" xr:uid="{00000000-0005-0000-0000-000046F90000}"/>
    <cellStyle name="Total 3 3 5 4" xfId="63803" xr:uid="{00000000-0005-0000-0000-000047F90000}"/>
    <cellStyle name="Total 3 3 5 4 2" xfId="63804" xr:uid="{00000000-0005-0000-0000-000048F90000}"/>
    <cellStyle name="Total 3 3 5 4 3" xfId="63805" xr:uid="{00000000-0005-0000-0000-000049F90000}"/>
    <cellStyle name="Total 3 3 5 4 4" xfId="63806" xr:uid="{00000000-0005-0000-0000-00004AF90000}"/>
    <cellStyle name="Total 3 3 5 4 5" xfId="63807" xr:uid="{00000000-0005-0000-0000-00004BF90000}"/>
    <cellStyle name="Total 3 3 5 5" xfId="63808" xr:uid="{00000000-0005-0000-0000-00004CF90000}"/>
    <cellStyle name="Total 3 3 5 6" xfId="63809" xr:uid="{00000000-0005-0000-0000-00004DF90000}"/>
    <cellStyle name="Total 3 3 5 7" xfId="63810" xr:uid="{00000000-0005-0000-0000-00004EF90000}"/>
    <cellStyle name="Total 3 3 5 8" xfId="63811" xr:uid="{00000000-0005-0000-0000-00004FF90000}"/>
    <cellStyle name="Total 3 3 6" xfId="63812" xr:uid="{00000000-0005-0000-0000-000050F90000}"/>
    <cellStyle name="Total 3 3 6 2" xfId="63813" xr:uid="{00000000-0005-0000-0000-000051F90000}"/>
    <cellStyle name="Total 3 3 6 2 2" xfId="63814" xr:uid="{00000000-0005-0000-0000-000052F90000}"/>
    <cellStyle name="Total 3 3 6 2 2 2" xfId="63815" xr:uid="{00000000-0005-0000-0000-000053F90000}"/>
    <cellStyle name="Total 3 3 6 2 2 3" xfId="63816" xr:uid="{00000000-0005-0000-0000-000054F90000}"/>
    <cellStyle name="Total 3 3 6 2 2 4" xfId="63817" xr:uid="{00000000-0005-0000-0000-000055F90000}"/>
    <cellStyle name="Total 3 3 6 2 2 5" xfId="63818" xr:uid="{00000000-0005-0000-0000-000056F90000}"/>
    <cellStyle name="Total 3 3 6 2 3" xfId="63819" xr:uid="{00000000-0005-0000-0000-000057F90000}"/>
    <cellStyle name="Total 3 3 6 2 3 2" xfId="63820" xr:uid="{00000000-0005-0000-0000-000058F90000}"/>
    <cellStyle name="Total 3 3 6 2 3 3" xfId="63821" xr:uid="{00000000-0005-0000-0000-000059F90000}"/>
    <cellStyle name="Total 3 3 6 2 3 4" xfId="63822" xr:uid="{00000000-0005-0000-0000-00005AF90000}"/>
    <cellStyle name="Total 3 3 6 2 3 5" xfId="63823" xr:uid="{00000000-0005-0000-0000-00005BF90000}"/>
    <cellStyle name="Total 3 3 6 2 4" xfId="63824" xr:uid="{00000000-0005-0000-0000-00005CF90000}"/>
    <cellStyle name="Total 3 3 6 2 5" xfId="63825" xr:uid="{00000000-0005-0000-0000-00005DF90000}"/>
    <cellStyle name="Total 3 3 6 2 6" xfId="63826" xr:uid="{00000000-0005-0000-0000-00005EF90000}"/>
    <cellStyle name="Total 3 3 6 2 7" xfId="63827" xr:uid="{00000000-0005-0000-0000-00005FF90000}"/>
    <cellStyle name="Total 3 3 6 3" xfId="63828" xr:uid="{00000000-0005-0000-0000-000060F90000}"/>
    <cellStyle name="Total 3 3 6 3 2" xfId="63829" xr:uid="{00000000-0005-0000-0000-000061F90000}"/>
    <cellStyle name="Total 3 3 6 3 3" xfId="63830" xr:uid="{00000000-0005-0000-0000-000062F90000}"/>
    <cellStyle name="Total 3 3 6 3 4" xfId="63831" xr:uid="{00000000-0005-0000-0000-000063F90000}"/>
    <cellStyle name="Total 3 3 6 3 5" xfId="63832" xr:uid="{00000000-0005-0000-0000-000064F90000}"/>
    <cellStyle name="Total 3 3 6 4" xfId="63833" xr:uid="{00000000-0005-0000-0000-000065F90000}"/>
    <cellStyle name="Total 3 3 6 4 2" xfId="63834" xr:uid="{00000000-0005-0000-0000-000066F90000}"/>
    <cellStyle name="Total 3 3 6 4 3" xfId="63835" xr:uid="{00000000-0005-0000-0000-000067F90000}"/>
    <cellStyle name="Total 3 3 6 4 4" xfId="63836" xr:uid="{00000000-0005-0000-0000-000068F90000}"/>
    <cellStyle name="Total 3 3 6 4 5" xfId="63837" xr:uid="{00000000-0005-0000-0000-000069F90000}"/>
    <cellStyle name="Total 3 3 6 5" xfId="63838" xr:uid="{00000000-0005-0000-0000-00006AF90000}"/>
    <cellStyle name="Total 3 3 6 6" xfId="63839" xr:uid="{00000000-0005-0000-0000-00006BF90000}"/>
    <cellStyle name="Total 3 3 6 7" xfId="63840" xr:uid="{00000000-0005-0000-0000-00006CF90000}"/>
    <cellStyle name="Total 3 3 6 8" xfId="63841" xr:uid="{00000000-0005-0000-0000-00006DF90000}"/>
    <cellStyle name="Total 3 3 7" xfId="63842" xr:uid="{00000000-0005-0000-0000-00006EF90000}"/>
    <cellStyle name="Total 3 3 7 2" xfId="63843" xr:uid="{00000000-0005-0000-0000-00006FF90000}"/>
    <cellStyle name="Total 3 3 7 2 2" xfId="63844" xr:uid="{00000000-0005-0000-0000-000070F90000}"/>
    <cellStyle name="Total 3 3 7 2 2 2" xfId="63845" xr:uid="{00000000-0005-0000-0000-000071F90000}"/>
    <cellStyle name="Total 3 3 7 2 2 3" xfId="63846" xr:uid="{00000000-0005-0000-0000-000072F90000}"/>
    <cellStyle name="Total 3 3 7 2 2 4" xfId="63847" xr:uid="{00000000-0005-0000-0000-000073F90000}"/>
    <cellStyle name="Total 3 3 7 2 2 5" xfId="63848" xr:uid="{00000000-0005-0000-0000-000074F90000}"/>
    <cellStyle name="Total 3 3 7 2 3" xfId="63849" xr:uid="{00000000-0005-0000-0000-000075F90000}"/>
    <cellStyle name="Total 3 3 7 2 3 2" xfId="63850" xr:uid="{00000000-0005-0000-0000-000076F90000}"/>
    <cellStyle name="Total 3 3 7 2 3 3" xfId="63851" xr:uid="{00000000-0005-0000-0000-000077F90000}"/>
    <cellStyle name="Total 3 3 7 2 3 4" xfId="63852" xr:uid="{00000000-0005-0000-0000-000078F90000}"/>
    <cellStyle name="Total 3 3 7 2 3 5" xfId="63853" xr:uid="{00000000-0005-0000-0000-000079F90000}"/>
    <cellStyle name="Total 3 3 7 2 4" xfId="63854" xr:uid="{00000000-0005-0000-0000-00007AF90000}"/>
    <cellStyle name="Total 3 3 7 2 5" xfId="63855" xr:uid="{00000000-0005-0000-0000-00007BF90000}"/>
    <cellStyle name="Total 3 3 7 2 6" xfId="63856" xr:uid="{00000000-0005-0000-0000-00007CF90000}"/>
    <cellStyle name="Total 3 3 7 2 7" xfId="63857" xr:uid="{00000000-0005-0000-0000-00007DF90000}"/>
    <cellStyle name="Total 3 3 7 3" xfId="63858" xr:uid="{00000000-0005-0000-0000-00007EF90000}"/>
    <cellStyle name="Total 3 3 7 3 2" xfId="63859" xr:uid="{00000000-0005-0000-0000-00007FF90000}"/>
    <cellStyle name="Total 3 3 7 3 3" xfId="63860" xr:uid="{00000000-0005-0000-0000-000080F90000}"/>
    <cellStyle name="Total 3 3 7 3 4" xfId="63861" xr:uid="{00000000-0005-0000-0000-000081F90000}"/>
    <cellStyle name="Total 3 3 7 3 5" xfId="63862" xr:uid="{00000000-0005-0000-0000-000082F90000}"/>
    <cellStyle name="Total 3 3 7 4" xfId="63863" xr:uid="{00000000-0005-0000-0000-000083F90000}"/>
    <cellStyle name="Total 3 3 7 4 2" xfId="63864" xr:uid="{00000000-0005-0000-0000-000084F90000}"/>
    <cellStyle name="Total 3 3 7 4 3" xfId="63865" xr:uid="{00000000-0005-0000-0000-000085F90000}"/>
    <cellStyle name="Total 3 3 7 4 4" xfId="63866" xr:uid="{00000000-0005-0000-0000-000086F90000}"/>
    <cellStyle name="Total 3 3 7 4 5" xfId="63867" xr:uid="{00000000-0005-0000-0000-000087F90000}"/>
    <cellStyle name="Total 3 3 7 5" xfId="63868" xr:uid="{00000000-0005-0000-0000-000088F90000}"/>
    <cellStyle name="Total 3 3 7 6" xfId="63869" xr:uid="{00000000-0005-0000-0000-000089F90000}"/>
    <cellStyle name="Total 3 3 7 7" xfId="63870" xr:uid="{00000000-0005-0000-0000-00008AF90000}"/>
    <cellStyle name="Total 3 3 7 8" xfId="63871" xr:uid="{00000000-0005-0000-0000-00008BF90000}"/>
    <cellStyle name="Total 3 3 8" xfId="63872" xr:uid="{00000000-0005-0000-0000-00008CF90000}"/>
    <cellStyle name="Total 3 3 8 2" xfId="63873" xr:uid="{00000000-0005-0000-0000-00008DF90000}"/>
    <cellStyle name="Total 3 3 8 2 2" xfId="63874" xr:uid="{00000000-0005-0000-0000-00008EF90000}"/>
    <cellStyle name="Total 3 3 8 2 2 2" xfId="63875" xr:uid="{00000000-0005-0000-0000-00008FF90000}"/>
    <cellStyle name="Total 3 3 8 2 2 3" xfId="63876" xr:uid="{00000000-0005-0000-0000-000090F90000}"/>
    <cellStyle name="Total 3 3 8 2 2 4" xfId="63877" xr:uid="{00000000-0005-0000-0000-000091F90000}"/>
    <cellStyle name="Total 3 3 8 2 2 5" xfId="63878" xr:uid="{00000000-0005-0000-0000-000092F90000}"/>
    <cellStyle name="Total 3 3 8 2 3" xfId="63879" xr:uid="{00000000-0005-0000-0000-000093F90000}"/>
    <cellStyle name="Total 3 3 8 2 3 2" xfId="63880" xr:uid="{00000000-0005-0000-0000-000094F90000}"/>
    <cellStyle name="Total 3 3 8 2 3 3" xfId="63881" xr:uid="{00000000-0005-0000-0000-000095F90000}"/>
    <cellStyle name="Total 3 3 8 2 3 4" xfId="63882" xr:uid="{00000000-0005-0000-0000-000096F90000}"/>
    <cellStyle name="Total 3 3 8 2 3 5" xfId="63883" xr:uid="{00000000-0005-0000-0000-000097F90000}"/>
    <cellStyle name="Total 3 3 8 2 4" xfId="63884" xr:uid="{00000000-0005-0000-0000-000098F90000}"/>
    <cellStyle name="Total 3 3 8 2 5" xfId="63885" xr:uid="{00000000-0005-0000-0000-000099F90000}"/>
    <cellStyle name="Total 3 3 8 2 6" xfId="63886" xr:uid="{00000000-0005-0000-0000-00009AF90000}"/>
    <cellStyle name="Total 3 3 8 2 7" xfId="63887" xr:uid="{00000000-0005-0000-0000-00009BF90000}"/>
    <cellStyle name="Total 3 3 8 3" xfId="63888" xr:uid="{00000000-0005-0000-0000-00009CF90000}"/>
    <cellStyle name="Total 3 3 8 3 2" xfId="63889" xr:uid="{00000000-0005-0000-0000-00009DF90000}"/>
    <cellStyle name="Total 3 3 8 3 3" xfId="63890" xr:uid="{00000000-0005-0000-0000-00009EF90000}"/>
    <cellStyle name="Total 3 3 8 3 4" xfId="63891" xr:uid="{00000000-0005-0000-0000-00009FF90000}"/>
    <cellStyle name="Total 3 3 8 3 5" xfId="63892" xr:uid="{00000000-0005-0000-0000-0000A0F90000}"/>
    <cellStyle name="Total 3 3 8 4" xfId="63893" xr:uid="{00000000-0005-0000-0000-0000A1F90000}"/>
    <cellStyle name="Total 3 3 8 4 2" xfId="63894" xr:uid="{00000000-0005-0000-0000-0000A2F90000}"/>
    <cellStyle name="Total 3 3 8 4 3" xfId="63895" xr:uid="{00000000-0005-0000-0000-0000A3F90000}"/>
    <cellStyle name="Total 3 3 8 4 4" xfId="63896" xr:uid="{00000000-0005-0000-0000-0000A4F90000}"/>
    <cellStyle name="Total 3 3 8 4 5" xfId="63897" xr:uid="{00000000-0005-0000-0000-0000A5F90000}"/>
    <cellStyle name="Total 3 3 8 5" xfId="63898" xr:uid="{00000000-0005-0000-0000-0000A6F90000}"/>
    <cellStyle name="Total 3 3 8 6" xfId="63899" xr:uid="{00000000-0005-0000-0000-0000A7F90000}"/>
    <cellStyle name="Total 3 3 8 7" xfId="63900" xr:uid="{00000000-0005-0000-0000-0000A8F90000}"/>
    <cellStyle name="Total 3 3 8 8" xfId="63901" xr:uid="{00000000-0005-0000-0000-0000A9F90000}"/>
    <cellStyle name="Total 3 3 9" xfId="63902" xr:uid="{00000000-0005-0000-0000-0000AAF90000}"/>
    <cellStyle name="Total 3 3 9 2" xfId="63903" xr:uid="{00000000-0005-0000-0000-0000ABF90000}"/>
    <cellStyle name="Total 3 3 9 2 2" xfId="63904" xr:uid="{00000000-0005-0000-0000-0000ACF90000}"/>
    <cellStyle name="Total 3 3 9 2 2 2" xfId="63905" xr:uid="{00000000-0005-0000-0000-0000ADF90000}"/>
    <cellStyle name="Total 3 3 9 2 2 3" xfId="63906" xr:uid="{00000000-0005-0000-0000-0000AEF90000}"/>
    <cellStyle name="Total 3 3 9 2 2 4" xfId="63907" xr:uid="{00000000-0005-0000-0000-0000AFF90000}"/>
    <cellStyle name="Total 3 3 9 2 2 5" xfId="63908" xr:uid="{00000000-0005-0000-0000-0000B0F90000}"/>
    <cellStyle name="Total 3 3 9 2 3" xfId="63909" xr:uid="{00000000-0005-0000-0000-0000B1F90000}"/>
    <cellStyle name="Total 3 3 9 2 3 2" xfId="63910" xr:uid="{00000000-0005-0000-0000-0000B2F90000}"/>
    <cellStyle name="Total 3 3 9 2 3 3" xfId="63911" xr:uid="{00000000-0005-0000-0000-0000B3F90000}"/>
    <cellStyle name="Total 3 3 9 2 3 4" xfId="63912" xr:uid="{00000000-0005-0000-0000-0000B4F90000}"/>
    <cellStyle name="Total 3 3 9 2 3 5" xfId="63913" xr:uid="{00000000-0005-0000-0000-0000B5F90000}"/>
    <cellStyle name="Total 3 3 9 2 4" xfId="63914" xr:uid="{00000000-0005-0000-0000-0000B6F90000}"/>
    <cellStyle name="Total 3 3 9 2 5" xfId="63915" xr:uid="{00000000-0005-0000-0000-0000B7F90000}"/>
    <cellStyle name="Total 3 3 9 2 6" xfId="63916" xr:uid="{00000000-0005-0000-0000-0000B8F90000}"/>
    <cellStyle name="Total 3 3 9 2 7" xfId="63917" xr:uid="{00000000-0005-0000-0000-0000B9F90000}"/>
    <cellStyle name="Total 3 3 9 3" xfId="63918" xr:uid="{00000000-0005-0000-0000-0000BAF90000}"/>
    <cellStyle name="Total 3 3 9 3 2" xfId="63919" xr:uid="{00000000-0005-0000-0000-0000BBF90000}"/>
    <cellStyle name="Total 3 3 9 3 3" xfId="63920" xr:uid="{00000000-0005-0000-0000-0000BCF90000}"/>
    <cellStyle name="Total 3 3 9 3 4" xfId="63921" xr:uid="{00000000-0005-0000-0000-0000BDF90000}"/>
    <cellStyle name="Total 3 3 9 3 5" xfId="63922" xr:uid="{00000000-0005-0000-0000-0000BEF90000}"/>
    <cellStyle name="Total 3 3 9 4" xfId="63923" xr:uid="{00000000-0005-0000-0000-0000BFF90000}"/>
    <cellStyle name="Total 3 3 9 4 2" xfId="63924" xr:uid="{00000000-0005-0000-0000-0000C0F90000}"/>
    <cellStyle name="Total 3 3 9 4 3" xfId="63925" xr:uid="{00000000-0005-0000-0000-0000C1F90000}"/>
    <cellStyle name="Total 3 3 9 4 4" xfId="63926" xr:uid="{00000000-0005-0000-0000-0000C2F90000}"/>
    <cellStyle name="Total 3 3 9 4 5" xfId="63927" xr:uid="{00000000-0005-0000-0000-0000C3F90000}"/>
    <cellStyle name="Total 3 3 9 5" xfId="63928" xr:uid="{00000000-0005-0000-0000-0000C4F90000}"/>
    <cellStyle name="Total 3 3 9 6" xfId="63929" xr:uid="{00000000-0005-0000-0000-0000C5F90000}"/>
    <cellStyle name="Total 3 3 9 7" xfId="63930" xr:uid="{00000000-0005-0000-0000-0000C6F90000}"/>
    <cellStyle name="Total 3 3 9 8" xfId="63931" xr:uid="{00000000-0005-0000-0000-0000C7F90000}"/>
    <cellStyle name="Total 3 4" xfId="63932" xr:uid="{00000000-0005-0000-0000-0000C8F90000}"/>
    <cellStyle name="Total 3 4 2" xfId="63933" xr:uid="{00000000-0005-0000-0000-0000C9F90000}"/>
    <cellStyle name="Total 3 4 2 2" xfId="63934" xr:uid="{00000000-0005-0000-0000-0000CAF90000}"/>
    <cellStyle name="Total 3 4 3" xfId="63935" xr:uid="{00000000-0005-0000-0000-0000CBF90000}"/>
    <cellStyle name="Total 3 4 4" xfId="63936" xr:uid="{00000000-0005-0000-0000-0000CCF90000}"/>
    <cellStyle name="Total 3 4 5" xfId="63937" xr:uid="{00000000-0005-0000-0000-0000CDF90000}"/>
    <cellStyle name="Total 3 5" xfId="63938" xr:uid="{00000000-0005-0000-0000-0000CEF90000}"/>
    <cellStyle name="Total 3 5 2" xfId="63939" xr:uid="{00000000-0005-0000-0000-0000CFF90000}"/>
    <cellStyle name="Total 3 5 2 2" xfId="63940" xr:uid="{00000000-0005-0000-0000-0000D0F90000}"/>
    <cellStyle name="Total 3 5 3" xfId="63941" xr:uid="{00000000-0005-0000-0000-0000D1F90000}"/>
    <cellStyle name="Total 3 5 4" xfId="63942" xr:uid="{00000000-0005-0000-0000-0000D2F90000}"/>
    <cellStyle name="Total 3 5 5" xfId="63943" xr:uid="{00000000-0005-0000-0000-0000D3F90000}"/>
    <cellStyle name="Total 3 6" xfId="63944" xr:uid="{00000000-0005-0000-0000-0000D4F90000}"/>
    <cellStyle name="Total 3 6 2" xfId="63945" xr:uid="{00000000-0005-0000-0000-0000D5F90000}"/>
    <cellStyle name="Total 3 7" xfId="63946" xr:uid="{00000000-0005-0000-0000-0000D6F90000}"/>
    <cellStyle name="Total 3 8" xfId="63947" xr:uid="{00000000-0005-0000-0000-0000D7F90000}"/>
    <cellStyle name="Total 3_T-straight with PEDs adjustor" xfId="63948" xr:uid="{00000000-0005-0000-0000-0000D8F90000}"/>
    <cellStyle name="Total 4" xfId="63949" xr:uid="{00000000-0005-0000-0000-0000D9F90000}"/>
    <cellStyle name="Total 4 2" xfId="63950" xr:uid="{00000000-0005-0000-0000-0000DAF90000}"/>
    <cellStyle name="Total 4 2 10" xfId="63951" xr:uid="{00000000-0005-0000-0000-0000DBF90000}"/>
    <cellStyle name="Total 4 2 10 2" xfId="63952" xr:uid="{00000000-0005-0000-0000-0000DCF90000}"/>
    <cellStyle name="Total 4 2 10 2 2" xfId="63953" xr:uid="{00000000-0005-0000-0000-0000DDF90000}"/>
    <cellStyle name="Total 4 2 10 2 2 2" xfId="63954" xr:uid="{00000000-0005-0000-0000-0000DEF90000}"/>
    <cellStyle name="Total 4 2 10 2 2 3" xfId="63955" xr:uid="{00000000-0005-0000-0000-0000DFF90000}"/>
    <cellStyle name="Total 4 2 10 2 2 4" xfId="63956" xr:uid="{00000000-0005-0000-0000-0000E0F90000}"/>
    <cellStyle name="Total 4 2 10 2 2 5" xfId="63957" xr:uid="{00000000-0005-0000-0000-0000E1F90000}"/>
    <cellStyle name="Total 4 2 10 2 3" xfId="63958" xr:uid="{00000000-0005-0000-0000-0000E2F90000}"/>
    <cellStyle name="Total 4 2 10 2 3 2" xfId="63959" xr:uid="{00000000-0005-0000-0000-0000E3F90000}"/>
    <cellStyle name="Total 4 2 10 2 3 3" xfId="63960" xr:uid="{00000000-0005-0000-0000-0000E4F90000}"/>
    <cellStyle name="Total 4 2 10 2 3 4" xfId="63961" xr:uid="{00000000-0005-0000-0000-0000E5F90000}"/>
    <cellStyle name="Total 4 2 10 2 3 5" xfId="63962" xr:uid="{00000000-0005-0000-0000-0000E6F90000}"/>
    <cellStyle name="Total 4 2 10 2 4" xfId="63963" xr:uid="{00000000-0005-0000-0000-0000E7F90000}"/>
    <cellStyle name="Total 4 2 10 2 5" xfId="63964" xr:uid="{00000000-0005-0000-0000-0000E8F90000}"/>
    <cellStyle name="Total 4 2 10 2 6" xfId="63965" xr:uid="{00000000-0005-0000-0000-0000E9F90000}"/>
    <cellStyle name="Total 4 2 10 2 7" xfId="63966" xr:uid="{00000000-0005-0000-0000-0000EAF90000}"/>
    <cellStyle name="Total 4 2 10 3" xfId="63967" xr:uid="{00000000-0005-0000-0000-0000EBF90000}"/>
    <cellStyle name="Total 4 2 10 3 2" xfId="63968" xr:uid="{00000000-0005-0000-0000-0000ECF90000}"/>
    <cellStyle name="Total 4 2 10 3 3" xfId="63969" xr:uid="{00000000-0005-0000-0000-0000EDF90000}"/>
    <cellStyle name="Total 4 2 10 3 4" xfId="63970" xr:uid="{00000000-0005-0000-0000-0000EEF90000}"/>
    <cellStyle name="Total 4 2 10 3 5" xfId="63971" xr:uid="{00000000-0005-0000-0000-0000EFF90000}"/>
    <cellStyle name="Total 4 2 10 4" xfId="63972" xr:uid="{00000000-0005-0000-0000-0000F0F90000}"/>
    <cellStyle name="Total 4 2 10 4 2" xfId="63973" xr:uid="{00000000-0005-0000-0000-0000F1F90000}"/>
    <cellStyle name="Total 4 2 10 4 3" xfId="63974" xr:uid="{00000000-0005-0000-0000-0000F2F90000}"/>
    <cellStyle name="Total 4 2 10 4 4" xfId="63975" xr:uid="{00000000-0005-0000-0000-0000F3F90000}"/>
    <cellStyle name="Total 4 2 10 4 5" xfId="63976" xr:uid="{00000000-0005-0000-0000-0000F4F90000}"/>
    <cellStyle name="Total 4 2 10 5" xfId="63977" xr:uid="{00000000-0005-0000-0000-0000F5F90000}"/>
    <cellStyle name="Total 4 2 10 6" xfId="63978" xr:uid="{00000000-0005-0000-0000-0000F6F90000}"/>
    <cellStyle name="Total 4 2 10 7" xfId="63979" xr:uid="{00000000-0005-0000-0000-0000F7F90000}"/>
    <cellStyle name="Total 4 2 10 8" xfId="63980" xr:uid="{00000000-0005-0000-0000-0000F8F90000}"/>
    <cellStyle name="Total 4 2 11" xfId="63981" xr:uid="{00000000-0005-0000-0000-0000F9F90000}"/>
    <cellStyle name="Total 4 2 11 2" xfId="63982" xr:uid="{00000000-0005-0000-0000-0000FAF90000}"/>
    <cellStyle name="Total 4 2 11 2 2" xfId="63983" xr:uid="{00000000-0005-0000-0000-0000FBF90000}"/>
    <cellStyle name="Total 4 2 11 2 2 2" xfId="63984" xr:uid="{00000000-0005-0000-0000-0000FCF90000}"/>
    <cellStyle name="Total 4 2 11 2 2 3" xfId="63985" xr:uid="{00000000-0005-0000-0000-0000FDF90000}"/>
    <cellStyle name="Total 4 2 11 2 2 4" xfId="63986" xr:uid="{00000000-0005-0000-0000-0000FEF90000}"/>
    <cellStyle name="Total 4 2 11 2 2 5" xfId="63987" xr:uid="{00000000-0005-0000-0000-0000FFF90000}"/>
    <cellStyle name="Total 4 2 11 2 3" xfId="63988" xr:uid="{00000000-0005-0000-0000-000000FA0000}"/>
    <cellStyle name="Total 4 2 11 2 3 2" xfId="63989" xr:uid="{00000000-0005-0000-0000-000001FA0000}"/>
    <cellStyle name="Total 4 2 11 2 3 3" xfId="63990" xr:uid="{00000000-0005-0000-0000-000002FA0000}"/>
    <cellStyle name="Total 4 2 11 2 3 4" xfId="63991" xr:uid="{00000000-0005-0000-0000-000003FA0000}"/>
    <cellStyle name="Total 4 2 11 2 3 5" xfId="63992" xr:uid="{00000000-0005-0000-0000-000004FA0000}"/>
    <cellStyle name="Total 4 2 11 2 4" xfId="63993" xr:uid="{00000000-0005-0000-0000-000005FA0000}"/>
    <cellStyle name="Total 4 2 11 2 5" xfId="63994" xr:uid="{00000000-0005-0000-0000-000006FA0000}"/>
    <cellStyle name="Total 4 2 11 2 6" xfId="63995" xr:uid="{00000000-0005-0000-0000-000007FA0000}"/>
    <cellStyle name="Total 4 2 11 2 7" xfId="63996" xr:uid="{00000000-0005-0000-0000-000008FA0000}"/>
    <cellStyle name="Total 4 2 11 3" xfId="63997" xr:uid="{00000000-0005-0000-0000-000009FA0000}"/>
    <cellStyle name="Total 4 2 11 3 2" xfId="63998" xr:uid="{00000000-0005-0000-0000-00000AFA0000}"/>
    <cellStyle name="Total 4 2 11 3 3" xfId="63999" xr:uid="{00000000-0005-0000-0000-00000BFA0000}"/>
    <cellStyle name="Total 4 2 11 3 4" xfId="64000" xr:uid="{00000000-0005-0000-0000-00000CFA0000}"/>
    <cellStyle name="Total 4 2 11 3 5" xfId="64001" xr:uid="{00000000-0005-0000-0000-00000DFA0000}"/>
    <cellStyle name="Total 4 2 11 4" xfId="64002" xr:uid="{00000000-0005-0000-0000-00000EFA0000}"/>
    <cellStyle name="Total 4 2 11 4 2" xfId="64003" xr:uid="{00000000-0005-0000-0000-00000FFA0000}"/>
    <cellStyle name="Total 4 2 11 4 3" xfId="64004" xr:uid="{00000000-0005-0000-0000-000010FA0000}"/>
    <cellStyle name="Total 4 2 11 4 4" xfId="64005" xr:uid="{00000000-0005-0000-0000-000011FA0000}"/>
    <cellStyle name="Total 4 2 11 4 5" xfId="64006" xr:uid="{00000000-0005-0000-0000-000012FA0000}"/>
    <cellStyle name="Total 4 2 11 5" xfId="64007" xr:uid="{00000000-0005-0000-0000-000013FA0000}"/>
    <cellStyle name="Total 4 2 11 6" xfId="64008" xr:uid="{00000000-0005-0000-0000-000014FA0000}"/>
    <cellStyle name="Total 4 2 11 7" xfId="64009" xr:uid="{00000000-0005-0000-0000-000015FA0000}"/>
    <cellStyle name="Total 4 2 11 8" xfId="64010" xr:uid="{00000000-0005-0000-0000-000016FA0000}"/>
    <cellStyle name="Total 4 2 12" xfId="64011" xr:uid="{00000000-0005-0000-0000-000017FA0000}"/>
    <cellStyle name="Total 4 2 12 2" xfId="64012" xr:uid="{00000000-0005-0000-0000-000018FA0000}"/>
    <cellStyle name="Total 4 2 12 2 2" xfId="64013" xr:uid="{00000000-0005-0000-0000-000019FA0000}"/>
    <cellStyle name="Total 4 2 12 2 2 2" xfId="64014" xr:uid="{00000000-0005-0000-0000-00001AFA0000}"/>
    <cellStyle name="Total 4 2 12 2 2 3" xfId="64015" xr:uid="{00000000-0005-0000-0000-00001BFA0000}"/>
    <cellStyle name="Total 4 2 12 2 2 4" xfId="64016" xr:uid="{00000000-0005-0000-0000-00001CFA0000}"/>
    <cellStyle name="Total 4 2 12 2 2 5" xfId="64017" xr:uid="{00000000-0005-0000-0000-00001DFA0000}"/>
    <cellStyle name="Total 4 2 12 2 3" xfId="64018" xr:uid="{00000000-0005-0000-0000-00001EFA0000}"/>
    <cellStyle name="Total 4 2 12 2 3 2" xfId="64019" xr:uid="{00000000-0005-0000-0000-00001FFA0000}"/>
    <cellStyle name="Total 4 2 12 2 3 3" xfId="64020" xr:uid="{00000000-0005-0000-0000-000020FA0000}"/>
    <cellStyle name="Total 4 2 12 2 3 4" xfId="64021" xr:uid="{00000000-0005-0000-0000-000021FA0000}"/>
    <cellStyle name="Total 4 2 12 2 3 5" xfId="64022" xr:uid="{00000000-0005-0000-0000-000022FA0000}"/>
    <cellStyle name="Total 4 2 12 2 4" xfId="64023" xr:uid="{00000000-0005-0000-0000-000023FA0000}"/>
    <cellStyle name="Total 4 2 12 2 5" xfId="64024" xr:uid="{00000000-0005-0000-0000-000024FA0000}"/>
    <cellStyle name="Total 4 2 12 2 6" xfId="64025" xr:uid="{00000000-0005-0000-0000-000025FA0000}"/>
    <cellStyle name="Total 4 2 12 2 7" xfId="64026" xr:uid="{00000000-0005-0000-0000-000026FA0000}"/>
    <cellStyle name="Total 4 2 12 3" xfId="64027" xr:uid="{00000000-0005-0000-0000-000027FA0000}"/>
    <cellStyle name="Total 4 2 12 3 2" xfId="64028" xr:uid="{00000000-0005-0000-0000-000028FA0000}"/>
    <cellStyle name="Total 4 2 12 3 3" xfId="64029" xr:uid="{00000000-0005-0000-0000-000029FA0000}"/>
    <cellStyle name="Total 4 2 12 3 4" xfId="64030" xr:uid="{00000000-0005-0000-0000-00002AFA0000}"/>
    <cellStyle name="Total 4 2 12 3 5" xfId="64031" xr:uid="{00000000-0005-0000-0000-00002BFA0000}"/>
    <cellStyle name="Total 4 2 12 4" xfId="64032" xr:uid="{00000000-0005-0000-0000-00002CFA0000}"/>
    <cellStyle name="Total 4 2 12 4 2" xfId="64033" xr:uid="{00000000-0005-0000-0000-00002DFA0000}"/>
    <cellStyle name="Total 4 2 12 4 3" xfId="64034" xr:uid="{00000000-0005-0000-0000-00002EFA0000}"/>
    <cellStyle name="Total 4 2 12 4 4" xfId="64035" xr:uid="{00000000-0005-0000-0000-00002FFA0000}"/>
    <cellStyle name="Total 4 2 12 4 5" xfId="64036" xr:uid="{00000000-0005-0000-0000-000030FA0000}"/>
    <cellStyle name="Total 4 2 12 5" xfId="64037" xr:uid="{00000000-0005-0000-0000-000031FA0000}"/>
    <cellStyle name="Total 4 2 12 6" xfId="64038" xr:uid="{00000000-0005-0000-0000-000032FA0000}"/>
    <cellStyle name="Total 4 2 12 7" xfId="64039" xr:uid="{00000000-0005-0000-0000-000033FA0000}"/>
    <cellStyle name="Total 4 2 12 8" xfId="64040" xr:uid="{00000000-0005-0000-0000-000034FA0000}"/>
    <cellStyle name="Total 4 2 13" xfId="64041" xr:uid="{00000000-0005-0000-0000-000035FA0000}"/>
    <cellStyle name="Total 4 2 13 2" xfId="64042" xr:uid="{00000000-0005-0000-0000-000036FA0000}"/>
    <cellStyle name="Total 4 2 13 2 2" xfId="64043" xr:uid="{00000000-0005-0000-0000-000037FA0000}"/>
    <cellStyle name="Total 4 2 13 2 2 2" xfId="64044" xr:uid="{00000000-0005-0000-0000-000038FA0000}"/>
    <cellStyle name="Total 4 2 13 2 2 3" xfId="64045" xr:uid="{00000000-0005-0000-0000-000039FA0000}"/>
    <cellStyle name="Total 4 2 13 2 2 4" xfId="64046" xr:uid="{00000000-0005-0000-0000-00003AFA0000}"/>
    <cellStyle name="Total 4 2 13 2 2 5" xfId="64047" xr:uid="{00000000-0005-0000-0000-00003BFA0000}"/>
    <cellStyle name="Total 4 2 13 2 3" xfId="64048" xr:uid="{00000000-0005-0000-0000-00003CFA0000}"/>
    <cellStyle name="Total 4 2 13 2 3 2" xfId="64049" xr:uid="{00000000-0005-0000-0000-00003DFA0000}"/>
    <cellStyle name="Total 4 2 13 2 3 3" xfId="64050" xr:uid="{00000000-0005-0000-0000-00003EFA0000}"/>
    <cellStyle name="Total 4 2 13 2 3 4" xfId="64051" xr:uid="{00000000-0005-0000-0000-00003FFA0000}"/>
    <cellStyle name="Total 4 2 13 2 3 5" xfId="64052" xr:uid="{00000000-0005-0000-0000-000040FA0000}"/>
    <cellStyle name="Total 4 2 13 2 4" xfId="64053" xr:uid="{00000000-0005-0000-0000-000041FA0000}"/>
    <cellStyle name="Total 4 2 13 2 5" xfId="64054" xr:uid="{00000000-0005-0000-0000-000042FA0000}"/>
    <cellStyle name="Total 4 2 13 2 6" xfId="64055" xr:uid="{00000000-0005-0000-0000-000043FA0000}"/>
    <cellStyle name="Total 4 2 13 2 7" xfId="64056" xr:uid="{00000000-0005-0000-0000-000044FA0000}"/>
    <cellStyle name="Total 4 2 13 3" xfId="64057" xr:uid="{00000000-0005-0000-0000-000045FA0000}"/>
    <cellStyle name="Total 4 2 13 3 2" xfId="64058" xr:uid="{00000000-0005-0000-0000-000046FA0000}"/>
    <cellStyle name="Total 4 2 13 3 3" xfId="64059" xr:uid="{00000000-0005-0000-0000-000047FA0000}"/>
    <cellStyle name="Total 4 2 13 3 4" xfId="64060" xr:uid="{00000000-0005-0000-0000-000048FA0000}"/>
    <cellStyle name="Total 4 2 13 3 5" xfId="64061" xr:uid="{00000000-0005-0000-0000-000049FA0000}"/>
    <cellStyle name="Total 4 2 13 4" xfId="64062" xr:uid="{00000000-0005-0000-0000-00004AFA0000}"/>
    <cellStyle name="Total 4 2 13 4 2" xfId="64063" xr:uid="{00000000-0005-0000-0000-00004BFA0000}"/>
    <cellStyle name="Total 4 2 13 4 3" xfId="64064" xr:uid="{00000000-0005-0000-0000-00004CFA0000}"/>
    <cellStyle name="Total 4 2 13 4 4" xfId="64065" xr:uid="{00000000-0005-0000-0000-00004DFA0000}"/>
    <cellStyle name="Total 4 2 13 4 5" xfId="64066" xr:uid="{00000000-0005-0000-0000-00004EFA0000}"/>
    <cellStyle name="Total 4 2 13 5" xfId="64067" xr:uid="{00000000-0005-0000-0000-00004FFA0000}"/>
    <cellStyle name="Total 4 2 13 6" xfId="64068" xr:uid="{00000000-0005-0000-0000-000050FA0000}"/>
    <cellStyle name="Total 4 2 13 7" xfId="64069" xr:uid="{00000000-0005-0000-0000-000051FA0000}"/>
    <cellStyle name="Total 4 2 13 8" xfId="64070" xr:uid="{00000000-0005-0000-0000-000052FA0000}"/>
    <cellStyle name="Total 4 2 14" xfId="64071" xr:uid="{00000000-0005-0000-0000-000053FA0000}"/>
    <cellStyle name="Total 4 2 14 2" xfId="64072" xr:uid="{00000000-0005-0000-0000-000054FA0000}"/>
    <cellStyle name="Total 4 2 14 2 2" xfId="64073" xr:uid="{00000000-0005-0000-0000-000055FA0000}"/>
    <cellStyle name="Total 4 2 14 2 2 2" xfId="64074" xr:uid="{00000000-0005-0000-0000-000056FA0000}"/>
    <cellStyle name="Total 4 2 14 2 2 3" xfId="64075" xr:uid="{00000000-0005-0000-0000-000057FA0000}"/>
    <cellStyle name="Total 4 2 14 2 2 4" xfId="64076" xr:uid="{00000000-0005-0000-0000-000058FA0000}"/>
    <cellStyle name="Total 4 2 14 2 2 5" xfId="64077" xr:uid="{00000000-0005-0000-0000-000059FA0000}"/>
    <cellStyle name="Total 4 2 14 2 3" xfId="64078" xr:uid="{00000000-0005-0000-0000-00005AFA0000}"/>
    <cellStyle name="Total 4 2 14 2 3 2" xfId="64079" xr:uid="{00000000-0005-0000-0000-00005BFA0000}"/>
    <cellStyle name="Total 4 2 14 2 3 3" xfId="64080" xr:uid="{00000000-0005-0000-0000-00005CFA0000}"/>
    <cellStyle name="Total 4 2 14 2 3 4" xfId="64081" xr:uid="{00000000-0005-0000-0000-00005DFA0000}"/>
    <cellStyle name="Total 4 2 14 2 3 5" xfId="64082" xr:uid="{00000000-0005-0000-0000-00005EFA0000}"/>
    <cellStyle name="Total 4 2 14 2 4" xfId="64083" xr:uid="{00000000-0005-0000-0000-00005FFA0000}"/>
    <cellStyle name="Total 4 2 14 2 5" xfId="64084" xr:uid="{00000000-0005-0000-0000-000060FA0000}"/>
    <cellStyle name="Total 4 2 14 2 6" xfId="64085" xr:uid="{00000000-0005-0000-0000-000061FA0000}"/>
    <cellStyle name="Total 4 2 14 2 7" xfId="64086" xr:uid="{00000000-0005-0000-0000-000062FA0000}"/>
    <cellStyle name="Total 4 2 14 3" xfId="64087" xr:uid="{00000000-0005-0000-0000-000063FA0000}"/>
    <cellStyle name="Total 4 2 14 3 2" xfId="64088" xr:uid="{00000000-0005-0000-0000-000064FA0000}"/>
    <cellStyle name="Total 4 2 14 3 3" xfId="64089" xr:uid="{00000000-0005-0000-0000-000065FA0000}"/>
    <cellStyle name="Total 4 2 14 3 4" xfId="64090" xr:uid="{00000000-0005-0000-0000-000066FA0000}"/>
    <cellStyle name="Total 4 2 14 3 5" xfId="64091" xr:uid="{00000000-0005-0000-0000-000067FA0000}"/>
    <cellStyle name="Total 4 2 14 4" xfId="64092" xr:uid="{00000000-0005-0000-0000-000068FA0000}"/>
    <cellStyle name="Total 4 2 14 4 2" xfId="64093" xr:uid="{00000000-0005-0000-0000-000069FA0000}"/>
    <cellStyle name="Total 4 2 14 4 3" xfId="64094" xr:uid="{00000000-0005-0000-0000-00006AFA0000}"/>
    <cellStyle name="Total 4 2 14 4 4" xfId="64095" xr:uid="{00000000-0005-0000-0000-00006BFA0000}"/>
    <cellStyle name="Total 4 2 14 4 5" xfId="64096" xr:uid="{00000000-0005-0000-0000-00006CFA0000}"/>
    <cellStyle name="Total 4 2 14 5" xfId="64097" xr:uid="{00000000-0005-0000-0000-00006DFA0000}"/>
    <cellStyle name="Total 4 2 14 6" xfId="64098" xr:uid="{00000000-0005-0000-0000-00006EFA0000}"/>
    <cellStyle name="Total 4 2 14 7" xfId="64099" xr:uid="{00000000-0005-0000-0000-00006FFA0000}"/>
    <cellStyle name="Total 4 2 14 8" xfId="64100" xr:uid="{00000000-0005-0000-0000-000070FA0000}"/>
    <cellStyle name="Total 4 2 15" xfId="64101" xr:uid="{00000000-0005-0000-0000-000071FA0000}"/>
    <cellStyle name="Total 4 2 15 2" xfId="64102" xr:uid="{00000000-0005-0000-0000-000072FA0000}"/>
    <cellStyle name="Total 4 2 15 2 2" xfId="64103" xr:uid="{00000000-0005-0000-0000-000073FA0000}"/>
    <cellStyle name="Total 4 2 15 2 3" xfId="64104" xr:uid="{00000000-0005-0000-0000-000074FA0000}"/>
    <cellStyle name="Total 4 2 15 2 4" xfId="64105" xr:uid="{00000000-0005-0000-0000-000075FA0000}"/>
    <cellStyle name="Total 4 2 15 2 5" xfId="64106" xr:uid="{00000000-0005-0000-0000-000076FA0000}"/>
    <cellStyle name="Total 4 2 15 3" xfId="64107" xr:uid="{00000000-0005-0000-0000-000077FA0000}"/>
    <cellStyle name="Total 4 2 15 3 2" xfId="64108" xr:uid="{00000000-0005-0000-0000-000078FA0000}"/>
    <cellStyle name="Total 4 2 15 3 3" xfId="64109" xr:uid="{00000000-0005-0000-0000-000079FA0000}"/>
    <cellStyle name="Total 4 2 15 3 4" xfId="64110" xr:uid="{00000000-0005-0000-0000-00007AFA0000}"/>
    <cellStyle name="Total 4 2 15 3 5" xfId="64111" xr:uid="{00000000-0005-0000-0000-00007BFA0000}"/>
    <cellStyle name="Total 4 2 15 4" xfId="64112" xr:uid="{00000000-0005-0000-0000-00007CFA0000}"/>
    <cellStyle name="Total 4 2 15 5" xfId="64113" xr:uid="{00000000-0005-0000-0000-00007DFA0000}"/>
    <cellStyle name="Total 4 2 15 6" xfId="64114" xr:uid="{00000000-0005-0000-0000-00007EFA0000}"/>
    <cellStyle name="Total 4 2 15 7" xfId="64115" xr:uid="{00000000-0005-0000-0000-00007FFA0000}"/>
    <cellStyle name="Total 4 2 16" xfId="64116" xr:uid="{00000000-0005-0000-0000-000080FA0000}"/>
    <cellStyle name="Total 4 2 16 2" xfId="64117" xr:uid="{00000000-0005-0000-0000-000081FA0000}"/>
    <cellStyle name="Total 4 2 16 3" xfId="64118" xr:uid="{00000000-0005-0000-0000-000082FA0000}"/>
    <cellStyle name="Total 4 2 16 4" xfId="64119" xr:uid="{00000000-0005-0000-0000-000083FA0000}"/>
    <cellStyle name="Total 4 2 16 5" xfId="64120" xr:uid="{00000000-0005-0000-0000-000084FA0000}"/>
    <cellStyle name="Total 4 2 17" xfId="64121" xr:uid="{00000000-0005-0000-0000-000085FA0000}"/>
    <cellStyle name="Total 4 2 17 2" xfId="64122" xr:uid="{00000000-0005-0000-0000-000086FA0000}"/>
    <cellStyle name="Total 4 2 17 3" xfId="64123" xr:uid="{00000000-0005-0000-0000-000087FA0000}"/>
    <cellStyle name="Total 4 2 17 4" xfId="64124" xr:uid="{00000000-0005-0000-0000-000088FA0000}"/>
    <cellStyle name="Total 4 2 17 5" xfId="64125" xr:uid="{00000000-0005-0000-0000-000089FA0000}"/>
    <cellStyle name="Total 4 2 18" xfId="64126" xr:uid="{00000000-0005-0000-0000-00008AFA0000}"/>
    <cellStyle name="Total 4 2 18 2" xfId="64127" xr:uid="{00000000-0005-0000-0000-00008BFA0000}"/>
    <cellStyle name="Total 4 2 19" xfId="64128" xr:uid="{00000000-0005-0000-0000-00008CFA0000}"/>
    <cellStyle name="Total 4 2 2" xfId="64129" xr:uid="{00000000-0005-0000-0000-00008DFA0000}"/>
    <cellStyle name="Total 4 2 2 2" xfId="64130" xr:uid="{00000000-0005-0000-0000-00008EFA0000}"/>
    <cellStyle name="Total 4 2 2 2 2" xfId="64131" xr:uid="{00000000-0005-0000-0000-00008FFA0000}"/>
    <cellStyle name="Total 4 2 2 2 2 2" xfId="64132" xr:uid="{00000000-0005-0000-0000-000090FA0000}"/>
    <cellStyle name="Total 4 2 2 2 2 3" xfId="64133" xr:uid="{00000000-0005-0000-0000-000091FA0000}"/>
    <cellStyle name="Total 4 2 2 2 2 4" xfId="64134" xr:uid="{00000000-0005-0000-0000-000092FA0000}"/>
    <cellStyle name="Total 4 2 2 2 2 5" xfId="64135" xr:uid="{00000000-0005-0000-0000-000093FA0000}"/>
    <cellStyle name="Total 4 2 2 2 3" xfId="64136" xr:uid="{00000000-0005-0000-0000-000094FA0000}"/>
    <cellStyle name="Total 4 2 2 2 3 2" xfId="64137" xr:uid="{00000000-0005-0000-0000-000095FA0000}"/>
    <cellStyle name="Total 4 2 2 2 3 3" xfId="64138" xr:uid="{00000000-0005-0000-0000-000096FA0000}"/>
    <cellStyle name="Total 4 2 2 2 3 4" xfId="64139" xr:uid="{00000000-0005-0000-0000-000097FA0000}"/>
    <cellStyle name="Total 4 2 2 2 3 5" xfId="64140" xr:uid="{00000000-0005-0000-0000-000098FA0000}"/>
    <cellStyle name="Total 4 2 2 2 4" xfId="64141" xr:uid="{00000000-0005-0000-0000-000099FA0000}"/>
    <cellStyle name="Total 4 2 2 2 5" xfId="64142" xr:uid="{00000000-0005-0000-0000-00009AFA0000}"/>
    <cellStyle name="Total 4 2 2 2 6" xfId="64143" xr:uid="{00000000-0005-0000-0000-00009BFA0000}"/>
    <cellStyle name="Total 4 2 2 2 7" xfId="64144" xr:uid="{00000000-0005-0000-0000-00009CFA0000}"/>
    <cellStyle name="Total 4 2 2 3" xfId="64145" xr:uid="{00000000-0005-0000-0000-00009DFA0000}"/>
    <cellStyle name="Total 4 2 2 3 2" xfId="64146" xr:uid="{00000000-0005-0000-0000-00009EFA0000}"/>
    <cellStyle name="Total 4 2 2 3 3" xfId="64147" xr:uid="{00000000-0005-0000-0000-00009FFA0000}"/>
    <cellStyle name="Total 4 2 2 3 4" xfId="64148" xr:uid="{00000000-0005-0000-0000-0000A0FA0000}"/>
    <cellStyle name="Total 4 2 2 3 5" xfId="64149" xr:uid="{00000000-0005-0000-0000-0000A1FA0000}"/>
    <cellStyle name="Total 4 2 2 4" xfId="64150" xr:uid="{00000000-0005-0000-0000-0000A2FA0000}"/>
    <cellStyle name="Total 4 2 2 4 2" xfId="64151" xr:uid="{00000000-0005-0000-0000-0000A3FA0000}"/>
    <cellStyle name="Total 4 2 2 4 3" xfId="64152" xr:uid="{00000000-0005-0000-0000-0000A4FA0000}"/>
    <cellStyle name="Total 4 2 2 4 4" xfId="64153" xr:uid="{00000000-0005-0000-0000-0000A5FA0000}"/>
    <cellStyle name="Total 4 2 2 4 5" xfId="64154" xr:uid="{00000000-0005-0000-0000-0000A6FA0000}"/>
    <cellStyle name="Total 4 2 2 5" xfId="64155" xr:uid="{00000000-0005-0000-0000-0000A7FA0000}"/>
    <cellStyle name="Total 4 2 2 5 2" xfId="64156" xr:uid="{00000000-0005-0000-0000-0000A8FA0000}"/>
    <cellStyle name="Total 4 2 2 6" xfId="64157" xr:uid="{00000000-0005-0000-0000-0000A9FA0000}"/>
    <cellStyle name="Total 4 2 2 7" xfId="64158" xr:uid="{00000000-0005-0000-0000-0000AAFA0000}"/>
    <cellStyle name="Total 4 2 2 8" xfId="64159" xr:uid="{00000000-0005-0000-0000-0000ABFA0000}"/>
    <cellStyle name="Total 4 2 20" xfId="64160" xr:uid="{00000000-0005-0000-0000-0000ACFA0000}"/>
    <cellStyle name="Total 4 2 21" xfId="64161" xr:uid="{00000000-0005-0000-0000-0000ADFA0000}"/>
    <cellStyle name="Total 4 2 3" xfId="64162" xr:uid="{00000000-0005-0000-0000-0000AEFA0000}"/>
    <cellStyle name="Total 4 2 3 2" xfId="64163" xr:uid="{00000000-0005-0000-0000-0000AFFA0000}"/>
    <cellStyle name="Total 4 2 3 2 2" xfId="64164" xr:uid="{00000000-0005-0000-0000-0000B0FA0000}"/>
    <cellStyle name="Total 4 2 3 2 2 2" xfId="64165" xr:uid="{00000000-0005-0000-0000-0000B1FA0000}"/>
    <cellStyle name="Total 4 2 3 2 2 3" xfId="64166" xr:uid="{00000000-0005-0000-0000-0000B2FA0000}"/>
    <cellStyle name="Total 4 2 3 2 2 4" xfId="64167" xr:uid="{00000000-0005-0000-0000-0000B3FA0000}"/>
    <cellStyle name="Total 4 2 3 2 2 5" xfId="64168" xr:uid="{00000000-0005-0000-0000-0000B4FA0000}"/>
    <cellStyle name="Total 4 2 3 2 3" xfId="64169" xr:uid="{00000000-0005-0000-0000-0000B5FA0000}"/>
    <cellStyle name="Total 4 2 3 2 3 2" xfId="64170" xr:uid="{00000000-0005-0000-0000-0000B6FA0000}"/>
    <cellStyle name="Total 4 2 3 2 3 3" xfId="64171" xr:uid="{00000000-0005-0000-0000-0000B7FA0000}"/>
    <cellStyle name="Total 4 2 3 2 3 4" xfId="64172" xr:uid="{00000000-0005-0000-0000-0000B8FA0000}"/>
    <cellStyle name="Total 4 2 3 2 3 5" xfId="64173" xr:uid="{00000000-0005-0000-0000-0000B9FA0000}"/>
    <cellStyle name="Total 4 2 3 2 4" xfId="64174" xr:uid="{00000000-0005-0000-0000-0000BAFA0000}"/>
    <cellStyle name="Total 4 2 3 2 5" xfId="64175" xr:uid="{00000000-0005-0000-0000-0000BBFA0000}"/>
    <cellStyle name="Total 4 2 3 2 6" xfId="64176" xr:uid="{00000000-0005-0000-0000-0000BCFA0000}"/>
    <cellStyle name="Total 4 2 3 2 7" xfId="64177" xr:uid="{00000000-0005-0000-0000-0000BDFA0000}"/>
    <cellStyle name="Total 4 2 3 3" xfId="64178" xr:uid="{00000000-0005-0000-0000-0000BEFA0000}"/>
    <cellStyle name="Total 4 2 3 3 2" xfId="64179" xr:uid="{00000000-0005-0000-0000-0000BFFA0000}"/>
    <cellStyle name="Total 4 2 3 3 3" xfId="64180" xr:uid="{00000000-0005-0000-0000-0000C0FA0000}"/>
    <cellStyle name="Total 4 2 3 3 4" xfId="64181" xr:uid="{00000000-0005-0000-0000-0000C1FA0000}"/>
    <cellStyle name="Total 4 2 3 3 5" xfId="64182" xr:uid="{00000000-0005-0000-0000-0000C2FA0000}"/>
    <cellStyle name="Total 4 2 3 4" xfId="64183" xr:uid="{00000000-0005-0000-0000-0000C3FA0000}"/>
    <cellStyle name="Total 4 2 3 4 2" xfId="64184" xr:uid="{00000000-0005-0000-0000-0000C4FA0000}"/>
    <cellStyle name="Total 4 2 3 4 3" xfId="64185" xr:uid="{00000000-0005-0000-0000-0000C5FA0000}"/>
    <cellStyle name="Total 4 2 3 4 4" xfId="64186" xr:uid="{00000000-0005-0000-0000-0000C6FA0000}"/>
    <cellStyle name="Total 4 2 3 4 5" xfId="64187" xr:uid="{00000000-0005-0000-0000-0000C7FA0000}"/>
    <cellStyle name="Total 4 2 3 5" xfId="64188" xr:uid="{00000000-0005-0000-0000-0000C8FA0000}"/>
    <cellStyle name="Total 4 2 3 6" xfId="64189" xr:uid="{00000000-0005-0000-0000-0000C9FA0000}"/>
    <cellStyle name="Total 4 2 3 7" xfId="64190" xr:uid="{00000000-0005-0000-0000-0000CAFA0000}"/>
    <cellStyle name="Total 4 2 3 8" xfId="64191" xr:uid="{00000000-0005-0000-0000-0000CBFA0000}"/>
    <cellStyle name="Total 4 2 4" xfId="64192" xr:uid="{00000000-0005-0000-0000-0000CCFA0000}"/>
    <cellStyle name="Total 4 2 4 2" xfId="64193" xr:uid="{00000000-0005-0000-0000-0000CDFA0000}"/>
    <cellStyle name="Total 4 2 4 2 2" xfId="64194" xr:uid="{00000000-0005-0000-0000-0000CEFA0000}"/>
    <cellStyle name="Total 4 2 4 2 2 2" xfId="64195" xr:uid="{00000000-0005-0000-0000-0000CFFA0000}"/>
    <cellStyle name="Total 4 2 4 2 2 3" xfId="64196" xr:uid="{00000000-0005-0000-0000-0000D0FA0000}"/>
    <cellStyle name="Total 4 2 4 2 2 4" xfId="64197" xr:uid="{00000000-0005-0000-0000-0000D1FA0000}"/>
    <cellStyle name="Total 4 2 4 2 2 5" xfId="64198" xr:uid="{00000000-0005-0000-0000-0000D2FA0000}"/>
    <cellStyle name="Total 4 2 4 2 3" xfId="64199" xr:uid="{00000000-0005-0000-0000-0000D3FA0000}"/>
    <cellStyle name="Total 4 2 4 2 3 2" xfId="64200" xr:uid="{00000000-0005-0000-0000-0000D4FA0000}"/>
    <cellStyle name="Total 4 2 4 2 3 3" xfId="64201" xr:uid="{00000000-0005-0000-0000-0000D5FA0000}"/>
    <cellStyle name="Total 4 2 4 2 3 4" xfId="64202" xr:uid="{00000000-0005-0000-0000-0000D6FA0000}"/>
    <cellStyle name="Total 4 2 4 2 3 5" xfId="64203" xr:uid="{00000000-0005-0000-0000-0000D7FA0000}"/>
    <cellStyle name="Total 4 2 4 2 4" xfId="64204" xr:uid="{00000000-0005-0000-0000-0000D8FA0000}"/>
    <cellStyle name="Total 4 2 4 2 5" xfId="64205" xr:uid="{00000000-0005-0000-0000-0000D9FA0000}"/>
    <cellStyle name="Total 4 2 4 2 6" xfId="64206" xr:uid="{00000000-0005-0000-0000-0000DAFA0000}"/>
    <cellStyle name="Total 4 2 4 2 7" xfId="64207" xr:uid="{00000000-0005-0000-0000-0000DBFA0000}"/>
    <cellStyle name="Total 4 2 4 3" xfId="64208" xr:uid="{00000000-0005-0000-0000-0000DCFA0000}"/>
    <cellStyle name="Total 4 2 4 3 2" xfId="64209" xr:uid="{00000000-0005-0000-0000-0000DDFA0000}"/>
    <cellStyle name="Total 4 2 4 3 3" xfId="64210" xr:uid="{00000000-0005-0000-0000-0000DEFA0000}"/>
    <cellStyle name="Total 4 2 4 3 4" xfId="64211" xr:uid="{00000000-0005-0000-0000-0000DFFA0000}"/>
    <cellStyle name="Total 4 2 4 3 5" xfId="64212" xr:uid="{00000000-0005-0000-0000-0000E0FA0000}"/>
    <cellStyle name="Total 4 2 4 4" xfId="64213" xr:uid="{00000000-0005-0000-0000-0000E1FA0000}"/>
    <cellStyle name="Total 4 2 4 4 2" xfId="64214" xr:uid="{00000000-0005-0000-0000-0000E2FA0000}"/>
    <cellStyle name="Total 4 2 4 4 3" xfId="64215" xr:uid="{00000000-0005-0000-0000-0000E3FA0000}"/>
    <cellStyle name="Total 4 2 4 4 4" xfId="64216" xr:uid="{00000000-0005-0000-0000-0000E4FA0000}"/>
    <cellStyle name="Total 4 2 4 4 5" xfId="64217" xr:uid="{00000000-0005-0000-0000-0000E5FA0000}"/>
    <cellStyle name="Total 4 2 4 5" xfId="64218" xr:uid="{00000000-0005-0000-0000-0000E6FA0000}"/>
    <cellStyle name="Total 4 2 4 6" xfId="64219" xr:uid="{00000000-0005-0000-0000-0000E7FA0000}"/>
    <cellStyle name="Total 4 2 4 7" xfId="64220" xr:uid="{00000000-0005-0000-0000-0000E8FA0000}"/>
    <cellStyle name="Total 4 2 4 8" xfId="64221" xr:uid="{00000000-0005-0000-0000-0000E9FA0000}"/>
    <cellStyle name="Total 4 2 5" xfId="64222" xr:uid="{00000000-0005-0000-0000-0000EAFA0000}"/>
    <cellStyle name="Total 4 2 5 2" xfId="64223" xr:uid="{00000000-0005-0000-0000-0000EBFA0000}"/>
    <cellStyle name="Total 4 2 5 2 2" xfId="64224" xr:uid="{00000000-0005-0000-0000-0000ECFA0000}"/>
    <cellStyle name="Total 4 2 5 2 2 2" xfId="64225" xr:uid="{00000000-0005-0000-0000-0000EDFA0000}"/>
    <cellStyle name="Total 4 2 5 2 2 3" xfId="64226" xr:uid="{00000000-0005-0000-0000-0000EEFA0000}"/>
    <cellStyle name="Total 4 2 5 2 2 4" xfId="64227" xr:uid="{00000000-0005-0000-0000-0000EFFA0000}"/>
    <cellStyle name="Total 4 2 5 2 2 5" xfId="64228" xr:uid="{00000000-0005-0000-0000-0000F0FA0000}"/>
    <cellStyle name="Total 4 2 5 2 3" xfId="64229" xr:uid="{00000000-0005-0000-0000-0000F1FA0000}"/>
    <cellStyle name="Total 4 2 5 2 3 2" xfId="64230" xr:uid="{00000000-0005-0000-0000-0000F2FA0000}"/>
    <cellStyle name="Total 4 2 5 2 3 3" xfId="64231" xr:uid="{00000000-0005-0000-0000-0000F3FA0000}"/>
    <cellStyle name="Total 4 2 5 2 3 4" xfId="64232" xr:uid="{00000000-0005-0000-0000-0000F4FA0000}"/>
    <cellStyle name="Total 4 2 5 2 3 5" xfId="64233" xr:uid="{00000000-0005-0000-0000-0000F5FA0000}"/>
    <cellStyle name="Total 4 2 5 2 4" xfId="64234" xr:uid="{00000000-0005-0000-0000-0000F6FA0000}"/>
    <cellStyle name="Total 4 2 5 2 5" xfId="64235" xr:uid="{00000000-0005-0000-0000-0000F7FA0000}"/>
    <cellStyle name="Total 4 2 5 2 6" xfId="64236" xr:uid="{00000000-0005-0000-0000-0000F8FA0000}"/>
    <cellStyle name="Total 4 2 5 2 7" xfId="64237" xr:uid="{00000000-0005-0000-0000-0000F9FA0000}"/>
    <cellStyle name="Total 4 2 5 3" xfId="64238" xr:uid="{00000000-0005-0000-0000-0000FAFA0000}"/>
    <cellStyle name="Total 4 2 5 3 2" xfId="64239" xr:uid="{00000000-0005-0000-0000-0000FBFA0000}"/>
    <cellStyle name="Total 4 2 5 3 3" xfId="64240" xr:uid="{00000000-0005-0000-0000-0000FCFA0000}"/>
    <cellStyle name="Total 4 2 5 3 4" xfId="64241" xr:uid="{00000000-0005-0000-0000-0000FDFA0000}"/>
    <cellStyle name="Total 4 2 5 3 5" xfId="64242" xr:uid="{00000000-0005-0000-0000-0000FEFA0000}"/>
    <cellStyle name="Total 4 2 5 4" xfId="64243" xr:uid="{00000000-0005-0000-0000-0000FFFA0000}"/>
    <cellStyle name="Total 4 2 5 4 2" xfId="64244" xr:uid="{00000000-0005-0000-0000-000000FB0000}"/>
    <cellStyle name="Total 4 2 5 4 3" xfId="64245" xr:uid="{00000000-0005-0000-0000-000001FB0000}"/>
    <cellStyle name="Total 4 2 5 4 4" xfId="64246" xr:uid="{00000000-0005-0000-0000-000002FB0000}"/>
    <cellStyle name="Total 4 2 5 4 5" xfId="64247" xr:uid="{00000000-0005-0000-0000-000003FB0000}"/>
    <cellStyle name="Total 4 2 5 5" xfId="64248" xr:uid="{00000000-0005-0000-0000-000004FB0000}"/>
    <cellStyle name="Total 4 2 5 6" xfId="64249" xr:uid="{00000000-0005-0000-0000-000005FB0000}"/>
    <cellStyle name="Total 4 2 5 7" xfId="64250" xr:uid="{00000000-0005-0000-0000-000006FB0000}"/>
    <cellStyle name="Total 4 2 5 8" xfId="64251" xr:uid="{00000000-0005-0000-0000-000007FB0000}"/>
    <cellStyle name="Total 4 2 6" xfId="64252" xr:uid="{00000000-0005-0000-0000-000008FB0000}"/>
    <cellStyle name="Total 4 2 6 2" xfId="64253" xr:uid="{00000000-0005-0000-0000-000009FB0000}"/>
    <cellStyle name="Total 4 2 6 2 2" xfId="64254" xr:uid="{00000000-0005-0000-0000-00000AFB0000}"/>
    <cellStyle name="Total 4 2 6 2 2 2" xfId="64255" xr:uid="{00000000-0005-0000-0000-00000BFB0000}"/>
    <cellStyle name="Total 4 2 6 2 2 3" xfId="64256" xr:uid="{00000000-0005-0000-0000-00000CFB0000}"/>
    <cellStyle name="Total 4 2 6 2 2 4" xfId="64257" xr:uid="{00000000-0005-0000-0000-00000DFB0000}"/>
    <cellStyle name="Total 4 2 6 2 2 5" xfId="64258" xr:uid="{00000000-0005-0000-0000-00000EFB0000}"/>
    <cellStyle name="Total 4 2 6 2 3" xfId="64259" xr:uid="{00000000-0005-0000-0000-00000FFB0000}"/>
    <cellStyle name="Total 4 2 6 2 3 2" xfId="64260" xr:uid="{00000000-0005-0000-0000-000010FB0000}"/>
    <cellStyle name="Total 4 2 6 2 3 3" xfId="64261" xr:uid="{00000000-0005-0000-0000-000011FB0000}"/>
    <cellStyle name="Total 4 2 6 2 3 4" xfId="64262" xr:uid="{00000000-0005-0000-0000-000012FB0000}"/>
    <cellStyle name="Total 4 2 6 2 3 5" xfId="64263" xr:uid="{00000000-0005-0000-0000-000013FB0000}"/>
    <cellStyle name="Total 4 2 6 2 4" xfId="64264" xr:uid="{00000000-0005-0000-0000-000014FB0000}"/>
    <cellStyle name="Total 4 2 6 2 5" xfId="64265" xr:uid="{00000000-0005-0000-0000-000015FB0000}"/>
    <cellStyle name="Total 4 2 6 2 6" xfId="64266" xr:uid="{00000000-0005-0000-0000-000016FB0000}"/>
    <cellStyle name="Total 4 2 6 2 7" xfId="64267" xr:uid="{00000000-0005-0000-0000-000017FB0000}"/>
    <cellStyle name="Total 4 2 6 3" xfId="64268" xr:uid="{00000000-0005-0000-0000-000018FB0000}"/>
    <cellStyle name="Total 4 2 6 3 2" xfId="64269" xr:uid="{00000000-0005-0000-0000-000019FB0000}"/>
    <cellStyle name="Total 4 2 6 3 3" xfId="64270" xr:uid="{00000000-0005-0000-0000-00001AFB0000}"/>
    <cellStyle name="Total 4 2 6 3 4" xfId="64271" xr:uid="{00000000-0005-0000-0000-00001BFB0000}"/>
    <cellStyle name="Total 4 2 6 3 5" xfId="64272" xr:uid="{00000000-0005-0000-0000-00001CFB0000}"/>
    <cellStyle name="Total 4 2 6 4" xfId="64273" xr:uid="{00000000-0005-0000-0000-00001DFB0000}"/>
    <cellStyle name="Total 4 2 6 4 2" xfId="64274" xr:uid="{00000000-0005-0000-0000-00001EFB0000}"/>
    <cellStyle name="Total 4 2 6 4 3" xfId="64275" xr:uid="{00000000-0005-0000-0000-00001FFB0000}"/>
    <cellStyle name="Total 4 2 6 4 4" xfId="64276" xr:uid="{00000000-0005-0000-0000-000020FB0000}"/>
    <cellStyle name="Total 4 2 6 4 5" xfId="64277" xr:uid="{00000000-0005-0000-0000-000021FB0000}"/>
    <cellStyle name="Total 4 2 6 5" xfId="64278" xr:uid="{00000000-0005-0000-0000-000022FB0000}"/>
    <cellStyle name="Total 4 2 6 6" xfId="64279" xr:uid="{00000000-0005-0000-0000-000023FB0000}"/>
    <cellStyle name="Total 4 2 6 7" xfId="64280" xr:uid="{00000000-0005-0000-0000-000024FB0000}"/>
    <cellStyle name="Total 4 2 6 8" xfId="64281" xr:uid="{00000000-0005-0000-0000-000025FB0000}"/>
    <cellStyle name="Total 4 2 7" xfId="64282" xr:uid="{00000000-0005-0000-0000-000026FB0000}"/>
    <cellStyle name="Total 4 2 7 2" xfId="64283" xr:uid="{00000000-0005-0000-0000-000027FB0000}"/>
    <cellStyle name="Total 4 2 7 2 2" xfId="64284" xr:uid="{00000000-0005-0000-0000-000028FB0000}"/>
    <cellStyle name="Total 4 2 7 2 2 2" xfId="64285" xr:uid="{00000000-0005-0000-0000-000029FB0000}"/>
    <cellStyle name="Total 4 2 7 2 2 3" xfId="64286" xr:uid="{00000000-0005-0000-0000-00002AFB0000}"/>
    <cellStyle name="Total 4 2 7 2 2 4" xfId="64287" xr:uid="{00000000-0005-0000-0000-00002BFB0000}"/>
    <cellStyle name="Total 4 2 7 2 2 5" xfId="64288" xr:uid="{00000000-0005-0000-0000-00002CFB0000}"/>
    <cellStyle name="Total 4 2 7 2 3" xfId="64289" xr:uid="{00000000-0005-0000-0000-00002DFB0000}"/>
    <cellStyle name="Total 4 2 7 2 3 2" xfId="64290" xr:uid="{00000000-0005-0000-0000-00002EFB0000}"/>
    <cellStyle name="Total 4 2 7 2 3 3" xfId="64291" xr:uid="{00000000-0005-0000-0000-00002FFB0000}"/>
    <cellStyle name="Total 4 2 7 2 3 4" xfId="64292" xr:uid="{00000000-0005-0000-0000-000030FB0000}"/>
    <cellStyle name="Total 4 2 7 2 3 5" xfId="64293" xr:uid="{00000000-0005-0000-0000-000031FB0000}"/>
    <cellStyle name="Total 4 2 7 2 4" xfId="64294" xr:uid="{00000000-0005-0000-0000-000032FB0000}"/>
    <cellStyle name="Total 4 2 7 2 5" xfId="64295" xr:uid="{00000000-0005-0000-0000-000033FB0000}"/>
    <cellStyle name="Total 4 2 7 2 6" xfId="64296" xr:uid="{00000000-0005-0000-0000-000034FB0000}"/>
    <cellStyle name="Total 4 2 7 2 7" xfId="64297" xr:uid="{00000000-0005-0000-0000-000035FB0000}"/>
    <cellStyle name="Total 4 2 7 3" xfId="64298" xr:uid="{00000000-0005-0000-0000-000036FB0000}"/>
    <cellStyle name="Total 4 2 7 3 2" xfId="64299" xr:uid="{00000000-0005-0000-0000-000037FB0000}"/>
    <cellStyle name="Total 4 2 7 3 3" xfId="64300" xr:uid="{00000000-0005-0000-0000-000038FB0000}"/>
    <cellStyle name="Total 4 2 7 3 4" xfId="64301" xr:uid="{00000000-0005-0000-0000-000039FB0000}"/>
    <cellStyle name="Total 4 2 7 3 5" xfId="64302" xr:uid="{00000000-0005-0000-0000-00003AFB0000}"/>
    <cellStyle name="Total 4 2 7 4" xfId="64303" xr:uid="{00000000-0005-0000-0000-00003BFB0000}"/>
    <cellStyle name="Total 4 2 7 4 2" xfId="64304" xr:uid="{00000000-0005-0000-0000-00003CFB0000}"/>
    <cellStyle name="Total 4 2 7 4 3" xfId="64305" xr:uid="{00000000-0005-0000-0000-00003DFB0000}"/>
    <cellStyle name="Total 4 2 7 4 4" xfId="64306" xr:uid="{00000000-0005-0000-0000-00003EFB0000}"/>
    <cellStyle name="Total 4 2 7 4 5" xfId="64307" xr:uid="{00000000-0005-0000-0000-00003FFB0000}"/>
    <cellStyle name="Total 4 2 7 5" xfId="64308" xr:uid="{00000000-0005-0000-0000-000040FB0000}"/>
    <cellStyle name="Total 4 2 7 6" xfId="64309" xr:uid="{00000000-0005-0000-0000-000041FB0000}"/>
    <cellStyle name="Total 4 2 7 7" xfId="64310" xr:uid="{00000000-0005-0000-0000-000042FB0000}"/>
    <cellStyle name="Total 4 2 7 8" xfId="64311" xr:uid="{00000000-0005-0000-0000-000043FB0000}"/>
    <cellStyle name="Total 4 2 8" xfId="64312" xr:uid="{00000000-0005-0000-0000-000044FB0000}"/>
    <cellStyle name="Total 4 2 8 2" xfId="64313" xr:uid="{00000000-0005-0000-0000-000045FB0000}"/>
    <cellStyle name="Total 4 2 8 2 2" xfId="64314" xr:uid="{00000000-0005-0000-0000-000046FB0000}"/>
    <cellStyle name="Total 4 2 8 2 2 2" xfId="64315" xr:uid="{00000000-0005-0000-0000-000047FB0000}"/>
    <cellStyle name="Total 4 2 8 2 2 3" xfId="64316" xr:uid="{00000000-0005-0000-0000-000048FB0000}"/>
    <cellStyle name="Total 4 2 8 2 2 4" xfId="64317" xr:uid="{00000000-0005-0000-0000-000049FB0000}"/>
    <cellStyle name="Total 4 2 8 2 2 5" xfId="64318" xr:uid="{00000000-0005-0000-0000-00004AFB0000}"/>
    <cellStyle name="Total 4 2 8 2 3" xfId="64319" xr:uid="{00000000-0005-0000-0000-00004BFB0000}"/>
    <cellStyle name="Total 4 2 8 2 3 2" xfId="64320" xr:uid="{00000000-0005-0000-0000-00004CFB0000}"/>
    <cellStyle name="Total 4 2 8 2 3 3" xfId="64321" xr:uid="{00000000-0005-0000-0000-00004DFB0000}"/>
    <cellStyle name="Total 4 2 8 2 3 4" xfId="64322" xr:uid="{00000000-0005-0000-0000-00004EFB0000}"/>
    <cellStyle name="Total 4 2 8 2 3 5" xfId="64323" xr:uid="{00000000-0005-0000-0000-00004FFB0000}"/>
    <cellStyle name="Total 4 2 8 2 4" xfId="64324" xr:uid="{00000000-0005-0000-0000-000050FB0000}"/>
    <cellStyle name="Total 4 2 8 2 5" xfId="64325" xr:uid="{00000000-0005-0000-0000-000051FB0000}"/>
    <cellStyle name="Total 4 2 8 2 6" xfId="64326" xr:uid="{00000000-0005-0000-0000-000052FB0000}"/>
    <cellStyle name="Total 4 2 8 2 7" xfId="64327" xr:uid="{00000000-0005-0000-0000-000053FB0000}"/>
    <cellStyle name="Total 4 2 8 3" xfId="64328" xr:uid="{00000000-0005-0000-0000-000054FB0000}"/>
    <cellStyle name="Total 4 2 8 3 2" xfId="64329" xr:uid="{00000000-0005-0000-0000-000055FB0000}"/>
    <cellStyle name="Total 4 2 8 3 3" xfId="64330" xr:uid="{00000000-0005-0000-0000-000056FB0000}"/>
    <cellStyle name="Total 4 2 8 3 4" xfId="64331" xr:uid="{00000000-0005-0000-0000-000057FB0000}"/>
    <cellStyle name="Total 4 2 8 3 5" xfId="64332" xr:uid="{00000000-0005-0000-0000-000058FB0000}"/>
    <cellStyle name="Total 4 2 8 4" xfId="64333" xr:uid="{00000000-0005-0000-0000-000059FB0000}"/>
    <cellStyle name="Total 4 2 8 4 2" xfId="64334" xr:uid="{00000000-0005-0000-0000-00005AFB0000}"/>
    <cellStyle name="Total 4 2 8 4 3" xfId="64335" xr:uid="{00000000-0005-0000-0000-00005BFB0000}"/>
    <cellStyle name="Total 4 2 8 4 4" xfId="64336" xr:uid="{00000000-0005-0000-0000-00005CFB0000}"/>
    <cellStyle name="Total 4 2 8 4 5" xfId="64337" xr:uid="{00000000-0005-0000-0000-00005DFB0000}"/>
    <cellStyle name="Total 4 2 8 5" xfId="64338" xr:uid="{00000000-0005-0000-0000-00005EFB0000}"/>
    <cellStyle name="Total 4 2 8 6" xfId="64339" xr:uid="{00000000-0005-0000-0000-00005FFB0000}"/>
    <cellStyle name="Total 4 2 8 7" xfId="64340" xr:uid="{00000000-0005-0000-0000-000060FB0000}"/>
    <cellStyle name="Total 4 2 8 8" xfId="64341" xr:uid="{00000000-0005-0000-0000-000061FB0000}"/>
    <cellStyle name="Total 4 2 9" xfId="64342" xr:uid="{00000000-0005-0000-0000-000062FB0000}"/>
    <cellStyle name="Total 4 2 9 2" xfId="64343" xr:uid="{00000000-0005-0000-0000-000063FB0000}"/>
    <cellStyle name="Total 4 2 9 2 2" xfId="64344" xr:uid="{00000000-0005-0000-0000-000064FB0000}"/>
    <cellStyle name="Total 4 2 9 2 2 2" xfId="64345" xr:uid="{00000000-0005-0000-0000-000065FB0000}"/>
    <cellStyle name="Total 4 2 9 2 2 3" xfId="64346" xr:uid="{00000000-0005-0000-0000-000066FB0000}"/>
    <cellStyle name="Total 4 2 9 2 2 4" xfId="64347" xr:uid="{00000000-0005-0000-0000-000067FB0000}"/>
    <cellStyle name="Total 4 2 9 2 2 5" xfId="64348" xr:uid="{00000000-0005-0000-0000-000068FB0000}"/>
    <cellStyle name="Total 4 2 9 2 3" xfId="64349" xr:uid="{00000000-0005-0000-0000-000069FB0000}"/>
    <cellStyle name="Total 4 2 9 2 3 2" xfId="64350" xr:uid="{00000000-0005-0000-0000-00006AFB0000}"/>
    <cellStyle name="Total 4 2 9 2 3 3" xfId="64351" xr:uid="{00000000-0005-0000-0000-00006BFB0000}"/>
    <cellStyle name="Total 4 2 9 2 3 4" xfId="64352" xr:uid="{00000000-0005-0000-0000-00006CFB0000}"/>
    <cellStyle name="Total 4 2 9 2 3 5" xfId="64353" xr:uid="{00000000-0005-0000-0000-00006DFB0000}"/>
    <cellStyle name="Total 4 2 9 2 4" xfId="64354" xr:uid="{00000000-0005-0000-0000-00006EFB0000}"/>
    <cellStyle name="Total 4 2 9 2 5" xfId="64355" xr:uid="{00000000-0005-0000-0000-00006FFB0000}"/>
    <cellStyle name="Total 4 2 9 2 6" xfId="64356" xr:uid="{00000000-0005-0000-0000-000070FB0000}"/>
    <cellStyle name="Total 4 2 9 2 7" xfId="64357" xr:uid="{00000000-0005-0000-0000-000071FB0000}"/>
    <cellStyle name="Total 4 2 9 3" xfId="64358" xr:uid="{00000000-0005-0000-0000-000072FB0000}"/>
    <cellStyle name="Total 4 2 9 3 2" xfId="64359" xr:uid="{00000000-0005-0000-0000-000073FB0000}"/>
    <cellStyle name="Total 4 2 9 3 3" xfId="64360" xr:uid="{00000000-0005-0000-0000-000074FB0000}"/>
    <cellStyle name="Total 4 2 9 3 4" xfId="64361" xr:uid="{00000000-0005-0000-0000-000075FB0000}"/>
    <cellStyle name="Total 4 2 9 3 5" xfId="64362" xr:uid="{00000000-0005-0000-0000-000076FB0000}"/>
    <cellStyle name="Total 4 2 9 4" xfId="64363" xr:uid="{00000000-0005-0000-0000-000077FB0000}"/>
    <cellStyle name="Total 4 2 9 4 2" xfId="64364" xr:uid="{00000000-0005-0000-0000-000078FB0000}"/>
    <cellStyle name="Total 4 2 9 4 3" xfId="64365" xr:uid="{00000000-0005-0000-0000-000079FB0000}"/>
    <cellStyle name="Total 4 2 9 4 4" xfId="64366" xr:uid="{00000000-0005-0000-0000-00007AFB0000}"/>
    <cellStyle name="Total 4 2 9 4 5" xfId="64367" xr:uid="{00000000-0005-0000-0000-00007BFB0000}"/>
    <cellStyle name="Total 4 2 9 5" xfId="64368" xr:uid="{00000000-0005-0000-0000-00007CFB0000}"/>
    <cellStyle name="Total 4 2 9 6" xfId="64369" xr:uid="{00000000-0005-0000-0000-00007DFB0000}"/>
    <cellStyle name="Total 4 2 9 7" xfId="64370" xr:uid="{00000000-0005-0000-0000-00007EFB0000}"/>
    <cellStyle name="Total 4 2 9 8" xfId="64371" xr:uid="{00000000-0005-0000-0000-00007FFB0000}"/>
    <cellStyle name="Total 4 3" xfId="64372" xr:uid="{00000000-0005-0000-0000-000080FB0000}"/>
    <cellStyle name="Total 4 3 2" xfId="64373" xr:uid="{00000000-0005-0000-0000-000081FB0000}"/>
    <cellStyle name="Total 4 3 2 2" xfId="64374" xr:uid="{00000000-0005-0000-0000-000082FB0000}"/>
    <cellStyle name="Total 4 3 3" xfId="64375" xr:uid="{00000000-0005-0000-0000-000083FB0000}"/>
    <cellStyle name="Total 4 3 4" xfId="64376" xr:uid="{00000000-0005-0000-0000-000084FB0000}"/>
    <cellStyle name="Total 4 4" xfId="64377" xr:uid="{00000000-0005-0000-0000-000085FB0000}"/>
    <cellStyle name="Total 4 4 2" xfId="64378" xr:uid="{00000000-0005-0000-0000-000086FB0000}"/>
    <cellStyle name="Total 4 4 2 2" xfId="64379" xr:uid="{00000000-0005-0000-0000-000087FB0000}"/>
    <cellStyle name="Total 4 4 3" xfId="64380" xr:uid="{00000000-0005-0000-0000-000088FB0000}"/>
    <cellStyle name="Total 4 4 4" xfId="64381" xr:uid="{00000000-0005-0000-0000-000089FB0000}"/>
    <cellStyle name="Total 4 4 5" xfId="64382" xr:uid="{00000000-0005-0000-0000-00008AFB0000}"/>
    <cellStyle name="Total 4 5" xfId="64383" xr:uid="{00000000-0005-0000-0000-00008BFB0000}"/>
    <cellStyle name="Total 4 5 2" xfId="64384" xr:uid="{00000000-0005-0000-0000-00008CFB0000}"/>
    <cellStyle name="Total 4 6" xfId="64385" xr:uid="{00000000-0005-0000-0000-00008DFB0000}"/>
    <cellStyle name="Total 4 7" xfId="64386" xr:uid="{00000000-0005-0000-0000-00008EFB0000}"/>
    <cellStyle name="Total 4_T-straight with PEDs adjustor" xfId="64387" xr:uid="{00000000-0005-0000-0000-00008FFB0000}"/>
    <cellStyle name="Total 5" xfId="64388" xr:uid="{00000000-0005-0000-0000-000090FB0000}"/>
    <cellStyle name="Total 5 2" xfId="64389" xr:uid="{00000000-0005-0000-0000-000091FB0000}"/>
    <cellStyle name="Total 5 2 2" xfId="64390" xr:uid="{00000000-0005-0000-0000-000092FB0000}"/>
    <cellStyle name="Total 5 3" xfId="64391" xr:uid="{00000000-0005-0000-0000-000093FB0000}"/>
    <cellStyle name="Total 5 3 2" xfId="64392" xr:uid="{00000000-0005-0000-0000-000094FB0000}"/>
    <cellStyle name="Total 5 4" xfId="64393" xr:uid="{00000000-0005-0000-0000-000095FB0000}"/>
    <cellStyle name="Total 6" xfId="64394" xr:uid="{00000000-0005-0000-0000-000096FB0000}"/>
    <cellStyle name="Total 6 2" xfId="64395" xr:uid="{00000000-0005-0000-0000-000097FB0000}"/>
    <cellStyle name="Total 6 2 2" xfId="64396" xr:uid="{00000000-0005-0000-0000-000098FB0000}"/>
    <cellStyle name="Total 6 3" xfId="64397" xr:uid="{00000000-0005-0000-0000-000099FB0000}"/>
    <cellStyle name="Total 6 3 2" xfId="64398" xr:uid="{00000000-0005-0000-0000-00009AFB0000}"/>
    <cellStyle name="Total 6 4" xfId="64399" xr:uid="{00000000-0005-0000-0000-00009BFB0000}"/>
    <cellStyle name="Total 7" xfId="64400" xr:uid="{00000000-0005-0000-0000-00009CFB0000}"/>
    <cellStyle name="Total 7 2" xfId="64401" xr:uid="{00000000-0005-0000-0000-00009DFB0000}"/>
    <cellStyle name="Total 7 2 2" xfId="64402" xr:uid="{00000000-0005-0000-0000-00009EFB0000}"/>
    <cellStyle name="Total 7 3" xfId="64403" xr:uid="{00000000-0005-0000-0000-00009FFB0000}"/>
    <cellStyle name="Total 7 3 2" xfId="64404" xr:uid="{00000000-0005-0000-0000-0000A0FB0000}"/>
    <cellStyle name="Total 7 4" xfId="64405" xr:uid="{00000000-0005-0000-0000-0000A1FB0000}"/>
    <cellStyle name="Total 8" xfId="64406" xr:uid="{00000000-0005-0000-0000-0000A2FB0000}"/>
    <cellStyle name="Total 8 2" xfId="64407" xr:uid="{00000000-0005-0000-0000-0000A3FB0000}"/>
    <cellStyle name="Total 8 2 2" xfId="64408" xr:uid="{00000000-0005-0000-0000-0000A4FB0000}"/>
    <cellStyle name="Total 8 3" xfId="64409" xr:uid="{00000000-0005-0000-0000-0000A5FB0000}"/>
    <cellStyle name="Total 8 3 2" xfId="64410" xr:uid="{00000000-0005-0000-0000-0000A6FB0000}"/>
    <cellStyle name="Total 8 4" xfId="64411" xr:uid="{00000000-0005-0000-0000-0000A7FB0000}"/>
    <cellStyle name="Total 9" xfId="64412" xr:uid="{00000000-0005-0000-0000-0000A8FB0000}"/>
    <cellStyle name="Total 9 2" xfId="64413" xr:uid="{00000000-0005-0000-0000-0000A9FB0000}"/>
    <cellStyle name="Total 9 2 2" xfId="64414" xr:uid="{00000000-0005-0000-0000-0000AAFB0000}"/>
    <cellStyle name="Total 9 3" xfId="64415" xr:uid="{00000000-0005-0000-0000-0000ABFB0000}"/>
    <cellStyle name="Total 9 3 2" xfId="64416" xr:uid="{00000000-0005-0000-0000-0000ACFB0000}"/>
    <cellStyle name="Total 9 4" xfId="64417" xr:uid="{00000000-0005-0000-0000-0000ADFB0000}"/>
    <cellStyle name="Warning Text 10" xfId="64418" xr:uid="{00000000-0005-0000-0000-0000AEFB0000}"/>
    <cellStyle name="Warning Text 10 2" xfId="64419" xr:uid="{00000000-0005-0000-0000-0000AFFB0000}"/>
    <cellStyle name="Warning Text 10 2 2" xfId="64420" xr:uid="{00000000-0005-0000-0000-0000B0FB0000}"/>
    <cellStyle name="Warning Text 10 3" xfId="64421" xr:uid="{00000000-0005-0000-0000-0000B1FB0000}"/>
    <cellStyle name="Warning Text 11" xfId="64422" xr:uid="{00000000-0005-0000-0000-0000B2FB0000}"/>
    <cellStyle name="Warning Text 11 2" xfId="64423" xr:uid="{00000000-0005-0000-0000-0000B3FB0000}"/>
    <cellStyle name="Warning Text 12" xfId="64424" xr:uid="{00000000-0005-0000-0000-0000B4FB0000}"/>
    <cellStyle name="Warning Text 2" xfId="64425" xr:uid="{00000000-0005-0000-0000-0000B5FB0000}"/>
    <cellStyle name="Warning Text 2 2" xfId="64426" xr:uid="{00000000-0005-0000-0000-0000B6FB0000}"/>
    <cellStyle name="Warning Text 2 2 2" xfId="64427" xr:uid="{00000000-0005-0000-0000-0000B7FB0000}"/>
    <cellStyle name="Warning Text 2 2 3" xfId="64428" xr:uid="{00000000-0005-0000-0000-0000B8FB0000}"/>
    <cellStyle name="Warning Text 2 2_T-straight with PEDs adjustor" xfId="64429" xr:uid="{00000000-0005-0000-0000-0000B9FB0000}"/>
    <cellStyle name="Warning Text 2 3" xfId="64430" xr:uid="{00000000-0005-0000-0000-0000BAFB0000}"/>
    <cellStyle name="Warning Text 3" xfId="64431" xr:uid="{00000000-0005-0000-0000-0000BBFB0000}"/>
    <cellStyle name="Warning Text 3 2" xfId="64432" xr:uid="{00000000-0005-0000-0000-0000BCFB0000}"/>
    <cellStyle name="Warning Text 3 2 2" xfId="64433" xr:uid="{00000000-0005-0000-0000-0000BDFB0000}"/>
    <cellStyle name="Warning Text 3 3" xfId="64434" xr:uid="{00000000-0005-0000-0000-0000BEFB0000}"/>
    <cellStyle name="Warning Text 4" xfId="64435" xr:uid="{00000000-0005-0000-0000-0000BFFB0000}"/>
    <cellStyle name="Warning Text 4 2" xfId="64436" xr:uid="{00000000-0005-0000-0000-0000C0FB0000}"/>
    <cellStyle name="Warning Text 4 2 2" xfId="64437" xr:uid="{00000000-0005-0000-0000-0000C1FB0000}"/>
    <cellStyle name="Warning Text 4 3" xfId="64438" xr:uid="{00000000-0005-0000-0000-0000C2FB0000}"/>
    <cellStyle name="Warning Text 5" xfId="64439" xr:uid="{00000000-0005-0000-0000-0000C3FB0000}"/>
    <cellStyle name="Warning Text 5 2" xfId="64440" xr:uid="{00000000-0005-0000-0000-0000C4FB0000}"/>
    <cellStyle name="Warning Text 5 2 2" xfId="64441" xr:uid="{00000000-0005-0000-0000-0000C5FB0000}"/>
    <cellStyle name="Warning Text 5 3" xfId="64442" xr:uid="{00000000-0005-0000-0000-0000C6FB0000}"/>
    <cellStyle name="Warning Text 6" xfId="64443" xr:uid="{00000000-0005-0000-0000-0000C7FB0000}"/>
    <cellStyle name="Warning Text 6 2" xfId="64444" xr:uid="{00000000-0005-0000-0000-0000C8FB0000}"/>
    <cellStyle name="Warning Text 6 2 2" xfId="64445" xr:uid="{00000000-0005-0000-0000-0000C9FB0000}"/>
    <cellStyle name="Warning Text 6 3" xfId="64446" xr:uid="{00000000-0005-0000-0000-0000CAFB0000}"/>
    <cellStyle name="Warning Text 7" xfId="64447" xr:uid="{00000000-0005-0000-0000-0000CBFB0000}"/>
    <cellStyle name="Warning Text 7 2" xfId="64448" xr:uid="{00000000-0005-0000-0000-0000CCFB0000}"/>
    <cellStyle name="Warning Text 7 2 2" xfId="64449" xr:uid="{00000000-0005-0000-0000-0000CDFB0000}"/>
    <cellStyle name="Warning Text 7 3" xfId="64450" xr:uid="{00000000-0005-0000-0000-0000CEFB0000}"/>
    <cellStyle name="Warning Text 8" xfId="64451" xr:uid="{00000000-0005-0000-0000-0000CFFB0000}"/>
    <cellStyle name="Warning Text 8 2" xfId="64452" xr:uid="{00000000-0005-0000-0000-0000D0FB0000}"/>
    <cellStyle name="Warning Text 8 2 2" xfId="64453" xr:uid="{00000000-0005-0000-0000-0000D1FB0000}"/>
    <cellStyle name="Warning Text 8 3" xfId="64454" xr:uid="{00000000-0005-0000-0000-0000D2FB0000}"/>
    <cellStyle name="Warning Text 9" xfId="64455" xr:uid="{00000000-0005-0000-0000-0000D3FB0000}"/>
    <cellStyle name="Warning Text 9 2" xfId="64456" xr:uid="{00000000-0005-0000-0000-0000D4FB0000}"/>
    <cellStyle name="Warning Text 9 2 2" xfId="64457" xr:uid="{00000000-0005-0000-0000-0000D5FB0000}"/>
    <cellStyle name="Warning Text 9 3" xfId="64458" xr:uid="{00000000-0005-0000-0000-0000D6FB0000}"/>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45</xdr:row>
      <xdr:rowOff>9525</xdr:rowOff>
    </xdr:from>
    <xdr:to>
      <xdr:col>3</xdr:col>
      <xdr:colOff>1133475</xdr:colOff>
      <xdr:row>46</xdr:row>
      <xdr:rowOff>46264</xdr:rowOff>
    </xdr:to>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49</xdr:row>
      <xdr:rowOff>0</xdr:rowOff>
    </xdr:from>
    <xdr:to>
      <xdr:col>3</xdr:col>
      <xdr:colOff>1038225</xdr:colOff>
      <xdr:row>50</xdr:row>
      <xdr:rowOff>38100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2" name="Text Box 7">
          <a:extLst>
            <a:ext uri="{FF2B5EF4-FFF2-40B4-BE49-F238E27FC236}">
              <a16:creationId xmlns:a16="http://schemas.microsoft.com/office/drawing/2014/main"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3" name="Text Box 7">
          <a:extLst>
            <a:ext uri="{FF2B5EF4-FFF2-40B4-BE49-F238E27FC236}">
              <a16:creationId xmlns:a16="http://schemas.microsoft.com/office/drawing/2014/main"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2033587</xdr:colOff>
      <xdr:row>5</xdr:row>
      <xdr:rowOff>132357</xdr:rowOff>
    </xdr:to>
    <xdr:pic>
      <xdr:nvPicPr>
        <xdr:cNvPr id="18" name="Picture 17" descr="HyperLink">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ervices.conduent.com/ghs/ghsdepts/OCG/pmd/_vti_history/2/Shared%20Documents/Projects/MS/Inpatient/Internal%20Working%20Documents/2019/Ratesetting/MsIpRs%20Simulation%20Calculator%202019_Sim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ervices.conduent.com/Encryption%20Folder/1%20PMD%20General%20V1/MASTER%20FILES%20BY%20STATE/SC/Calculator/SC%20DRG%20calculator%202011-04-01%20Excel%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ervices.conduent.com/ghs/ghsdepts/OCG/pmd/Shared%20Documents/Projects/MS/Inpatient/Internal%20Working%20Documents/2020/Ratesetting/MsIpRs%20Simulation%20Calculator%202021_Sim3a.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48%20Simulation%207%20-%20Provider%20Summary%20Yr1%20Q1%20and%20Yr2%20Sim%202014-04-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ervices.conduent.com/Users/20512409/AppData/Local/Microsoft/Windows/Temporary%20Internet%20Files/Content.Outlook/J2S3PVA4/W317%20FY%202013-14%20DRG%20spending%20analysis%20draft%202014-02-14%2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ervices.conduent.com/Users/11001561/AppData/Local/Microsoft/Windows/Temporary%20Internet%20Files/Content.Outlook/QT6BQ3J6/Ms_APR_DRG_Calcualtor_2012_07_10_Wking_Cop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refreshError="1"/>
      <sheetData sheetId="1" refreshError="1"/>
      <sheetData sheetId="2">
        <row r="17">
          <cell r="D17">
            <v>1.5</v>
          </cell>
        </row>
        <row r="18">
          <cell r="D18">
            <v>1.5</v>
          </cell>
        </row>
        <row r="21">
          <cell r="D21">
            <v>48500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9-20 IP CCRs"/>
      <sheetName val="V35"/>
      <sheetName val="FY 20 Estimated MED ED Costs"/>
      <sheetName val="MCC"/>
      <sheetName val="Hospital"/>
      <sheetName val="Plan"/>
      <sheetName val="Rate Cell"/>
      <sheetName val="Top Hosp"/>
      <sheetName val="Comp Factors"/>
    </sheetNames>
    <sheetDataSet>
      <sheetData sheetId="0"/>
      <sheetData sheetId="1"/>
      <sheetData sheetId="2">
        <row r="8">
          <cell r="D8">
            <v>1.0462</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showGridLines="0" tabSelected="1" topLeftCell="A4" zoomScaleNormal="100" workbookViewId="0">
      <selection activeCell="C27" sqref="C27"/>
    </sheetView>
  </sheetViews>
  <sheetFormatPr defaultRowHeight="12.75"/>
  <cols>
    <col min="1" max="1" width="25.7109375" customWidth="1"/>
    <col min="2" max="3" width="15.7109375" customWidth="1"/>
    <col min="4" max="5" width="35.7109375" customWidth="1"/>
  </cols>
  <sheetData>
    <row r="1" spans="1:11" s="4" customFormat="1">
      <c r="A1" s="202"/>
      <c r="B1" s="203"/>
      <c r="C1" s="204"/>
      <c r="D1" s="203"/>
      <c r="E1" s="205"/>
      <c r="F1" s="43"/>
    </row>
    <row r="2" spans="1:11" s="4" customFormat="1">
      <c r="A2" s="206"/>
      <c r="B2" s="37"/>
      <c r="C2" s="207"/>
      <c r="D2" s="37"/>
      <c r="E2" s="208"/>
      <c r="F2" s="43"/>
      <c r="G2"/>
      <c r="H2"/>
      <c r="I2"/>
      <c r="J2"/>
      <c r="K2"/>
    </row>
    <row r="3" spans="1:11" s="4" customFormat="1">
      <c r="A3" s="206"/>
      <c r="B3" s="209"/>
      <c r="C3" s="38"/>
      <c r="D3" s="37"/>
      <c r="E3" s="208"/>
      <c r="F3" s="43"/>
      <c r="G3"/>
      <c r="H3"/>
      <c r="I3"/>
      <c r="J3"/>
      <c r="K3"/>
    </row>
    <row r="4" spans="1:11" s="4" customFormat="1">
      <c r="A4" s="206"/>
      <c r="B4" s="37"/>
      <c r="C4" s="38"/>
      <c r="D4" s="37"/>
      <c r="E4" s="208"/>
      <c r="F4" s="43"/>
      <c r="G4"/>
      <c r="H4"/>
    </row>
    <row r="5" spans="1:11" s="4" customFormat="1">
      <c r="A5" s="210"/>
      <c r="B5" s="211"/>
      <c r="C5" s="212"/>
      <c r="D5" s="211"/>
      <c r="E5" s="213"/>
      <c r="F5" s="43"/>
    </row>
    <row r="6" spans="1:11" ht="20.25">
      <c r="A6" s="262" t="s">
        <v>1236</v>
      </c>
      <c r="B6" s="263"/>
      <c r="C6" s="263"/>
      <c r="D6" s="263"/>
      <c r="E6" s="264"/>
    </row>
    <row r="7" spans="1:11">
      <c r="A7" s="265" t="s">
        <v>2579</v>
      </c>
      <c r="B7" s="266"/>
      <c r="C7" s="266"/>
      <c r="D7" s="266"/>
      <c r="E7" s="267"/>
    </row>
    <row r="8" spans="1:11">
      <c r="A8" s="103"/>
      <c r="B8" s="104"/>
      <c r="C8" s="104"/>
      <c r="D8" s="104"/>
      <c r="E8" s="105"/>
    </row>
    <row r="9" spans="1:11" ht="49.7" customHeight="1">
      <c r="A9" s="268" t="s">
        <v>2139</v>
      </c>
      <c r="B9" s="269"/>
      <c r="C9" s="269"/>
      <c r="D9" s="269"/>
      <c r="E9" s="270"/>
      <c r="G9" s="251"/>
    </row>
    <row r="10" spans="1:11">
      <c r="A10" s="103"/>
      <c r="B10" s="104"/>
      <c r="C10" s="104"/>
      <c r="D10" s="104"/>
      <c r="E10" s="105"/>
    </row>
    <row r="11" spans="1:11" ht="62.45" customHeight="1">
      <c r="A11" s="271" t="s">
        <v>2125</v>
      </c>
      <c r="B11" s="272"/>
      <c r="C11" s="272"/>
      <c r="D11" s="272"/>
      <c r="E11" s="273"/>
      <c r="G11" s="251"/>
    </row>
    <row r="12" spans="1:11" ht="12.75" customHeight="1">
      <c r="A12" s="106"/>
      <c r="B12" s="107"/>
      <c r="C12" s="107"/>
      <c r="D12" s="107"/>
      <c r="E12" s="108"/>
    </row>
    <row r="13" spans="1:11" ht="25.5" customHeight="1">
      <c r="A13" s="271" t="s">
        <v>2010</v>
      </c>
      <c r="B13" s="272"/>
      <c r="C13" s="272"/>
      <c r="D13" s="272"/>
      <c r="E13" s="273"/>
    </row>
    <row r="14" spans="1:11" ht="12.75" customHeight="1">
      <c r="A14" s="106"/>
      <c r="B14" s="107"/>
      <c r="C14" s="107"/>
      <c r="D14" s="107"/>
      <c r="E14" s="108"/>
    </row>
    <row r="15" spans="1:11" ht="25.5" customHeight="1">
      <c r="A15" s="274" t="s">
        <v>2560</v>
      </c>
      <c r="B15" s="275"/>
      <c r="C15" s="275"/>
      <c r="D15" s="275"/>
      <c r="E15" s="276"/>
    </row>
    <row r="16" spans="1:11" ht="12.75" customHeight="1">
      <c r="A16" s="109"/>
      <c r="B16" s="110"/>
      <c r="C16" s="110"/>
      <c r="D16" s="110"/>
      <c r="E16" s="111"/>
    </row>
    <row r="17" spans="1:10" ht="40.700000000000003" customHeight="1">
      <c r="A17" s="259" t="s">
        <v>2124</v>
      </c>
      <c r="B17" s="260"/>
      <c r="C17" s="260"/>
      <c r="D17" s="260"/>
      <c r="E17" s="261"/>
      <c r="F17" s="2"/>
      <c r="G17" s="2"/>
      <c r="H17" s="3"/>
      <c r="I17" s="3"/>
      <c r="J17" s="3"/>
    </row>
  </sheetData>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oddFooter>&amp;L&amp;8Mississippi Division of Medicaid DRG Pricing Calculator&amp;C&amp;8Tab 1 - Cover&amp;R&amp;8 2020-21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92"/>
  <sheetViews>
    <sheetView showGridLines="0" topLeftCell="A17" zoomScaleNormal="100" zoomScalePageLayoutView="70" workbookViewId="0">
      <selection activeCell="D17" sqref="D17"/>
    </sheetView>
  </sheetViews>
  <sheetFormatPr defaultRowHeight="12.75"/>
  <cols>
    <col min="1" max="1" width="2.85546875" style="4" customWidth="1"/>
    <col min="2" max="2" width="7.5703125" style="57" customWidth="1"/>
    <col min="3" max="3" width="69.42578125" style="6" customWidth="1"/>
    <col min="4" max="4" width="48.28515625" style="45" customWidth="1"/>
    <col min="5" max="5" width="5.85546875" style="6" customWidth="1"/>
    <col min="6" max="6" width="76.140625" style="58" customWidth="1"/>
    <col min="7" max="7" width="5.42578125" style="43" customWidth="1"/>
    <col min="8" max="8" width="11.42578125" style="4" customWidth="1"/>
    <col min="9" max="9" width="10.28515625" style="4" customWidth="1"/>
    <col min="10" max="10" width="22.5703125" style="4" customWidth="1"/>
    <col min="11" max="254" width="9.140625" style="4"/>
    <col min="255" max="255" width="3.42578125" style="4" customWidth="1"/>
    <col min="256" max="256" width="67.28515625" style="4" bestFit="1" customWidth="1"/>
    <col min="257" max="257" width="2.28515625" style="4" bestFit="1" customWidth="1"/>
    <col min="258" max="258" width="18.140625" style="4" customWidth="1"/>
    <col min="259" max="259" width="2.7109375" style="4" customWidth="1"/>
    <col min="260" max="260" width="70.140625" style="4" customWidth="1"/>
    <col min="261" max="261" width="70.28515625" style="4" customWidth="1"/>
    <col min="262" max="262" width="35.85546875" style="4" customWidth="1"/>
    <col min="263" max="263" width="19.28515625" style="4" customWidth="1"/>
    <col min="264" max="264" width="9.140625" style="4" customWidth="1"/>
    <col min="265" max="265" width="13.42578125" style="4" customWidth="1"/>
    <col min="266" max="510" width="9.140625" style="4"/>
    <col min="511" max="511" width="3.42578125" style="4" customWidth="1"/>
    <col min="512" max="512" width="67.28515625" style="4" bestFit="1" customWidth="1"/>
    <col min="513" max="513" width="2.28515625" style="4" bestFit="1" customWidth="1"/>
    <col min="514" max="514" width="18.140625" style="4" customWidth="1"/>
    <col min="515" max="515" width="2.7109375" style="4" customWidth="1"/>
    <col min="516" max="516" width="70.140625" style="4" customWidth="1"/>
    <col min="517" max="517" width="70.28515625" style="4" customWidth="1"/>
    <col min="518" max="518" width="35.85546875" style="4" customWidth="1"/>
    <col min="519" max="519" width="19.28515625" style="4" customWidth="1"/>
    <col min="520" max="520" width="9.140625" style="4" customWidth="1"/>
    <col min="521" max="521" width="13.42578125" style="4" customWidth="1"/>
    <col min="522" max="766" width="9.140625" style="4"/>
    <col min="767" max="767" width="3.42578125" style="4" customWidth="1"/>
    <col min="768" max="768" width="67.28515625" style="4" bestFit="1" customWidth="1"/>
    <col min="769" max="769" width="2.28515625" style="4" bestFit="1" customWidth="1"/>
    <col min="770" max="770" width="18.140625" style="4" customWidth="1"/>
    <col min="771" max="771" width="2.7109375" style="4" customWidth="1"/>
    <col min="772" max="772" width="70.140625" style="4" customWidth="1"/>
    <col min="773" max="773" width="70.28515625" style="4" customWidth="1"/>
    <col min="774" max="774" width="35.85546875" style="4" customWidth="1"/>
    <col min="775" max="775" width="19.28515625" style="4" customWidth="1"/>
    <col min="776" max="776" width="9.140625" style="4" customWidth="1"/>
    <col min="777" max="777" width="13.42578125" style="4" customWidth="1"/>
    <col min="778" max="1022" width="9.140625" style="4"/>
    <col min="1023" max="1023" width="3.42578125" style="4" customWidth="1"/>
    <col min="1024" max="1024" width="67.28515625" style="4" bestFit="1" customWidth="1"/>
    <col min="1025" max="1025" width="2.28515625" style="4" bestFit="1" customWidth="1"/>
    <col min="1026" max="1026" width="18.140625" style="4" customWidth="1"/>
    <col min="1027" max="1027" width="2.7109375" style="4" customWidth="1"/>
    <col min="1028" max="1028" width="70.140625" style="4" customWidth="1"/>
    <col min="1029" max="1029" width="70.28515625" style="4" customWidth="1"/>
    <col min="1030" max="1030" width="35.85546875" style="4" customWidth="1"/>
    <col min="1031" max="1031" width="19.28515625" style="4" customWidth="1"/>
    <col min="1032" max="1032" width="9.140625" style="4" customWidth="1"/>
    <col min="1033" max="1033" width="13.42578125" style="4" customWidth="1"/>
    <col min="1034" max="1278" width="9.140625" style="4"/>
    <col min="1279" max="1279" width="3.42578125" style="4" customWidth="1"/>
    <col min="1280" max="1280" width="67.28515625" style="4" bestFit="1" customWidth="1"/>
    <col min="1281" max="1281" width="2.28515625" style="4" bestFit="1" customWidth="1"/>
    <col min="1282" max="1282" width="18.140625" style="4" customWidth="1"/>
    <col min="1283" max="1283" width="2.7109375" style="4" customWidth="1"/>
    <col min="1284" max="1284" width="70.140625" style="4" customWidth="1"/>
    <col min="1285" max="1285" width="70.28515625" style="4" customWidth="1"/>
    <col min="1286" max="1286" width="35.85546875" style="4" customWidth="1"/>
    <col min="1287" max="1287" width="19.28515625" style="4" customWidth="1"/>
    <col min="1288" max="1288" width="9.140625" style="4" customWidth="1"/>
    <col min="1289" max="1289" width="13.42578125" style="4" customWidth="1"/>
    <col min="1290" max="1534" width="9.140625" style="4"/>
    <col min="1535" max="1535" width="3.42578125" style="4" customWidth="1"/>
    <col min="1536" max="1536" width="67.28515625" style="4" bestFit="1" customWidth="1"/>
    <col min="1537" max="1537" width="2.28515625" style="4" bestFit="1" customWidth="1"/>
    <col min="1538" max="1538" width="18.140625" style="4" customWidth="1"/>
    <col min="1539" max="1539" width="2.7109375" style="4" customWidth="1"/>
    <col min="1540" max="1540" width="70.140625" style="4" customWidth="1"/>
    <col min="1541" max="1541" width="70.28515625" style="4" customWidth="1"/>
    <col min="1542" max="1542" width="35.85546875" style="4" customWidth="1"/>
    <col min="1543" max="1543" width="19.28515625" style="4" customWidth="1"/>
    <col min="1544" max="1544" width="9.140625" style="4" customWidth="1"/>
    <col min="1545" max="1545" width="13.42578125" style="4" customWidth="1"/>
    <col min="1546" max="1790" width="9.140625" style="4"/>
    <col min="1791" max="1791" width="3.42578125" style="4" customWidth="1"/>
    <col min="1792" max="1792" width="67.28515625" style="4" bestFit="1" customWidth="1"/>
    <col min="1793" max="1793" width="2.28515625" style="4" bestFit="1" customWidth="1"/>
    <col min="1794" max="1794" width="18.140625" style="4" customWidth="1"/>
    <col min="1795" max="1795" width="2.7109375" style="4" customWidth="1"/>
    <col min="1796" max="1796" width="70.140625" style="4" customWidth="1"/>
    <col min="1797" max="1797" width="70.28515625" style="4" customWidth="1"/>
    <col min="1798" max="1798" width="35.85546875" style="4" customWidth="1"/>
    <col min="1799" max="1799" width="19.28515625" style="4" customWidth="1"/>
    <col min="1800" max="1800" width="9.140625" style="4" customWidth="1"/>
    <col min="1801" max="1801" width="13.42578125" style="4" customWidth="1"/>
    <col min="1802" max="2046" width="9.140625" style="4"/>
    <col min="2047" max="2047" width="3.42578125" style="4" customWidth="1"/>
    <col min="2048" max="2048" width="67.28515625" style="4" bestFit="1" customWidth="1"/>
    <col min="2049" max="2049" width="2.28515625" style="4" bestFit="1" customWidth="1"/>
    <col min="2050" max="2050" width="18.140625" style="4" customWidth="1"/>
    <col min="2051" max="2051" width="2.7109375" style="4" customWidth="1"/>
    <col min="2052" max="2052" width="70.140625" style="4" customWidth="1"/>
    <col min="2053" max="2053" width="70.28515625" style="4" customWidth="1"/>
    <col min="2054" max="2054" width="35.85546875" style="4" customWidth="1"/>
    <col min="2055" max="2055" width="19.28515625" style="4" customWidth="1"/>
    <col min="2056" max="2056" width="9.140625" style="4" customWidth="1"/>
    <col min="2057" max="2057" width="13.42578125" style="4" customWidth="1"/>
    <col min="2058" max="2302" width="9.140625" style="4"/>
    <col min="2303" max="2303" width="3.42578125" style="4" customWidth="1"/>
    <col min="2304" max="2304" width="67.28515625" style="4" bestFit="1" customWidth="1"/>
    <col min="2305" max="2305" width="2.28515625" style="4" bestFit="1" customWidth="1"/>
    <col min="2306" max="2306" width="18.140625" style="4" customWidth="1"/>
    <col min="2307" max="2307" width="2.7109375" style="4" customWidth="1"/>
    <col min="2308" max="2308" width="70.140625" style="4" customWidth="1"/>
    <col min="2309" max="2309" width="70.28515625" style="4" customWidth="1"/>
    <col min="2310" max="2310" width="35.85546875" style="4" customWidth="1"/>
    <col min="2311" max="2311" width="19.28515625" style="4" customWidth="1"/>
    <col min="2312" max="2312" width="9.140625" style="4" customWidth="1"/>
    <col min="2313" max="2313" width="13.42578125" style="4" customWidth="1"/>
    <col min="2314" max="2558" width="9.140625" style="4"/>
    <col min="2559" max="2559" width="3.42578125" style="4" customWidth="1"/>
    <col min="2560" max="2560" width="67.28515625" style="4" bestFit="1" customWidth="1"/>
    <col min="2561" max="2561" width="2.28515625" style="4" bestFit="1" customWidth="1"/>
    <col min="2562" max="2562" width="18.140625" style="4" customWidth="1"/>
    <col min="2563" max="2563" width="2.7109375" style="4" customWidth="1"/>
    <col min="2564" max="2564" width="70.140625" style="4" customWidth="1"/>
    <col min="2565" max="2565" width="70.28515625" style="4" customWidth="1"/>
    <col min="2566" max="2566" width="35.85546875" style="4" customWidth="1"/>
    <col min="2567" max="2567" width="19.28515625" style="4" customWidth="1"/>
    <col min="2568" max="2568" width="9.140625" style="4" customWidth="1"/>
    <col min="2569" max="2569" width="13.42578125" style="4" customWidth="1"/>
    <col min="2570" max="2814" width="9.140625" style="4"/>
    <col min="2815" max="2815" width="3.42578125" style="4" customWidth="1"/>
    <col min="2816" max="2816" width="67.28515625" style="4" bestFit="1" customWidth="1"/>
    <col min="2817" max="2817" width="2.28515625" style="4" bestFit="1" customWidth="1"/>
    <col min="2818" max="2818" width="18.140625" style="4" customWidth="1"/>
    <col min="2819" max="2819" width="2.7109375" style="4" customWidth="1"/>
    <col min="2820" max="2820" width="70.140625" style="4" customWidth="1"/>
    <col min="2821" max="2821" width="70.28515625" style="4" customWidth="1"/>
    <col min="2822" max="2822" width="35.85546875" style="4" customWidth="1"/>
    <col min="2823" max="2823" width="19.28515625" style="4" customWidth="1"/>
    <col min="2824" max="2824" width="9.140625" style="4" customWidth="1"/>
    <col min="2825" max="2825" width="13.42578125" style="4" customWidth="1"/>
    <col min="2826" max="3070" width="9.140625" style="4"/>
    <col min="3071" max="3071" width="3.42578125" style="4" customWidth="1"/>
    <col min="3072" max="3072" width="67.28515625" style="4" bestFit="1" customWidth="1"/>
    <col min="3073" max="3073" width="2.28515625" style="4" bestFit="1" customWidth="1"/>
    <col min="3074" max="3074" width="18.140625" style="4" customWidth="1"/>
    <col min="3075" max="3075" width="2.7109375" style="4" customWidth="1"/>
    <col min="3076" max="3076" width="70.140625" style="4" customWidth="1"/>
    <col min="3077" max="3077" width="70.28515625" style="4" customWidth="1"/>
    <col min="3078" max="3078" width="35.85546875" style="4" customWidth="1"/>
    <col min="3079" max="3079" width="19.28515625" style="4" customWidth="1"/>
    <col min="3080" max="3080" width="9.140625" style="4" customWidth="1"/>
    <col min="3081" max="3081" width="13.42578125" style="4" customWidth="1"/>
    <col min="3082" max="3326" width="9.140625" style="4"/>
    <col min="3327" max="3327" width="3.42578125" style="4" customWidth="1"/>
    <col min="3328" max="3328" width="67.28515625" style="4" bestFit="1" customWidth="1"/>
    <col min="3329" max="3329" width="2.28515625" style="4" bestFit="1" customWidth="1"/>
    <col min="3330" max="3330" width="18.140625" style="4" customWidth="1"/>
    <col min="3331" max="3331" width="2.7109375" style="4" customWidth="1"/>
    <col min="3332" max="3332" width="70.140625" style="4" customWidth="1"/>
    <col min="3333" max="3333" width="70.28515625" style="4" customWidth="1"/>
    <col min="3334" max="3334" width="35.85546875" style="4" customWidth="1"/>
    <col min="3335" max="3335" width="19.28515625" style="4" customWidth="1"/>
    <col min="3336" max="3336" width="9.140625" style="4" customWidth="1"/>
    <col min="3337" max="3337" width="13.42578125" style="4" customWidth="1"/>
    <col min="3338" max="3582" width="9.140625" style="4"/>
    <col min="3583" max="3583" width="3.42578125" style="4" customWidth="1"/>
    <col min="3584" max="3584" width="67.28515625" style="4" bestFit="1" customWidth="1"/>
    <col min="3585" max="3585" width="2.28515625" style="4" bestFit="1" customWidth="1"/>
    <col min="3586" max="3586" width="18.140625" style="4" customWidth="1"/>
    <col min="3587" max="3587" width="2.7109375" style="4" customWidth="1"/>
    <col min="3588" max="3588" width="70.140625" style="4" customWidth="1"/>
    <col min="3589" max="3589" width="70.28515625" style="4" customWidth="1"/>
    <col min="3590" max="3590" width="35.85546875" style="4" customWidth="1"/>
    <col min="3591" max="3591" width="19.28515625" style="4" customWidth="1"/>
    <col min="3592" max="3592" width="9.140625" style="4" customWidth="1"/>
    <col min="3593" max="3593" width="13.42578125" style="4" customWidth="1"/>
    <col min="3594" max="3838" width="9.140625" style="4"/>
    <col min="3839" max="3839" width="3.42578125" style="4" customWidth="1"/>
    <col min="3840" max="3840" width="67.28515625" style="4" bestFit="1" customWidth="1"/>
    <col min="3841" max="3841" width="2.28515625" style="4" bestFit="1" customWidth="1"/>
    <col min="3842" max="3842" width="18.140625" style="4" customWidth="1"/>
    <col min="3843" max="3843" width="2.7109375" style="4" customWidth="1"/>
    <col min="3844" max="3844" width="70.140625" style="4" customWidth="1"/>
    <col min="3845" max="3845" width="70.28515625" style="4" customWidth="1"/>
    <col min="3846" max="3846" width="35.85546875" style="4" customWidth="1"/>
    <col min="3847" max="3847" width="19.28515625" style="4" customWidth="1"/>
    <col min="3848" max="3848" width="9.140625" style="4" customWidth="1"/>
    <col min="3849" max="3849" width="13.42578125" style="4" customWidth="1"/>
    <col min="3850" max="4094" width="9.140625" style="4"/>
    <col min="4095" max="4095" width="3.42578125" style="4" customWidth="1"/>
    <col min="4096" max="4096" width="67.28515625" style="4" bestFit="1" customWidth="1"/>
    <col min="4097" max="4097" width="2.28515625" style="4" bestFit="1" customWidth="1"/>
    <col min="4098" max="4098" width="18.140625" style="4" customWidth="1"/>
    <col min="4099" max="4099" width="2.7109375" style="4" customWidth="1"/>
    <col min="4100" max="4100" width="70.140625" style="4" customWidth="1"/>
    <col min="4101" max="4101" width="70.28515625" style="4" customWidth="1"/>
    <col min="4102" max="4102" width="35.85546875" style="4" customWidth="1"/>
    <col min="4103" max="4103" width="19.28515625" style="4" customWidth="1"/>
    <col min="4104" max="4104" width="9.140625" style="4" customWidth="1"/>
    <col min="4105" max="4105" width="13.42578125" style="4" customWidth="1"/>
    <col min="4106" max="4350" width="9.140625" style="4"/>
    <col min="4351" max="4351" width="3.42578125" style="4" customWidth="1"/>
    <col min="4352" max="4352" width="67.28515625" style="4" bestFit="1" customWidth="1"/>
    <col min="4353" max="4353" width="2.28515625" style="4" bestFit="1" customWidth="1"/>
    <col min="4354" max="4354" width="18.140625" style="4" customWidth="1"/>
    <col min="4355" max="4355" width="2.7109375" style="4" customWidth="1"/>
    <col min="4356" max="4356" width="70.140625" style="4" customWidth="1"/>
    <col min="4357" max="4357" width="70.28515625" style="4" customWidth="1"/>
    <col min="4358" max="4358" width="35.85546875" style="4" customWidth="1"/>
    <col min="4359" max="4359" width="19.28515625" style="4" customWidth="1"/>
    <col min="4360" max="4360" width="9.140625" style="4" customWidth="1"/>
    <col min="4361" max="4361" width="13.42578125" style="4" customWidth="1"/>
    <col min="4362" max="4606" width="9.140625" style="4"/>
    <col min="4607" max="4607" width="3.42578125" style="4" customWidth="1"/>
    <col min="4608" max="4608" width="67.28515625" style="4" bestFit="1" customWidth="1"/>
    <col min="4609" max="4609" width="2.28515625" style="4" bestFit="1" customWidth="1"/>
    <col min="4610" max="4610" width="18.140625" style="4" customWidth="1"/>
    <col min="4611" max="4611" width="2.7109375" style="4" customWidth="1"/>
    <col min="4612" max="4612" width="70.140625" style="4" customWidth="1"/>
    <col min="4613" max="4613" width="70.28515625" style="4" customWidth="1"/>
    <col min="4614" max="4614" width="35.85546875" style="4" customWidth="1"/>
    <col min="4615" max="4615" width="19.28515625" style="4" customWidth="1"/>
    <col min="4616" max="4616" width="9.140625" style="4" customWidth="1"/>
    <col min="4617" max="4617" width="13.42578125" style="4" customWidth="1"/>
    <col min="4618" max="4862" width="9.140625" style="4"/>
    <col min="4863" max="4863" width="3.42578125" style="4" customWidth="1"/>
    <col min="4864" max="4864" width="67.28515625" style="4" bestFit="1" customWidth="1"/>
    <col min="4865" max="4865" width="2.28515625" style="4" bestFit="1" customWidth="1"/>
    <col min="4866" max="4866" width="18.140625" style="4" customWidth="1"/>
    <col min="4867" max="4867" width="2.7109375" style="4" customWidth="1"/>
    <col min="4868" max="4868" width="70.140625" style="4" customWidth="1"/>
    <col min="4869" max="4869" width="70.28515625" style="4" customWidth="1"/>
    <col min="4870" max="4870" width="35.85546875" style="4" customWidth="1"/>
    <col min="4871" max="4871" width="19.28515625" style="4" customWidth="1"/>
    <col min="4872" max="4872" width="9.140625" style="4" customWidth="1"/>
    <col min="4873" max="4873" width="13.42578125" style="4" customWidth="1"/>
    <col min="4874" max="5118" width="9.140625" style="4"/>
    <col min="5119" max="5119" width="3.42578125" style="4" customWidth="1"/>
    <col min="5120" max="5120" width="67.28515625" style="4" bestFit="1" customWidth="1"/>
    <col min="5121" max="5121" width="2.28515625" style="4" bestFit="1" customWidth="1"/>
    <col min="5122" max="5122" width="18.140625" style="4" customWidth="1"/>
    <col min="5123" max="5123" width="2.7109375" style="4" customWidth="1"/>
    <col min="5124" max="5124" width="70.140625" style="4" customWidth="1"/>
    <col min="5125" max="5125" width="70.28515625" style="4" customWidth="1"/>
    <col min="5126" max="5126" width="35.85546875" style="4" customWidth="1"/>
    <col min="5127" max="5127" width="19.28515625" style="4" customWidth="1"/>
    <col min="5128" max="5128" width="9.140625" style="4" customWidth="1"/>
    <col min="5129" max="5129" width="13.42578125" style="4" customWidth="1"/>
    <col min="5130" max="5374" width="9.140625" style="4"/>
    <col min="5375" max="5375" width="3.42578125" style="4" customWidth="1"/>
    <col min="5376" max="5376" width="67.28515625" style="4" bestFit="1" customWidth="1"/>
    <col min="5377" max="5377" width="2.28515625" style="4" bestFit="1" customWidth="1"/>
    <col min="5378" max="5378" width="18.140625" style="4" customWidth="1"/>
    <col min="5379" max="5379" width="2.7109375" style="4" customWidth="1"/>
    <col min="5380" max="5380" width="70.140625" style="4" customWidth="1"/>
    <col min="5381" max="5381" width="70.28515625" style="4" customWidth="1"/>
    <col min="5382" max="5382" width="35.85546875" style="4" customWidth="1"/>
    <col min="5383" max="5383" width="19.28515625" style="4" customWidth="1"/>
    <col min="5384" max="5384" width="9.140625" style="4" customWidth="1"/>
    <col min="5385" max="5385" width="13.42578125" style="4" customWidth="1"/>
    <col min="5386" max="5630" width="9.140625" style="4"/>
    <col min="5631" max="5631" width="3.42578125" style="4" customWidth="1"/>
    <col min="5632" max="5632" width="67.28515625" style="4" bestFit="1" customWidth="1"/>
    <col min="5633" max="5633" width="2.28515625" style="4" bestFit="1" customWidth="1"/>
    <col min="5634" max="5634" width="18.140625" style="4" customWidth="1"/>
    <col min="5635" max="5635" width="2.7109375" style="4" customWidth="1"/>
    <col min="5636" max="5636" width="70.140625" style="4" customWidth="1"/>
    <col min="5637" max="5637" width="70.28515625" style="4" customWidth="1"/>
    <col min="5638" max="5638" width="35.85546875" style="4" customWidth="1"/>
    <col min="5639" max="5639" width="19.28515625" style="4" customWidth="1"/>
    <col min="5640" max="5640" width="9.140625" style="4" customWidth="1"/>
    <col min="5641" max="5641" width="13.42578125" style="4" customWidth="1"/>
    <col min="5642" max="5886" width="9.140625" style="4"/>
    <col min="5887" max="5887" width="3.42578125" style="4" customWidth="1"/>
    <col min="5888" max="5888" width="67.28515625" style="4" bestFit="1" customWidth="1"/>
    <col min="5889" max="5889" width="2.28515625" style="4" bestFit="1" customWidth="1"/>
    <col min="5890" max="5890" width="18.140625" style="4" customWidth="1"/>
    <col min="5891" max="5891" width="2.7109375" style="4" customWidth="1"/>
    <col min="5892" max="5892" width="70.140625" style="4" customWidth="1"/>
    <col min="5893" max="5893" width="70.28515625" style="4" customWidth="1"/>
    <col min="5894" max="5894" width="35.85546875" style="4" customWidth="1"/>
    <col min="5895" max="5895" width="19.28515625" style="4" customWidth="1"/>
    <col min="5896" max="5896" width="9.140625" style="4" customWidth="1"/>
    <col min="5897" max="5897" width="13.42578125" style="4" customWidth="1"/>
    <col min="5898" max="6142" width="9.140625" style="4"/>
    <col min="6143" max="6143" width="3.42578125" style="4" customWidth="1"/>
    <col min="6144" max="6144" width="67.28515625" style="4" bestFit="1" customWidth="1"/>
    <col min="6145" max="6145" width="2.28515625" style="4" bestFit="1" customWidth="1"/>
    <col min="6146" max="6146" width="18.140625" style="4" customWidth="1"/>
    <col min="6147" max="6147" width="2.7109375" style="4" customWidth="1"/>
    <col min="6148" max="6148" width="70.140625" style="4" customWidth="1"/>
    <col min="6149" max="6149" width="70.28515625" style="4" customWidth="1"/>
    <col min="6150" max="6150" width="35.85546875" style="4" customWidth="1"/>
    <col min="6151" max="6151" width="19.28515625" style="4" customWidth="1"/>
    <col min="6152" max="6152" width="9.140625" style="4" customWidth="1"/>
    <col min="6153" max="6153" width="13.42578125" style="4" customWidth="1"/>
    <col min="6154" max="6398" width="9.140625" style="4"/>
    <col min="6399" max="6399" width="3.42578125" style="4" customWidth="1"/>
    <col min="6400" max="6400" width="67.28515625" style="4" bestFit="1" customWidth="1"/>
    <col min="6401" max="6401" width="2.28515625" style="4" bestFit="1" customWidth="1"/>
    <col min="6402" max="6402" width="18.140625" style="4" customWidth="1"/>
    <col min="6403" max="6403" width="2.7109375" style="4" customWidth="1"/>
    <col min="6404" max="6404" width="70.140625" style="4" customWidth="1"/>
    <col min="6405" max="6405" width="70.28515625" style="4" customWidth="1"/>
    <col min="6406" max="6406" width="35.85546875" style="4" customWidth="1"/>
    <col min="6407" max="6407" width="19.28515625" style="4" customWidth="1"/>
    <col min="6408" max="6408" width="9.140625" style="4" customWidth="1"/>
    <col min="6409" max="6409" width="13.42578125" style="4" customWidth="1"/>
    <col min="6410" max="6654" width="9.140625" style="4"/>
    <col min="6655" max="6655" width="3.42578125" style="4" customWidth="1"/>
    <col min="6656" max="6656" width="67.28515625" style="4" bestFit="1" customWidth="1"/>
    <col min="6657" max="6657" width="2.28515625" style="4" bestFit="1" customWidth="1"/>
    <col min="6658" max="6658" width="18.140625" style="4" customWidth="1"/>
    <col min="6659" max="6659" width="2.7109375" style="4" customWidth="1"/>
    <col min="6660" max="6660" width="70.140625" style="4" customWidth="1"/>
    <col min="6661" max="6661" width="70.28515625" style="4" customWidth="1"/>
    <col min="6662" max="6662" width="35.85546875" style="4" customWidth="1"/>
    <col min="6663" max="6663" width="19.28515625" style="4" customWidth="1"/>
    <col min="6664" max="6664" width="9.140625" style="4" customWidth="1"/>
    <col min="6665" max="6665" width="13.42578125" style="4" customWidth="1"/>
    <col min="6666" max="6910" width="9.140625" style="4"/>
    <col min="6911" max="6911" width="3.42578125" style="4" customWidth="1"/>
    <col min="6912" max="6912" width="67.28515625" style="4" bestFit="1" customWidth="1"/>
    <col min="6913" max="6913" width="2.28515625" style="4" bestFit="1" customWidth="1"/>
    <col min="6914" max="6914" width="18.140625" style="4" customWidth="1"/>
    <col min="6915" max="6915" width="2.7109375" style="4" customWidth="1"/>
    <col min="6916" max="6916" width="70.140625" style="4" customWidth="1"/>
    <col min="6917" max="6917" width="70.28515625" style="4" customWidth="1"/>
    <col min="6918" max="6918" width="35.85546875" style="4" customWidth="1"/>
    <col min="6919" max="6919" width="19.28515625" style="4" customWidth="1"/>
    <col min="6920" max="6920" width="9.140625" style="4" customWidth="1"/>
    <col min="6921" max="6921" width="13.42578125" style="4" customWidth="1"/>
    <col min="6922" max="7166" width="9.140625" style="4"/>
    <col min="7167" max="7167" width="3.42578125" style="4" customWidth="1"/>
    <col min="7168" max="7168" width="67.28515625" style="4" bestFit="1" customWidth="1"/>
    <col min="7169" max="7169" width="2.28515625" style="4" bestFit="1" customWidth="1"/>
    <col min="7170" max="7170" width="18.140625" style="4" customWidth="1"/>
    <col min="7171" max="7171" width="2.7109375" style="4" customWidth="1"/>
    <col min="7172" max="7172" width="70.140625" style="4" customWidth="1"/>
    <col min="7173" max="7173" width="70.28515625" style="4" customWidth="1"/>
    <col min="7174" max="7174" width="35.85546875" style="4" customWidth="1"/>
    <col min="7175" max="7175" width="19.28515625" style="4" customWidth="1"/>
    <col min="7176" max="7176" width="9.140625" style="4" customWidth="1"/>
    <col min="7177" max="7177" width="13.42578125" style="4" customWidth="1"/>
    <col min="7178" max="7422" width="9.140625" style="4"/>
    <col min="7423" max="7423" width="3.42578125" style="4" customWidth="1"/>
    <col min="7424" max="7424" width="67.28515625" style="4" bestFit="1" customWidth="1"/>
    <col min="7425" max="7425" width="2.28515625" style="4" bestFit="1" customWidth="1"/>
    <col min="7426" max="7426" width="18.140625" style="4" customWidth="1"/>
    <col min="7427" max="7427" width="2.7109375" style="4" customWidth="1"/>
    <col min="7428" max="7428" width="70.140625" style="4" customWidth="1"/>
    <col min="7429" max="7429" width="70.28515625" style="4" customWidth="1"/>
    <col min="7430" max="7430" width="35.85546875" style="4" customWidth="1"/>
    <col min="7431" max="7431" width="19.28515625" style="4" customWidth="1"/>
    <col min="7432" max="7432" width="9.140625" style="4" customWidth="1"/>
    <col min="7433" max="7433" width="13.42578125" style="4" customWidth="1"/>
    <col min="7434" max="7678" width="9.140625" style="4"/>
    <col min="7679" max="7679" width="3.42578125" style="4" customWidth="1"/>
    <col min="7680" max="7680" width="67.28515625" style="4" bestFit="1" customWidth="1"/>
    <col min="7681" max="7681" width="2.28515625" style="4" bestFit="1" customWidth="1"/>
    <col min="7682" max="7682" width="18.140625" style="4" customWidth="1"/>
    <col min="7683" max="7683" width="2.7109375" style="4" customWidth="1"/>
    <col min="7684" max="7684" width="70.140625" style="4" customWidth="1"/>
    <col min="7685" max="7685" width="70.28515625" style="4" customWidth="1"/>
    <col min="7686" max="7686" width="35.85546875" style="4" customWidth="1"/>
    <col min="7687" max="7687" width="19.28515625" style="4" customWidth="1"/>
    <col min="7688" max="7688" width="9.140625" style="4" customWidth="1"/>
    <col min="7689" max="7689" width="13.42578125" style="4" customWidth="1"/>
    <col min="7690" max="7934" width="9.140625" style="4"/>
    <col min="7935" max="7935" width="3.42578125" style="4" customWidth="1"/>
    <col min="7936" max="7936" width="67.28515625" style="4" bestFit="1" customWidth="1"/>
    <col min="7937" max="7937" width="2.28515625" style="4" bestFit="1" customWidth="1"/>
    <col min="7938" max="7938" width="18.140625" style="4" customWidth="1"/>
    <col min="7939" max="7939" width="2.7109375" style="4" customWidth="1"/>
    <col min="7940" max="7940" width="70.140625" style="4" customWidth="1"/>
    <col min="7941" max="7941" width="70.28515625" style="4" customWidth="1"/>
    <col min="7942" max="7942" width="35.85546875" style="4" customWidth="1"/>
    <col min="7943" max="7943" width="19.28515625" style="4" customWidth="1"/>
    <col min="7944" max="7944" width="9.140625" style="4" customWidth="1"/>
    <col min="7945" max="7945" width="13.42578125" style="4" customWidth="1"/>
    <col min="7946" max="8190" width="9.140625" style="4"/>
    <col min="8191" max="8191" width="3.42578125" style="4" customWidth="1"/>
    <col min="8192" max="8192" width="67.28515625" style="4" bestFit="1" customWidth="1"/>
    <col min="8193" max="8193" width="2.28515625" style="4" bestFit="1" customWidth="1"/>
    <col min="8194" max="8194" width="18.140625" style="4" customWidth="1"/>
    <col min="8195" max="8195" width="2.7109375" style="4" customWidth="1"/>
    <col min="8196" max="8196" width="70.140625" style="4" customWidth="1"/>
    <col min="8197" max="8197" width="70.28515625" style="4" customWidth="1"/>
    <col min="8198" max="8198" width="35.85546875" style="4" customWidth="1"/>
    <col min="8199" max="8199" width="19.28515625" style="4" customWidth="1"/>
    <col min="8200" max="8200" width="9.140625" style="4" customWidth="1"/>
    <col min="8201" max="8201" width="13.42578125" style="4" customWidth="1"/>
    <col min="8202" max="8446" width="9.140625" style="4"/>
    <col min="8447" max="8447" width="3.42578125" style="4" customWidth="1"/>
    <col min="8448" max="8448" width="67.28515625" style="4" bestFit="1" customWidth="1"/>
    <col min="8449" max="8449" width="2.28515625" style="4" bestFit="1" customWidth="1"/>
    <col min="8450" max="8450" width="18.140625" style="4" customWidth="1"/>
    <col min="8451" max="8451" width="2.7109375" style="4" customWidth="1"/>
    <col min="8452" max="8452" width="70.140625" style="4" customWidth="1"/>
    <col min="8453" max="8453" width="70.28515625" style="4" customWidth="1"/>
    <col min="8454" max="8454" width="35.85546875" style="4" customWidth="1"/>
    <col min="8455" max="8455" width="19.28515625" style="4" customWidth="1"/>
    <col min="8456" max="8456" width="9.140625" style="4" customWidth="1"/>
    <col min="8457" max="8457" width="13.42578125" style="4" customWidth="1"/>
    <col min="8458" max="8702" width="9.140625" style="4"/>
    <col min="8703" max="8703" width="3.42578125" style="4" customWidth="1"/>
    <col min="8704" max="8704" width="67.28515625" style="4" bestFit="1" customWidth="1"/>
    <col min="8705" max="8705" width="2.28515625" style="4" bestFit="1" customWidth="1"/>
    <col min="8706" max="8706" width="18.140625" style="4" customWidth="1"/>
    <col min="8707" max="8707" width="2.7109375" style="4" customWidth="1"/>
    <col min="8708" max="8708" width="70.140625" style="4" customWidth="1"/>
    <col min="8709" max="8709" width="70.28515625" style="4" customWidth="1"/>
    <col min="8710" max="8710" width="35.85546875" style="4" customWidth="1"/>
    <col min="8711" max="8711" width="19.28515625" style="4" customWidth="1"/>
    <col min="8712" max="8712" width="9.140625" style="4" customWidth="1"/>
    <col min="8713" max="8713" width="13.42578125" style="4" customWidth="1"/>
    <col min="8714" max="8958" width="9.140625" style="4"/>
    <col min="8959" max="8959" width="3.42578125" style="4" customWidth="1"/>
    <col min="8960" max="8960" width="67.28515625" style="4" bestFit="1" customWidth="1"/>
    <col min="8961" max="8961" width="2.28515625" style="4" bestFit="1" customWidth="1"/>
    <col min="8962" max="8962" width="18.140625" style="4" customWidth="1"/>
    <col min="8963" max="8963" width="2.7109375" style="4" customWidth="1"/>
    <col min="8964" max="8964" width="70.140625" style="4" customWidth="1"/>
    <col min="8965" max="8965" width="70.28515625" style="4" customWidth="1"/>
    <col min="8966" max="8966" width="35.85546875" style="4" customWidth="1"/>
    <col min="8967" max="8967" width="19.28515625" style="4" customWidth="1"/>
    <col min="8968" max="8968" width="9.140625" style="4" customWidth="1"/>
    <col min="8969" max="8969" width="13.42578125" style="4" customWidth="1"/>
    <col min="8970" max="9214" width="9.140625" style="4"/>
    <col min="9215" max="9215" width="3.42578125" style="4" customWidth="1"/>
    <col min="9216" max="9216" width="67.28515625" style="4" bestFit="1" customWidth="1"/>
    <col min="9217" max="9217" width="2.28515625" style="4" bestFit="1" customWidth="1"/>
    <col min="9218" max="9218" width="18.140625" style="4" customWidth="1"/>
    <col min="9219" max="9219" width="2.7109375" style="4" customWidth="1"/>
    <col min="9220" max="9220" width="70.140625" style="4" customWidth="1"/>
    <col min="9221" max="9221" width="70.28515625" style="4" customWidth="1"/>
    <col min="9222" max="9222" width="35.85546875" style="4" customWidth="1"/>
    <col min="9223" max="9223" width="19.28515625" style="4" customWidth="1"/>
    <col min="9224" max="9224" width="9.140625" style="4" customWidth="1"/>
    <col min="9225" max="9225" width="13.42578125" style="4" customWidth="1"/>
    <col min="9226" max="9470" width="9.140625" style="4"/>
    <col min="9471" max="9471" width="3.42578125" style="4" customWidth="1"/>
    <col min="9472" max="9472" width="67.28515625" style="4" bestFit="1" customWidth="1"/>
    <col min="9473" max="9473" width="2.28515625" style="4" bestFit="1" customWidth="1"/>
    <col min="9474" max="9474" width="18.140625" style="4" customWidth="1"/>
    <col min="9475" max="9475" width="2.7109375" style="4" customWidth="1"/>
    <col min="9476" max="9476" width="70.140625" style="4" customWidth="1"/>
    <col min="9477" max="9477" width="70.28515625" style="4" customWidth="1"/>
    <col min="9478" max="9478" width="35.85546875" style="4" customWidth="1"/>
    <col min="9479" max="9479" width="19.28515625" style="4" customWidth="1"/>
    <col min="9480" max="9480" width="9.140625" style="4" customWidth="1"/>
    <col min="9481" max="9481" width="13.42578125" style="4" customWidth="1"/>
    <col min="9482" max="9726" width="9.140625" style="4"/>
    <col min="9727" max="9727" width="3.42578125" style="4" customWidth="1"/>
    <col min="9728" max="9728" width="67.28515625" style="4" bestFit="1" customWidth="1"/>
    <col min="9729" max="9729" width="2.28515625" style="4" bestFit="1" customWidth="1"/>
    <col min="9730" max="9730" width="18.140625" style="4" customWidth="1"/>
    <col min="9731" max="9731" width="2.7109375" style="4" customWidth="1"/>
    <col min="9732" max="9732" width="70.140625" style="4" customWidth="1"/>
    <col min="9733" max="9733" width="70.28515625" style="4" customWidth="1"/>
    <col min="9734" max="9734" width="35.85546875" style="4" customWidth="1"/>
    <col min="9735" max="9735" width="19.28515625" style="4" customWidth="1"/>
    <col min="9736" max="9736" width="9.140625" style="4" customWidth="1"/>
    <col min="9737" max="9737" width="13.42578125" style="4" customWidth="1"/>
    <col min="9738" max="9982" width="9.140625" style="4"/>
    <col min="9983" max="9983" width="3.42578125" style="4" customWidth="1"/>
    <col min="9984" max="9984" width="67.28515625" style="4" bestFit="1" customWidth="1"/>
    <col min="9985" max="9985" width="2.28515625" style="4" bestFit="1" customWidth="1"/>
    <col min="9986" max="9986" width="18.140625" style="4" customWidth="1"/>
    <col min="9987" max="9987" width="2.7109375" style="4" customWidth="1"/>
    <col min="9988" max="9988" width="70.140625" style="4" customWidth="1"/>
    <col min="9989" max="9989" width="70.28515625" style="4" customWidth="1"/>
    <col min="9990" max="9990" width="35.85546875" style="4" customWidth="1"/>
    <col min="9991" max="9991" width="19.28515625" style="4" customWidth="1"/>
    <col min="9992" max="9992" width="9.140625" style="4" customWidth="1"/>
    <col min="9993" max="9993" width="13.42578125" style="4" customWidth="1"/>
    <col min="9994" max="10238" width="9.140625" style="4"/>
    <col min="10239" max="10239" width="3.42578125" style="4" customWidth="1"/>
    <col min="10240" max="10240" width="67.28515625" style="4" bestFit="1" customWidth="1"/>
    <col min="10241" max="10241" width="2.28515625" style="4" bestFit="1" customWidth="1"/>
    <col min="10242" max="10242" width="18.140625" style="4" customWidth="1"/>
    <col min="10243" max="10243" width="2.7109375" style="4" customWidth="1"/>
    <col min="10244" max="10244" width="70.140625" style="4" customWidth="1"/>
    <col min="10245" max="10245" width="70.28515625" style="4" customWidth="1"/>
    <col min="10246" max="10246" width="35.85546875" style="4" customWidth="1"/>
    <col min="10247" max="10247" width="19.28515625" style="4" customWidth="1"/>
    <col min="10248" max="10248" width="9.140625" style="4" customWidth="1"/>
    <col min="10249" max="10249" width="13.42578125" style="4" customWidth="1"/>
    <col min="10250" max="10494" width="9.140625" style="4"/>
    <col min="10495" max="10495" width="3.42578125" style="4" customWidth="1"/>
    <col min="10496" max="10496" width="67.28515625" style="4" bestFit="1" customWidth="1"/>
    <col min="10497" max="10497" width="2.28515625" style="4" bestFit="1" customWidth="1"/>
    <col min="10498" max="10498" width="18.140625" style="4" customWidth="1"/>
    <col min="10499" max="10499" width="2.7109375" style="4" customWidth="1"/>
    <col min="10500" max="10500" width="70.140625" style="4" customWidth="1"/>
    <col min="10501" max="10501" width="70.28515625" style="4" customWidth="1"/>
    <col min="10502" max="10502" width="35.85546875" style="4" customWidth="1"/>
    <col min="10503" max="10503" width="19.28515625" style="4" customWidth="1"/>
    <col min="10504" max="10504" width="9.140625" style="4" customWidth="1"/>
    <col min="10505" max="10505" width="13.42578125" style="4" customWidth="1"/>
    <col min="10506" max="10750" width="9.140625" style="4"/>
    <col min="10751" max="10751" width="3.42578125" style="4" customWidth="1"/>
    <col min="10752" max="10752" width="67.28515625" style="4" bestFit="1" customWidth="1"/>
    <col min="10753" max="10753" width="2.28515625" style="4" bestFit="1" customWidth="1"/>
    <col min="10754" max="10754" width="18.140625" style="4" customWidth="1"/>
    <col min="10755" max="10755" width="2.7109375" style="4" customWidth="1"/>
    <col min="10756" max="10756" width="70.140625" style="4" customWidth="1"/>
    <col min="10757" max="10757" width="70.28515625" style="4" customWidth="1"/>
    <col min="10758" max="10758" width="35.85546875" style="4" customWidth="1"/>
    <col min="10759" max="10759" width="19.28515625" style="4" customWidth="1"/>
    <col min="10760" max="10760" width="9.140625" style="4" customWidth="1"/>
    <col min="10761" max="10761" width="13.42578125" style="4" customWidth="1"/>
    <col min="10762" max="11006" width="9.140625" style="4"/>
    <col min="11007" max="11007" width="3.42578125" style="4" customWidth="1"/>
    <col min="11008" max="11008" width="67.28515625" style="4" bestFit="1" customWidth="1"/>
    <col min="11009" max="11009" width="2.28515625" style="4" bestFit="1" customWidth="1"/>
    <col min="11010" max="11010" width="18.140625" style="4" customWidth="1"/>
    <col min="11011" max="11011" width="2.7109375" style="4" customWidth="1"/>
    <col min="11012" max="11012" width="70.140625" style="4" customWidth="1"/>
    <col min="11013" max="11013" width="70.28515625" style="4" customWidth="1"/>
    <col min="11014" max="11014" width="35.85546875" style="4" customWidth="1"/>
    <col min="11015" max="11015" width="19.28515625" style="4" customWidth="1"/>
    <col min="11016" max="11016" width="9.140625" style="4" customWidth="1"/>
    <col min="11017" max="11017" width="13.42578125" style="4" customWidth="1"/>
    <col min="11018" max="11262" width="9.140625" style="4"/>
    <col min="11263" max="11263" width="3.42578125" style="4" customWidth="1"/>
    <col min="11264" max="11264" width="67.28515625" style="4" bestFit="1" customWidth="1"/>
    <col min="11265" max="11265" width="2.28515625" style="4" bestFit="1" customWidth="1"/>
    <col min="11266" max="11266" width="18.140625" style="4" customWidth="1"/>
    <col min="11267" max="11267" width="2.7109375" style="4" customWidth="1"/>
    <col min="11268" max="11268" width="70.140625" style="4" customWidth="1"/>
    <col min="11269" max="11269" width="70.28515625" style="4" customWidth="1"/>
    <col min="11270" max="11270" width="35.85546875" style="4" customWidth="1"/>
    <col min="11271" max="11271" width="19.28515625" style="4" customWidth="1"/>
    <col min="11272" max="11272" width="9.140625" style="4" customWidth="1"/>
    <col min="11273" max="11273" width="13.42578125" style="4" customWidth="1"/>
    <col min="11274" max="11518" width="9.140625" style="4"/>
    <col min="11519" max="11519" width="3.42578125" style="4" customWidth="1"/>
    <col min="11520" max="11520" width="67.28515625" style="4" bestFit="1" customWidth="1"/>
    <col min="11521" max="11521" width="2.28515625" style="4" bestFit="1" customWidth="1"/>
    <col min="11522" max="11522" width="18.140625" style="4" customWidth="1"/>
    <col min="11523" max="11523" width="2.7109375" style="4" customWidth="1"/>
    <col min="11524" max="11524" width="70.140625" style="4" customWidth="1"/>
    <col min="11525" max="11525" width="70.28515625" style="4" customWidth="1"/>
    <col min="11526" max="11526" width="35.85546875" style="4" customWidth="1"/>
    <col min="11527" max="11527" width="19.28515625" style="4" customWidth="1"/>
    <col min="11528" max="11528" width="9.140625" style="4" customWidth="1"/>
    <col min="11529" max="11529" width="13.42578125" style="4" customWidth="1"/>
    <col min="11530" max="11774" width="9.140625" style="4"/>
    <col min="11775" max="11775" width="3.42578125" style="4" customWidth="1"/>
    <col min="11776" max="11776" width="67.28515625" style="4" bestFit="1" customWidth="1"/>
    <col min="11777" max="11777" width="2.28515625" style="4" bestFit="1" customWidth="1"/>
    <col min="11778" max="11778" width="18.140625" style="4" customWidth="1"/>
    <col min="11779" max="11779" width="2.7109375" style="4" customWidth="1"/>
    <col min="11780" max="11780" width="70.140625" style="4" customWidth="1"/>
    <col min="11781" max="11781" width="70.28515625" style="4" customWidth="1"/>
    <col min="11782" max="11782" width="35.85546875" style="4" customWidth="1"/>
    <col min="11783" max="11783" width="19.28515625" style="4" customWidth="1"/>
    <col min="11784" max="11784" width="9.140625" style="4" customWidth="1"/>
    <col min="11785" max="11785" width="13.42578125" style="4" customWidth="1"/>
    <col min="11786" max="12030" width="9.140625" style="4"/>
    <col min="12031" max="12031" width="3.42578125" style="4" customWidth="1"/>
    <col min="12032" max="12032" width="67.28515625" style="4" bestFit="1" customWidth="1"/>
    <col min="12033" max="12033" width="2.28515625" style="4" bestFit="1" customWidth="1"/>
    <col min="12034" max="12034" width="18.140625" style="4" customWidth="1"/>
    <col min="12035" max="12035" width="2.7109375" style="4" customWidth="1"/>
    <col min="12036" max="12036" width="70.140625" style="4" customWidth="1"/>
    <col min="12037" max="12037" width="70.28515625" style="4" customWidth="1"/>
    <col min="12038" max="12038" width="35.85546875" style="4" customWidth="1"/>
    <col min="12039" max="12039" width="19.28515625" style="4" customWidth="1"/>
    <col min="12040" max="12040" width="9.140625" style="4" customWidth="1"/>
    <col min="12041" max="12041" width="13.42578125" style="4" customWidth="1"/>
    <col min="12042" max="12286" width="9.140625" style="4"/>
    <col min="12287" max="12287" width="3.42578125" style="4" customWidth="1"/>
    <col min="12288" max="12288" width="67.28515625" style="4" bestFit="1" customWidth="1"/>
    <col min="12289" max="12289" width="2.28515625" style="4" bestFit="1" customWidth="1"/>
    <col min="12290" max="12290" width="18.140625" style="4" customWidth="1"/>
    <col min="12291" max="12291" width="2.7109375" style="4" customWidth="1"/>
    <col min="12292" max="12292" width="70.140625" style="4" customWidth="1"/>
    <col min="12293" max="12293" width="70.28515625" style="4" customWidth="1"/>
    <col min="12294" max="12294" width="35.85546875" style="4" customWidth="1"/>
    <col min="12295" max="12295" width="19.28515625" style="4" customWidth="1"/>
    <col min="12296" max="12296" width="9.140625" style="4" customWidth="1"/>
    <col min="12297" max="12297" width="13.42578125" style="4" customWidth="1"/>
    <col min="12298" max="12542" width="9.140625" style="4"/>
    <col min="12543" max="12543" width="3.42578125" style="4" customWidth="1"/>
    <col min="12544" max="12544" width="67.28515625" style="4" bestFit="1" customWidth="1"/>
    <col min="12545" max="12545" width="2.28515625" style="4" bestFit="1" customWidth="1"/>
    <col min="12546" max="12546" width="18.140625" style="4" customWidth="1"/>
    <col min="12547" max="12547" width="2.7109375" style="4" customWidth="1"/>
    <col min="12548" max="12548" width="70.140625" style="4" customWidth="1"/>
    <col min="12549" max="12549" width="70.28515625" style="4" customWidth="1"/>
    <col min="12550" max="12550" width="35.85546875" style="4" customWidth="1"/>
    <col min="12551" max="12551" width="19.28515625" style="4" customWidth="1"/>
    <col min="12552" max="12552" width="9.140625" style="4" customWidth="1"/>
    <col min="12553" max="12553" width="13.42578125" style="4" customWidth="1"/>
    <col min="12554" max="12798" width="9.140625" style="4"/>
    <col min="12799" max="12799" width="3.42578125" style="4" customWidth="1"/>
    <col min="12800" max="12800" width="67.28515625" style="4" bestFit="1" customWidth="1"/>
    <col min="12801" max="12801" width="2.28515625" style="4" bestFit="1" customWidth="1"/>
    <col min="12802" max="12802" width="18.140625" style="4" customWidth="1"/>
    <col min="12803" max="12803" width="2.7109375" style="4" customWidth="1"/>
    <col min="12804" max="12804" width="70.140625" style="4" customWidth="1"/>
    <col min="12805" max="12805" width="70.28515625" style="4" customWidth="1"/>
    <col min="12806" max="12806" width="35.85546875" style="4" customWidth="1"/>
    <col min="12807" max="12807" width="19.28515625" style="4" customWidth="1"/>
    <col min="12808" max="12808" width="9.140625" style="4" customWidth="1"/>
    <col min="12809" max="12809" width="13.42578125" style="4" customWidth="1"/>
    <col min="12810" max="13054" width="9.140625" style="4"/>
    <col min="13055" max="13055" width="3.42578125" style="4" customWidth="1"/>
    <col min="13056" max="13056" width="67.28515625" style="4" bestFit="1" customWidth="1"/>
    <col min="13057" max="13057" width="2.28515625" style="4" bestFit="1" customWidth="1"/>
    <col min="13058" max="13058" width="18.140625" style="4" customWidth="1"/>
    <col min="13059" max="13059" width="2.7109375" style="4" customWidth="1"/>
    <col min="13060" max="13060" width="70.140625" style="4" customWidth="1"/>
    <col min="13061" max="13061" width="70.28515625" style="4" customWidth="1"/>
    <col min="13062" max="13062" width="35.85546875" style="4" customWidth="1"/>
    <col min="13063" max="13063" width="19.28515625" style="4" customWidth="1"/>
    <col min="13064" max="13064" width="9.140625" style="4" customWidth="1"/>
    <col min="13065" max="13065" width="13.42578125" style="4" customWidth="1"/>
    <col min="13066" max="13310" width="9.140625" style="4"/>
    <col min="13311" max="13311" width="3.42578125" style="4" customWidth="1"/>
    <col min="13312" max="13312" width="67.28515625" style="4" bestFit="1" customWidth="1"/>
    <col min="13313" max="13313" width="2.28515625" style="4" bestFit="1" customWidth="1"/>
    <col min="13314" max="13314" width="18.140625" style="4" customWidth="1"/>
    <col min="13315" max="13315" width="2.7109375" style="4" customWidth="1"/>
    <col min="13316" max="13316" width="70.140625" style="4" customWidth="1"/>
    <col min="13317" max="13317" width="70.28515625" style="4" customWidth="1"/>
    <col min="13318" max="13318" width="35.85546875" style="4" customWidth="1"/>
    <col min="13319" max="13319" width="19.28515625" style="4" customWidth="1"/>
    <col min="13320" max="13320" width="9.140625" style="4" customWidth="1"/>
    <col min="13321" max="13321" width="13.42578125" style="4" customWidth="1"/>
    <col min="13322" max="13566" width="9.140625" style="4"/>
    <col min="13567" max="13567" width="3.42578125" style="4" customWidth="1"/>
    <col min="13568" max="13568" width="67.28515625" style="4" bestFit="1" customWidth="1"/>
    <col min="13569" max="13569" width="2.28515625" style="4" bestFit="1" customWidth="1"/>
    <col min="13570" max="13570" width="18.140625" style="4" customWidth="1"/>
    <col min="13571" max="13571" width="2.7109375" style="4" customWidth="1"/>
    <col min="13572" max="13572" width="70.140625" style="4" customWidth="1"/>
    <col min="13573" max="13573" width="70.28515625" style="4" customWidth="1"/>
    <col min="13574" max="13574" width="35.85546875" style="4" customWidth="1"/>
    <col min="13575" max="13575" width="19.28515625" style="4" customWidth="1"/>
    <col min="13576" max="13576" width="9.140625" style="4" customWidth="1"/>
    <col min="13577" max="13577" width="13.42578125" style="4" customWidth="1"/>
    <col min="13578" max="13822" width="9.140625" style="4"/>
    <col min="13823" max="13823" width="3.42578125" style="4" customWidth="1"/>
    <col min="13824" max="13824" width="67.28515625" style="4" bestFit="1" customWidth="1"/>
    <col min="13825" max="13825" width="2.28515625" style="4" bestFit="1" customWidth="1"/>
    <col min="13826" max="13826" width="18.140625" style="4" customWidth="1"/>
    <col min="13827" max="13827" width="2.7109375" style="4" customWidth="1"/>
    <col min="13828" max="13828" width="70.140625" style="4" customWidth="1"/>
    <col min="13829" max="13829" width="70.28515625" style="4" customWidth="1"/>
    <col min="13830" max="13830" width="35.85546875" style="4" customWidth="1"/>
    <col min="13831" max="13831" width="19.28515625" style="4" customWidth="1"/>
    <col min="13832" max="13832" width="9.140625" style="4" customWidth="1"/>
    <col min="13833" max="13833" width="13.42578125" style="4" customWidth="1"/>
    <col min="13834" max="14078" width="9.140625" style="4"/>
    <col min="14079" max="14079" width="3.42578125" style="4" customWidth="1"/>
    <col min="14080" max="14080" width="67.28515625" style="4" bestFit="1" customWidth="1"/>
    <col min="14081" max="14081" width="2.28515625" style="4" bestFit="1" customWidth="1"/>
    <col min="14082" max="14082" width="18.140625" style="4" customWidth="1"/>
    <col min="14083" max="14083" width="2.7109375" style="4" customWidth="1"/>
    <col min="14084" max="14084" width="70.140625" style="4" customWidth="1"/>
    <col min="14085" max="14085" width="70.28515625" style="4" customWidth="1"/>
    <col min="14086" max="14086" width="35.85546875" style="4" customWidth="1"/>
    <col min="14087" max="14087" width="19.28515625" style="4" customWidth="1"/>
    <col min="14088" max="14088" width="9.140625" style="4" customWidth="1"/>
    <col min="14089" max="14089" width="13.42578125" style="4" customWidth="1"/>
    <col min="14090" max="14334" width="9.140625" style="4"/>
    <col min="14335" max="14335" width="3.42578125" style="4" customWidth="1"/>
    <col min="14336" max="14336" width="67.28515625" style="4" bestFit="1" customWidth="1"/>
    <col min="14337" max="14337" width="2.28515625" style="4" bestFit="1" customWidth="1"/>
    <col min="14338" max="14338" width="18.140625" style="4" customWidth="1"/>
    <col min="14339" max="14339" width="2.7109375" style="4" customWidth="1"/>
    <col min="14340" max="14340" width="70.140625" style="4" customWidth="1"/>
    <col min="14341" max="14341" width="70.28515625" style="4" customWidth="1"/>
    <col min="14342" max="14342" width="35.85546875" style="4" customWidth="1"/>
    <col min="14343" max="14343" width="19.28515625" style="4" customWidth="1"/>
    <col min="14344" max="14344" width="9.140625" style="4" customWidth="1"/>
    <col min="14345" max="14345" width="13.42578125" style="4" customWidth="1"/>
    <col min="14346" max="14590" width="9.140625" style="4"/>
    <col min="14591" max="14591" width="3.42578125" style="4" customWidth="1"/>
    <col min="14592" max="14592" width="67.28515625" style="4" bestFit="1" customWidth="1"/>
    <col min="14593" max="14593" width="2.28515625" style="4" bestFit="1" customWidth="1"/>
    <col min="14594" max="14594" width="18.140625" style="4" customWidth="1"/>
    <col min="14595" max="14595" width="2.7109375" style="4" customWidth="1"/>
    <col min="14596" max="14596" width="70.140625" style="4" customWidth="1"/>
    <col min="14597" max="14597" width="70.28515625" style="4" customWidth="1"/>
    <col min="14598" max="14598" width="35.85546875" style="4" customWidth="1"/>
    <col min="14599" max="14599" width="19.28515625" style="4" customWidth="1"/>
    <col min="14600" max="14600" width="9.140625" style="4" customWidth="1"/>
    <col min="14601" max="14601" width="13.42578125" style="4" customWidth="1"/>
    <col min="14602" max="14846" width="9.140625" style="4"/>
    <col min="14847" max="14847" width="3.42578125" style="4" customWidth="1"/>
    <col min="14848" max="14848" width="67.28515625" style="4" bestFit="1" customWidth="1"/>
    <col min="14849" max="14849" width="2.28515625" style="4" bestFit="1" customWidth="1"/>
    <col min="14850" max="14850" width="18.140625" style="4" customWidth="1"/>
    <col min="14851" max="14851" width="2.7109375" style="4" customWidth="1"/>
    <col min="14852" max="14852" width="70.140625" style="4" customWidth="1"/>
    <col min="14853" max="14853" width="70.28515625" style="4" customWidth="1"/>
    <col min="14854" max="14854" width="35.85546875" style="4" customWidth="1"/>
    <col min="14855" max="14855" width="19.28515625" style="4" customWidth="1"/>
    <col min="14856" max="14856" width="9.140625" style="4" customWidth="1"/>
    <col min="14857" max="14857" width="13.42578125" style="4" customWidth="1"/>
    <col min="14858" max="15102" width="9.140625" style="4"/>
    <col min="15103" max="15103" width="3.42578125" style="4" customWidth="1"/>
    <col min="15104" max="15104" width="67.28515625" style="4" bestFit="1" customWidth="1"/>
    <col min="15105" max="15105" width="2.28515625" style="4" bestFit="1" customWidth="1"/>
    <col min="15106" max="15106" width="18.140625" style="4" customWidth="1"/>
    <col min="15107" max="15107" width="2.7109375" style="4" customWidth="1"/>
    <col min="15108" max="15108" width="70.140625" style="4" customWidth="1"/>
    <col min="15109" max="15109" width="70.28515625" style="4" customWidth="1"/>
    <col min="15110" max="15110" width="35.85546875" style="4" customWidth="1"/>
    <col min="15111" max="15111" width="19.28515625" style="4" customWidth="1"/>
    <col min="15112" max="15112" width="9.140625" style="4" customWidth="1"/>
    <col min="15113" max="15113" width="13.42578125" style="4" customWidth="1"/>
    <col min="15114" max="15358" width="9.140625" style="4"/>
    <col min="15359" max="15359" width="3.42578125" style="4" customWidth="1"/>
    <col min="15360" max="15360" width="67.28515625" style="4" bestFit="1" customWidth="1"/>
    <col min="15361" max="15361" width="2.28515625" style="4" bestFit="1" customWidth="1"/>
    <col min="15362" max="15362" width="18.140625" style="4" customWidth="1"/>
    <col min="15363" max="15363" width="2.7109375" style="4" customWidth="1"/>
    <col min="15364" max="15364" width="70.140625" style="4" customWidth="1"/>
    <col min="15365" max="15365" width="70.28515625" style="4" customWidth="1"/>
    <col min="15366" max="15366" width="35.85546875" style="4" customWidth="1"/>
    <col min="15367" max="15367" width="19.28515625" style="4" customWidth="1"/>
    <col min="15368" max="15368" width="9.140625" style="4" customWidth="1"/>
    <col min="15369" max="15369" width="13.42578125" style="4" customWidth="1"/>
    <col min="15370" max="15614" width="9.140625" style="4"/>
    <col min="15615" max="15615" width="3.42578125" style="4" customWidth="1"/>
    <col min="15616" max="15616" width="67.28515625" style="4" bestFit="1" customWidth="1"/>
    <col min="15617" max="15617" width="2.28515625" style="4" bestFit="1" customWidth="1"/>
    <col min="15618" max="15618" width="18.140625" style="4" customWidth="1"/>
    <col min="15619" max="15619" width="2.7109375" style="4" customWidth="1"/>
    <col min="15620" max="15620" width="70.140625" style="4" customWidth="1"/>
    <col min="15621" max="15621" width="70.28515625" style="4" customWidth="1"/>
    <col min="15622" max="15622" width="35.85546875" style="4" customWidth="1"/>
    <col min="15623" max="15623" width="19.28515625" style="4" customWidth="1"/>
    <col min="15624" max="15624" width="9.140625" style="4" customWidth="1"/>
    <col min="15625" max="15625" width="13.42578125" style="4" customWidth="1"/>
    <col min="15626" max="15870" width="9.140625" style="4"/>
    <col min="15871" max="15871" width="3.42578125" style="4" customWidth="1"/>
    <col min="15872" max="15872" width="67.28515625" style="4" bestFit="1" customWidth="1"/>
    <col min="15873" max="15873" width="2.28515625" style="4" bestFit="1" customWidth="1"/>
    <col min="15874" max="15874" width="18.140625" style="4" customWidth="1"/>
    <col min="15875" max="15875" width="2.7109375" style="4" customWidth="1"/>
    <col min="15876" max="15876" width="70.140625" style="4" customWidth="1"/>
    <col min="15877" max="15877" width="70.28515625" style="4" customWidth="1"/>
    <col min="15878" max="15878" width="35.85546875" style="4" customWidth="1"/>
    <col min="15879" max="15879" width="19.28515625" style="4" customWidth="1"/>
    <col min="15880" max="15880" width="9.140625" style="4" customWidth="1"/>
    <col min="15881" max="15881" width="13.42578125" style="4" customWidth="1"/>
    <col min="15882" max="16126" width="9.140625" style="4"/>
    <col min="16127" max="16127" width="3.42578125" style="4" customWidth="1"/>
    <col min="16128" max="16128" width="67.28515625" style="4" bestFit="1" customWidth="1"/>
    <col min="16129" max="16129" width="2.28515625" style="4" bestFit="1" customWidth="1"/>
    <col min="16130" max="16130" width="18.140625" style="4" customWidth="1"/>
    <col min="16131" max="16131" width="2.7109375" style="4" customWidth="1"/>
    <col min="16132" max="16132" width="70.140625" style="4" customWidth="1"/>
    <col min="16133" max="16133" width="70.28515625" style="4" customWidth="1"/>
    <col min="16134" max="16134" width="35.85546875" style="4" customWidth="1"/>
    <col min="16135" max="16135" width="19.28515625" style="4" customWidth="1"/>
    <col min="16136" max="16136" width="9.140625" style="4" customWidth="1"/>
    <col min="16137" max="16137" width="13.42578125" style="4" customWidth="1"/>
    <col min="16138" max="16384" width="9.140625" style="4"/>
  </cols>
  <sheetData>
    <row r="1" spans="2:10">
      <c r="B1" s="181"/>
      <c r="C1" s="182"/>
      <c r="D1" s="183"/>
      <c r="E1" s="182"/>
      <c r="F1" s="184"/>
    </row>
    <row r="2" spans="2:10">
      <c r="B2" s="185"/>
      <c r="C2" s="129"/>
      <c r="D2" s="130"/>
      <c r="E2" s="129"/>
      <c r="F2" s="186"/>
      <c r="H2"/>
      <c r="I2"/>
      <c r="J2"/>
    </row>
    <row r="3" spans="2:10">
      <c r="B3" s="185"/>
      <c r="C3" s="131"/>
      <c r="D3" s="187"/>
      <c r="E3" s="187"/>
      <c r="F3" s="186"/>
      <c r="H3"/>
      <c r="I3"/>
      <c r="J3"/>
    </row>
    <row r="4" spans="2:10">
      <c r="B4" s="185"/>
      <c r="C4" s="129"/>
      <c r="D4" s="187"/>
      <c r="E4" s="129"/>
      <c r="F4" s="186"/>
    </row>
    <row r="5" spans="2:10">
      <c r="B5" s="185"/>
      <c r="C5" s="129"/>
      <c r="D5" s="130"/>
      <c r="E5" s="129"/>
      <c r="F5" s="186"/>
    </row>
    <row r="6" spans="2:10">
      <c r="B6" s="185"/>
      <c r="C6" s="129"/>
      <c r="D6" s="130"/>
      <c r="E6" s="129"/>
      <c r="F6" s="186"/>
    </row>
    <row r="7" spans="2:10" ht="23.25" customHeight="1">
      <c r="B7" s="280" t="s">
        <v>1236</v>
      </c>
      <c r="C7" s="281"/>
      <c r="D7" s="281"/>
      <c r="E7" s="281"/>
      <c r="F7" s="282"/>
      <c r="G7" s="4"/>
    </row>
    <row r="8" spans="2:10" ht="12.75" customHeight="1">
      <c r="B8" s="283" t="s">
        <v>2579</v>
      </c>
      <c r="C8" s="284"/>
      <c r="D8" s="284"/>
      <c r="E8" s="284"/>
      <c r="F8" s="285"/>
      <c r="G8" s="4"/>
    </row>
    <row r="9" spans="2:10" ht="12.75" customHeight="1">
      <c r="B9" s="188" t="s">
        <v>1828</v>
      </c>
      <c r="C9" s="81"/>
      <c r="D9" s="82"/>
      <c r="E9" s="83"/>
      <c r="F9" s="189"/>
    </row>
    <row r="10" spans="2:10" ht="12.75" customHeight="1">
      <c r="B10" s="287" t="s">
        <v>2563</v>
      </c>
      <c r="C10" s="288"/>
      <c r="D10" s="288"/>
      <c r="E10" s="288"/>
      <c r="F10" s="289"/>
    </row>
    <row r="11" spans="2:10" ht="12.75" customHeight="1">
      <c r="B11" s="287" t="s">
        <v>2013</v>
      </c>
      <c r="C11" s="288"/>
      <c r="D11" s="288"/>
      <c r="E11" s="288"/>
      <c r="F11" s="289"/>
    </row>
    <row r="12" spans="2:10" ht="12.75" customHeight="1">
      <c r="B12" s="290" t="s">
        <v>2564</v>
      </c>
      <c r="C12" s="291"/>
      <c r="D12" s="291"/>
      <c r="E12" s="291"/>
      <c r="F12" s="292"/>
    </row>
    <row r="13" spans="2:10" s="42" customFormat="1" ht="12.75" customHeight="1">
      <c r="B13" s="198" t="s">
        <v>1821</v>
      </c>
      <c r="C13" s="199" t="s">
        <v>1822</v>
      </c>
      <c r="D13" s="199" t="s">
        <v>1829</v>
      </c>
      <c r="E13" s="200" t="s">
        <v>1209</v>
      </c>
      <c r="F13" s="201" t="s">
        <v>1210</v>
      </c>
    </row>
    <row r="14" spans="2:10" ht="12.75" customHeight="1">
      <c r="B14" s="165"/>
      <c r="C14" s="84"/>
      <c r="D14" s="84"/>
      <c r="E14" s="85"/>
      <c r="F14" s="166"/>
    </row>
    <row r="15" spans="2:10" ht="12.75" customHeight="1">
      <c r="B15" s="167">
        <v>15</v>
      </c>
      <c r="C15" s="86" t="s">
        <v>1820</v>
      </c>
      <c r="D15" s="87"/>
      <c r="E15" s="88"/>
      <c r="F15" s="168" t="s">
        <v>1269</v>
      </c>
      <c r="G15" s="46"/>
      <c r="H15" s="286" t="s">
        <v>1211</v>
      </c>
      <c r="I15" s="286"/>
    </row>
    <row r="16" spans="2:10" ht="12.75" customHeight="1">
      <c r="B16" s="167">
        <v>16</v>
      </c>
      <c r="C16" s="47" t="s">
        <v>1212</v>
      </c>
      <c r="D16" s="76">
        <v>0</v>
      </c>
      <c r="E16" s="143"/>
      <c r="F16" s="169" t="s">
        <v>1884</v>
      </c>
      <c r="H16" s="101" t="s">
        <v>1217</v>
      </c>
      <c r="I16" s="101" t="s">
        <v>1216</v>
      </c>
    </row>
    <row r="17" spans="2:9" ht="24.75" customHeight="1">
      <c r="B17" s="167">
        <v>17</v>
      </c>
      <c r="C17" s="47" t="s">
        <v>1827</v>
      </c>
      <c r="D17" s="76" t="s">
        <v>1339</v>
      </c>
      <c r="E17" s="143"/>
      <c r="F17" s="170" t="s">
        <v>2519</v>
      </c>
      <c r="H17" s="48"/>
      <c r="I17" s="48"/>
    </row>
    <row r="18" spans="2:9">
      <c r="B18" s="167">
        <v>18</v>
      </c>
      <c r="C18" s="144" t="s">
        <v>2584</v>
      </c>
      <c r="D18" s="77" t="s">
        <v>1216</v>
      </c>
      <c r="E18" s="143"/>
      <c r="F18" s="170" t="s">
        <v>2520</v>
      </c>
      <c r="H18" s="48"/>
      <c r="I18" s="48"/>
    </row>
    <row r="19" spans="2:9" ht="12.75" customHeight="1">
      <c r="B19" s="167">
        <v>19</v>
      </c>
      <c r="C19" s="47" t="s">
        <v>1213</v>
      </c>
      <c r="D19" s="95">
        <f>IF(D18="No",VLOOKUP(D17,CCR_list,2,FALSE),VLOOKUP(D17,CCR_list,3,FALSE))</f>
        <v>0.2969</v>
      </c>
      <c r="E19" s="143"/>
      <c r="F19" s="170" t="s">
        <v>1871</v>
      </c>
    </row>
    <row r="20" spans="2:9" ht="12.75" customHeight="1">
      <c r="B20" s="167">
        <v>20</v>
      </c>
      <c r="C20" s="47" t="s">
        <v>1214</v>
      </c>
      <c r="D20" s="78">
        <v>86</v>
      </c>
      <c r="E20" s="143"/>
      <c r="F20" s="170" t="s">
        <v>1215</v>
      </c>
    </row>
    <row r="21" spans="2:9" ht="12.75" customHeight="1">
      <c r="B21" s="167">
        <v>21</v>
      </c>
      <c r="C21" s="47" t="s">
        <v>1868</v>
      </c>
      <c r="D21" s="78">
        <v>86</v>
      </c>
      <c r="E21" s="143"/>
      <c r="F21" s="170" t="s">
        <v>1830</v>
      </c>
    </row>
    <row r="22" spans="2:9" ht="12.75" customHeight="1">
      <c r="B22" s="167">
        <v>22</v>
      </c>
      <c r="C22" s="47" t="s">
        <v>2571</v>
      </c>
      <c r="D22" s="79" t="s">
        <v>1216</v>
      </c>
      <c r="E22" s="143"/>
      <c r="F22" s="170" t="s">
        <v>1215</v>
      </c>
    </row>
    <row r="23" spans="2:9" ht="12.75" customHeight="1">
      <c r="B23" s="167">
        <v>23</v>
      </c>
      <c r="C23" s="47" t="s">
        <v>1218</v>
      </c>
      <c r="D23" s="79">
        <v>0</v>
      </c>
      <c r="E23" s="143"/>
      <c r="F23" s="170" t="s">
        <v>1253</v>
      </c>
    </row>
    <row r="24" spans="2:9" ht="12.75" customHeight="1">
      <c r="B24" s="167">
        <v>24</v>
      </c>
      <c r="C24" s="47" t="s">
        <v>1264</v>
      </c>
      <c r="D24" s="79" t="s">
        <v>1216</v>
      </c>
      <c r="E24" s="148"/>
      <c r="F24" s="170" t="s">
        <v>1220</v>
      </c>
    </row>
    <row r="25" spans="2:9" ht="12.75" customHeight="1">
      <c r="B25" s="167">
        <v>25</v>
      </c>
      <c r="C25" s="86" t="s">
        <v>1224</v>
      </c>
      <c r="D25" s="89"/>
      <c r="E25" s="88"/>
      <c r="F25" s="168" t="s">
        <v>2511</v>
      </c>
    </row>
    <row r="26" spans="2:9" ht="12.75" customHeight="1">
      <c r="B26" s="167">
        <v>26</v>
      </c>
      <c r="C26" s="47" t="s">
        <v>1268</v>
      </c>
      <c r="D26" s="96">
        <v>6590</v>
      </c>
      <c r="E26" s="143"/>
      <c r="F26" s="170" t="s">
        <v>1872</v>
      </c>
    </row>
    <row r="27" spans="2:9" ht="12.75" customHeight="1">
      <c r="B27" s="167">
        <v>27</v>
      </c>
      <c r="C27" s="47" t="s">
        <v>1237</v>
      </c>
      <c r="D27" s="96">
        <v>850</v>
      </c>
      <c r="E27" s="143"/>
      <c r="F27" s="170" t="s">
        <v>1902</v>
      </c>
    </row>
    <row r="28" spans="2:9" ht="12.75" customHeight="1">
      <c r="B28" s="167">
        <v>28</v>
      </c>
      <c r="C28" s="47" t="s">
        <v>1238</v>
      </c>
      <c r="D28" s="97">
        <v>30</v>
      </c>
      <c r="E28" s="143"/>
      <c r="F28" s="170" t="s">
        <v>1904</v>
      </c>
    </row>
    <row r="29" spans="2:9" ht="12.75" customHeight="1">
      <c r="B29" s="167">
        <v>29</v>
      </c>
      <c r="C29" s="47" t="s">
        <v>1239</v>
      </c>
      <c r="D29" s="98">
        <v>53500</v>
      </c>
      <c r="E29" s="143"/>
      <c r="F29" s="170" t="s">
        <v>2508</v>
      </c>
    </row>
    <row r="30" spans="2:9" ht="12.75" customHeight="1">
      <c r="B30" s="167">
        <v>30</v>
      </c>
      <c r="C30" s="128" t="s">
        <v>1240</v>
      </c>
      <c r="D30" s="197">
        <v>0.6</v>
      </c>
      <c r="E30" s="143"/>
      <c r="F30" s="170" t="s">
        <v>1873</v>
      </c>
    </row>
    <row r="31" spans="2:9" ht="12.75" customHeight="1">
      <c r="B31" s="167">
        <v>31</v>
      </c>
      <c r="C31" s="128" t="s">
        <v>1885</v>
      </c>
      <c r="D31" s="99">
        <v>19</v>
      </c>
      <c r="E31" s="143"/>
      <c r="F31" s="170" t="s">
        <v>1874</v>
      </c>
    </row>
    <row r="32" spans="2:9" ht="12.75" customHeight="1">
      <c r="B32" s="167">
        <v>32</v>
      </c>
      <c r="C32" s="128" t="s">
        <v>1886</v>
      </c>
      <c r="D32" s="98">
        <v>450</v>
      </c>
      <c r="E32" s="143"/>
      <c r="F32" s="170" t="s">
        <v>1875</v>
      </c>
    </row>
    <row r="33" spans="2:9" ht="12.75" customHeight="1">
      <c r="B33" s="167">
        <v>33</v>
      </c>
      <c r="C33" s="128" t="s">
        <v>1255</v>
      </c>
      <c r="D33" s="100">
        <v>1.5</v>
      </c>
      <c r="E33" s="143"/>
      <c r="F33" s="196" t="s">
        <v>2512</v>
      </c>
    </row>
    <row r="34" spans="2:9" ht="12.75" customHeight="1">
      <c r="B34" s="167">
        <v>34</v>
      </c>
      <c r="C34" s="128" t="s">
        <v>1831</v>
      </c>
      <c r="D34" s="100">
        <v>1.4</v>
      </c>
      <c r="E34" s="143"/>
      <c r="F34" s="196" t="s">
        <v>2142</v>
      </c>
    </row>
    <row r="35" spans="2:9" ht="12.75" customHeight="1">
      <c r="B35" s="167">
        <v>35</v>
      </c>
      <c r="C35" s="128" t="s">
        <v>1244</v>
      </c>
      <c r="D35" s="100">
        <v>2</v>
      </c>
      <c r="E35" s="143"/>
      <c r="F35" s="170" t="s">
        <v>1245</v>
      </c>
    </row>
    <row r="36" spans="2:9" ht="12.75" customHeight="1">
      <c r="B36" s="167">
        <v>36</v>
      </c>
      <c r="C36" s="128" t="s">
        <v>1242</v>
      </c>
      <c r="D36" s="100">
        <v>1.95</v>
      </c>
      <c r="E36" s="143"/>
      <c r="F36" s="170" t="s">
        <v>1266</v>
      </c>
      <c r="H36" s="50"/>
      <c r="I36" s="50"/>
    </row>
    <row r="37" spans="2:9" ht="12.75" customHeight="1">
      <c r="B37" s="167">
        <v>37</v>
      </c>
      <c r="C37" s="128" t="s">
        <v>1243</v>
      </c>
      <c r="D37" s="100">
        <v>1.5</v>
      </c>
      <c r="E37" s="143"/>
      <c r="F37" s="170" t="s">
        <v>1266</v>
      </c>
      <c r="H37" s="50"/>
      <c r="I37" s="50"/>
    </row>
    <row r="38" spans="2:9" ht="12.75" customHeight="1">
      <c r="B38" s="167">
        <v>38</v>
      </c>
      <c r="C38" s="128" t="s">
        <v>1887</v>
      </c>
      <c r="D38" s="100">
        <v>1.5</v>
      </c>
      <c r="E38" s="143"/>
      <c r="F38" s="170" t="s">
        <v>1265</v>
      </c>
      <c r="H38" s="50"/>
      <c r="I38" s="50"/>
    </row>
    <row r="39" spans="2:9" ht="12.75" customHeight="1">
      <c r="B39" s="167">
        <v>39</v>
      </c>
      <c r="C39" s="90" t="s">
        <v>2127</v>
      </c>
      <c r="D39" s="91"/>
      <c r="E39" s="92"/>
      <c r="F39" s="171" t="s">
        <v>2513</v>
      </c>
      <c r="H39" s="50"/>
      <c r="I39" s="50"/>
    </row>
    <row r="40" spans="2:9" ht="12.75" customHeight="1">
      <c r="B40" s="167">
        <v>40</v>
      </c>
      <c r="C40" s="47" t="s">
        <v>2506</v>
      </c>
      <c r="D40" s="79" t="s">
        <v>1207</v>
      </c>
      <c r="E40" s="147"/>
      <c r="F40" s="170" t="s">
        <v>1221</v>
      </c>
    </row>
    <row r="41" spans="2:9" s="50" customFormat="1" ht="43.5" customHeight="1">
      <c r="B41" s="167">
        <v>41</v>
      </c>
      <c r="C41" s="47" t="s">
        <v>1222</v>
      </c>
      <c r="D41" s="149" t="str">
        <f>VLOOKUP(D40,'3-DRG table'!$B$14:$D$1319,3,FALSE)</f>
        <v>Liver &amp;/or Intest Transpl</v>
      </c>
      <c r="E41" s="147"/>
      <c r="F41" s="170" t="s">
        <v>1223</v>
      </c>
      <c r="G41" s="49"/>
      <c r="H41" s="4"/>
      <c r="I41" s="4"/>
    </row>
    <row r="42" spans="2:9" s="50" customFormat="1" ht="12.75" customHeight="1">
      <c r="B42" s="167">
        <v>42</v>
      </c>
      <c r="C42" s="47" t="s">
        <v>1241</v>
      </c>
      <c r="D42" s="150" t="str">
        <f>VLOOKUP(D40,'3-DRG table'!$B$14:$D$1319,2,FALSE)</f>
        <v>001</v>
      </c>
      <c r="E42" s="147"/>
      <c r="F42" s="196" t="s">
        <v>2548</v>
      </c>
      <c r="G42" s="49"/>
      <c r="H42" s="4"/>
      <c r="I42" s="4"/>
    </row>
    <row r="43" spans="2:9" s="50" customFormat="1" ht="12.75" customHeight="1">
      <c r="B43" s="167">
        <v>43</v>
      </c>
      <c r="C43" s="144" t="s">
        <v>2551</v>
      </c>
      <c r="D43" s="149">
        <f>IF(AND(D42&gt;="740",D42&lt;="776"),1,0)</f>
        <v>0</v>
      </c>
      <c r="E43" s="147"/>
      <c r="F43" s="196" t="s">
        <v>2547</v>
      </c>
      <c r="G43" s="49"/>
      <c r="H43" s="4"/>
      <c r="I43" s="4"/>
    </row>
    <row r="44" spans="2:9" s="50" customFormat="1" ht="12.75" customHeight="1">
      <c r="B44" s="167">
        <v>44</v>
      </c>
      <c r="C44" s="128" t="s">
        <v>1888</v>
      </c>
      <c r="D44" s="149" t="str">
        <f>VLOOKUP(D40,'3-DRG table'!$B$14:$O$1319,14,FALSE)</f>
        <v>T</v>
      </c>
      <c r="E44" s="147"/>
      <c r="F44" s="170" t="s">
        <v>2553</v>
      </c>
      <c r="G44" s="49"/>
      <c r="H44" s="4"/>
      <c r="I44" s="4"/>
    </row>
    <row r="45" spans="2:9" ht="12.75" customHeight="1">
      <c r="B45" s="167">
        <v>45</v>
      </c>
      <c r="C45" s="47" t="s">
        <v>2505</v>
      </c>
      <c r="D45" s="149" t="str">
        <f>IF(D23&lt;21,VLOOKUP(D40,'3-DRG table'!$B$14:$N$1319,12,FALSE),VLOOKUP(D40,'3-DRG table'!$B$14:$N$1319,13,FALSE))</f>
        <v>Pediatric Transplant</v>
      </c>
      <c r="E45" s="147"/>
      <c r="F45" s="170" t="s">
        <v>1223</v>
      </c>
    </row>
    <row r="46" spans="2:9" ht="12.75" customHeight="1">
      <c r="B46" s="167">
        <v>46</v>
      </c>
      <c r="C46" s="128" t="s">
        <v>1889</v>
      </c>
      <c r="D46" s="151">
        <f>VLOOKUP(D40,'3-DRG table'!$B$14:$E$1319,4,FALSE)</f>
        <v>7.0671600000000003</v>
      </c>
      <c r="E46" s="147"/>
      <c r="F46" s="169" t="s">
        <v>1876</v>
      </c>
      <c r="G46" s="59"/>
    </row>
    <row r="47" spans="2:9" ht="12.75" customHeight="1">
      <c r="B47" s="167">
        <v>47</v>
      </c>
      <c r="C47" s="128" t="s">
        <v>1890</v>
      </c>
      <c r="D47" s="151">
        <f>IF(OR(D45="Obstetrics",D45="Normal newborn"),ROUND((D46*D33),5),IF(D45="Neonate",ROUND((D46*D34),5),IF(D42="860",ROUND((D46*D35),5),IF(D44="T",ROUND((D46*D38),5),IF(AND(D43=1,D23&lt;=20),ROUND((D46*D36),5),IF(AND(D43=1,D23&gt;=21),ROUND((D46*D37),5),D46))))))</f>
        <v>10.60074</v>
      </c>
      <c r="E47" s="147"/>
      <c r="F47" s="169" t="s">
        <v>1901</v>
      </c>
    </row>
    <row r="48" spans="2:9" ht="12.75" customHeight="1">
      <c r="B48" s="167">
        <v>48</v>
      </c>
      <c r="C48" s="128" t="s">
        <v>1891</v>
      </c>
      <c r="D48" s="146">
        <f>VLOOKUP(D40,'3-DRG table'!$B$14:$N$1319,11,FALSE)</f>
        <v>9.67</v>
      </c>
      <c r="E48" s="147"/>
      <c r="F48" s="170" t="s">
        <v>1877</v>
      </c>
    </row>
    <row r="49" spans="2:9" ht="12.75" customHeight="1">
      <c r="B49" s="167">
        <v>49</v>
      </c>
      <c r="C49" s="144" t="s">
        <v>2517</v>
      </c>
      <c r="D49" s="146" t="str">
        <f>VLOOKUP(D40,'3-DRG table'!$B$14:$P$1320,15,0)</f>
        <v>C</v>
      </c>
      <c r="E49" s="147"/>
      <c r="F49" s="170" t="s">
        <v>2118</v>
      </c>
    </row>
    <row r="50" spans="2:9" ht="12.75" customHeight="1">
      <c r="B50" s="167">
        <f>B49+1</f>
        <v>50</v>
      </c>
      <c r="C50" s="86" t="s">
        <v>1225</v>
      </c>
      <c r="D50" s="87"/>
      <c r="E50" s="93"/>
      <c r="F50" s="172"/>
    </row>
    <row r="51" spans="2:9" ht="12.75" customHeight="1">
      <c r="B51" s="167">
        <f t="shared" ref="B51:B89" si="0">B50+1</f>
        <v>51</v>
      </c>
      <c r="C51" s="47" t="s">
        <v>1219</v>
      </c>
      <c r="D51" s="152" t="str">
        <f>D24</f>
        <v>No</v>
      </c>
      <c r="E51" s="148"/>
      <c r="F51" s="170" t="s">
        <v>1832</v>
      </c>
    </row>
    <row r="52" spans="2:9" ht="12.75" customHeight="1">
      <c r="B52" s="167">
        <f t="shared" si="0"/>
        <v>52</v>
      </c>
      <c r="C52" s="47" t="s">
        <v>2126</v>
      </c>
      <c r="D52" s="153" t="str">
        <f>IF(D21&gt;D28,"Yes","No")</f>
        <v>Yes</v>
      </c>
      <c r="E52" s="148"/>
      <c r="F52" s="170" t="s">
        <v>2514</v>
      </c>
      <c r="H52" s="52"/>
      <c r="I52" s="52"/>
    </row>
    <row r="53" spans="2:9">
      <c r="B53" s="167">
        <f t="shared" si="0"/>
        <v>53</v>
      </c>
      <c r="C53" s="144" t="s">
        <v>2565</v>
      </c>
      <c r="D53" s="154" t="str">
        <f>IF(AND(D51="Yes",D52="Yes"),D20*D27,"0")</f>
        <v>0</v>
      </c>
      <c r="E53" s="148"/>
      <c r="F53" s="170" t="s">
        <v>1903</v>
      </c>
    </row>
    <row r="54" spans="2:9" ht="12.75" customHeight="1">
      <c r="B54" s="167">
        <f t="shared" si="0"/>
        <v>54</v>
      </c>
      <c r="C54" s="86" t="s">
        <v>1226</v>
      </c>
      <c r="D54" s="87"/>
      <c r="E54" s="93"/>
      <c r="F54" s="172"/>
    </row>
    <row r="55" spans="2:9" ht="12.75" customHeight="1">
      <c r="B55" s="167">
        <f t="shared" si="0"/>
        <v>55</v>
      </c>
      <c r="C55" s="47" t="s">
        <v>1227</v>
      </c>
      <c r="D55" s="155">
        <f>ROUND(IF(D51="No",D26*D47,"0"),2)</f>
        <v>69858.880000000005</v>
      </c>
      <c r="E55" s="143"/>
      <c r="F55" s="173" t="s">
        <v>1833</v>
      </c>
    </row>
    <row r="56" spans="2:9" ht="12.75" customHeight="1">
      <c r="B56" s="167">
        <f t="shared" si="0"/>
        <v>56</v>
      </c>
      <c r="C56" s="86" t="s">
        <v>1228</v>
      </c>
      <c r="D56" s="87"/>
      <c r="E56" s="93"/>
      <c r="F56" s="172"/>
    </row>
    <row r="57" spans="2:9" s="52" customFormat="1" ht="12.75" customHeight="1">
      <c r="B57" s="167">
        <f t="shared" si="0"/>
        <v>57</v>
      </c>
      <c r="C57" s="156" t="s">
        <v>1229</v>
      </c>
      <c r="D57" s="152" t="str">
        <f>D22</f>
        <v>No</v>
      </c>
      <c r="E57" s="157"/>
      <c r="F57" s="174" t="s">
        <v>1834</v>
      </c>
      <c r="G57" s="51"/>
      <c r="H57" s="4"/>
      <c r="I57" s="4"/>
    </row>
    <row r="58" spans="2:9" ht="12.75" customHeight="1">
      <c r="B58" s="167">
        <f t="shared" si="0"/>
        <v>58</v>
      </c>
      <c r="C58" s="128" t="s">
        <v>1869</v>
      </c>
      <c r="D58" s="158">
        <f>IF(D57="Yes",ROUND((D55/D48)*(D21+1),2),0)</f>
        <v>0</v>
      </c>
      <c r="E58" s="143"/>
      <c r="F58" s="194" t="s">
        <v>2521</v>
      </c>
      <c r="G58" s="53"/>
    </row>
    <row r="59" spans="2:9" ht="25.5">
      <c r="B59" s="167">
        <f t="shared" si="0"/>
        <v>59</v>
      </c>
      <c r="C59" s="128" t="s">
        <v>1892</v>
      </c>
      <c r="D59" s="159" t="str">
        <f>IF(D58&gt;D55,"Transfer Adj does not apply",IF(D58=0,"NA","Transfer Adjustment Applied"))</f>
        <v>NA</v>
      </c>
      <c r="E59" s="143"/>
      <c r="F59" s="175" t="s">
        <v>1893</v>
      </c>
    </row>
    <row r="60" spans="2:9" ht="42" customHeight="1">
      <c r="B60" s="167">
        <f t="shared" si="0"/>
        <v>60</v>
      </c>
      <c r="C60" s="47" t="s">
        <v>1252</v>
      </c>
      <c r="D60" s="160">
        <f>ROUND(IF(D59="Transfer Adj does not apply", D55,IF(D59="NA",D55,IF(AND(D59="Transfer Adjustment Applied",D58&gt;D55),D55,D58))),2)</f>
        <v>69858.880000000005</v>
      </c>
      <c r="E60" s="143"/>
      <c r="F60" s="176" t="s">
        <v>2515</v>
      </c>
      <c r="G60" s="54"/>
    </row>
    <row r="61" spans="2:9" ht="12.75" customHeight="1">
      <c r="B61" s="167">
        <f t="shared" si="0"/>
        <v>61</v>
      </c>
      <c r="C61" s="86" t="s">
        <v>1246</v>
      </c>
      <c r="D61" s="87"/>
      <c r="E61" s="93"/>
      <c r="F61" s="172"/>
    </row>
    <row r="62" spans="2:9" ht="12.75" customHeight="1">
      <c r="B62" s="167">
        <f t="shared" si="0"/>
        <v>62</v>
      </c>
      <c r="C62" s="47" t="s">
        <v>2509</v>
      </c>
      <c r="D62" s="161" t="str">
        <f>IF(D49="C","Cost Outlier",IF(D49="D","Day Outlier"))</f>
        <v>Cost Outlier</v>
      </c>
      <c r="E62" s="148"/>
      <c r="F62" s="170" t="s">
        <v>1878</v>
      </c>
    </row>
    <row r="63" spans="2:9" ht="12.75" customHeight="1">
      <c r="B63" s="167">
        <f t="shared" si="0"/>
        <v>63</v>
      </c>
      <c r="C63" s="94" t="s">
        <v>1251</v>
      </c>
      <c r="D63" s="87"/>
      <c r="E63" s="93"/>
      <c r="F63" s="172"/>
    </row>
    <row r="64" spans="2:9" ht="12.75" customHeight="1">
      <c r="B64" s="167">
        <f t="shared" si="0"/>
        <v>64</v>
      </c>
      <c r="C64" s="47" t="s">
        <v>1230</v>
      </c>
      <c r="D64" s="145">
        <f>IF(D62="Cost Outlier",ROUND(D16*D19,2),"$0.00")</f>
        <v>0</v>
      </c>
      <c r="E64" s="143"/>
      <c r="F64" s="176" t="s">
        <v>1835</v>
      </c>
    </row>
    <row r="65" spans="2:9" ht="12.75" customHeight="1">
      <c r="B65" s="167">
        <f t="shared" si="0"/>
        <v>65</v>
      </c>
      <c r="C65" s="128" t="s">
        <v>1894</v>
      </c>
      <c r="D65" s="145">
        <f>ROUND(IF(D59="Transfer adj Applied",D60-D64,D55-D64),2)</f>
        <v>69858.880000000005</v>
      </c>
      <c r="E65" s="143"/>
      <c r="F65" s="176" t="s">
        <v>2566</v>
      </c>
    </row>
    <row r="66" spans="2:9" ht="12.75" customHeight="1">
      <c r="B66" s="167">
        <f t="shared" si="0"/>
        <v>66</v>
      </c>
      <c r="C66" s="144" t="s">
        <v>2115</v>
      </c>
      <c r="D66" s="145" t="str">
        <f>IF(D65&lt;0,"L",IF(D65&gt;0,"G"))</f>
        <v>G</v>
      </c>
      <c r="E66" s="143"/>
      <c r="F66" s="176" t="s">
        <v>2116</v>
      </c>
    </row>
    <row r="67" spans="2:9" ht="12.75" customHeight="1">
      <c r="B67" s="167">
        <f t="shared" si="0"/>
        <v>67</v>
      </c>
      <c r="C67" s="128" t="s">
        <v>1895</v>
      </c>
      <c r="D67" s="145">
        <f>ROUND(IF(D65&lt;0,D65*(-1),0),2)</f>
        <v>0</v>
      </c>
      <c r="E67" s="143"/>
      <c r="F67" s="176" t="s">
        <v>1879</v>
      </c>
    </row>
    <row r="68" spans="2:9" ht="36.75" customHeight="1">
      <c r="B68" s="167">
        <f t="shared" si="0"/>
        <v>68</v>
      </c>
      <c r="C68" s="47" t="s">
        <v>2561</v>
      </c>
      <c r="D68" s="190">
        <f>IF(AND(D67&gt;D29,D62="Cost Outlier"),1,0)</f>
        <v>0</v>
      </c>
      <c r="E68" s="143"/>
      <c r="F68" s="177" t="s">
        <v>2559</v>
      </c>
    </row>
    <row r="69" spans="2:9" ht="12.75" customHeight="1">
      <c r="B69" s="167">
        <f t="shared" si="0"/>
        <v>69</v>
      </c>
      <c r="C69" s="128" t="s">
        <v>1896</v>
      </c>
      <c r="D69" s="158">
        <f>ROUND(IF(D68=1,D67-D29,"$0.00"),2)</f>
        <v>0</v>
      </c>
      <c r="E69" s="143"/>
      <c r="F69" s="177" t="s">
        <v>2123</v>
      </c>
    </row>
    <row r="70" spans="2:9" ht="12.75" customHeight="1">
      <c r="B70" s="167">
        <f t="shared" si="0"/>
        <v>70</v>
      </c>
      <c r="C70" s="128" t="s">
        <v>1870</v>
      </c>
      <c r="D70" s="142">
        <f>IF(AND(D62="Cost Outlier",D68=1),ROUND(D69*D30,2),0)</f>
        <v>0</v>
      </c>
      <c r="E70" s="143"/>
      <c r="F70" s="177" t="s">
        <v>2516</v>
      </c>
    </row>
    <row r="71" spans="2:9" ht="12.75" customHeight="1">
      <c r="B71" s="167">
        <f t="shared" si="0"/>
        <v>71</v>
      </c>
      <c r="C71" s="94" t="s">
        <v>1247</v>
      </c>
      <c r="D71" s="86"/>
      <c r="E71" s="86"/>
      <c r="F71" s="178"/>
    </row>
    <row r="72" spans="2:9" ht="12.75" customHeight="1">
      <c r="B72" s="167">
        <f t="shared" si="0"/>
        <v>72</v>
      </c>
      <c r="C72" s="47" t="s">
        <v>1836</v>
      </c>
      <c r="D72" s="162">
        <f>IF(D43=1,"Day Outlier",0)</f>
        <v>0</v>
      </c>
      <c r="E72" s="143"/>
      <c r="F72" s="176" t="s">
        <v>1880</v>
      </c>
    </row>
    <row r="73" spans="2:9" ht="12.75" customHeight="1">
      <c r="B73" s="167">
        <f t="shared" si="0"/>
        <v>73</v>
      </c>
      <c r="C73" s="47" t="s">
        <v>2562</v>
      </c>
      <c r="D73" s="191">
        <f>IF(D21&gt;D31,1,0)</f>
        <v>1</v>
      </c>
      <c r="E73" s="143"/>
      <c r="F73" s="176" t="s">
        <v>2119</v>
      </c>
    </row>
    <row r="74" spans="2:9" ht="12.75" customHeight="1">
      <c r="B74" s="167">
        <f t="shared" si="0"/>
        <v>74</v>
      </c>
      <c r="C74" s="47" t="s">
        <v>1248</v>
      </c>
      <c r="D74" s="145">
        <f>IF(D43=1,((D21-D31)*D32),0)</f>
        <v>0</v>
      </c>
      <c r="E74" s="143"/>
      <c r="F74" s="176" t="s">
        <v>2554</v>
      </c>
    </row>
    <row r="75" spans="2:9" ht="12.75" customHeight="1">
      <c r="B75" s="167">
        <f t="shared" si="0"/>
        <v>75</v>
      </c>
      <c r="C75" s="94" t="s">
        <v>1249</v>
      </c>
      <c r="D75" s="86"/>
      <c r="E75" s="86"/>
      <c r="F75" s="178"/>
    </row>
    <row r="76" spans="2:9" ht="12.75" customHeight="1">
      <c r="B76" s="167">
        <f t="shared" si="0"/>
        <v>76</v>
      </c>
      <c r="C76" s="128" t="s">
        <v>1897</v>
      </c>
      <c r="D76" s="160">
        <f>ROUND(IF(AND(D49="C",D68=1),(D60+D70),IF(AND(D49="D",D73=1),(D60+D74),D60)),2)</f>
        <v>69858.880000000005</v>
      </c>
      <c r="E76" s="143"/>
      <c r="F76" s="176" t="s">
        <v>2546</v>
      </c>
      <c r="G76" s="55"/>
    </row>
    <row r="77" spans="2:9" ht="12.75" customHeight="1">
      <c r="B77" s="167">
        <f t="shared" si="0"/>
        <v>77</v>
      </c>
      <c r="C77" s="86" t="s">
        <v>1232</v>
      </c>
      <c r="D77" s="87"/>
      <c r="E77" s="93"/>
      <c r="F77" s="172"/>
    </row>
    <row r="78" spans="2:9" ht="12.75" customHeight="1">
      <c r="B78" s="167">
        <f t="shared" si="0"/>
        <v>78</v>
      </c>
      <c r="C78" s="128" t="s">
        <v>1898</v>
      </c>
      <c r="D78" s="191">
        <f>IF(D21&lt;D20,1,0)</f>
        <v>0</v>
      </c>
      <c r="E78" s="143"/>
      <c r="F78" s="176" t="s">
        <v>2549</v>
      </c>
    </row>
    <row r="79" spans="2:9" ht="12.75" customHeight="1">
      <c r="B79" s="167">
        <f t="shared" si="0"/>
        <v>79</v>
      </c>
      <c r="C79" s="128" t="s">
        <v>1899</v>
      </c>
      <c r="D79" s="145" t="str">
        <f>IF(D78=1,ROUND((D76/D48)*(D21+1),2),"NA")</f>
        <v>NA</v>
      </c>
      <c r="E79" s="143"/>
      <c r="F79" s="194" t="s">
        <v>2550</v>
      </c>
      <c r="G79" s="56"/>
      <c r="H79" s="52"/>
      <c r="I79" s="52"/>
    </row>
    <row r="80" spans="2:9" ht="19.5" customHeight="1">
      <c r="B80" s="167">
        <f t="shared" si="0"/>
        <v>80</v>
      </c>
      <c r="C80" s="128" t="s">
        <v>1900</v>
      </c>
      <c r="D80" s="145">
        <f>ROUND(IF(D79&gt;D76,D76,D79),2)</f>
        <v>69858.880000000005</v>
      </c>
      <c r="E80" s="143"/>
      <c r="F80" s="176" t="s">
        <v>2552</v>
      </c>
      <c r="H80" s="52"/>
      <c r="I80" s="52"/>
    </row>
    <row r="81" spans="2:9" ht="12.75" customHeight="1">
      <c r="B81" s="167">
        <f t="shared" si="0"/>
        <v>81</v>
      </c>
      <c r="C81" s="94" t="s">
        <v>1250</v>
      </c>
      <c r="D81" s="86"/>
      <c r="E81" s="86"/>
      <c r="F81" s="178"/>
    </row>
    <row r="82" spans="2:9" ht="12.75" customHeight="1">
      <c r="B82" s="167">
        <f t="shared" si="0"/>
        <v>82</v>
      </c>
      <c r="C82" s="47" t="s">
        <v>1231</v>
      </c>
      <c r="D82" s="158">
        <f>D80</f>
        <v>69858.880000000005</v>
      </c>
      <c r="E82" s="143"/>
      <c r="F82" s="177" t="s">
        <v>2545</v>
      </c>
    </row>
    <row r="83" spans="2:9" ht="12.75" customHeight="1">
      <c r="B83" s="167">
        <f t="shared" si="0"/>
        <v>83</v>
      </c>
      <c r="C83" s="102" t="s">
        <v>1233</v>
      </c>
      <c r="D83" s="91"/>
      <c r="E83" s="92"/>
      <c r="F83" s="179"/>
    </row>
    <row r="84" spans="2:9" s="193" customFormat="1" ht="12.75" customHeight="1">
      <c r="B84" s="167">
        <f t="shared" si="0"/>
        <v>84</v>
      </c>
      <c r="C84" s="47" t="s">
        <v>2518</v>
      </c>
      <c r="D84" s="142">
        <f>ROUND(IF(D82&gt;D16,D16,D82),2)</f>
        <v>0</v>
      </c>
      <c r="E84" s="148"/>
      <c r="F84" s="170" t="s">
        <v>2567</v>
      </c>
      <c r="G84" s="192"/>
    </row>
    <row r="85" spans="2:9" s="52" customFormat="1" ht="26.25" customHeight="1">
      <c r="B85" s="167">
        <f t="shared" si="0"/>
        <v>85</v>
      </c>
      <c r="C85" s="129" t="s">
        <v>1261</v>
      </c>
      <c r="D85" s="80">
        <v>0</v>
      </c>
      <c r="E85" s="157"/>
      <c r="F85" s="196" t="s">
        <v>2555</v>
      </c>
      <c r="G85" s="51"/>
      <c r="H85" s="4"/>
      <c r="I85" s="4"/>
    </row>
    <row r="86" spans="2:9" s="52" customFormat="1" ht="19.5" customHeight="1">
      <c r="B86" s="167">
        <f t="shared" si="0"/>
        <v>86</v>
      </c>
      <c r="C86" s="129" t="s">
        <v>1234</v>
      </c>
      <c r="D86" s="163">
        <f>ROUND(IF(D51="Yes",D53,(D84+D85)),2)</f>
        <v>0</v>
      </c>
      <c r="E86" s="157"/>
      <c r="F86" s="195" t="s">
        <v>2557</v>
      </c>
      <c r="G86" s="51"/>
      <c r="H86" s="4"/>
      <c r="I86" s="4"/>
    </row>
    <row r="87" spans="2:9" ht="12.75" customHeight="1">
      <c r="B87" s="167">
        <f t="shared" si="0"/>
        <v>87</v>
      </c>
      <c r="C87" s="47" t="s">
        <v>1262</v>
      </c>
      <c r="D87" s="80">
        <v>0</v>
      </c>
      <c r="E87" s="143"/>
      <c r="F87" s="180" t="s">
        <v>1837</v>
      </c>
    </row>
    <row r="88" spans="2:9" ht="12.75" customHeight="1">
      <c r="B88" s="167">
        <f t="shared" si="0"/>
        <v>88</v>
      </c>
      <c r="C88" s="47" t="s">
        <v>1263</v>
      </c>
      <c r="D88" s="80">
        <v>0</v>
      </c>
      <c r="E88" s="143"/>
      <c r="F88" s="177" t="s">
        <v>1838</v>
      </c>
    </row>
    <row r="89" spans="2:9" ht="12.75" customHeight="1">
      <c r="B89" s="167">
        <f t="shared" si="0"/>
        <v>89</v>
      </c>
      <c r="C89" s="47" t="s">
        <v>1235</v>
      </c>
      <c r="D89" s="164">
        <f>ROUND(IF((D86-D87-D88)&gt;0,D86-D87-D88,0),2)</f>
        <v>0</v>
      </c>
      <c r="E89" s="143"/>
      <c r="F89" s="195" t="s">
        <v>2558</v>
      </c>
    </row>
    <row r="90" spans="2:9" ht="12.75" customHeight="1">
      <c r="B90" s="277" t="s">
        <v>2590</v>
      </c>
      <c r="C90" s="278"/>
      <c r="D90" s="278"/>
      <c r="E90" s="278"/>
      <c r="F90" s="279"/>
    </row>
    <row r="91" spans="2:9">
      <c r="B91" s="44"/>
      <c r="C91" s="37"/>
      <c r="D91" s="38"/>
      <c r="E91" s="37"/>
      <c r="F91" s="60"/>
      <c r="G91" s="61"/>
    </row>
    <row r="92" spans="2:9">
      <c r="B92" s="44"/>
      <c r="C92" s="37"/>
      <c r="D92" s="38"/>
      <c r="E92" s="37"/>
      <c r="F92" s="60"/>
      <c r="G92" s="61"/>
    </row>
  </sheetData>
  <mergeCells count="7">
    <mergeCell ref="B90:F90"/>
    <mergeCell ref="B7:F7"/>
    <mergeCell ref="B8:F8"/>
    <mergeCell ref="H15:I15"/>
    <mergeCell ref="B10:F10"/>
    <mergeCell ref="B11:F11"/>
    <mergeCell ref="B12:F12"/>
  </mergeCells>
  <dataValidations count="3">
    <dataValidation type="list" allowBlank="1" showInputMessage="1" showErrorMessage="1" errorTitle="NICU Valid Input Values" error="Please enter Yes or No." sqref="WVJ983073 D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D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D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D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D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D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D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D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D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D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D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D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D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D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D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xr:uid="{00000000-0002-0000-0100-000000000000}">
      <formula1>NICU</formula1>
    </dataValidation>
    <dataValidation type="list" allowBlank="1" showInputMessage="1" showErrorMessage="1" sqref="D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D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D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D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D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D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D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D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D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D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D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D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D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D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D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D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D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D65567:D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D131103:D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D196639:D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D262175:D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D327711:D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D393247:D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D458783:D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D524319:D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D589855:D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D655391:D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D720927:D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D786463:D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D851999:D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D917535:D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D983071:D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D18" xr:uid="{00000000-0002-0000-0100-000001000000}">
      <formula1>$H$16:$I$16</formula1>
    </dataValidation>
    <dataValidation type="whole" operator="lessThanOrEqual" allowBlank="1" showInputMessage="1" showErrorMessage="1" sqref="D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D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D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D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D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D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D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D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D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D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D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D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D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D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D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D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0000000-0002-0000-0100-000002000000}">
      <formula1>110</formula1>
    </dataValidation>
  </dataValidations>
  <pageMargins left="0.25" right="0.25" top="1" bottom="0.75" header="0.5" footer="0.5"/>
  <pageSetup scale="43" pageOrder="overThenDown" orientation="portrait" r:id="rId1"/>
  <headerFooter scaleWithDoc="0">
    <oddFooter>&amp;L&amp;8Mississippi Division of Medicaid DRG Pricing Calculator&amp;C&amp;8Tab 2 - Calculator&amp;R&amp;8 2020-21</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'4-CCR table'!$C$9:$C$163</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20"/>
  <sheetViews>
    <sheetView showGridLines="0" zoomScaleNormal="100" workbookViewId="0">
      <pane ySplit="13" topLeftCell="A14" activePane="bottomLeft" state="frozen"/>
      <selection pane="bottomLeft" sqref="A1:XFD1048576"/>
    </sheetView>
  </sheetViews>
  <sheetFormatPr defaultColWidth="9.140625" defaultRowHeight="12"/>
  <cols>
    <col min="1" max="1" width="2.28515625" style="40" customWidth="1"/>
    <col min="2" max="2" width="6.42578125" style="40" customWidth="1"/>
    <col min="3" max="3" width="11" style="41" customWidth="1"/>
    <col min="4" max="4" width="35.7109375" style="40" bestFit="1" customWidth="1"/>
    <col min="5" max="5" width="10.42578125" style="40" customWidth="1"/>
    <col min="6" max="6" width="11.42578125" style="62" customWidth="1"/>
    <col min="7" max="7" width="10.5703125" style="62" customWidth="1"/>
    <col min="8" max="8" width="10.85546875" style="40" bestFit="1" customWidth="1"/>
    <col min="9" max="9" width="9.140625" style="40" customWidth="1"/>
    <col min="10" max="10" width="11.7109375" style="40" customWidth="1"/>
    <col min="11" max="11" width="11.28515625" style="40" customWidth="1"/>
    <col min="12" max="12" width="10.140625" style="40" customWidth="1"/>
    <col min="13" max="13" width="23" style="40" bestFit="1" customWidth="1"/>
    <col min="14" max="14" width="19.5703125" style="40" bestFit="1" customWidth="1"/>
    <col min="15" max="15" width="10.85546875" style="40" customWidth="1"/>
    <col min="16" max="16" width="10.140625" style="40" customWidth="1"/>
    <col min="17" max="17" width="11" style="65" customWidth="1"/>
    <col min="18" max="16384" width="9.140625" style="40"/>
  </cols>
  <sheetData>
    <row r="1" spans="1:17" s="5" customFormat="1" ht="20.25">
      <c r="A1" s="299" t="s">
        <v>2580</v>
      </c>
      <c r="B1" s="300"/>
      <c r="C1" s="300"/>
      <c r="D1" s="300"/>
      <c r="E1" s="300"/>
      <c r="F1" s="300"/>
      <c r="G1" s="300"/>
      <c r="H1" s="300"/>
      <c r="I1" s="300"/>
      <c r="J1" s="300"/>
      <c r="K1" s="300"/>
      <c r="L1" s="300"/>
      <c r="M1" s="300"/>
      <c r="N1" s="300"/>
      <c r="O1" s="300"/>
      <c r="P1" s="300"/>
      <c r="Q1" s="301"/>
    </row>
    <row r="2" spans="1:17" s="39" customFormat="1" ht="3.75" customHeight="1">
      <c r="A2" s="234"/>
      <c r="B2" s="235"/>
      <c r="C2" s="236"/>
      <c r="D2" s="235"/>
      <c r="E2" s="237"/>
      <c r="F2" s="238"/>
      <c r="G2" s="238"/>
      <c r="H2" s="239"/>
      <c r="I2" s="239"/>
      <c r="J2" s="239"/>
      <c r="K2" s="239"/>
      <c r="L2" s="240"/>
      <c r="M2" s="241"/>
      <c r="N2" s="241"/>
      <c r="O2" s="242"/>
      <c r="P2" s="242"/>
      <c r="Q2" s="243"/>
    </row>
    <row r="3" spans="1:17" s="36" customFormat="1" ht="12.75">
      <c r="A3" s="302" t="s">
        <v>2012</v>
      </c>
      <c r="B3" s="303"/>
      <c r="C3" s="303"/>
      <c r="D3" s="303"/>
      <c r="E3" s="303"/>
      <c r="F3" s="303"/>
      <c r="G3" s="303"/>
      <c r="H3" s="303"/>
      <c r="I3" s="303"/>
      <c r="J3" s="303"/>
      <c r="K3" s="303"/>
      <c r="L3" s="303"/>
      <c r="M3" s="303"/>
      <c r="N3" s="303"/>
      <c r="O3" s="303"/>
      <c r="P3" s="303"/>
      <c r="Q3" s="304"/>
    </row>
    <row r="4" spans="1:17" s="37" customFormat="1" ht="12.75">
      <c r="A4" s="305" t="s">
        <v>2581</v>
      </c>
      <c r="B4" s="306"/>
      <c r="C4" s="306"/>
      <c r="D4" s="306"/>
      <c r="E4" s="306"/>
      <c r="F4" s="306"/>
      <c r="G4" s="306"/>
      <c r="H4" s="306"/>
      <c r="I4" s="306"/>
      <c r="J4" s="306"/>
      <c r="K4" s="306"/>
      <c r="L4" s="306"/>
      <c r="M4" s="306"/>
      <c r="N4" s="306"/>
      <c r="O4" s="306"/>
      <c r="P4" s="306"/>
      <c r="Q4" s="307"/>
    </row>
    <row r="5" spans="1:17" s="37" customFormat="1" ht="12.75">
      <c r="A5" s="308" t="s">
        <v>2140</v>
      </c>
      <c r="B5" s="309"/>
      <c r="C5" s="309"/>
      <c r="D5" s="309"/>
      <c r="E5" s="309"/>
      <c r="F5" s="309"/>
      <c r="G5" s="309"/>
      <c r="H5" s="309"/>
      <c r="I5" s="309"/>
      <c r="J5" s="309"/>
      <c r="K5" s="309"/>
      <c r="L5" s="309"/>
      <c r="M5" s="309"/>
      <c r="N5" s="309"/>
      <c r="O5" s="309"/>
      <c r="P5" s="309"/>
      <c r="Q5" s="310"/>
    </row>
    <row r="6" spans="1:17" s="37" customFormat="1" ht="12.75">
      <c r="A6" s="311" t="s">
        <v>2507</v>
      </c>
      <c r="B6" s="312"/>
      <c r="C6" s="312"/>
      <c r="D6" s="312"/>
      <c r="E6" s="312"/>
      <c r="F6" s="312"/>
      <c r="G6" s="312"/>
      <c r="H6" s="312"/>
      <c r="I6" s="312"/>
      <c r="J6" s="312"/>
      <c r="K6" s="312"/>
      <c r="L6" s="312"/>
      <c r="M6" s="312"/>
      <c r="N6" s="312"/>
      <c r="O6" s="312"/>
      <c r="P6" s="312"/>
      <c r="Q6" s="313"/>
    </row>
    <row r="7" spans="1:17" s="36" customFormat="1" ht="12.75">
      <c r="A7" s="311" t="s">
        <v>2537</v>
      </c>
      <c r="B7" s="312"/>
      <c r="C7" s="312"/>
      <c r="D7" s="312"/>
      <c r="E7" s="312"/>
      <c r="F7" s="312"/>
      <c r="G7" s="312"/>
      <c r="H7" s="312"/>
      <c r="I7" s="312"/>
      <c r="J7" s="312"/>
      <c r="K7" s="312"/>
      <c r="L7" s="312"/>
      <c r="M7" s="312"/>
      <c r="N7" s="312"/>
      <c r="O7" s="312"/>
      <c r="P7" s="312"/>
      <c r="Q7" s="313"/>
    </row>
    <row r="8" spans="1:17" s="37" customFormat="1" ht="12.75">
      <c r="A8" s="314" t="s">
        <v>2011</v>
      </c>
      <c r="B8" s="315"/>
      <c r="C8" s="315"/>
      <c r="D8" s="315"/>
      <c r="E8" s="315"/>
      <c r="F8" s="315"/>
      <c r="G8" s="315"/>
      <c r="H8" s="315"/>
      <c r="I8" s="315"/>
      <c r="J8" s="315"/>
      <c r="K8" s="315"/>
      <c r="L8" s="315"/>
      <c r="M8" s="315"/>
      <c r="N8" s="315"/>
      <c r="O8" s="315"/>
      <c r="P8" s="315"/>
      <c r="Q8" s="316"/>
    </row>
    <row r="9" spans="1:17" s="37" customFormat="1" ht="25.5" customHeight="1">
      <c r="A9" s="317" t="s">
        <v>2510</v>
      </c>
      <c r="B9" s="318"/>
      <c r="C9" s="318"/>
      <c r="D9" s="318"/>
      <c r="E9" s="318"/>
      <c r="F9" s="318"/>
      <c r="G9" s="318"/>
      <c r="H9" s="318"/>
      <c r="I9" s="318"/>
      <c r="J9" s="318"/>
      <c r="K9" s="318"/>
      <c r="L9" s="318"/>
      <c r="M9" s="318"/>
      <c r="N9" s="318"/>
      <c r="O9" s="318"/>
      <c r="P9" s="318"/>
      <c r="Q9" s="319"/>
    </row>
    <row r="10" spans="1:17" s="64" customFormat="1" ht="12.75">
      <c r="A10" s="293" t="s">
        <v>2583</v>
      </c>
      <c r="B10" s="294"/>
      <c r="C10" s="294"/>
      <c r="D10" s="294"/>
      <c r="E10" s="294"/>
      <c r="F10" s="294"/>
      <c r="G10" s="294"/>
      <c r="H10" s="294"/>
      <c r="I10" s="294"/>
      <c r="J10" s="294"/>
      <c r="K10" s="294"/>
      <c r="L10" s="294"/>
      <c r="M10" s="294"/>
      <c r="N10" s="294"/>
      <c r="O10" s="294"/>
      <c r="P10" s="294"/>
      <c r="Q10" s="295"/>
    </row>
    <row r="11" spans="1:17" s="63" customFormat="1" ht="13.5" thickBot="1">
      <c r="A11" s="296" t="s">
        <v>2020</v>
      </c>
      <c r="B11" s="297"/>
      <c r="C11" s="297"/>
      <c r="D11" s="297"/>
      <c r="E11" s="297"/>
      <c r="F11" s="297"/>
      <c r="G11" s="297"/>
      <c r="H11" s="297"/>
      <c r="I11" s="297"/>
      <c r="J11" s="297"/>
      <c r="K11" s="297"/>
      <c r="L11" s="297"/>
      <c r="M11" s="297"/>
      <c r="N11" s="297"/>
      <c r="O11" s="297"/>
      <c r="P11" s="297"/>
      <c r="Q11" s="298"/>
    </row>
    <row r="12" spans="1:17" s="39" customFormat="1" ht="3.75" customHeight="1">
      <c r="A12" s="234"/>
      <c r="B12" s="235"/>
      <c r="C12" s="236"/>
      <c r="D12" s="235"/>
      <c r="E12" s="237"/>
      <c r="F12" s="238"/>
      <c r="G12" s="238"/>
      <c r="H12" s="239"/>
      <c r="I12" s="239"/>
      <c r="J12" s="239"/>
      <c r="K12" s="239"/>
      <c r="L12" s="240"/>
      <c r="M12" s="241"/>
      <c r="N12" s="241"/>
      <c r="O12" s="242"/>
      <c r="P12" s="242"/>
      <c r="Q12" s="243"/>
    </row>
    <row r="13" spans="1:17" s="7" customFormat="1" ht="36">
      <c r="A13" s="116"/>
      <c r="B13" s="114" t="s">
        <v>1208</v>
      </c>
      <c r="C13" s="115" t="s">
        <v>1267</v>
      </c>
      <c r="D13" s="115" t="s">
        <v>1260</v>
      </c>
      <c r="E13" s="132" t="s">
        <v>1839</v>
      </c>
      <c r="F13" s="132" t="s">
        <v>1256</v>
      </c>
      <c r="G13" s="132" t="s">
        <v>1257</v>
      </c>
      <c r="H13" s="132" t="s">
        <v>2503</v>
      </c>
      <c r="I13" s="132" t="s">
        <v>2504</v>
      </c>
      <c r="J13" s="132" t="s">
        <v>1270</v>
      </c>
      <c r="K13" s="132" t="s">
        <v>1271</v>
      </c>
      <c r="L13" s="132" t="s">
        <v>1254</v>
      </c>
      <c r="M13" s="132" t="s">
        <v>1515</v>
      </c>
      <c r="N13" s="132" t="s">
        <v>2014</v>
      </c>
      <c r="O13" s="133" t="s">
        <v>1819</v>
      </c>
      <c r="P13" s="133" t="s">
        <v>2117</v>
      </c>
      <c r="Q13" s="134" t="s">
        <v>2544</v>
      </c>
    </row>
    <row r="14" spans="1:17" s="72" customFormat="1">
      <c r="A14" s="66"/>
      <c r="B14" s="67" t="s">
        <v>1207</v>
      </c>
      <c r="C14" s="221" t="s">
        <v>1516</v>
      </c>
      <c r="D14" s="66" t="s">
        <v>2143</v>
      </c>
      <c r="E14" s="68">
        <v>7.0671600000000003</v>
      </c>
      <c r="F14" s="74">
        <v>1.5</v>
      </c>
      <c r="G14" s="74">
        <v>1.5</v>
      </c>
      <c r="H14" s="68">
        <f t="shared" ref="H14:H77" si="0">ROUND(E14*F14,5)</f>
        <v>10.60074</v>
      </c>
      <c r="I14" s="70">
        <f t="shared" ref="I14:I77" si="1">ROUND(E14*G14,5)</f>
        <v>10.60074</v>
      </c>
      <c r="J14" s="71">
        <f>ROUND((H14*'2-Calculator'!$D$26),2)</f>
        <v>69858.880000000005</v>
      </c>
      <c r="K14" s="71">
        <f>ROUND((I14*'2-Calculator'!$D$26),2)</f>
        <v>69858.880000000005</v>
      </c>
      <c r="L14" s="69">
        <v>9.67</v>
      </c>
      <c r="M14" s="66" t="s">
        <v>2523</v>
      </c>
      <c r="N14" s="66" t="s">
        <v>2524</v>
      </c>
      <c r="O14" s="66" t="s">
        <v>1258</v>
      </c>
      <c r="P14" s="66" t="s">
        <v>1829</v>
      </c>
      <c r="Q14" s="141">
        <v>0</v>
      </c>
    </row>
    <row r="15" spans="1:17" s="72" customFormat="1">
      <c r="A15" s="66"/>
      <c r="B15" s="67" t="s">
        <v>1206</v>
      </c>
      <c r="C15" s="221" t="s">
        <v>1516</v>
      </c>
      <c r="D15" s="66" t="s">
        <v>2143</v>
      </c>
      <c r="E15" s="68">
        <v>7.1906299999999996</v>
      </c>
      <c r="F15" s="74">
        <v>1.5</v>
      </c>
      <c r="G15" s="74">
        <v>1.5</v>
      </c>
      <c r="H15" s="68">
        <f t="shared" si="0"/>
        <v>10.78595</v>
      </c>
      <c r="I15" s="70">
        <f t="shared" si="1"/>
        <v>10.78595</v>
      </c>
      <c r="J15" s="71">
        <f>ROUND((H15*'2-Calculator'!$D$26),2)</f>
        <v>71079.41</v>
      </c>
      <c r="K15" s="71">
        <f>ROUND((I15*'2-Calculator'!$D$26),2)</f>
        <v>71079.41</v>
      </c>
      <c r="L15" s="69">
        <v>10.08</v>
      </c>
      <c r="M15" s="66" t="s">
        <v>2523</v>
      </c>
      <c r="N15" s="66" t="s">
        <v>2524</v>
      </c>
      <c r="O15" s="66" t="s">
        <v>1258</v>
      </c>
      <c r="P15" s="66" t="s">
        <v>1829</v>
      </c>
      <c r="Q15" s="141">
        <v>5</v>
      </c>
    </row>
    <row r="16" spans="1:17" s="72" customFormat="1">
      <c r="A16" s="66"/>
      <c r="B16" s="67" t="s">
        <v>1205</v>
      </c>
      <c r="C16" s="221" t="s">
        <v>1516</v>
      </c>
      <c r="D16" s="66" t="s">
        <v>2143</v>
      </c>
      <c r="E16" s="68">
        <v>8.8484800000000003</v>
      </c>
      <c r="F16" s="74">
        <v>1.5</v>
      </c>
      <c r="G16" s="74">
        <v>1.5</v>
      </c>
      <c r="H16" s="68">
        <f t="shared" si="0"/>
        <v>13.27272</v>
      </c>
      <c r="I16" s="70">
        <f t="shared" si="1"/>
        <v>13.27272</v>
      </c>
      <c r="J16" s="71">
        <f>ROUND((H16*'2-Calculator'!$D$26),2)</f>
        <v>87467.22</v>
      </c>
      <c r="K16" s="71">
        <f>ROUND((I16*'2-Calculator'!$D$26),2)</f>
        <v>87467.22</v>
      </c>
      <c r="L16" s="69">
        <v>14.49</v>
      </c>
      <c r="M16" s="66" t="s">
        <v>2523</v>
      </c>
      <c r="N16" s="66" t="s">
        <v>2524</v>
      </c>
      <c r="O16" s="66" t="s">
        <v>1258</v>
      </c>
      <c r="P16" s="66" t="s">
        <v>1829</v>
      </c>
      <c r="Q16" s="141">
        <v>5</v>
      </c>
    </row>
    <row r="17" spans="1:17" s="72" customFormat="1">
      <c r="A17" s="66"/>
      <c r="B17" s="67" t="s">
        <v>1204</v>
      </c>
      <c r="C17" s="221" t="s">
        <v>1516</v>
      </c>
      <c r="D17" s="66" t="s">
        <v>2143</v>
      </c>
      <c r="E17" s="68">
        <v>14.09076</v>
      </c>
      <c r="F17" s="74">
        <v>1.5</v>
      </c>
      <c r="G17" s="74">
        <v>1.5</v>
      </c>
      <c r="H17" s="68">
        <f t="shared" si="0"/>
        <v>21.136140000000001</v>
      </c>
      <c r="I17" s="70">
        <f t="shared" si="1"/>
        <v>21.136140000000001</v>
      </c>
      <c r="J17" s="71">
        <f>ROUND((H17*'2-Calculator'!$D$26),2)</f>
        <v>139287.16</v>
      </c>
      <c r="K17" s="71">
        <f>ROUND((I17*'2-Calculator'!$D$26),2)</f>
        <v>139287.16</v>
      </c>
      <c r="L17" s="69">
        <v>35.85</v>
      </c>
      <c r="M17" s="66" t="s">
        <v>2523</v>
      </c>
      <c r="N17" s="66" t="s">
        <v>2524</v>
      </c>
      <c r="O17" s="66" t="s">
        <v>1258</v>
      </c>
      <c r="P17" s="66" t="s">
        <v>1829</v>
      </c>
      <c r="Q17" s="141">
        <v>5</v>
      </c>
    </row>
    <row r="18" spans="1:17" s="72" customFormat="1">
      <c r="A18" s="66"/>
      <c r="B18" s="67" t="s">
        <v>1203</v>
      </c>
      <c r="C18" s="221" t="s">
        <v>1517</v>
      </c>
      <c r="D18" s="66" t="s">
        <v>2144</v>
      </c>
      <c r="E18" s="68">
        <v>8.9132499999999997</v>
      </c>
      <c r="F18" s="74">
        <v>1.5</v>
      </c>
      <c r="G18" s="74">
        <v>1.5</v>
      </c>
      <c r="H18" s="68">
        <f t="shared" si="0"/>
        <v>13.36988</v>
      </c>
      <c r="I18" s="70">
        <f t="shared" si="1"/>
        <v>13.36988</v>
      </c>
      <c r="J18" s="71">
        <f>ROUND((H18*'2-Calculator'!$D$26),2)</f>
        <v>88107.51</v>
      </c>
      <c r="K18" s="71">
        <f>ROUND((I18*'2-Calculator'!$D$26),2)</f>
        <v>88107.51</v>
      </c>
      <c r="L18" s="69">
        <v>11</v>
      </c>
      <c r="M18" s="66" t="s">
        <v>2523</v>
      </c>
      <c r="N18" s="66" t="s">
        <v>2524</v>
      </c>
      <c r="O18" s="66" t="s">
        <v>1258</v>
      </c>
      <c r="P18" s="66" t="s">
        <v>1829</v>
      </c>
      <c r="Q18" s="141">
        <v>0</v>
      </c>
    </row>
    <row r="19" spans="1:17" s="72" customFormat="1">
      <c r="A19" s="66"/>
      <c r="B19" s="67" t="s">
        <v>1202</v>
      </c>
      <c r="C19" s="221" t="s">
        <v>1517</v>
      </c>
      <c r="D19" s="66" t="s">
        <v>2144</v>
      </c>
      <c r="E19" s="68">
        <v>10.12937</v>
      </c>
      <c r="F19" s="74">
        <v>1.5</v>
      </c>
      <c r="G19" s="74">
        <v>1.5</v>
      </c>
      <c r="H19" s="68">
        <f t="shared" si="0"/>
        <v>15.19406</v>
      </c>
      <c r="I19" s="70">
        <f t="shared" si="1"/>
        <v>15.19406</v>
      </c>
      <c r="J19" s="71">
        <f>ROUND((H19*'2-Calculator'!$D$26),2)</f>
        <v>100128.86</v>
      </c>
      <c r="K19" s="71">
        <f>ROUND((I19*'2-Calculator'!$D$26),2)</f>
        <v>100128.86</v>
      </c>
      <c r="L19" s="69">
        <v>16.25</v>
      </c>
      <c r="M19" s="66" t="s">
        <v>2523</v>
      </c>
      <c r="N19" s="66" t="s">
        <v>2524</v>
      </c>
      <c r="O19" s="66" t="s">
        <v>1258</v>
      </c>
      <c r="P19" s="66" t="s">
        <v>1829</v>
      </c>
      <c r="Q19" s="141">
        <v>0</v>
      </c>
    </row>
    <row r="20" spans="1:17" s="72" customFormat="1">
      <c r="A20" s="66"/>
      <c r="B20" s="67" t="s">
        <v>1201</v>
      </c>
      <c r="C20" s="221" t="s">
        <v>1517</v>
      </c>
      <c r="D20" s="66" t="s">
        <v>2144</v>
      </c>
      <c r="E20" s="68">
        <v>12.18431</v>
      </c>
      <c r="F20" s="74">
        <v>1.5</v>
      </c>
      <c r="G20" s="74">
        <v>1.5</v>
      </c>
      <c r="H20" s="68">
        <f t="shared" si="0"/>
        <v>18.27647</v>
      </c>
      <c r="I20" s="70">
        <f t="shared" si="1"/>
        <v>18.27647</v>
      </c>
      <c r="J20" s="71">
        <f>ROUND((H20*'2-Calculator'!$D$26),2)</f>
        <v>120441.94</v>
      </c>
      <c r="K20" s="71">
        <f>ROUND((I20*'2-Calculator'!$D$26),2)</f>
        <v>120441.94</v>
      </c>
      <c r="L20" s="69">
        <v>22.52</v>
      </c>
      <c r="M20" s="66" t="s">
        <v>2523</v>
      </c>
      <c r="N20" s="66" t="s">
        <v>2524</v>
      </c>
      <c r="O20" s="66" t="s">
        <v>1258</v>
      </c>
      <c r="P20" s="66" t="s">
        <v>1829</v>
      </c>
      <c r="Q20" s="141">
        <v>0</v>
      </c>
    </row>
    <row r="21" spans="1:17" s="72" customFormat="1">
      <c r="A21" s="66"/>
      <c r="B21" s="67" t="s">
        <v>1200</v>
      </c>
      <c r="C21" s="221" t="s">
        <v>1517</v>
      </c>
      <c r="D21" s="66" t="s">
        <v>2144</v>
      </c>
      <c r="E21" s="68">
        <v>18.78989</v>
      </c>
      <c r="F21" s="74">
        <v>1.5</v>
      </c>
      <c r="G21" s="74">
        <v>1.5</v>
      </c>
      <c r="H21" s="68">
        <f t="shared" si="0"/>
        <v>28.184840000000001</v>
      </c>
      <c r="I21" s="70">
        <f t="shared" si="1"/>
        <v>28.184840000000001</v>
      </c>
      <c r="J21" s="71">
        <f>ROUND((H21*'2-Calculator'!$D$26),2)</f>
        <v>185738.1</v>
      </c>
      <c r="K21" s="71">
        <f>ROUND((I21*'2-Calculator'!$D$26),2)</f>
        <v>185738.1</v>
      </c>
      <c r="L21" s="69">
        <v>50.6</v>
      </c>
      <c r="M21" s="66" t="s">
        <v>2523</v>
      </c>
      <c r="N21" s="66" t="s">
        <v>2524</v>
      </c>
      <c r="O21" s="66" t="s">
        <v>1258</v>
      </c>
      <c r="P21" s="66" t="s">
        <v>1829</v>
      </c>
      <c r="Q21" s="141">
        <v>4</v>
      </c>
    </row>
    <row r="22" spans="1:17" s="72" customFormat="1">
      <c r="A22" s="66"/>
      <c r="B22" s="67" t="s">
        <v>1199</v>
      </c>
      <c r="C22" s="221" t="s">
        <v>1518</v>
      </c>
      <c r="D22" s="66" t="s">
        <v>2410</v>
      </c>
      <c r="E22" s="68">
        <v>5.0964700000000001</v>
      </c>
      <c r="F22" s="74">
        <v>1</v>
      </c>
      <c r="G22" s="74">
        <v>1</v>
      </c>
      <c r="H22" s="68">
        <f t="shared" si="0"/>
        <v>5.0964700000000001</v>
      </c>
      <c r="I22" s="70">
        <f t="shared" si="1"/>
        <v>5.0964700000000001</v>
      </c>
      <c r="J22" s="71">
        <f>ROUND((H22*'2-Calculator'!$D$26),2)</f>
        <v>33585.74</v>
      </c>
      <c r="K22" s="71">
        <f>ROUND((I22*'2-Calculator'!$D$26),2)</f>
        <v>33585.74</v>
      </c>
      <c r="L22" s="69">
        <v>12</v>
      </c>
      <c r="M22" s="66" t="s">
        <v>2525</v>
      </c>
      <c r="N22" s="66" t="s">
        <v>2526</v>
      </c>
      <c r="O22" s="66"/>
      <c r="P22" s="66" t="s">
        <v>1829</v>
      </c>
      <c r="Q22" s="141">
        <v>0</v>
      </c>
    </row>
    <row r="23" spans="1:17" s="72" customFormat="1">
      <c r="A23" s="66"/>
      <c r="B23" s="67" t="s">
        <v>1198</v>
      </c>
      <c r="C23" s="221" t="s">
        <v>1518</v>
      </c>
      <c r="D23" s="66" t="s">
        <v>2556</v>
      </c>
      <c r="E23" s="68">
        <v>6.55966</v>
      </c>
      <c r="F23" s="74">
        <v>1</v>
      </c>
      <c r="G23" s="74">
        <v>1</v>
      </c>
      <c r="H23" s="68">
        <f t="shared" si="0"/>
        <v>6.55966</v>
      </c>
      <c r="I23" s="70">
        <f t="shared" si="1"/>
        <v>6.55966</v>
      </c>
      <c r="J23" s="71">
        <f>ROUND((H23*'2-Calculator'!$D$26),2)</f>
        <v>43228.160000000003</v>
      </c>
      <c r="K23" s="71">
        <f>ROUND((I23*'2-Calculator'!$D$26),2)</f>
        <v>43228.160000000003</v>
      </c>
      <c r="L23" s="69">
        <v>16.329999999999998</v>
      </c>
      <c r="M23" s="66" t="s">
        <v>2525</v>
      </c>
      <c r="N23" s="66" t="s">
        <v>2526</v>
      </c>
      <c r="O23" s="66"/>
      <c r="P23" s="66" t="s">
        <v>1829</v>
      </c>
      <c r="Q23" s="141">
        <v>2</v>
      </c>
    </row>
    <row r="24" spans="1:17" s="72" customFormat="1">
      <c r="A24" s="66"/>
      <c r="B24" s="67" t="s">
        <v>1197</v>
      </c>
      <c r="C24" s="221" t="s">
        <v>1518</v>
      </c>
      <c r="D24" s="66" t="s">
        <v>2556</v>
      </c>
      <c r="E24" s="68">
        <v>9.2436699999999998</v>
      </c>
      <c r="F24" s="74">
        <v>1</v>
      </c>
      <c r="G24" s="74">
        <v>1</v>
      </c>
      <c r="H24" s="68">
        <f t="shared" si="0"/>
        <v>9.2436699999999998</v>
      </c>
      <c r="I24" s="70">
        <f t="shared" si="1"/>
        <v>9.2436699999999998</v>
      </c>
      <c r="J24" s="71">
        <f>ROUND((H24*'2-Calculator'!$D$26),2)</f>
        <v>60915.79</v>
      </c>
      <c r="K24" s="71">
        <f>ROUND((I24*'2-Calculator'!$D$26),2)</f>
        <v>60915.79</v>
      </c>
      <c r="L24" s="69">
        <v>30.94</v>
      </c>
      <c r="M24" s="66" t="s">
        <v>2525</v>
      </c>
      <c r="N24" s="66" t="s">
        <v>2526</v>
      </c>
      <c r="O24" s="66"/>
      <c r="P24" s="66" t="s">
        <v>1829</v>
      </c>
      <c r="Q24" s="141">
        <v>7</v>
      </c>
    </row>
    <row r="25" spans="1:17" s="72" customFormat="1">
      <c r="A25" s="66"/>
      <c r="B25" s="67" t="s">
        <v>1196</v>
      </c>
      <c r="C25" s="221" t="s">
        <v>1518</v>
      </c>
      <c r="D25" s="66" t="s">
        <v>2410</v>
      </c>
      <c r="E25" s="68">
        <v>13.70895</v>
      </c>
      <c r="F25" s="74">
        <v>1</v>
      </c>
      <c r="G25" s="74">
        <v>1</v>
      </c>
      <c r="H25" s="68">
        <f t="shared" si="0"/>
        <v>13.70895</v>
      </c>
      <c r="I25" s="70">
        <f t="shared" si="1"/>
        <v>13.70895</v>
      </c>
      <c r="J25" s="71">
        <f>ROUND((H25*'2-Calculator'!$D$26),2)</f>
        <v>90341.98</v>
      </c>
      <c r="K25" s="71">
        <f>ROUND((I25*'2-Calculator'!$D$26),2)</f>
        <v>90341.98</v>
      </c>
      <c r="L25" s="69">
        <v>48.66</v>
      </c>
      <c r="M25" s="66" t="s">
        <v>2525</v>
      </c>
      <c r="N25" s="66" t="s">
        <v>2526</v>
      </c>
      <c r="O25" s="66"/>
      <c r="P25" s="66" t="s">
        <v>1829</v>
      </c>
      <c r="Q25" s="141">
        <v>97</v>
      </c>
    </row>
    <row r="26" spans="1:17" s="72" customFormat="1">
      <c r="A26" s="66"/>
      <c r="B26" s="67" t="s">
        <v>1195</v>
      </c>
      <c r="C26" s="221" t="s">
        <v>1519</v>
      </c>
      <c r="D26" s="66" t="s">
        <v>2411</v>
      </c>
      <c r="E26" s="68">
        <v>4.6636499999999996</v>
      </c>
      <c r="F26" s="74">
        <v>1</v>
      </c>
      <c r="G26" s="74">
        <v>1</v>
      </c>
      <c r="H26" s="68">
        <f t="shared" si="0"/>
        <v>4.6636499999999996</v>
      </c>
      <c r="I26" s="70">
        <f t="shared" si="1"/>
        <v>4.6636499999999996</v>
      </c>
      <c r="J26" s="71">
        <f>ROUND((H26*'2-Calculator'!$D$26),2)</f>
        <v>30733.45</v>
      </c>
      <c r="K26" s="71">
        <f>ROUND((I26*'2-Calculator'!$D$26),2)</f>
        <v>30733.45</v>
      </c>
      <c r="L26" s="69">
        <v>28</v>
      </c>
      <c r="M26" s="66" t="s">
        <v>2525</v>
      </c>
      <c r="N26" s="66" t="s">
        <v>2526</v>
      </c>
      <c r="O26" s="66"/>
      <c r="P26" s="66" t="s">
        <v>1829</v>
      </c>
      <c r="Q26" s="141">
        <v>0</v>
      </c>
    </row>
    <row r="27" spans="1:17" s="72" customFormat="1">
      <c r="A27" s="66"/>
      <c r="B27" s="67" t="s">
        <v>1194</v>
      </c>
      <c r="C27" s="221" t="s">
        <v>1519</v>
      </c>
      <c r="D27" s="66" t="s">
        <v>2411</v>
      </c>
      <c r="E27" s="68">
        <v>4.9798999999999998</v>
      </c>
      <c r="F27" s="74">
        <v>1</v>
      </c>
      <c r="G27" s="74">
        <v>1</v>
      </c>
      <c r="H27" s="68">
        <f t="shared" si="0"/>
        <v>4.9798999999999998</v>
      </c>
      <c r="I27" s="70">
        <f t="shared" si="1"/>
        <v>4.9798999999999998</v>
      </c>
      <c r="J27" s="71">
        <f>ROUND((H27*'2-Calculator'!$D$26),2)</f>
        <v>32817.54</v>
      </c>
      <c r="K27" s="71">
        <f>ROUND((I27*'2-Calculator'!$D$26),2)</f>
        <v>32817.54</v>
      </c>
      <c r="L27" s="69">
        <v>15</v>
      </c>
      <c r="M27" s="66" t="s">
        <v>2525</v>
      </c>
      <c r="N27" s="66" t="s">
        <v>2526</v>
      </c>
      <c r="O27" s="66"/>
      <c r="P27" s="66" t="s">
        <v>1829</v>
      </c>
      <c r="Q27" s="141">
        <v>0</v>
      </c>
    </row>
    <row r="28" spans="1:17" s="72" customFormat="1">
      <c r="A28" s="66"/>
      <c r="B28" s="67" t="s">
        <v>1193</v>
      </c>
      <c r="C28" s="221" t="s">
        <v>1519</v>
      </c>
      <c r="D28" s="66" t="s">
        <v>2411</v>
      </c>
      <c r="E28" s="68">
        <v>6.74376</v>
      </c>
      <c r="F28" s="74">
        <v>1</v>
      </c>
      <c r="G28" s="74">
        <v>1</v>
      </c>
      <c r="H28" s="68">
        <f t="shared" si="0"/>
        <v>6.74376</v>
      </c>
      <c r="I28" s="70">
        <f t="shared" si="1"/>
        <v>6.74376</v>
      </c>
      <c r="J28" s="71">
        <f>ROUND((H28*'2-Calculator'!$D$26),2)</f>
        <v>44441.38</v>
      </c>
      <c r="K28" s="71">
        <f>ROUND((I28*'2-Calculator'!$D$26),2)</f>
        <v>44441.38</v>
      </c>
      <c r="L28" s="69">
        <v>23.01</v>
      </c>
      <c r="M28" s="66" t="s">
        <v>2525</v>
      </c>
      <c r="N28" s="66" t="s">
        <v>2526</v>
      </c>
      <c r="O28" s="66"/>
      <c r="P28" s="66" t="s">
        <v>1829</v>
      </c>
      <c r="Q28" s="141">
        <v>14</v>
      </c>
    </row>
    <row r="29" spans="1:17" s="72" customFormat="1">
      <c r="A29" s="66"/>
      <c r="B29" s="67" t="s">
        <v>1192</v>
      </c>
      <c r="C29" s="221" t="s">
        <v>1519</v>
      </c>
      <c r="D29" s="66" t="s">
        <v>2411</v>
      </c>
      <c r="E29" s="68">
        <v>9.7022300000000001</v>
      </c>
      <c r="F29" s="74">
        <v>1</v>
      </c>
      <c r="G29" s="74">
        <v>1</v>
      </c>
      <c r="H29" s="68">
        <f t="shared" si="0"/>
        <v>9.7022300000000001</v>
      </c>
      <c r="I29" s="70">
        <f t="shared" si="1"/>
        <v>9.7022300000000001</v>
      </c>
      <c r="J29" s="71">
        <f>ROUND((H29*'2-Calculator'!$D$26),2)</f>
        <v>63937.7</v>
      </c>
      <c r="K29" s="71">
        <f>ROUND((I29*'2-Calculator'!$D$26),2)</f>
        <v>63937.7</v>
      </c>
      <c r="L29" s="69">
        <v>36.04</v>
      </c>
      <c r="M29" s="66" t="s">
        <v>2525</v>
      </c>
      <c r="N29" s="66" t="s">
        <v>2526</v>
      </c>
      <c r="O29" s="66"/>
      <c r="P29" s="66" t="s">
        <v>1829</v>
      </c>
      <c r="Q29" s="141">
        <v>85</v>
      </c>
    </row>
    <row r="30" spans="1:17" s="72" customFormat="1">
      <c r="A30" s="66"/>
      <c r="B30" s="67" t="s">
        <v>1191</v>
      </c>
      <c r="C30" s="221" t="s">
        <v>1520</v>
      </c>
      <c r="D30" s="66" t="s">
        <v>2145</v>
      </c>
      <c r="E30" s="68">
        <v>5.6238099999999998</v>
      </c>
      <c r="F30" s="74">
        <v>1.5</v>
      </c>
      <c r="G30" s="74">
        <v>1.5</v>
      </c>
      <c r="H30" s="68">
        <f t="shared" si="0"/>
        <v>8.4357199999999999</v>
      </c>
      <c r="I30" s="70">
        <f t="shared" si="1"/>
        <v>8.4357199999999999</v>
      </c>
      <c r="J30" s="71">
        <f>ROUND((H30*'2-Calculator'!$D$26),2)</f>
        <v>55591.39</v>
      </c>
      <c r="K30" s="71">
        <f>ROUND((I30*'2-Calculator'!$D$26),2)</f>
        <v>55591.39</v>
      </c>
      <c r="L30" s="69">
        <v>8</v>
      </c>
      <c r="M30" s="66" t="s">
        <v>2523</v>
      </c>
      <c r="N30" s="66" t="s">
        <v>2524</v>
      </c>
      <c r="O30" s="66" t="s">
        <v>1258</v>
      </c>
      <c r="P30" s="66" t="s">
        <v>1829</v>
      </c>
      <c r="Q30" s="141">
        <v>0</v>
      </c>
    </row>
    <row r="31" spans="1:17" s="72" customFormat="1">
      <c r="A31" s="66"/>
      <c r="B31" s="67" t="s">
        <v>1190</v>
      </c>
      <c r="C31" s="221" t="s">
        <v>1520</v>
      </c>
      <c r="D31" s="66" t="s">
        <v>2145</v>
      </c>
      <c r="E31" s="68">
        <v>7.4867100000000004</v>
      </c>
      <c r="F31" s="74">
        <v>1.5</v>
      </c>
      <c r="G31" s="74">
        <v>1.5</v>
      </c>
      <c r="H31" s="68">
        <f t="shared" si="0"/>
        <v>11.23007</v>
      </c>
      <c r="I31" s="70">
        <f t="shared" si="1"/>
        <v>11.23007</v>
      </c>
      <c r="J31" s="71">
        <f>ROUND((H31*'2-Calculator'!$D$26),2)</f>
        <v>74006.16</v>
      </c>
      <c r="K31" s="71">
        <f>ROUND((I31*'2-Calculator'!$D$26),2)</f>
        <v>74006.16</v>
      </c>
      <c r="L31" s="69">
        <v>8.57</v>
      </c>
      <c r="M31" s="66" t="s">
        <v>2523</v>
      </c>
      <c r="N31" s="66" t="s">
        <v>2524</v>
      </c>
      <c r="O31" s="66" t="s">
        <v>1258</v>
      </c>
      <c r="P31" s="66" t="s">
        <v>1829</v>
      </c>
      <c r="Q31" s="141">
        <v>0</v>
      </c>
    </row>
    <row r="32" spans="1:17" s="72" customFormat="1">
      <c r="A32" s="66"/>
      <c r="B32" s="67" t="s">
        <v>1189</v>
      </c>
      <c r="C32" s="221" t="s">
        <v>1520</v>
      </c>
      <c r="D32" s="66" t="s">
        <v>2145</v>
      </c>
      <c r="E32" s="68">
        <v>9.2747799999999998</v>
      </c>
      <c r="F32" s="74">
        <v>1.5</v>
      </c>
      <c r="G32" s="74">
        <v>1.5</v>
      </c>
      <c r="H32" s="68">
        <f t="shared" si="0"/>
        <v>13.91217</v>
      </c>
      <c r="I32" s="70">
        <f t="shared" si="1"/>
        <v>13.91217</v>
      </c>
      <c r="J32" s="71">
        <f>ROUND((H32*'2-Calculator'!$D$26),2)</f>
        <v>91681.2</v>
      </c>
      <c r="K32" s="71">
        <f>ROUND((I32*'2-Calculator'!$D$26),2)</f>
        <v>91681.2</v>
      </c>
      <c r="L32" s="69">
        <v>8.67</v>
      </c>
      <c r="M32" s="66" t="s">
        <v>2523</v>
      </c>
      <c r="N32" s="66" t="s">
        <v>2524</v>
      </c>
      <c r="O32" s="66" t="s">
        <v>1258</v>
      </c>
      <c r="P32" s="66" t="s">
        <v>1829</v>
      </c>
      <c r="Q32" s="141">
        <v>0</v>
      </c>
    </row>
    <row r="33" spans="1:17" s="72" customFormat="1">
      <c r="A33" s="66"/>
      <c r="B33" s="67" t="s">
        <v>1188</v>
      </c>
      <c r="C33" s="221" t="s">
        <v>1520</v>
      </c>
      <c r="D33" s="66" t="s">
        <v>2145</v>
      </c>
      <c r="E33" s="68">
        <v>13.97499</v>
      </c>
      <c r="F33" s="74">
        <v>1.5</v>
      </c>
      <c r="G33" s="74">
        <v>1.5</v>
      </c>
      <c r="H33" s="68">
        <f t="shared" si="0"/>
        <v>20.962489999999999</v>
      </c>
      <c r="I33" s="70">
        <f t="shared" si="1"/>
        <v>20.962489999999999</v>
      </c>
      <c r="J33" s="71">
        <f>ROUND((H33*'2-Calculator'!$D$26),2)</f>
        <v>138142.81</v>
      </c>
      <c r="K33" s="71">
        <f>ROUND((I33*'2-Calculator'!$D$26),2)</f>
        <v>138142.81</v>
      </c>
      <c r="L33" s="69">
        <v>12.5</v>
      </c>
      <c r="M33" s="66" t="s">
        <v>2523</v>
      </c>
      <c r="N33" s="66" t="s">
        <v>2524</v>
      </c>
      <c r="O33" s="66" t="s">
        <v>1258</v>
      </c>
      <c r="P33" s="66" t="s">
        <v>1829</v>
      </c>
      <c r="Q33" s="141">
        <v>0</v>
      </c>
    </row>
    <row r="34" spans="1:17" s="72" customFormat="1">
      <c r="A34" s="66"/>
      <c r="B34" s="67" t="s">
        <v>2146</v>
      </c>
      <c r="C34" s="221" t="s">
        <v>2392</v>
      </c>
      <c r="D34" s="66" t="s">
        <v>2412</v>
      </c>
      <c r="E34" s="68">
        <v>4.4629500000000002</v>
      </c>
      <c r="F34" s="74">
        <v>1.5</v>
      </c>
      <c r="G34" s="74">
        <v>1.5</v>
      </c>
      <c r="H34" s="68">
        <f t="shared" si="0"/>
        <v>6.6944299999999997</v>
      </c>
      <c r="I34" s="70">
        <f t="shared" si="1"/>
        <v>6.6944299999999997</v>
      </c>
      <c r="J34" s="71">
        <f>ROUND((H34*'2-Calculator'!$D$26),2)</f>
        <v>44116.29</v>
      </c>
      <c r="K34" s="71">
        <f>ROUND((I34*'2-Calculator'!$D$26),2)</f>
        <v>44116.29</v>
      </c>
      <c r="L34" s="69">
        <v>5.22</v>
      </c>
      <c r="M34" s="66" t="s">
        <v>2523</v>
      </c>
      <c r="N34" s="66" t="s">
        <v>2524</v>
      </c>
      <c r="O34" s="66" t="s">
        <v>1258</v>
      </c>
      <c r="P34" s="66" t="s">
        <v>1829</v>
      </c>
      <c r="Q34" s="141">
        <v>0</v>
      </c>
    </row>
    <row r="35" spans="1:17" s="72" customFormat="1">
      <c r="A35" s="66"/>
      <c r="B35" s="67" t="s">
        <v>2147</v>
      </c>
      <c r="C35" s="221" t="s">
        <v>2392</v>
      </c>
      <c r="D35" s="66" t="s">
        <v>2412</v>
      </c>
      <c r="E35" s="68">
        <v>5.6406099999999997</v>
      </c>
      <c r="F35" s="74">
        <v>1.5</v>
      </c>
      <c r="G35" s="74">
        <v>1.5</v>
      </c>
      <c r="H35" s="68">
        <f t="shared" si="0"/>
        <v>8.4609199999999998</v>
      </c>
      <c r="I35" s="70">
        <f t="shared" si="1"/>
        <v>8.4609199999999998</v>
      </c>
      <c r="J35" s="71">
        <f>ROUND((H35*'2-Calculator'!$D$26),2)</f>
        <v>55757.46</v>
      </c>
      <c r="K35" s="71">
        <f>ROUND((I35*'2-Calculator'!$D$26),2)</f>
        <v>55757.46</v>
      </c>
      <c r="L35" s="69">
        <v>17.75</v>
      </c>
      <c r="M35" s="66" t="s">
        <v>2523</v>
      </c>
      <c r="N35" s="66" t="s">
        <v>2524</v>
      </c>
      <c r="O35" s="66" t="s">
        <v>1258</v>
      </c>
      <c r="P35" s="66" t="s">
        <v>1829</v>
      </c>
      <c r="Q35" s="141">
        <v>2</v>
      </c>
    </row>
    <row r="36" spans="1:17" s="72" customFormat="1">
      <c r="A36" s="66"/>
      <c r="B36" s="67" t="s">
        <v>2148</v>
      </c>
      <c r="C36" s="221" t="s">
        <v>2392</v>
      </c>
      <c r="D36" s="66" t="s">
        <v>2412</v>
      </c>
      <c r="E36" s="68">
        <v>7.46591</v>
      </c>
      <c r="F36" s="74">
        <v>1.5</v>
      </c>
      <c r="G36" s="74">
        <v>1.5</v>
      </c>
      <c r="H36" s="68">
        <f t="shared" si="0"/>
        <v>11.198869999999999</v>
      </c>
      <c r="I36" s="70">
        <f t="shared" si="1"/>
        <v>11.198869999999999</v>
      </c>
      <c r="J36" s="71">
        <f>ROUND((H36*'2-Calculator'!$D$26),2)</f>
        <v>73800.55</v>
      </c>
      <c r="K36" s="71">
        <f>ROUND((I36*'2-Calculator'!$D$26),2)</f>
        <v>73800.55</v>
      </c>
      <c r="L36" s="69">
        <v>23.01</v>
      </c>
      <c r="M36" s="66" t="s">
        <v>2523</v>
      </c>
      <c r="N36" s="66" t="s">
        <v>2524</v>
      </c>
      <c r="O36" s="66" t="s">
        <v>1258</v>
      </c>
      <c r="P36" s="66" t="s">
        <v>1829</v>
      </c>
      <c r="Q36" s="141">
        <v>7</v>
      </c>
    </row>
    <row r="37" spans="1:17" s="72" customFormat="1">
      <c r="A37" s="66"/>
      <c r="B37" s="67" t="s">
        <v>2149</v>
      </c>
      <c r="C37" s="221" t="s">
        <v>2392</v>
      </c>
      <c r="D37" s="66" t="s">
        <v>2412</v>
      </c>
      <c r="E37" s="68">
        <v>14.248950000000001</v>
      </c>
      <c r="F37" s="74">
        <v>1.5</v>
      </c>
      <c r="G37" s="74">
        <v>1.5</v>
      </c>
      <c r="H37" s="68">
        <f t="shared" si="0"/>
        <v>21.373429999999999</v>
      </c>
      <c r="I37" s="70">
        <f t="shared" si="1"/>
        <v>21.373429999999999</v>
      </c>
      <c r="J37" s="71">
        <f>ROUND((H37*'2-Calculator'!$D$26),2)</f>
        <v>140850.9</v>
      </c>
      <c r="K37" s="71">
        <f>ROUND((I37*'2-Calculator'!$D$26),2)</f>
        <v>140850.9</v>
      </c>
      <c r="L37" s="69">
        <v>45.03</v>
      </c>
      <c r="M37" s="66" t="s">
        <v>2523</v>
      </c>
      <c r="N37" s="66" t="s">
        <v>2524</v>
      </c>
      <c r="O37" s="66" t="s">
        <v>1258</v>
      </c>
      <c r="P37" s="66" t="s">
        <v>1829</v>
      </c>
      <c r="Q37" s="141">
        <v>11</v>
      </c>
    </row>
    <row r="38" spans="1:17" s="72" customFormat="1">
      <c r="A38" s="66"/>
      <c r="B38" s="67" t="s">
        <v>2150</v>
      </c>
      <c r="C38" s="221" t="s">
        <v>2393</v>
      </c>
      <c r="D38" s="66" t="s">
        <v>2413</v>
      </c>
      <c r="E38" s="68">
        <v>4.4629500000000002</v>
      </c>
      <c r="F38" s="74">
        <v>1.5</v>
      </c>
      <c r="G38" s="74">
        <v>1.5</v>
      </c>
      <c r="H38" s="68">
        <f t="shared" si="0"/>
        <v>6.6944299999999997</v>
      </c>
      <c r="I38" s="70">
        <f t="shared" si="1"/>
        <v>6.6944299999999997</v>
      </c>
      <c r="J38" s="71">
        <f>ROUND((H38*'2-Calculator'!$D$26),2)</f>
        <v>44116.29</v>
      </c>
      <c r="K38" s="71">
        <f>ROUND((I38*'2-Calculator'!$D$26),2)</f>
        <v>44116.29</v>
      </c>
      <c r="L38" s="69">
        <v>22.57</v>
      </c>
      <c r="M38" s="66" t="s">
        <v>2523</v>
      </c>
      <c r="N38" s="66" t="s">
        <v>2524</v>
      </c>
      <c r="O38" s="66" t="s">
        <v>1258</v>
      </c>
      <c r="P38" s="66" t="s">
        <v>1829</v>
      </c>
      <c r="Q38" s="141">
        <v>0</v>
      </c>
    </row>
    <row r="39" spans="1:17" s="72" customFormat="1">
      <c r="A39" s="66"/>
      <c r="B39" s="67" t="s">
        <v>2151</v>
      </c>
      <c r="C39" s="221" t="s">
        <v>2393</v>
      </c>
      <c r="D39" s="66" t="s">
        <v>2413</v>
      </c>
      <c r="E39" s="68">
        <v>4.4974400000000001</v>
      </c>
      <c r="F39" s="74">
        <v>1.5</v>
      </c>
      <c r="G39" s="74">
        <v>1.5</v>
      </c>
      <c r="H39" s="68">
        <f t="shared" si="0"/>
        <v>6.7461599999999997</v>
      </c>
      <c r="I39" s="70">
        <f t="shared" si="1"/>
        <v>6.7461599999999997</v>
      </c>
      <c r="J39" s="71">
        <f>ROUND((H39*'2-Calculator'!$D$26),2)</f>
        <v>44457.19</v>
      </c>
      <c r="K39" s="71">
        <f>ROUND((I39*'2-Calculator'!$D$26),2)</f>
        <v>44457.19</v>
      </c>
      <c r="L39" s="69">
        <v>16</v>
      </c>
      <c r="M39" s="66" t="s">
        <v>2523</v>
      </c>
      <c r="N39" s="66" t="s">
        <v>2524</v>
      </c>
      <c r="O39" s="66" t="s">
        <v>1258</v>
      </c>
      <c r="P39" s="66" t="s">
        <v>1829</v>
      </c>
      <c r="Q39" s="141">
        <v>2</v>
      </c>
    </row>
    <row r="40" spans="1:17" s="72" customFormat="1">
      <c r="A40" s="66"/>
      <c r="B40" s="67" t="s">
        <v>2152</v>
      </c>
      <c r="C40" s="221" t="s">
        <v>2393</v>
      </c>
      <c r="D40" s="66" t="s">
        <v>2413</v>
      </c>
      <c r="E40" s="68">
        <v>5.8850100000000003</v>
      </c>
      <c r="F40" s="74">
        <v>1.5</v>
      </c>
      <c r="G40" s="74">
        <v>1.5</v>
      </c>
      <c r="H40" s="68">
        <f t="shared" si="0"/>
        <v>8.8275199999999998</v>
      </c>
      <c r="I40" s="70">
        <f t="shared" si="1"/>
        <v>8.8275199999999998</v>
      </c>
      <c r="J40" s="71">
        <f>ROUND((H40*'2-Calculator'!$D$26),2)</f>
        <v>58173.36</v>
      </c>
      <c r="K40" s="71">
        <f>ROUND((I40*'2-Calculator'!$D$26),2)</f>
        <v>58173.36</v>
      </c>
      <c r="L40" s="69">
        <v>18.170000000000002</v>
      </c>
      <c r="M40" s="66" t="s">
        <v>2523</v>
      </c>
      <c r="N40" s="66" t="s">
        <v>2524</v>
      </c>
      <c r="O40" s="66" t="s">
        <v>1258</v>
      </c>
      <c r="P40" s="66" t="s">
        <v>1829</v>
      </c>
      <c r="Q40" s="141">
        <v>8</v>
      </c>
    </row>
    <row r="41" spans="1:17" s="72" customFormat="1">
      <c r="A41" s="66"/>
      <c r="B41" s="67" t="s">
        <v>2153</v>
      </c>
      <c r="C41" s="221" t="s">
        <v>2393</v>
      </c>
      <c r="D41" s="66" t="s">
        <v>2413</v>
      </c>
      <c r="E41" s="68">
        <v>9.2305200000000003</v>
      </c>
      <c r="F41" s="74">
        <v>1.5</v>
      </c>
      <c r="G41" s="74">
        <v>1.5</v>
      </c>
      <c r="H41" s="68">
        <f t="shared" si="0"/>
        <v>13.84578</v>
      </c>
      <c r="I41" s="70">
        <f t="shared" si="1"/>
        <v>13.84578</v>
      </c>
      <c r="J41" s="71">
        <f>ROUND((H41*'2-Calculator'!$D$26),2)</f>
        <v>91243.69</v>
      </c>
      <c r="K41" s="71">
        <f>ROUND((I41*'2-Calculator'!$D$26),2)</f>
        <v>91243.69</v>
      </c>
      <c r="L41" s="69">
        <v>24.24</v>
      </c>
      <c r="M41" s="66" t="s">
        <v>2523</v>
      </c>
      <c r="N41" s="66" t="s">
        <v>2524</v>
      </c>
      <c r="O41" s="66" t="s">
        <v>1258</v>
      </c>
      <c r="P41" s="66" t="s">
        <v>1829</v>
      </c>
      <c r="Q41" s="141">
        <v>4</v>
      </c>
    </row>
    <row r="42" spans="1:17" s="72" customFormat="1">
      <c r="A42" s="66"/>
      <c r="B42" s="67" t="s">
        <v>2154</v>
      </c>
      <c r="C42" s="221" t="s">
        <v>2394</v>
      </c>
      <c r="D42" s="66" t="s">
        <v>2155</v>
      </c>
      <c r="E42" s="68">
        <v>5.0964700000000001</v>
      </c>
      <c r="F42" s="74">
        <v>1</v>
      </c>
      <c r="G42" s="74">
        <v>1</v>
      </c>
      <c r="H42" s="68">
        <f t="shared" si="0"/>
        <v>5.0964700000000001</v>
      </c>
      <c r="I42" s="70">
        <f t="shared" si="1"/>
        <v>5.0964700000000001</v>
      </c>
      <c r="J42" s="71">
        <f>ROUND((H42*'2-Calculator'!$D$26),2)</f>
        <v>33585.74</v>
      </c>
      <c r="K42" s="71">
        <f>ROUND((I42*'2-Calculator'!$D$26),2)</f>
        <v>33585.74</v>
      </c>
      <c r="L42" s="69">
        <v>7</v>
      </c>
      <c r="M42" s="66" t="s">
        <v>2525</v>
      </c>
      <c r="N42" s="66" t="s">
        <v>2526</v>
      </c>
      <c r="O42" s="66"/>
      <c r="P42" s="66" t="s">
        <v>1829</v>
      </c>
      <c r="Q42" s="141">
        <v>0</v>
      </c>
    </row>
    <row r="43" spans="1:17" s="72" customFormat="1">
      <c r="A43" s="66"/>
      <c r="B43" s="67" t="s">
        <v>2156</v>
      </c>
      <c r="C43" s="221" t="s">
        <v>2394</v>
      </c>
      <c r="D43" s="66" t="s">
        <v>2155</v>
      </c>
      <c r="E43" s="68">
        <v>6.55966</v>
      </c>
      <c r="F43" s="74">
        <v>1</v>
      </c>
      <c r="G43" s="74">
        <v>1</v>
      </c>
      <c r="H43" s="68">
        <f t="shared" si="0"/>
        <v>6.55966</v>
      </c>
      <c r="I43" s="70">
        <f t="shared" si="1"/>
        <v>6.55966</v>
      </c>
      <c r="J43" s="71">
        <f>ROUND((H43*'2-Calculator'!$D$26),2)</f>
        <v>43228.160000000003</v>
      </c>
      <c r="K43" s="71">
        <f>ROUND((I43*'2-Calculator'!$D$26),2)</f>
        <v>43228.160000000003</v>
      </c>
      <c r="L43" s="69">
        <v>4</v>
      </c>
      <c r="M43" s="66" t="s">
        <v>2525</v>
      </c>
      <c r="N43" s="66" t="s">
        <v>2526</v>
      </c>
      <c r="O43" s="66"/>
      <c r="P43" s="66" t="s">
        <v>1829</v>
      </c>
      <c r="Q43" s="141">
        <v>0</v>
      </c>
    </row>
    <row r="44" spans="1:17" s="72" customFormat="1">
      <c r="A44" s="66"/>
      <c r="B44" s="67" t="s">
        <v>2157</v>
      </c>
      <c r="C44" s="221" t="s">
        <v>2394</v>
      </c>
      <c r="D44" s="66" t="s">
        <v>2155</v>
      </c>
      <c r="E44" s="68">
        <v>9.2436699999999998</v>
      </c>
      <c r="F44" s="74">
        <v>1</v>
      </c>
      <c r="G44" s="74">
        <v>1</v>
      </c>
      <c r="H44" s="68">
        <f t="shared" si="0"/>
        <v>9.2436699999999998</v>
      </c>
      <c r="I44" s="70">
        <f t="shared" si="1"/>
        <v>9.2436699999999998</v>
      </c>
      <c r="J44" s="71">
        <f>ROUND((H44*'2-Calculator'!$D$26),2)</f>
        <v>60915.79</v>
      </c>
      <c r="K44" s="71">
        <f>ROUND((I44*'2-Calculator'!$D$26),2)</f>
        <v>60915.79</v>
      </c>
      <c r="L44" s="69">
        <v>11.28</v>
      </c>
      <c r="M44" s="66" t="s">
        <v>2525</v>
      </c>
      <c r="N44" s="66" t="s">
        <v>2526</v>
      </c>
      <c r="O44" s="66"/>
      <c r="P44" s="66" t="s">
        <v>1829</v>
      </c>
      <c r="Q44" s="141">
        <v>0</v>
      </c>
    </row>
    <row r="45" spans="1:17" s="72" customFormat="1">
      <c r="A45" s="66"/>
      <c r="B45" s="67" t="s">
        <v>2158</v>
      </c>
      <c r="C45" s="221" t="s">
        <v>2394</v>
      </c>
      <c r="D45" s="66" t="s">
        <v>2155</v>
      </c>
      <c r="E45" s="68">
        <v>13.43642</v>
      </c>
      <c r="F45" s="74">
        <v>1</v>
      </c>
      <c r="G45" s="74">
        <v>1</v>
      </c>
      <c r="H45" s="68">
        <f t="shared" si="0"/>
        <v>13.43642</v>
      </c>
      <c r="I45" s="70">
        <f t="shared" si="1"/>
        <v>13.43642</v>
      </c>
      <c r="J45" s="71">
        <f>ROUND((H45*'2-Calculator'!$D$26),2)</f>
        <v>88546.01</v>
      </c>
      <c r="K45" s="71">
        <f>ROUND((I45*'2-Calculator'!$D$26),2)</f>
        <v>88546.01</v>
      </c>
      <c r="L45" s="69">
        <v>34.43</v>
      </c>
      <c r="M45" s="66" t="s">
        <v>2525</v>
      </c>
      <c r="N45" s="66" t="s">
        <v>2526</v>
      </c>
      <c r="O45" s="66"/>
      <c r="P45" s="66" t="s">
        <v>1829</v>
      </c>
      <c r="Q45" s="141">
        <v>16</v>
      </c>
    </row>
    <row r="46" spans="1:17" s="72" customFormat="1">
      <c r="A46" s="66"/>
      <c r="B46" s="67" t="s">
        <v>2159</v>
      </c>
      <c r="C46" s="221" t="s">
        <v>2395</v>
      </c>
      <c r="D46" s="66" t="s">
        <v>2414</v>
      </c>
      <c r="E46" s="68">
        <v>1.4742299999999999</v>
      </c>
      <c r="F46" s="74">
        <v>1</v>
      </c>
      <c r="G46" s="74">
        <v>1</v>
      </c>
      <c r="H46" s="68">
        <f t="shared" si="0"/>
        <v>1.4742299999999999</v>
      </c>
      <c r="I46" s="70">
        <f t="shared" si="1"/>
        <v>1.4742299999999999</v>
      </c>
      <c r="J46" s="71">
        <f>ROUND((H46*'2-Calculator'!$D$26),2)</f>
        <v>9715.18</v>
      </c>
      <c r="K46" s="71">
        <f>ROUND((I46*'2-Calculator'!$D$26),2)</f>
        <v>9715.18</v>
      </c>
      <c r="L46" s="69">
        <v>4.3099999999999996</v>
      </c>
      <c r="M46" s="66" t="s">
        <v>2525</v>
      </c>
      <c r="N46" s="66" t="s">
        <v>2526</v>
      </c>
      <c r="O46" s="66"/>
      <c r="P46" s="66" t="s">
        <v>1829</v>
      </c>
      <c r="Q46" s="141">
        <v>1</v>
      </c>
    </row>
    <row r="47" spans="1:17" s="72" customFormat="1">
      <c r="A47" s="66"/>
      <c r="B47" s="66" t="s">
        <v>2160</v>
      </c>
      <c r="C47" s="221" t="s">
        <v>2395</v>
      </c>
      <c r="D47" s="66" t="s">
        <v>2414</v>
      </c>
      <c r="E47" s="68">
        <v>1.8974800000000001</v>
      </c>
      <c r="F47" s="74">
        <v>1</v>
      </c>
      <c r="G47" s="74">
        <v>1</v>
      </c>
      <c r="H47" s="68">
        <f t="shared" si="0"/>
        <v>1.8974800000000001</v>
      </c>
      <c r="I47" s="70">
        <f t="shared" si="1"/>
        <v>1.8974800000000001</v>
      </c>
      <c r="J47" s="71">
        <f>ROUND((H47*'2-Calculator'!$D$26),2)</f>
        <v>12504.39</v>
      </c>
      <c r="K47" s="71">
        <f>ROUND((I47*'2-Calculator'!$D$26),2)</f>
        <v>12504.39</v>
      </c>
      <c r="L47" s="69">
        <v>5.86</v>
      </c>
      <c r="M47" s="66" t="s">
        <v>2525</v>
      </c>
      <c r="N47" s="66" t="s">
        <v>2526</v>
      </c>
      <c r="O47" s="66"/>
      <c r="P47" s="66" t="s">
        <v>1829</v>
      </c>
      <c r="Q47" s="141">
        <v>0</v>
      </c>
    </row>
    <row r="48" spans="1:17" s="72" customFormat="1">
      <c r="A48" s="66"/>
      <c r="B48" s="66" t="s">
        <v>2161</v>
      </c>
      <c r="C48" s="221" t="s">
        <v>2395</v>
      </c>
      <c r="D48" s="66" t="s">
        <v>2414</v>
      </c>
      <c r="E48" s="68">
        <v>2.67387</v>
      </c>
      <c r="F48" s="74">
        <v>1</v>
      </c>
      <c r="G48" s="74">
        <v>1</v>
      </c>
      <c r="H48" s="68">
        <f t="shared" si="0"/>
        <v>2.67387</v>
      </c>
      <c r="I48" s="70">
        <f t="shared" si="1"/>
        <v>2.67387</v>
      </c>
      <c r="J48" s="71">
        <f>ROUND((H48*'2-Calculator'!$D$26),2)</f>
        <v>17620.8</v>
      </c>
      <c r="K48" s="71">
        <f>ROUND((I48*'2-Calculator'!$D$26),2)</f>
        <v>17620.8</v>
      </c>
      <c r="L48" s="69">
        <v>8.5</v>
      </c>
      <c r="M48" s="66" t="s">
        <v>2525</v>
      </c>
      <c r="N48" s="66" t="s">
        <v>2526</v>
      </c>
      <c r="O48" s="66"/>
      <c r="P48" s="66" t="s">
        <v>1829</v>
      </c>
      <c r="Q48" s="141">
        <v>2</v>
      </c>
    </row>
    <row r="49" spans="1:17" s="72" customFormat="1">
      <c r="A49" s="66"/>
      <c r="B49" s="66" t="s">
        <v>2162</v>
      </c>
      <c r="C49" s="221" t="s">
        <v>2395</v>
      </c>
      <c r="D49" s="66" t="s">
        <v>2414</v>
      </c>
      <c r="E49" s="68">
        <v>9.4532000000000007</v>
      </c>
      <c r="F49" s="74">
        <v>1</v>
      </c>
      <c r="G49" s="74">
        <v>1</v>
      </c>
      <c r="H49" s="68">
        <f t="shared" si="0"/>
        <v>9.4532000000000007</v>
      </c>
      <c r="I49" s="70">
        <f t="shared" si="1"/>
        <v>9.4532000000000007</v>
      </c>
      <c r="J49" s="71">
        <f>ROUND((H49*'2-Calculator'!$D$26),2)</f>
        <v>62296.59</v>
      </c>
      <c r="K49" s="71">
        <f>ROUND((I49*'2-Calculator'!$D$26),2)</f>
        <v>62296.59</v>
      </c>
      <c r="L49" s="69">
        <v>26.5</v>
      </c>
      <c r="M49" s="66" t="s">
        <v>2525</v>
      </c>
      <c r="N49" s="66" t="s">
        <v>2526</v>
      </c>
      <c r="O49" s="66"/>
      <c r="P49" s="66" t="s">
        <v>1829</v>
      </c>
      <c r="Q49" s="141">
        <v>4</v>
      </c>
    </row>
    <row r="50" spans="1:17" s="72" customFormat="1">
      <c r="A50" s="66"/>
      <c r="B50" s="66" t="s">
        <v>1187</v>
      </c>
      <c r="C50" s="221" t="s">
        <v>1521</v>
      </c>
      <c r="D50" s="66" t="s">
        <v>2163</v>
      </c>
      <c r="E50" s="68">
        <v>1.6593599999999999</v>
      </c>
      <c r="F50" s="74">
        <v>1</v>
      </c>
      <c r="G50" s="74">
        <v>1</v>
      </c>
      <c r="H50" s="68">
        <f t="shared" si="0"/>
        <v>1.6593599999999999</v>
      </c>
      <c r="I50" s="70">
        <f t="shared" si="1"/>
        <v>1.6593599999999999</v>
      </c>
      <c r="J50" s="71">
        <f>ROUND((H50*'2-Calculator'!$D$26),2)</f>
        <v>10935.18</v>
      </c>
      <c r="K50" s="71">
        <f>ROUND((I50*'2-Calculator'!$D$26),2)</f>
        <v>10935.18</v>
      </c>
      <c r="L50" s="69">
        <v>5.22</v>
      </c>
      <c r="M50" s="66" t="s">
        <v>2525</v>
      </c>
      <c r="N50" s="66" t="s">
        <v>2526</v>
      </c>
      <c r="O50" s="66"/>
      <c r="P50" s="66" t="s">
        <v>1829</v>
      </c>
      <c r="Q50" s="141">
        <v>4</v>
      </c>
    </row>
    <row r="51" spans="1:17" s="72" customFormat="1">
      <c r="A51" s="66"/>
      <c r="B51" s="66" t="s">
        <v>1186</v>
      </c>
      <c r="C51" s="221" t="s">
        <v>1521</v>
      </c>
      <c r="D51" s="66" t="s">
        <v>2163</v>
      </c>
      <c r="E51" s="68">
        <v>2.1876099999999998</v>
      </c>
      <c r="F51" s="74">
        <v>1</v>
      </c>
      <c r="G51" s="74">
        <v>1</v>
      </c>
      <c r="H51" s="68">
        <f t="shared" si="0"/>
        <v>2.1876099999999998</v>
      </c>
      <c r="I51" s="70">
        <f t="shared" si="1"/>
        <v>2.1876099999999998</v>
      </c>
      <c r="J51" s="71">
        <f>ROUND((H51*'2-Calculator'!$D$26),2)</f>
        <v>14416.35</v>
      </c>
      <c r="K51" s="71">
        <f>ROUND((I51*'2-Calculator'!$D$26),2)</f>
        <v>14416.35</v>
      </c>
      <c r="L51" s="69">
        <v>5.91</v>
      </c>
      <c r="M51" s="66" t="s">
        <v>2525</v>
      </c>
      <c r="N51" s="66" t="s">
        <v>2526</v>
      </c>
      <c r="O51" s="66"/>
      <c r="P51" s="66" t="s">
        <v>1829</v>
      </c>
      <c r="Q51" s="141">
        <v>3</v>
      </c>
    </row>
    <row r="52" spans="1:17" s="72" customFormat="1">
      <c r="A52" s="66"/>
      <c r="B52" s="66" t="s">
        <v>1185</v>
      </c>
      <c r="C52" s="221" t="s">
        <v>1521</v>
      </c>
      <c r="D52" s="66" t="s">
        <v>2163</v>
      </c>
      <c r="E52" s="68">
        <v>2.9651700000000001</v>
      </c>
      <c r="F52" s="74">
        <v>1</v>
      </c>
      <c r="G52" s="74">
        <v>1</v>
      </c>
      <c r="H52" s="68">
        <f t="shared" si="0"/>
        <v>2.9651700000000001</v>
      </c>
      <c r="I52" s="70">
        <f t="shared" si="1"/>
        <v>2.9651700000000001</v>
      </c>
      <c r="J52" s="71">
        <f>ROUND((H52*'2-Calculator'!$D$26),2)</f>
        <v>19540.47</v>
      </c>
      <c r="K52" s="71">
        <f>ROUND((I52*'2-Calculator'!$D$26),2)</f>
        <v>19540.47</v>
      </c>
      <c r="L52" s="69">
        <v>9.49</v>
      </c>
      <c r="M52" s="66" t="s">
        <v>2525</v>
      </c>
      <c r="N52" s="66" t="s">
        <v>2526</v>
      </c>
      <c r="O52" s="66"/>
      <c r="P52" s="66" t="s">
        <v>1829</v>
      </c>
      <c r="Q52" s="141">
        <v>1</v>
      </c>
    </row>
    <row r="53" spans="1:17" s="72" customFormat="1">
      <c r="A53" s="66"/>
      <c r="B53" s="66" t="s">
        <v>1184</v>
      </c>
      <c r="C53" s="221" t="s">
        <v>1521</v>
      </c>
      <c r="D53" s="66" t="s">
        <v>2163</v>
      </c>
      <c r="E53" s="68">
        <v>6.1745200000000002</v>
      </c>
      <c r="F53" s="74">
        <v>1</v>
      </c>
      <c r="G53" s="74">
        <v>1</v>
      </c>
      <c r="H53" s="68">
        <f t="shared" si="0"/>
        <v>6.1745200000000002</v>
      </c>
      <c r="I53" s="70">
        <f t="shared" si="1"/>
        <v>6.1745200000000002</v>
      </c>
      <c r="J53" s="71">
        <f>ROUND((H53*'2-Calculator'!$D$26),2)</f>
        <v>40690.089999999997</v>
      </c>
      <c r="K53" s="71">
        <f>ROUND((I53*'2-Calculator'!$D$26),2)</f>
        <v>40690.089999999997</v>
      </c>
      <c r="L53" s="69">
        <v>16.43</v>
      </c>
      <c r="M53" s="66" t="s">
        <v>2525</v>
      </c>
      <c r="N53" s="66" t="s">
        <v>2526</v>
      </c>
      <c r="O53" s="66"/>
      <c r="P53" s="66" t="s">
        <v>1829</v>
      </c>
      <c r="Q53" s="141">
        <v>12</v>
      </c>
    </row>
    <row r="54" spans="1:17" s="72" customFormat="1">
      <c r="A54" s="66"/>
      <c r="B54" s="66" t="s">
        <v>1183</v>
      </c>
      <c r="C54" s="221" t="s">
        <v>1522</v>
      </c>
      <c r="D54" s="66" t="s">
        <v>2164</v>
      </c>
      <c r="E54" s="68">
        <v>1.8927400000000001</v>
      </c>
      <c r="F54" s="74">
        <v>1</v>
      </c>
      <c r="G54" s="74">
        <v>1</v>
      </c>
      <c r="H54" s="68">
        <f t="shared" si="0"/>
        <v>1.8927400000000001</v>
      </c>
      <c r="I54" s="70">
        <f t="shared" si="1"/>
        <v>1.8927400000000001</v>
      </c>
      <c r="J54" s="71">
        <f>ROUND((H54*'2-Calculator'!$D$26),2)</f>
        <v>12473.16</v>
      </c>
      <c r="K54" s="71">
        <f>ROUND((I54*'2-Calculator'!$D$26),2)</f>
        <v>12473.16</v>
      </c>
      <c r="L54" s="69">
        <v>3.2</v>
      </c>
      <c r="M54" s="66" t="s">
        <v>2525</v>
      </c>
      <c r="N54" s="66" t="s">
        <v>2526</v>
      </c>
      <c r="O54" s="66"/>
      <c r="P54" s="66" t="s">
        <v>1829</v>
      </c>
      <c r="Q54" s="141">
        <v>26</v>
      </c>
    </row>
    <row r="55" spans="1:17" s="72" customFormat="1">
      <c r="A55" s="66"/>
      <c r="B55" s="66" t="s">
        <v>1182</v>
      </c>
      <c r="C55" s="221" t="s">
        <v>1522</v>
      </c>
      <c r="D55" s="66" t="s">
        <v>2164</v>
      </c>
      <c r="E55" s="68">
        <v>2.4474200000000002</v>
      </c>
      <c r="F55" s="74">
        <v>1</v>
      </c>
      <c r="G55" s="74">
        <v>1</v>
      </c>
      <c r="H55" s="68">
        <f t="shared" si="0"/>
        <v>2.4474200000000002</v>
      </c>
      <c r="I55" s="70">
        <f t="shared" si="1"/>
        <v>2.4474200000000002</v>
      </c>
      <c r="J55" s="71">
        <f>ROUND((H55*'2-Calculator'!$D$26),2)</f>
        <v>16128.5</v>
      </c>
      <c r="K55" s="71">
        <f>ROUND((I55*'2-Calculator'!$D$26),2)</f>
        <v>16128.5</v>
      </c>
      <c r="L55" s="69">
        <v>4.72</v>
      </c>
      <c r="M55" s="66" t="s">
        <v>2525</v>
      </c>
      <c r="N55" s="66" t="s">
        <v>2526</v>
      </c>
      <c r="O55" s="66"/>
      <c r="P55" s="66" t="s">
        <v>1829</v>
      </c>
      <c r="Q55" s="141">
        <v>57</v>
      </c>
    </row>
    <row r="56" spans="1:17" s="72" customFormat="1">
      <c r="A56" s="66"/>
      <c r="B56" s="66" t="s">
        <v>1181</v>
      </c>
      <c r="C56" s="221" t="s">
        <v>1522</v>
      </c>
      <c r="D56" s="66" t="s">
        <v>2164</v>
      </c>
      <c r="E56" s="68">
        <v>3.6578200000000001</v>
      </c>
      <c r="F56" s="74">
        <v>1</v>
      </c>
      <c r="G56" s="74">
        <v>1</v>
      </c>
      <c r="H56" s="68">
        <f t="shared" si="0"/>
        <v>3.6578200000000001</v>
      </c>
      <c r="I56" s="70">
        <f t="shared" si="1"/>
        <v>3.6578200000000001</v>
      </c>
      <c r="J56" s="71">
        <f>ROUND((H56*'2-Calculator'!$D$26),2)</f>
        <v>24105.03</v>
      </c>
      <c r="K56" s="71">
        <f>ROUND((I56*'2-Calculator'!$D$26),2)</f>
        <v>24105.03</v>
      </c>
      <c r="L56" s="69">
        <v>8.2200000000000006</v>
      </c>
      <c r="M56" s="66" t="s">
        <v>2525</v>
      </c>
      <c r="N56" s="66" t="s">
        <v>2526</v>
      </c>
      <c r="O56" s="66"/>
      <c r="P56" s="66" t="s">
        <v>1829</v>
      </c>
      <c r="Q56" s="141">
        <v>53</v>
      </c>
    </row>
    <row r="57" spans="1:17" s="72" customFormat="1">
      <c r="A57" s="66"/>
      <c r="B57" s="66" t="s">
        <v>1180</v>
      </c>
      <c r="C57" s="221" t="s">
        <v>1522</v>
      </c>
      <c r="D57" s="66" t="s">
        <v>2164</v>
      </c>
      <c r="E57" s="68">
        <v>6.2839</v>
      </c>
      <c r="F57" s="74">
        <v>1</v>
      </c>
      <c r="G57" s="74">
        <v>1</v>
      </c>
      <c r="H57" s="68">
        <f t="shared" si="0"/>
        <v>6.2839</v>
      </c>
      <c r="I57" s="70">
        <f t="shared" si="1"/>
        <v>6.2839</v>
      </c>
      <c r="J57" s="71">
        <f>ROUND((H57*'2-Calculator'!$D$26),2)</f>
        <v>41410.9</v>
      </c>
      <c r="K57" s="71">
        <f>ROUND((I57*'2-Calculator'!$D$26),2)</f>
        <v>41410.9</v>
      </c>
      <c r="L57" s="69">
        <v>18.100000000000001</v>
      </c>
      <c r="M57" s="66" t="s">
        <v>2525</v>
      </c>
      <c r="N57" s="66" t="s">
        <v>2526</v>
      </c>
      <c r="O57" s="66"/>
      <c r="P57" s="66" t="s">
        <v>1829</v>
      </c>
      <c r="Q57" s="141">
        <v>59</v>
      </c>
    </row>
    <row r="58" spans="1:17" s="72" customFormat="1">
      <c r="A58" s="66"/>
      <c r="B58" s="66" t="s">
        <v>1179</v>
      </c>
      <c r="C58" s="221" t="s">
        <v>1523</v>
      </c>
      <c r="D58" s="66" t="s">
        <v>2165</v>
      </c>
      <c r="E58" s="68">
        <v>1.22488</v>
      </c>
      <c r="F58" s="74">
        <v>1</v>
      </c>
      <c r="G58" s="74">
        <v>1</v>
      </c>
      <c r="H58" s="68">
        <f t="shared" si="0"/>
        <v>1.22488</v>
      </c>
      <c r="I58" s="70">
        <f t="shared" si="1"/>
        <v>1.22488</v>
      </c>
      <c r="J58" s="71">
        <f>ROUND((H58*'2-Calculator'!$D$26),2)</f>
        <v>8071.96</v>
      </c>
      <c r="K58" s="71">
        <f>ROUND((I58*'2-Calculator'!$D$26),2)</f>
        <v>8071.96</v>
      </c>
      <c r="L58" s="69">
        <v>2.2599999999999998</v>
      </c>
      <c r="M58" s="66" t="s">
        <v>2525</v>
      </c>
      <c r="N58" s="66" t="s">
        <v>2526</v>
      </c>
      <c r="O58" s="66"/>
      <c r="P58" s="66" t="s">
        <v>1829</v>
      </c>
      <c r="Q58" s="141">
        <v>10</v>
      </c>
    </row>
    <row r="59" spans="1:17" s="72" customFormat="1">
      <c r="A59" s="66"/>
      <c r="B59" s="66" t="s">
        <v>1178</v>
      </c>
      <c r="C59" s="221" t="s">
        <v>1523</v>
      </c>
      <c r="D59" s="66" t="s">
        <v>2165</v>
      </c>
      <c r="E59" s="68">
        <v>1.4415199999999999</v>
      </c>
      <c r="F59" s="74">
        <v>1</v>
      </c>
      <c r="G59" s="74">
        <v>1</v>
      </c>
      <c r="H59" s="68">
        <f t="shared" si="0"/>
        <v>1.4415199999999999</v>
      </c>
      <c r="I59" s="70">
        <f t="shared" si="1"/>
        <v>1.4415199999999999</v>
      </c>
      <c r="J59" s="71">
        <f>ROUND((H59*'2-Calculator'!$D$26),2)</f>
        <v>9499.6200000000008</v>
      </c>
      <c r="K59" s="71">
        <f>ROUND((I59*'2-Calculator'!$D$26),2)</f>
        <v>9499.6200000000008</v>
      </c>
      <c r="L59" s="69">
        <v>3.67</v>
      </c>
      <c r="M59" s="66" t="s">
        <v>2525</v>
      </c>
      <c r="N59" s="66" t="s">
        <v>2526</v>
      </c>
      <c r="O59" s="66"/>
      <c r="P59" s="66" t="s">
        <v>1829</v>
      </c>
      <c r="Q59" s="141">
        <v>26</v>
      </c>
    </row>
    <row r="60" spans="1:17" s="72" customFormat="1">
      <c r="A60" s="66"/>
      <c r="B60" s="66" t="s">
        <v>1177</v>
      </c>
      <c r="C60" s="221" t="s">
        <v>1523</v>
      </c>
      <c r="D60" s="66" t="s">
        <v>2165</v>
      </c>
      <c r="E60" s="68">
        <v>2.2438899999999999</v>
      </c>
      <c r="F60" s="74">
        <v>1</v>
      </c>
      <c r="G60" s="74">
        <v>1</v>
      </c>
      <c r="H60" s="68">
        <f t="shared" si="0"/>
        <v>2.2438899999999999</v>
      </c>
      <c r="I60" s="70">
        <f t="shared" si="1"/>
        <v>2.2438899999999999</v>
      </c>
      <c r="J60" s="71">
        <f>ROUND((H60*'2-Calculator'!$D$26),2)</f>
        <v>14787.24</v>
      </c>
      <c r="K60" s="71">
        <f>ROUND((I60*'2-Calculator'!$D$26),2)</f>
        <v>14787.24</v>
      </c>
      <c r="L60" s="69">
        <v>6.39</v>
      </c>
      <c r="M60" s="66" t="s">
        <v>2525</v>
      </c>
      <c r="N60" s="66" t="s">
        <v>2526</v>
      </c>
      <c r="O60" s="66"/>
      <c r="P60" s="66" t="s">
        <v>1829</v>
      </c>
      <c r="Q60" s="141">
        <v>15</v>
      </c>
    </row>
    <row r="61" spans="1:17" s="72" customFormat="1">
      <c r="A61" s="66"/>
      <c r="B61" s="66" t="s">
        <v>1176</v>
      </c>
      <c r="C61" s="221" t="s">
        <v>1523</v>
      </c>
      <c r="D61" s="66" t="s">
        <v>2165</v>
      </c>
      <c r="E61" s="68">
        <v>5.0071300000000001</v>
      </c>
      <c r="F61" s="74">
        <v>1</v>
      </c>
      <c r="G61" s="74">
        <v>1</v>
      </c>
      <c r="H61" s="68">
        <f t="shared" si="0"/>
        <v>5.0071300000000001</v>
      </c>
      <c r="I61" s="70">
        <f t="shared" si="1"/>
        <v>5.0071300000000001</v>
      </c>
      <c r="J61" s="71">
        <f>ROUND((H61*'2-Calculator'!$D$26),2)</f>
        <v>32996.99</v>
      </c>
      <c r="K61" s="71">
        <f>ROUND((I61*'2-Calculator'!$D$26),2)</f>
        <v>32996.99</v>
      </c>
      <c r="L61" s="69">
        <v>22.64</v>
      </c>
      <c r="M61" s="66" t="s">
        <v>2525</v>
      </c>
      <c r="N61" s="66" t="s">
        <v>2526</v>
      </c>
      <c r="O61" s="66"/>
      <c r="P61" s="66" t="s">
        <v>1829</v>
      </c>
      <c r="Q61" s="141">
        <v>6</v>
      </c>
    </row>
    <row r="62" spans="1:17" s="72" customFormat="1">
      <c r="A62" s="66"/>
      <c r="B62" s="66" t="s">
        <v>1175</v>
      </c>
      <c r="C62" s="221" t="s">
        <v>1524</v>
      </c>
      <c r="D62" s="66" t="s">
        <v>2166</v>
      </c>
      <c r="E62" s="68">
        <v>1.2491000000000001</v>
      </c>
      <c r="F62" s="74">
        <v>1</v>
      </c>
      <c r="G62" s="74">
        <v>1</v>
      </c>
      <c r="H62" s="68">
        <f t="shared" si="0"/>
        <v>1.2491000000000001</v>
      </c>
      <c r="I62" s="70">
        <f t="shared" si="1"/>
        <v>1.2491000000000001</v>
      </c>
      <c r="J62" s="71">
        <f>ROUND((H62*'2-Calculator'!$D$26),2)</f>
        <v>8231.57</v>
      </c>
      <c r="K62" s="71">
        <f>ROUND((I62*'2-Calculator'!$D$26),2)</f>
        <v>8231.57</v>
      </c>
      <c r="L62" s="69">
        <v>2.83</v>
      </c>
      <c r="M62" s="66" t="s">
        <v>2525</v>
      </c>
      <c r="N62" s="66" t="s">
        <v>2526</v>
      </c>
      <c r="O62" s="66"/>
      <c r="P62" s="66" t="s">
        <v>1829</v>
      </c>
      <c r="Q62" s="141">
        <v>8</v>
      </c>
    </row>
    <row r="63" spans="1:17" s="72" customFormat="1">
      <c r="A63" s="66"/>
      <c r="B63" s="66" t="s">
        <v>1174</v>
      </c>
      <c r="C63" s="221" t="s">
        <v>1524</v>
      </c>
      <c r="D63" s="66" t="s">
        <v>2166</v>
      </c>
      <c r="E63" s="68">
        <v>1.7747299999999999</v>
      </c>
      <c r="F63" s="74">
        <v>1</v>
      </c>
      <c r="G63" s="74">
        <v>1</v>
      </c>
      <c r="H63" s="68">
        <f t="shared" si="0"/>
        <v>1.7747299999999999</v>
      </c>
      <c r="I63" s="70">
        <f t="shared" si="1"/>
        <v>1.7747299999999999</v>
      </c>
      <c r="J63" s="71">
        <f>ROUND((H63*'2-Calculator'!$D$26),2)</f>
        <v>11695.47</v>
      </c>
      <c r="K63" s="71">
        <f>ROUND((I63*'2-Calculator'!$D$26),2)</f>
        <v>11695.47</v>
      </c>
      <c r="L63" s="69">
        <v>5.19</v>
      </c>
      <c r="M63" s="66" t="s">
        <v>2525</v>
      </c>
      <c r="N63" s="66" t="s">
        <v>2526</v>
      </c>
      <c r="O63" s="66"/>
      <c r="P63" s="66" t="s">
        <v>1829</v>
      </c>
      <c r="Q63" s="141">
        <v>16</v>
      </c>
    </row>
    <row r="64" spans="1:17" s="72" customFormat="1">
      <c r="A64" s="66"/>
      <c r="B64" s="66" t="s">
        <v>1173</v>
      </c>
      <c r="C64" s="221" t="s">
        <v>1524</v>
      </c>
      <c r="D64" s="66" t="s">
        <v>2166</v>
      </c>
      <c r="E64" s="68">
        <v>3.4754</v>
      </c>
      <c r="F64" s="74">
        <v>1</v>
      </c>
      <c r="G64" s="74">
        <v>1</v>
      </c>
      <c r="H64" s="68">
        <f t="shared" si="0"/>
        <v>3.4754</v>
      </c>
      <c r="I64" s="70">
        <f t="shared" si="1"/>
        <v>3.4754</v>
      </c>
      <c r="J64" s="71">
        <f>ROUND((H64*'2-Calculator'!$D$26),2)</f>
        <v>22902.89</v>
      </c>
      <c r="K64" s="71">
        <f>ROUND((I64*'2-Calculator'!$D$26),2)</f>
        <v>22902.89</v>
      </c>
      <c r="L64" s="69">
        <v>9.74</v>
      </c>
      <c r="M64" s="66" t="s">
        <v>2525</v>
      </c>
      <c r="N64" s="66" t="s">
        <v>2526</v>
      </c>
      <c r="O64" s="66"/>
      <c r="P64" s="66" t="s">
        <v>1829</v>
      </c>
      <c r="Q64" s="141">
        <v>20</v>
      </c>
    </row>
    <row r="65" spans="1:17" s="72" customFormat="1">
      <c r="A65" s="66"/>
      <c r="B65" s="66" t="s">
        <v>1172</v>
      </c>
      <c r="C65" s="221" t="s">
        <v>1524</v>
      </c>
      <c r="D65" s="66" t="s">
        <v>2166</v>
      </c>
      <c r="E65" s="68">
        <v>6.3028300000000002</v>
      </c>
      <c r="F65" s="74">
        <v>1</v>
      </c>
      <c r="G65" s="74">
        <v>1</v>
      </c>
      <c r="H65" s="68">
        <f t="shared" si="0"/>
        <v>6.3028300000000002</v>
      </c>
      <c r="I65" s="70">
        <f t="shared" si="1"/>
        <v>6.3028300000000002</v>
      </c>
      <c r="J65" s="71">
        <f>ROUND((H65*'2-Calculator'!$D$26),2)</f>
        <v>41535.65</v>
      </c>
      <c r="K65" s="71">
        <f>ROUND((I65*'2-Calculator'!$D$26),2)</f>
        <v>41535.65</v>
      </c>
      <c r="L65" s="69">
        <v>20.83</v>
      </c>
      <c r="M65" s="66" t="s">
        <v>2525</v>
      </c>
      <c r="N65" s="66" t="s">
        <v>2526</v>
      </c>
      <c r="O65" s="66"/>
      <c r="P65" s="66" t="s">
        <v>1829</v>
      </c>
      <c r="Q65" s="141">
        <v>4</v>
      </c>
    </row>
    <row r="66" spans="1:17" s="72" customFormat="1">
      <c r="A66" s="66"/>
      <c r="B66" s="66" t="s">
        <v>1171</v>
      </c>
      <c r="C66" s="221" t="s">
        <v>1525</v>
      </c>
      <c r="D66" s="66" t="s">
        <v>2167</v>
      </c>
      <c r="E66" s="68">
        <v>1.1128800000000001</v>
      </c>
      <c r="F66" s="74">
        <v>1</v>
      </c>
      <c r="G66" s="74">
        <v>1</v>
      </c>
      <c r="H66" s="68">
        <f t="shared" si="0"/>
        <v>1.1128800000000001</v>
      </c>
      <c r="I66" s="70">
        <f t="shared" si="1"/>
        <v>1.1128800000000001</v>
      </c>
      <c r="J66" s="71">
        <f>ROUND((H66*'2-Calculator'!$D$26),2)</f>
        <v>7333.88</v>
      </c>
      <c r="K66" s="71">
        <f>ROUND((I66*'2-Calculator'!$D$26),2)</f>
        <v>7333.88</v>
      </c>
      <c r="L66" s="69">
        <v>1.53</v>
      </c>
      <c r="M66" s="66" t="s">
        <v>2525</v>
      </c>
      <c r="N66" s="66" t="s">
        <v>2526</v>
      </c>
      <c r="O66" s="66"/>
      <c r="P66" s="66" t="s">
        <v>1829</v>
      </c>
      <c r="Q66" s="141">
        <v>20</v>
      </c>
    </row>
    <row r="67" spans="1:17" s="72" customFormat="1">
      <c r="A67" s="66"/>
      <c r="B67" s="66" t="s">
        <v>1170</v>
      </c>
      <c r="C67" s="221" t="s">
        <v>1525</v>
      </c>
      <c r="D67" s="66" t="s">
        <v>2167</v>
      </c>
      <c r="E67" s="68">
        <v>1.42032</v>
      </c>
      <c r="F67" s="74">
        <v>1</v>
      </c>
      <c r="G67" s="74">
        <v>1</v>
      </c>
      <c r="H67" s="68">
        <f t="shared" si="0"/>
        <v>1.42032</v>
      </c>
      <c r="I67" s="70">
        <f t="shared" si="1"/>
        <v>1.42032</v>
      </c>
      <c r="J67" s="71">
        <f>ROUND((H67*'2-Calculator'!$D$26),2)</f>
        <v>9359.91</v>
      </c>
      <c r="K67" s="71">
        <f>ROUND((I67*'2-Calculator'!$D$26),2)</f>
        <v>9359.91</v>
      </c>
      <c r="L67" s="69">
        <v>2.33</v>
      </c>
      <c r="M67" s="66" t="s">
        <v>2525</v>
      </c>
      <c r="N67" s="66" t="s">
        <v>2526</v>
      </c>
      <c r="O67" s="66"/>
      <c r="P67" s="66" t="s">
        <v>1829</v>
      </c>
      <c r="Q67" s="141">
        <v>39</v>
      </c>
    </row>
    <row r="68" spans="1:17" s="72" customFormat="1">
      <c r="A68" s="66"/>
      <c r="B68" s="66" t="s">
        <v>1169</v>
      </c>
      <c r="C68" s="221" t="s">
        <v>1525</v>
      </c>
      <c r="D68" s="66" t="s">
        <v>2167</v>
      </c>
      <c r="E68" s="68">
        <v>2.6650499999999999</v>
      </c>
      <c r="F68" s="74">
        <v>1</v>
      </c>
      <c r="G68" s="74">
        <v>1</v>
      </c>
      <c r="H68" s="68">
        <f t="shared" si="0"/>
        <v>2.6650499999999999</v>
      </c>
      <c r="I68" s="70">
        <f t="shared" si="1"/>
        <v>2.6650499999999999</v>
      </c>
      <c r="J68" s="71">
        <f>ROUND((H68*'2-Calculator'!$D$26),2)</f>
        <v>17562.68</v>
      </c>
      <c r="K68" s="71">
        <f>ROUND((I68*'2-Calculator'!$D$26),2)</f>
        <v>17562.68</v>
      </c>
      <c r="L68" s="69">
        <v>6.22</v>
      </c>
      <c r="M68" s="66" t="s">
        <v>2525</v>
      </c>
      <c r="N68" s="66" t="s">
        <v>2526</v>
      </c>
      <c r="O68" s="66"/>
      <c r="P68" s="66" t="s">
        <v>1829</v>
      </c>
      <c r="Q68" s="141">
        <v>26</v>
      </c>
    </row>
    <row r="69" spans="1:17" s="72" customFormat="1">
      <c r="A69" s="66"/>
      <c r="B69" s="66" t="s">
        <v>1168</v>
      </c>
      <c r="C69" s="221" t="s">
        <v>1525</v>
      </c>
      <c r="D69" s="66" t="s">
        <v>2167</v>
      </c>
      <c r="E69" s="68">
        <v>5.30647</v>
      </c>
      <c r="F69" s="74">
        <v>1</v>
      </c>
      <c r="G69" s="74">
        <v>1</v>
      </c>
      <c r="H69" s="68">
        <f t="shared" si="0"/>
        <v>5.30647</v>
      </c>
      <c r="I69" s="70">
        <f t="shared" si="1"/>
        <v>5.30647</v>
      </c>
      <c r="J69" s="71">
        <f>ROUND((H69*'2-Calculator'!$D$26),2)</f>
        <v>34969.64</v>
      </c>
      <c r="K69" s="71">
        <f>ROUND((I69*'2-Calculator'!$D$26),2)</f>
        <v>34969.64</v>
      </c>
      <c r="L69" s="69">
        <v>14.44</v>
      </c>
      <c r="M69" s="66" t="s">
        <v>2525</v>
      </c>
      <c r="N69" s="66" t="s">
        <v>2526</v>
      </c>
      <c r="O69" s="66"/>
      <c r="P69" s="66" t="s">
        <v>1829</v>
      </c>
      <c r="Q69" s="141">
        <v>17</v>
      </c>
    </row>
    <row r="70" spans="1:17" s="72" customFormat="1">
      <c r="A70" s="66"/>
      <c r="B70" s="66" t="s">
        <v>1167</v>
      </c>
      <c r="C70" s="221" t="s">
        <v>1526</v>
      </c>
      <c r="D70" s="66" t="s">
        <v>2168</v>
      </c>
      <c r="E70" s="68">
        <v>1.1389199999999999</v>
      </c>
      <c r="F70" s="74">
        <v>1</v>
      </c>
      <c r="G70" s="74">
        <v>1</v>
      </c>
      <c r="H70" s="68">
        <f t="shared" si="0"/>
        <v>1.1389199999999999</v>
      </c>
      <c r="I70" s="70">
        <f t="shared" si="1"/>
        <v>1.1389199999999999</v>
      </c>
      <c r="J70" s="71">
        <f>ROUND((H70*'2-Calculator'!$D$26),2)</f>
        <v>7505.48</v>
      </c>
      <c r="K70" s="71">
        <f>ROUND((I70*'2-Calculator'!$D$26),2)</f>
        <v>7505.48</v>
      </c>
      <c r="L70" s="69">
        <v>1.93</v>
      </c>
      <c r="M70" s="66" t="s">
        <v>2525</v>
      </c>
      <c r="N70" s="66" t="s">
        <v>2526</v>
      </c>
      <c r="O70" s="66"/>
      <c r="P70" s="66" t="s">
        <v>1829</v>
      </c>
      <c r="Q70" s="141">
        <v>8</v>
      </c>
    </row>
    <row r="71" spans="1:17" s="72" customFormat="1">
      <c r="A71" s="66"/>
      <c r="B71" s="66" t="s">
        <v>1166</v>
      </c>
      <c r="C71" s="221" t="s">
        <v>1526</v>
      </c>
      <c r="D71" s="66" t="s">
        <v>2168</v>
      </c>
      <c r="E71" s="68">
        <v>1.5273600000000001</v>
      </c>
      <c r="F71" s="74">
        <v>1</v>
      </c>
      <c r="G71" s="74">
        <v>1</v>
      </c>
      <c r="H71" s="68">
        <f t="shared" si="0"/>
        <v>1.5273600000000001</v>
      </c>
      <c r="I71" s="70">
        <f t="shared" si="1"/>
        <v>1.5273600000000001</v>
      </c>
      <c r="J71" s="71">
        <f>ROUND((H71*'2-Calculator'!$D$26),2)</f>
        <v>10065.299999999999</v>
      </c>
      <c r="K71" s="71">
        <f>ROUND((I71*'2-Calculator'!$D$26),2)</f>
        <v>10065.299999999999</v>
      </c>
      <c r="L71" s="69">
        <v>3.49</v>
      </c>
      <c r="M71" s="66" t="s">
        <v>2525</v>
      </c>
      <c r="N71" s="66" t="s">
        <v>2526</v>
      </c>
      <c r="O71" s="66"/>
      <c r="P71" s="66" t="s">
        <v>1829</v>
      </c>
      <c r="Q71" s="141">
        <v>6</v>
      </c>
    </row>
    <row r="72" spans="1:17" s="72" customFormat="1">
      <c r="A72" s="66"/>
      <c r="B72" s="66" t="s">
        <v>1165</v>
      </c>
      <c r="C72" s="221" t="s">
        <v>1526</v>
      </c>
      <c r="D72" s="66" t="s">
        <v>2168</v>
      </c>
      <c r="E72" s="68">
        <v>2.2547999999999999</v>
      </c>
      <c r="F72" s="74">
        <v>1</v>
      </c>
      <c r="G72" s="74">
        <v>1</v>
      </c>
      <c r="H72" s="68">
        <f t="shared" si="0"/>
        <v>2.2547999999999999</v>
      </c>
      <c r="I72" s="70">
        <f t="shared" si="1"/>
        <v>2.2547999999999999</v>
      </c>
      <c r="J72" s="71">
        <f>ROUND((H72*'2-Calculator'!$D$26),2)</f>
        <v>14859.13</v>
      </c>
      <c r="K72" s="71">
        <f>ROUND((I72*'2-Calculator'!$D$26),2)</f>
        <v>14859.13</v>
      </c>
      <c r="L72" s="69">
        <v>8.9499999999999993</v>
      </c>
      <c r="M72" s="66" t="s">
        <v>2525</v>
      </c>
      <c r="N72" s="66" t="s">
        <v>2526</v>
      </c>
      <c r="O72" s="66"/>
      <c r="P72" s="66" t="s">
        <v>1829</v>
      </c>
      <c r="Q72" s="141">
        <v>12</v>
      </c>
    </row>
    <row r="73" spans="1:17" s="72" customFormat="1">
      <c r="A73" s="66"/>
      <c r="B73" s="66" t="s">
        <v>1164</v>
      </c>
      <c r="C73" s="221" t="s">
        <v>1526</v>
      </c>
      <c r="D73" s="66" t="s">
        <v>2168</v>
      </c>
      <c r="E73" s="68">
        <v>4.3281400000000003</v>
      </c>
      <c r="F73" s="74">
        <v>1</v>
      </c>
      <c r="G73" s="74">
        <v>1</v>
      </c>
      <c r="H73" s="68">
        <f t="shared" si="0"/>
        <v>4.3281400000000003</v>
      </c>
      <c r="I73" s="70">
        <f t="shared" si="1"/>
        <v>4.3281400000000003</v>
      </c>
      <c r="J73" s="71">
        <f>ROUND((H73*'2-Calculator'!$D$26),2)</f>
        <v>28522.44</v>
      </c>
      <c r="K73" s="71">
        <f>ROUND((I73*'2-Calculator'!$D$26),2)</f>
        <v>28522.44</v>
      </c>
      <c r="L73" s="69">
        <v>18.68</v>
      </c>
      <c r="M73" s="66" t="s">
        <v>2525</v>
      </c>
      <c r="N73" s="66" t="s">
        <v>2526</v>
      </c>
      <c r="O73" s="66"/>
      <c r="P73" s="66" t="s">
        <v>1829</v>
      </c>
      <c r="Q73" s="141">
        <v>4</v>
      </c>
    </row>
    <row r="74" spans="1:17" s="72" customFormat="1">
      <c r="A74" s="66"/>
      <c r="B74" s="66" t="s">
        <v>1163</v>
      </c>
      <c r="C74" s="221" t="s">
        <v>1527</v>
      </c>
      <c r="D74" s="66" t="s">
        <v>2169</v>
      </c>
      <c r="E74" s="68">
        <v>0.81706000000000001</v>
      </c>
      <c r="F74" s="74">
        <v>1</v>
      </c>
      <c r="G74" s="74">
        <v>1</v>
      </c>
      <c r="H74" s="68">
        <f t="shared" si="0"/>
        <v>0.81706000000000001</v>
      </c>
      <c r="I74" s="70">
        <f t="shared" si="1"/>
        <v>0.81706000000000001</v>
      </c>
      <c r="J74" s="71">
        <f>ROUND((H74*'2-Calculator'!$D$26),2)</f>
        <v>5384.43</v>
      </c>
      <c r="K74" s="71">
        <f>ROUND((I74*'2-Calculator'!$D$26),2)</f>
        <v>5384.43</v>
      </c>
      <c r="L74" s="69">
        <v>5.64</v>
      </c>
      <c r="M74" s="66" t="s">
        <v>2525</v>
      </c>
      <c r="N74" s="66" t="s">
        <v>2526</v>
      </c>
      <c r="O74" s="66"/>
      <c r="P74" s="66" t="s">
        <v>1829</v>
      </c>
      <c r="Q74" s="141">
        <v>6</v>
      </c>
    </row>
    <row r="75" spans="1:17" s="72" customFormat="1">
      <c r="A75" s="66"/>
      <c r="B75" s="66" t="s">
        <v>1162</v>
      </c>
      <c r="C75" s="221" t="s">
        <v>1527</v>
      </c>
      <c r="D75" s="66" t="s">
        <v>2169</v>
      </c>
      <c r="E75" s="68">
        <v>0.97055000000000002</v>
      </c>
      <c r="F75" s="74">
        <v>1</v>
      </c>
      <c r="G75" s="74">
        <v>1</v>
      </c>
      <c r="H75" s="68">
        <f t="shared" si="0"/>
        <v>0.97055000000000002</v>
      </c>
      <c r="I75" s="70">
        <f t="shared" si="1"/>
        <v>0.97055000000000002</v>
      </c>
      <c r="J75" s="71">
        <f>ROUND((H75*'2-Calculator'!$D$26),2)</f>
        <v>6395.92</v>
      </c>
      <c r="K75" s="71">
        <f>ROUND((I75*'2-Calculator'!$D$26),2)</f>
        <v>6395.92</v>
      </c>
      <c r="L75" s="69">
        <v>7.34</v>
      </c>
      <c r="M75" s="66" t="s">
        <v>2525</v>
      </c>
      <c r="N75" s="66" t="s">
        <v>2526</v>
      </c>
      <c r="O75" s="66"/>
      <c r="P75" s="66" t="s">
        <v>1829</v>
      </c>
      <c r="Q75" s="141">
        <v>18</v>
      </c>
    </row>
    <row r="76" spans="1:17" s="72" customFormat="1">
      <c r="A76" s="66"/>
      <c r="B76" s="66" t="s">
        <v>1161</v>
      </c>
      <c r="C76" s="221" t="s">
        <v>1527</v>
      </c>
      <c r="D76" s="66" t="s">
        <v>2169</v>
      </c>
      <c r="E76" s="68">
        <v>1.3608899999999999</v>
      </c>
      <c r="F76" s="74">
        <v>1</v>
      </c>
      <c r="G76" s="74">
        <v>1</v>
      </c>
      <c r="H76" s="68">
        <f t="shared" si="0"/>
        <v>1.3608899999999999</v>
      </c>
      <c r="I76" s="70">
        <f t="shared" si="1"/>
        <v>1.3608899999999999</v>
      </c>
      <c r="J76" s="71">
        <f>ROUND((H76*'2-Calculator'!$D$26),2)</f>
        <v>8968.27</v>
      </c>
      <c r="K76" s="71">
        <f>ROUND((I76*'2-Calculator'!$D$26),2)</f>
        <v>8968.27</v>
      </c>
      <c r="L76" s="69">
        <v>12.54</v>
      </c>
      <c r="M76" s="66" t="s">
        <v>2525</v>
      </c>
      <c r="N76" s="66" t="s">
        <v>2526</v>
      </c>
      <c r="O76" s="66"/>
      <c r="P76" s="66" t="s">
        <v>1829</v>
      </c>
      <c r="Q76" s="141">
        <v>8</v>
      </c>
    </row>
    <row r="77" spans="1:17" s="72" customFormat="1">
      <c r="A77" s="66"/>
      <c r="B77" s="66" t="s">
        <v>1160</v>
      </c>
      <c r="C77" s="221" t="s">
        <v>1527</v>
      </c>
      <c r="D77" s="66" t="s">
        <v>2169</v>
      </c>
      <c r="E77" s="68">
        <v>3.02508</v>
      </c>
      <c r="F77" s="74">
        <v>1</v>
      </c>
      <c r="G77" s="74">
        <v>1</v>
      </c>
      <c r="H77" s="68">
        <f t="shared" si="0"/>
        <v>3.02508</v>
      </c>
      <c r="I77" s="70">
        <f t="shared" si="1"/>
        <v>3.02508</v>
      </c>
      <c r="J77" s="71">
        <f>ROUND((H77*'2-Calculator'!$D$26),2)</f>
        <v>19935.28</v>
      </c>
      <c r="K77" s="71">
        <f>ROUND((I77*'2-Calculator'!$D$26),2)</f>
        <v>19935.28</v>
      </c>
      <c r="L77" s="69">
        <v>14.48</v>
      </c>
      <c r="M77" s="66" t="s">
        <v>2525</v>
      </c>
      <c r="N77" s="66" t="s">
        <v>2526</v>
      </c>
      <c r="O77" s="66"/>
      <c r="P77" s="66" t="s">
        <v>1829</v>
      </c>
      <c r="Q77" s="141">
        <v>2</v>
      </c>
    </row>
    <row r="78" spans="1:17" s="72" customFormat="1">
      <c r="A78" s="66"/>
      <c r="B78" s="66" t="s">
        <v>1159</v>
      </c>
      <c r="C78" s="221" t="s">
        <v>1528</v>
      </c>
      <c r="D78" s="66" t="s">
        <v>2170</v>
      </c>
      <c r="E78" s="68">
        <v>0.69850999999999996</v>
      </c>
      <c r="F78" s="74">
        <v>1</v>
      </c>
      <c r="G78" s="74">
        <v>1</v>
      </c>
      <c r="H78" s="68">
        <f t="shared" ref="H78:H141" si="2">ROUND(E78*F78,5)</f>
        <v>0.69850999999999996</v>
      </c>
      <c r="I78" s="70">
        <f t="shared" ref="I78:I141" si="3">ROUND(E78*G78,5)</f>
        <v>0.69850999999999996</v>
      </c>
      <c r="J78" s="71">
        <f>ROUND((H78*'2-Calculator'!$D$26),2)</f>
        <v>4603.18</v>
      </c>
      <c r="K78" s="71">
        <f>ROUND((I78*'2-Calculator'!$D$26),2)</f>
        <v>4603.18</v>
      </c>
      <c r="L78" s="69">
        <v>3.12</v>
      </c>
      <c r="M78" s="66" t="s">
        <v>2525</v>
      </c>
      <c r="N78" s="66" t="s">
        <v>2526</v>
      </c>
      <c r="O78" s="66"/>
      <c r="P78" s="66" t="s">
        <v>1829</v>
      </c>
      <c r="Q78" s="141">
        <v>1</v>
      </c>
    </row>
    <row r="79" spans="1:17" s="72" customFormat="1">
      <c r="A79" s="66"/>
      <c r="B79" s="66" t="s">
        <v>1158</v>
      </c>
      <c r="C79" s="221" t="s">
        <v>1528</v>
      </c>
      <c r="D79" s="66" t="s">
        <v>2170</v>
      </c>
      <c r="E79" s="68">
        <v>0.73150000000000004</v>
      </c>
      <c r="F79" s="74">
        <v>1</v>
      </c>
      <c r="G79" s="74">
        <v>1</v>
      </c>
      <c r="H79" s="68">
        <f t="shared" si="2"/>
        <v>0.73150000000000004</v>
      </c>
      <c r="I79" s="70">
        <f t="shared" si="3"/>
        <v>0.73150000000000004</v>
      </c>
      <c r="J79" s="71">
        <f>ROUND((H79*'2-Calculator'!$D$26),2)</f>
        <v>4820.59</v>
      </c>
      <c r="K79" s="71">
        <f>ROUND((I79*'2-Calculator'!$D$26),2)</f>
        <v>4820.59</v>
      </c>
      <c r="L79" s="69">
        <v>3.85</v>
      </c>
      <c r="M79" s="66" t="s">
        <v>2525</v>
      </c>
      <c r="N79" s="66" t="s">
        <v>2526</v>
      </c>
      <c r="O79" s="66"/>
      <c r="P79" s="66" t="s">
        <v>1829</v>
      </c>
      <c r="Q79" s="141">
        <v>14</v>
      </c>
    </row>
    <row r="80" spans="1:17" s="72" customFormat="1">
      <c r="A80" s="66"/>
      <c r="B80" s="66" t="s">
        <v>1157</v>
      </c>
      <c r="C80" s="221" t="s">
        <v>1528</v>
      </c>
      <c r="D80" s="66" t="s">
        <v>2170</v>
      </c>
      <c r="E80" s="68">
        <v>1.02599</v>
      </c>
      <c r="F80" s="74">
        <v>1</v>
      </c>
      <c r="G80" s="74">
        <v>1</v>
      </c>
      <c r="H80" s="68">
        <f t="shared" si="2"/>
        <v>1.02599</v>
      </c>
      <c r="I80" s="70">
        <f t="shared" si="3"/>
        <v>1.02599</v>
      </c>
      <c r="J80" s="71">
        <f>ROUND((H80*'2-Calculator'!$D$26),2)</f>
        <v>6761.27</v>
      </c>
      <c r="K80" s="71">
        <f>ROUND((I80*'2-Calculator'!$D$26),2)</f>
        <v>6761.27</v>
      </c>
      <c r="L80" s="69">
        <v>5.65</v>
      </c>
      <c r="M80" s="66" t="s">
        <v>2525</v>
      </c>
      <c r="N80" s="66" t="s">
        <v>2526</v>
      </c>
      <c r="O80" s="66"/>
      <c r="P80" s="66" t="s">
        <v>1829</v>
      </c>
      <c r="Q80" s="141">
        <v>30</v>
      </c>
    </row>
    <row r="81" spans="1:17" s="72" customFormat="1">
      <c r="A81" s="66"/>
      <c r="B81" s="66" t="s">
        <v>1156</v>
      </c>
      <c r="C81" s="221" t="s">
        <v>1528</v>
      </c>
      <c r="D81" s="66" t="s">
        <v>2170</v>
      </c>
      <c r="E81" s="68">
        <v>1.64249</v>
      </c>
      <c r="F81" s="74">
        <v>1</v>
      </c>
      <c r="G81" s="74">
        <v>1</v>
      </c>
      <c r="H81" s="68">
        <f t="shared" si="2"/>
        <v>1.64249</v>
      </c>
      <c r="I81" s="70">
        <f t="shared" si="3"/>
        <v>1.64249</v>
      </c>
      <c r="J81" s="71">
        <f>ROUND((H81*'2-Calculator'!$D$26),2)</f>
        <v>10824.01</v>
      </c>
      <c r="K81" s="71">
        <f>ROUND((I81*'2-Calculator'!$D$26),2)</f>
        <v>10824.01</v>
      </c>
      <c r="L81" s="69">
        <v>10.199999999999999</v>
      </c>
      <c r="M81" s="66" t="s">
        <v>2525</v>
      </c>
      <c r="N81" s="66" t="s">
        <v>2526</v>
      </c>
      <c r="O81" s="66"/>
      <c r="P81" s="66" t="s">
        <v>1829</v>
      </c>
      <c r="Q81" s="141">
        <v>9</v>
      </c>
    </row>
    <row r="82" spans="1:17" s="72" customFormat="1">
      <c r="A82" s="66"/>
      <c r="B82" s="66" t="s">
        <v>1155</v>
      </c>
      <c r="C82" s="221" t="s">
        <v>1529</v>
      </c>
      <c r="D82" s="66" t="s">
        <v>2171</v>
      </c>
      <c r="E82" s="68">
        <v>0.52771000000000001</v>
      </c>
      <c r="F82" s="74">
        <v>1</v>
      </c>
      <c r="G82" s="74">
        <v>1</v>
      </c>
      <c r="H82" s="68">
        <f t="shared" si="2"/>
        <v>0.52771000000000001</v>
      </c>
      <c r="I82" s="70">
        <f t="shared" si="3"/>
        <v>0.52771000000000001</v>
      </c>
      <c r="J82" s="71">
        <f>ROUND((H82*'2-Calculator'!$D$26),2)</f>
        <v>3477.61</v>
      </c>
      <c r="K82" s="71">
        <f>ROUND((I82*'2-Calculator'!$D$26),2)</f>
        <v>3477.61</v>
      </c>
      <c r="L82" s="69">
        <v>4.41</v>
      </c>
      <c r="M82" s="66" t="s">
        <v>2525</v>
      </c>
      <c r="N82" s="66" t="s">
        <v>2526</v>
      </c>
      <c r="O82" s="66"/>
      <c r="P82" s="66" t="s">
        <v>1829</v>
      </c>
      <c r="Q82" s="141">
        <v>6</v>
      </c>
    </row>
    <row r="83" spans="1:17" s="72" customFormat="1">
      <c r="A83" s="66"/>
      <c r="B83" s="66" t="s">
        <v>1154</v>
      </c>
      <c r="C83" s="221" t="s">
        <v>1529</v>
      </c>
      <c r="D83" s="66" t="s">
        <v>2171</v>
      </c>
      <c r="E83" s="68">
        <v>0.75424999999999998</v>
      </c>
      <c r="F83" s="74">
        <v>1</v>
      </c>
      <c r="G83" s="74">
        <v>1</v>
      </c>
      <c r="H83" s="68">
        <f t="shared" si="2"/>
        <v>0.75424999999999998</v>
      </c>
      <c r="I83" s="70">
        <f t="shared" si="3"/>
        <v>0.75424999999999998</v>
      </c>
      <c r="J83" s="71">
        <f>ROUND((H83*'2-Calculator'!$D$26),2)</f>
        <v>4970.51</v>
      </c>
      <c r="K83" s="71">
        <f>ROUND((I83*'2-Calculator'!$D$26),2)</f>
        <v>4970.51</v>
      </c>
      <c r="L83" s="69">
        <v>12.07</v>
      </c>
      <c r="M83" s="66" t="s">
        <v>2525</v>
      </c>
      <c r="N83" s="66" t="s">
        <v>2526</v>
      </c>
      <c r="O83" s="66"/>
      <c r="P83" s="66" t="s">
        <v>1829</v>
      </c>
      <c r="Q83" s="141">
        <v>25</v>
      </c>
    </row>
    <row r="84" spans="1:17" s="72" customFormat="1">
      <c r="A84" s="66"/>
      <c r="B84" s="66" t="s">
        <v>1153</v>
      </c>
      <c r="C84" s="221" t="s">
        <v>1529</v>
      </c>
      <c r="D84" s="66" t="s">
        <v>2171</v>
      </c>
      <c r="E84" s="68">
        <v>1.0523499999999999</v>
      </c>
      <c r="F84" s="74">
        <v>1</v>
      </c>
      <c r="G84" s="74">
        <v>1</v>
      </c>
      <c r="H84" s="68">
        <f t="shared" si="2"/>
        <v>1.0523499999999999</v>
      </c>
      <c r="I84" s="70">
        <f t="shared" si="3"/>
        <v>1.0523499999999999</v>
      </c>
      <c r="J84" s="71">
        <f>ROUND((H84*'2-Calculator'!$D$26),2)</f>
        <v>6934.99</v>
      </c>
      <c r="K84" s="71">
        <f>ROUND((I84*'2-Calculator'!$D$26),2)</f>
        <v>6934.99</v>
      </c>
      <c r="L84" s="69">
        <v>8.85</v>
      </c>
      <c r="M84" s="66" t="s">
        <v>2525</v>
      </c>
      <c r="N84" s="66" t="s">
        <v>2526</v>
      </c>
      <c r="O84" s="66"/>
      <c r="P84" s="66" t="s">
        <v>1829</v>
      </c>
      <c r="Q84" s="141">
        <v>16</v>
      </c>
    </row>
    <row r="85" spans="1:17" s="72" customFormat="1">
      <c r="A85" s="66"/>
      <c r="B85" s="66" t="s">
        <v>1152</v>
      </c>
      <c r="C85" s="221" t="s">
        <v>1529</v>
      </c>
      <c r="D85" s="66" t="s">
        <v>2171</v>
      </c>
      <c r="E85" s="68">
        <v>2.5079199999999999</v>
      </c>
      <c r="F85" s="74">
        <v>1</v>
      </c>
      <c r="G85" s="74">
        <v>1</v>
      </c>
      <c r="H85" s="68">
        <f t="shared" si="2"/>
        <v>2.5079199999999999</v>
      </c>
      <c r="I85" s="70">
        <f t="shared" si="3"/>
        <v>2.5079199999999999</v>
      </c>
      <c r="J85" s="71">
        <f>ROUND((H85*'2-Calculator'!$D$26),2)</f>
        <v>16527.189999999999</v>
      </c>
      <c r="K85" s="71">
        <f>ROUND((I85*'2-Calculator'!$D$26),2)</f>
        <v>16527.189999999999</v>
      </c>
      <c r="L85" s="69">
        <v>11.84</v>
      </c>
      <c r="M85" s="66" t="s">
        <v>2525</v>
      </c>
      <c r="N85" s="66" t="s">
        <v>2526</v>
      </c>
      <c r="O85" s="66"/>
      <c r="P85" s="66" t="s">
        <v>1829</v>
      </c>
      <c r="Q85" s="141">
        <v>2</v>
      </c>
    </row>
    <row r="86" spans="1:17" s="72" customFormat="1">
      <c r="A86" s="66"/>
      <c r="B86" s="66" t="s">
        <v>1151</v>
      </c>
      <c r="C86" s="221" t="s">
        <v>1530</v>
      </c>
      <c r="D86" s="66" t="s">
        <v>2172</v>
      </c>
      <c r="E86" s="68">
        <v>0.67922000000000005</v>
      </c>
      <c r="F86" s="74">
        <v>1</v>
      </c>
      <c r="G86" s="74">
        <v>1</v>
      </c>
      <c r="H86" s="68">
        <f t="shared" si="2"/>
        <v>0.67922000000000005</v>
      </c>
      <c r="I86" s="70">
        <f t="shared" si="3"/>
        <v>0.67922000000000005</v>
      </c>
      <c r="J86" s="71">
        <f>ROUND((H86*'2-Calculator'!$D$26),2)</f>
        <v>4476.0600000000004</v>
      </c>
      <c r="K86" s="71">
        <f>ROUND((I86*'2-Calculator'!$D$26),2)</f>
        <v>4476.0600000000004</v>
      </c>
      <c r="L86" s="69">
        <v>3.98</v>
      </c>
      <c r="M86" s="66" t="s">
        <v>2525</v>
      </c>
      <c r="N86" s="66" t="s">
        <v>2526</v>
      </c>
      <c r="O86" s="66"/>
      <c r="P86" s="66" t="s">
        <v>1829</v>
      </c>
      <c r="Q86" s="141">
        <v>22</v>
      </c>
    </row>
    <row r="87" spans="1:17" s="72" customFormat="1">
      <c r="A87" s="66"/>
      <c r="B87" s="66" t="s">
        <v>1150</v>
      </c>
      <c r="C87" s="221" t="s">
        <v>1530</v>
      </c>
      <c r="D87" s="66" t="s">
        <v>2172</v>
      </c>
      <c r="E87" s="68">
        <v>0.87033000000000005</v>
      </c>
      <c r="F87" s="74">
        <v>1</v>
      </c>
      <c r="G87" s="74">
        <v>1</v>
      </c>
      <c r="H87" s="68">
        <f t="shared" si="2"/>
        <v>0.87033000000000005</v>
      </c>
      <c r="I87" s="70">
        <f t="shared" si="3"/>
        <v>0.87033000000000005</v>
      </c>
      <c r="J87" s="71">
        <f>ROUND((H87*'2-Calculator'!$D$26),2)</f>
        <v>5735.47</v>
      </c>
      <c r="K87" s="71">
        <f>ROUND((I87*'2-Calculator'!$D$26),2)</f>
        <v>5735.47</v>
      </c>
      <c r="L87" s="69">
        <v>5.47</v>
      </c>
      <c r="M87" s="66" t="s">
        <v>2525</v>
      </c>
      <c r="N87" s="66" t="s">
        <v>2526</v>
      </c>
      <c r="O87" s="66"/>
      <c r="P87" s="66" t="s">
        <v>1829</v>
      </c>
      <c r="Q87" s="141">
        <v>25</v>
      </c>
    </row>
    <row r="88" spans="1:17" s="72" customFormat="1">
      <c r="A88" s="66"/>
      <c r="B88" s="66" t="s">
        <v>1149</v>
      </c>
      <c r="C88" s="221" t="s">
        <v>1530</v>
      </c>
      <c r="D88" s="66" t="s">
        <v>2172</v>
      </c>
      <c r="E88" s="68">
        <v>1.3481000000000001</v>
      </c>
      <c r="F88" s="74">
        <v>1</v>
      </c>
      <c r="G88" s="74">
        <v>1</v>
      </c>
      <c r="H88" s="68">
        <f t="shared" si="2"/>
        <v>1.3481000000000001</v>
      </c>
      <c r="I88" s="70">
        <f t="shared" si="3"/>
        <v>1.3481000000000001</v>
      </c>
      <c r="J88" s="71">
        <f>ROUND((H88*'2-Calculator'!$D$26),2)</f>
        <v>8883.98</v>
      </c>
      <c r="K88" s="71">
        <f>ROUND((I88*'2-Calculator'!$D$26),2)</f>
        <v>8883.98</v>
      </c>
      <c r="L88" s="69">
        <v>7.79</v>
      </c>
      <c r="M88" s="66" t="s">
        <v>2525</v>
      </c>
      <c r="N88" s="66" t="s">
        <v>2526</v>
      </c>
      <c r="O88" s="66"/>
      <c r="P88" s="66" t="s">
        <v>1829</v>
      </c>
      <c r="Q88" s="141">
        <v>8</v>
      </c>
    </row>
    <row r="89" spans="1:17" s="72" customFormat="1">
      <c r="A89" s="66"/>
      <c r="B89" s="66" t="s">
        <v>1148</v>
      </c>
      <c r="C89" s="221" t="s">
        <v>1530</v>
      </c>
      <c r="D89" s="66" t="s">
        <v>2172</v>
      </c>
      <c r="E89" s="68">
        <v>2.9313699999999998</v>
      </c>
      <c r="F89" s="74">
        <v>1</v>
      </c>
      <c r="G89" s="74">
        <v>1</v>
      </c>
      <c r="H89" s="68">
        <f t="shared" si="2"/>
        <v>2.9313699999999998</v>
      </c>
      <c r="I89" s="70">
        <f t="shared" si="3"/>
        <v>2.9313699999999998</v>
      </c>
      <c r="J89" s="71">
        <f>ROUND((H89*'2-Calculator'!$D$26),2)</f>
        <v>19317.73</v>
      </c>
      <c r="K89" s="71">
        <f>ROUND((I89*'2-Calculator'!$D$26),2)</f>
        <v>19317.73</v>
      </c>
      <c r="L89" s="69">
        <v>18.600000000000001</v>
      </c>
      <c r="M89" s="66" t="s">
        <v>2525</v>
      </c>
      <c r="N89" s="66" t="s">
        <v>2526</v>
      </c>
      <c r="O89" s="66"/>
      <c r="P89" s="66" t="s">
        <v>1829</v>
      </c>
      <c r="Q89" s="141">
        <v>3</v>
      </c>
    </row>
    <row r="90" spans="1:17" s="72" customFormat="1">
      <c r="A90" s="66"/>
      <c r="B90" s="66" t="s">
        <v>1147</v>
      </c>
      <c r="C90" s="221" t="s">
        <v>1531</v>
      </c>
      <c r="D90" s="66" t="s">
        <v>2021</v>
      </c>
      <c r="E90" s="68">
        <v>0.71613000000000004</v>
      </c>
      <c r="F90" s="74">
        <v>1</v>
      </c>
      <c r="G90" s="74">
        <v>1</v>
      </c>
      <c r="H90" s="68">
        <f t="shared" si="2"/>
        <v>0.71613000000000004</v>
      </c>
      <c r="I90" s="70">
        <f t="shared" si="3"/>
        <v>0.71613000000000004</v>
      </c>
      <c r="J90" s="71">
        <f>ROUND((H90*'2-Calculator'!$D$26),2)</f>
        <v>4719.3</v>
      </c>
      <c r="K90" s="71">
        <f>ROUND((I90*'2-Calculator'!$D$26),2)</f>
        <v>4719.3</v>
      </c>
      <c r="L90" s="69">
        <v>2.99</v>
      </c>
      <c r="M90" s="66" t="s">
        <v>2525</v>
      </c>
      <c r="N90" s="66" t="s">
        <v>2526</v>
      </c>
      <c r="O90" s="66"/>
      <c r="P90" s="66" t="s">
        <v>1829</v>
      </c>
      <c r="Q90" s="141">
        <v>7</v>
      </c>
    </row>
    <row r="91" spans="1:17" s="72" customFormat="1">
      <c r="A91" s="66"/>
      <c r="B91" s="66" t="s">
        <v>1146</v>
      </c>
      <c r="C91" s="221" t="s">
        <v>1531</v>
      </c>
      <c r="D91" s="66" t="s">
        <v>2021</v>
      </c>
      <c r="E91" s="68">
        <v>0.95831999999999995</v>
      </c>
      <c r="F91" s="74">
        <v>1</v>
      </c>
      <c r="G91" s="74">
        <v>1</v>
      </c>
      <c r="H91" s="68">
        <f t="shared" si="2"/>
        <v>0.95831999999999995</v>
      </c>
      <c r="I91" s="70">
        <f t="shared" si="3"/>
        <v>0.95831999999999995</v>
      </c>
      <c r="J91" s="71">
        <f>ROUND((H91*'2-Calculator'!$D$26),2)</f>
        <v>6315.33</v>
      </c>
      <c r="K91" s="71">
        <f>ROUND((I91*'2-Calculator'!$D$26),2)</f>
        <v>6315.33</v>
      </c>
      <c r="L91" s="69">
        <v>4</v>
      </c>
      <c r="M91" s="66" t="s">
        <v>2525</v>
      </c>
      <c r="N91" s="66" t="s">
        <v>2526</v>
      </c>
      <c r="O91" s="66"/>
      <c r="P91" s="66" t="s">
        <v>1829</v>
      </c>
      <c r="Q91" s="141">
        <v>18</v>
      </c>
    </row>
    <row r="92" spans="1:17" s="72" customFormat="1">
      <c r="A92" s="66"/>
      <c r="B92" s="66" t="s">
        <v>1145</v>
      </c>
      <c r="C92" s="221" t="s">
        <v>1531</v>
      </c>
      <c r="D92" s="66" t="s">
        <v>2021</v>
      </c>
      <c r="E92" s="68">
        <v>1.36348</v>
      </c>
      <c r="F92" s="74">
        <v>1</v>
      </c>
      <c r="G92" s="74">
        <v>1</v>
      </c>
      <c r="H92" s="68">
        <f t="shared" si="2"/>
        <v>1.36348</v>
      </c>
      <c r="I92" s="70">
        <f t="shared" si="3"/>
        <v>1.36348</v>
      </c>
      <c r="J92" s="71">
        <f>ROUND((H92*'2-Calculator'!$D$26),2)</f>
        <v>8985.33</v>
      </c>
      <c r="K92" s="71">
        <f>ROUND((I92*'2-Calculator'!$D$26),2)</f>
        <v>8985.33</v>
      </c>
      <c r="L92" s="69">
        <v>5.79</v>
      </c>
      <c r="M92" s="66" t="s">
        <v>2525</v>
      </c>
      <c r="N92" s="66" t="s">
        <v>2526</v>
      </c>
      <c r="O92" s="66"/>
      <c r="P92" s="66" t="s">
        <v>1829</v>
      </c>
      <c r="Q92" s="141">
        <v>35</v>
      </c>
    </row>
    <row r="93" spans="1:17" s="72" customFormat="1">
      <c r="A93" s="66"/>
      <c r="B93" s="66" t="s">
        <v>1144</v>
      </c>
      <c r="C93" s="221" t="s">
        <v>1531</v>
      </c>
      <c r="D93" s="66" t="s">
        <v>2021</v>
      </c>
      <c r="E93" s="68">
        <v>2.6655199999999999</v>
      </c>
      <c r="F93" s="74">
        <v>1</v>
      </c>
      <c r="G93" s="74">
        <v>1</v>
      </c>
      <c r="H93" s="68">
        <f t="shared" si="2"/>
        <v>2.6655199999999999</v>
      </c>
      <c r="I93" s="70">
        <f t="shared" si="3"/>
        <v>2.6655199999999999</v>
      </c>
      <c r="J93" s="71">
        <f>ROUND((H93*'2-Calculator'!$D$26),2)</f>
        <v>17565.78</v>
      </c>
      <c r="K93" s="71">
        <f>ROUND((I93*'2-Calculator'!$D$26),2)</f>
        <v>17565.78</v>
      </c>
      <c r="L93" s="69">
        <v>8.4700000000000006</v>
      </c>
      <c r="M93" s="66" t="s">
        <v>2525</v>
      </c>
      <c r="N93" s="66" t="s">
        <v>2526</v>
      </c>
      <c r="O93" s="66"/>
      <c r="P93" s="66" t="s">
        <v>1829</v>
      </c>
      <c r="Q93" s="141">
        <v>37</v>
      </c>
    </row>
    <row r="94" spans="1:17" s="72" customFormat="1">
      <c r="A94" s="66"/>
      <c r="B94" s="66" t="s">
        <v>1143</v>
      </c>
      <c r="C94" s="221" t="s">
        <v>1532</v>
      </c>
      <c r="D94" s="66" t="s">
        <v>2415</v>
      </c>
      <c r="E94" s="68">
        <v>0.74829999999999997</v>
      </c>
      <c r="F94" s="74">
        <v>1</v>
      </c>
      <c r="G94" s="74">
        <v>1</v>
      </c>
      <c r="H94" s="68">
        <f t="shared" si="2"/>
        <v>0.74829999999999997</v>
      </c>
      <c r="I94" s="70">
        <f t="shared" si="3"/>
        <v>0.74829999999999997</v>
      </c>
      <c r="J94" s="71">
        <f>ROUND((H94*'2-Calculator'!$D$26),2)</f>
        <v>4931.3</v>
      </c>
      <c r="K94" s="71">
        <f>ROUND((I94*'2-Calculator'!$D$26),2)</f>
        <v>4931.3</v>
      </c>
      <c r="L94" s="69">
        <v>2.5499999999999998</v>
      </c>
      <c r="M94" s="66" t="s">
        <v>2525</v>
      </c>
      <c r="N94" s="66" t="s">
        <v>2526</v>
      </c>
      <c r="O94" s="66"/>
      <c r="P94" s="66" t="s">
        <v>1829</v>
      </c>
      <c r="Q94" s="141">
        <v>32</v>
      </c>
    </row>
    <row r="95" spans="1:17" s="72" customFormat="1">
      <c r="A95" s="66"/>
      <c r="B95" s="66" t="s">
        <v>1142</v>
      </c>
      <c r="C95" s="221" t="s">
        <v>1532</v>
      </c>
      <c r="D95" s="66" t="s">
        <v>2415</v>
      </c>
      <c r="E95" s="68">
        <v>0.89810999999999996</v>
      </c>
      <c r="F95" s="74">
        <v>1</v>
      </c>
      <c r="G95" s="74">
        <v>1</v>
      </c>
      <c r="H95" s="68">
        <f t="shared" si="2"/>
        <v>0.89810999999999996</v>
      </c>
      <c r="I95" s="70">
        <f t="shared" si="3"/>
        <v>0.89810999999999996</v>
      </c>
      <c r="J95" s="71">
        <f>ROUND((H95*'2-Calculator'!$D$26),2)</f>
        <v>5918.54</v>
      </c>
      <c r="K95" s="71">
        <f>ROUND((I95*'2-Calculator'!$D$26),2)</f>
        <v>5918.54</v>
      </c>
      <c r="L95" s="69">
        <v>3.37</v>
      </c>
      <c r="M95" s="66" t="s">
        <v>2525</v>
      </c>
      <c r="N95" s="66" t="s">
        <v>2526</v>
      </c>
      <c r="O95" s="66"/>
      <c r="P95" s="66" t="s">
        <v>1829</v>
      </c>
      <c r="Q95" s="141">
        <v>286</v>
      </c>
    </row>
    <row r="96" spans="1:17" s="72" customFormat="1">
      <c r="A96" s="66"/>
      <c r="B96" s="66" t="s">
        <v>1141</v>
      </c>
      <c r="C96" s="221" t="s">
        <v>1532</v>
      </c>
      <c r="D96" s="66" t="s">
        <v>2415</v>
      </c>
      <c r="E96" s="68">
        <v>1.2469399999999999</v>
      </c>
      <c r="F96" s="74">
        <v>1</v>
      </c>
      <c r="G96" s="74">
        <v>1</v>
      </c>
      <c r="H96" s="68">
        <f t="shared" si="2"/>
        <v>1.2469399999999999</v>
      </c>
      <c r="I96" s="70">
        <f t="shared" si="3"/>
        <v>1.2469399999999999</v>
      </c>
      <c r="J96" s="71">
        <f>ROUND((H96*'2-Calculator'!$D$26),2)</f>
        <v>8217.33</v>
      </c>
      <c r="K96" s="71">
        <f>ROUND((I96*'2-Calculator'!$D$26),2)</f>
        <v>8217.33</v>
      </c>
      <c r="L96" s="69">
        <v>5.67</v>
      </c>
      <c r="M96" s="66" t="s">
        <v>2525</v>
      </c>
      <c r="N96" s="66" t="s">
        <v>2526</v>
      </c>
      <c r="O96" s="66"/>
      <c r="P96" s="66" t="s">
        <v>1829</v>
      </c>
      <c r="Q96" s="141">
        <v>168</v>
      </c>
    </row>
    <row r="97" spans="1:17" s="72" customFormat="1">
      <c r="A97" s="66"/>
      <c r="B97" s="66" t="s">
        <v>1140</v>
      </c>
      <c r="C97" s="221" t="s">
        <v>1532</v>
      </c>
      <c r="D97" s="66" t="s">
        <v>2415</v>
      </c>
      <c r="E97" s="68">
        <v>2.49926</v>
      </c>
      <c r="F97" s="74">
        <v>1</v>
      </c>
      <c r="G97" s="74">
        <v>1</v>
      </c>
      <c r="H97" s="68">
        <f t="shared" si="2"/>
        <v>2.49926</v>
      </c>
      <c r="I97" s="70">
        <f t="shared" si="3"/>
        <v>2.49926</v>
      </c>
      <c r="J97" s="71">
        <f>ROUND((H97*'2-Calculator'!$D$26),2)</f>
        <v>16470.12</v>
      </c>
      <c r="K97" s="71">
        <f>ROUND((I97*'2-Calculator'!$D$26),2)</f>
        <v>16470.12</v>
      </c>
      <c r="L97" s="69">
        <v>10.8</v>
      </c>
      <c r="M97" s="66" t="s">
        <v>2525</v>
      </c>
      <c r="N97" s="66" t="s">
        <v>2526</v>
      </c>
      <c r="O97" s="66"/>
      <c r="P97" s="66" t="s">
        <v>1829</v>
      </c>
      <c r="Q97" s="141">
        <v>60</v>
      </c>
    </row>
    <row r="98" spans="1:17" s="72" customFormat="1">
      <c r="A98" s="66"/>
      <c r="B98" s="66" t="s">
        <v>1139</v>
      </c>
      <c r="C98" s="221" t="s">
        <v>1533</v>
      </c>
      <c r="D98" s="66" t="s">
        <v>2416</v>
      </c>
      <c r="E98" s="68">
        <v>0.65659999999999996</v>
      </c>
      <c r="F98" s="74">
        <v>1</v>
      </c>
      <c r="G98" s="74">
        <v>1</v>
      </c>
      <c r="H98" s="68">
        <f t="shared" si="2"/>
        <v>0.65659999999999996</v>
      </c>
      <c r="I98" s="70">
        <f t="shared" si="3"/>
        <v>0.65659999999999996</v>
      </c>
      <c r="J98" s="71">
        <f>ROUND((H98*'2-Calculator'!$D$26),2)</f>
        <v>4326.99</v>
      </c>
      <c r="K98" s="71">
        <f>ROUND((I98*'2-Calculator'!$D$26),2)</f>
        <v>4326.99</v>
      </c>
      <c r="L98" s="69">
        <v>1.72</v>
      </c>
      <c r="M98" s="66" t="s">
        <v>2525</v>
      </c>
      <c r="N98" s="66" t="s">
        <v>2526</v>
      </c>
      <c r="O98" s="66"/>
      <c r="P98" s="66" t="s">
        <v>1829</v>
      </c>
      <c r="Q98" s="141">
        <v>1</v>
      </c>
    </row>
    <row r="99" spans="1:17" s="72" customFormat="1">
      <c r="A99" s="66"/>
      <c r="B99" s="66" t="s">
        <v>1138</v>
      </c>
      <c r="C99" s="221" t="s">
        <v>1533</v>
      </c>
      <c r="D99" s="66" t="s">
        <v>2416</v>
      </c>
      <c r="E99" s="68">
        <v>0.77739000000000003</v>
      </c>
      <c r="F99" s="74">
        <v>1</v>
      </c>
      <c r="G99" s="74">
        <v>1</v>
      </c>
      <c r="H99" s="68">
        <f t="shared" si="2"/>
        <v>0.77739000000000003</v>
      </c>
      <c r="I99" s="70">
        <f t="shared" si="3"/>
        <v>0.77739000000000003</v>
      </c>
      <c r="J99" s="71">
        <f>ROUND((H99*'2-Calculator'!$D$26),2)</f>
        <v>5123</v>
      </c>
      <c r="K99" s="71">
        <f>ROUND((I99*'2-Calculator'!$D$26),2)</f>
        <v>5123</v>
      </c>
      <c r="L99" s="69">
        <v>2.66</v>
      </c>
      <c r="M99" s="66" t="s">
        <v>2525</v>
      </c>
      <c r="N99" s="66" t="s">
        <v>2526</v>
      </c>
      <c r="O99" s="66"/>
      <c r="P99" s="66" t="s">
        <v>1829</v>
      </c>
      <c r="Q99" s="141">
        <v>2</v>
      </c>
    </row>
    <row r="100" spans="1:17" s="72" customFormat="1">
      <c r="A100" s="66"/>
      <c r="B100" s="66" t="s">
        <v>1137</v>
      </c>
      <c r="C100" s="221" t="s">
        <v>1533</v>
      </c>
      <c r="D100" s="66" t="s">
        <v>2416</v>
      </c>
      <c r="E100" s="68">
        <v>1.0539499999999999</v>
      </c>
      <c r="F100" s="74">
        <v>1</v>
      </c>
      <c r="G100" s="74">
        <v>1</v>
      </c>
      <c r="H100" s="68">
        <f t="shared" si="2"/>
        <v>1.0539499999999999</v>
      </c>
      <c r="I100" s="70">
        <f t="shared" si="3"/>
        <v>1.0539499999999999</v>
      </c>
      <c r="J100" s="71">
        <f>ROUND((H100*'2-Calculator'!$D$26),2)</f>
        <v>6945.53</v>
      </c>
      <c r="K100" s="71">
        <f>ROUND((I100*'2-Calculator'!$D$26),2)</f>
        <v>6945.53</v>
      </c>
      <c r="L100" s="69">
        <v>3.96</v>
      </c>
      <c r="M100" s="66" t="s">
        <v>2525</v>
      </c>
      <c r="N100" s="66" t="s">
        <v>2526</v>
      </c>
      <c r="O100" s="66"/>
      <c r="P100" s="66" t="s">
        <v>1829</v>
      </c>
      <c r="Q100" s="141">
        <v>0</v>
      </c>
    </row>
    <row r="101" spans="1:17" s="72" customFormat="1">
      <c r="A101" s="66"/>
      <c r="B101" s="66" t="s">
        <v>1136</v>
      </c>
      <c r="C101" s="221" t="s">
        <v>1533</v>
      </c>
      <c r="D101" s="66" t="s">
        <v>2416</v>
      </c>
      <c r="E101" s="68">
        <v>2.5876700000000001</v>
      </c>
      <c r="F101" s="74">
        <v>1</v>
      </c>
      <c r="G101" s="74">
        <v>1</v>
      </c>
      <c r="H101" s="68">
        <f t="shared" si="2"/>
        <v>2.5876700000000001</v>
      </c>
      <c r="I101" s="70">
        <f t="shared" si="3"/>
        <v>2.5876700000000001</v>
      </c>
      <c r="J101" s="71">
        <f>ROUND((H101*'2-Calculator'!$D$26),2)</f>
        <v>17052.75</v>
      </c>
      <c r="K101" s="71">
        <f>ROUND((I101*'2-Calculator'!$D$26),2)</f>
        <v>17052.75</v>
      </c>
      <c r="L101" s="69">
        <v>18</v>
      </c>
      <c r="M101" s="66" t="s">
        <v>2525</v>
      </c>
      <c r="N101" s="66" t="s">
        <v>2526</v>
      </c>
      <c r="O101" s="66"/>
      <c r="P101" s="66" t="s">
        <v>1829</v>
      </c>
      <c r="Q101" s="141">
        <v>1</v>
      </c>
    </row>
    <row r="102" spans="1:17" s="72" customFormat="1">
      <c r="A102" s="66"/>
      <c r="B102" s="66" t="s">
        <v>1135</v>
      </c>
      <c r="C102" s="221" t="s">
        <v>1534</v>
      </c>
      <c r="D102" s="66" t="s">
        <v>2022</v>
      </c>
      <c r="E102" s="68">
        <v>0.59569000000000005</v>
      </c>
      <c r="F102" s="74">
        <v>1</v>
      </c>
      <c r="G102" s="74">
        <v>1</v>
      </c>
      <c r="H102" s="68">
        <f t="shared" si="2"/>
        <v>0.59569000000000005</v>
      </c>
      <c r="I102" s="70">
        <f t="shared" si="3"/>
        <v>0.59569000000000005</v>
      </c>
      <c r="J102" s="71">
        <f>ROUND((H102*'2-Calculator'!$D$26),2)</f>
        <v>3925.6</v>
      </c>
      <c r="K102" s="71">
        <f>ROUND((I102*'2-Calculator'!$D$26),2)</f>
        <v>3925.6</v>
      </c>
      <c r="L102" s="69">
        <v>1.72</v>
      </c>
      <c r="M102" s="66" t="s">
        <v>2525</v>
      </c>
      <c r="N102" s="66" t="s">
        <v>2526</v>
      </c>
      <c r="O102" s="66"/>
      <c r="P102" s="66" t="s">
        <v>1829</v>
      </c>
      <c r="Q102" s="141">
        <v>17</v>
      </c>
    </row>
    <row r="103" spans="1:17" s="72" customFormat="1">
      <c r="A103" s="66"/>
      <c r="B103" s="66" t="s">
        <v>1134</v>
      </c>
      <c r="C103" s="221" t="s">
        <v>1534</v>
      </c>
      <c r="D103" s="66" t="s">
        <v>2022</v>
      </c>
      <c r="E103" s="68">
        <v>0.66035999999999995</v>
      </c>
      <c r="F103" s="74">
        <v>1</v>
      </c>
      <c r="G103" s="74">
        <v>1</v>
      </c>
      <c r="H103" s="68">
        <f t="shared" si="2"/>
        <v>0.66035999999999995</v>
      </c>
      <c r="I103" s="70">
        <f t="shared" si="3"/>
        <v>0.66035999999999995</v>
      </c>
      <c r="J103" s="71">
        <f>ROUND((H103*'2-Calculator'!$D$26),2)</f>
        <v>4351.7700000000004</v>
      </c>
      <c r="K103" s="71">
        <f>ROUND((I103*'2-Calculator'!$D$26),2)</f>
        <v>4351.7700000000004</v>
      </c>
      <c r="L103" s="69">
        <v>2.2599999999999998</v>
      </c>
      <c r="M103" s="66" t="s">
        <v>2525</v>
      </c>
      <c r="N103" s="66" t="s">
        <v>2526</v>
      </c>
      <c r="O103" s="66"/>
      <c r="P103" s="66" t="s">
        <v>1829</v>
      </c>
      <c r="Q103" s="141">
        <v>32</v>
      </c>
    </row>
    <row r="104" spans="1:17" s="72" customFormat="1">
      <c r="A104" s="66"/>
      <c r="B104" s="66" t="s">
        <v>1133</v>
      </c>
      <c r="C104" s="221" t="s">
        <v>1534</v>
      </c>
      <c r="D104" s="66" t="s">
        <v>2022</v>
      </c>
      <c r="E104" s="68">
        <v>0.82979000000000003</v>
      </c>
      <c r="F104" s="74">
        <v>1</v>
      </c>
      <c r="G104" s="74">
        <v>1</v>
      </c>
      <c r="H104" s="68">
        <f t="shared" si="2"/>
        <v>0.82979000000000003</v>
      </c>
      <c r="I104" s="70">
        <f t="shared" si="3"/>
        <v>0.82979000000000003</v>
      </c>
      <c r="J104" s="71">
        <f>ROUND((H104*'2-Calculator'!$D$26),2)</f>
        <v>5468.32</v>
      </c>
      <c r="K104" s="71">
        <f>ROUND((I104*'2-Calculator'!$D$26),2)</f>
        <v>5468.32</v>
      </c>
      <c r="L104" s="69">
        <v>3.42</v>
      </c>
      <c r="M104" s="66" t="s">
        <v>2525</v>
      </c>
      <c r="N104" s="66" t="s">
        <v>2526</v>
      </c>
      <c r="O104" s="66"/>
      <c r="P104" s="66" t="s">
        <v>1829</v>
      </c>
      <c r="Q104" s="141">
        <v>16</v>
      </c>
    </row>
    <row r="105" spans="1:17" s="72" customFormat="1">
      <c r="A105" s="66"/>
      <c r="B105" s="66" t="s">
        <v>1132</v>
      </c>
      <c r="C105" s="221" t="s">
        <v>1534</v>
      </c>
      <c r="D105" s="66" t="s">
        <v>2022</v>
      </c>
      <c r="E105" s="68">
        <v>1.4795499999999999</v>
      </c>
      <c r="F105" s="74">
        <v>1</v>
      </c>
      <c r="G105" s="74">
        <v>1</v>
      </c>
      <c r="H105" s="68">
        <f t="shared" si="2"/>
        <v>1.4795499999999999</v>
      </c>
      <c r="I105" s="70">
        <f t="shared" si="3"/>
        <v>1.4795499999999999</v>
      </c>
      <c r="J105" s="71">
        <f>ROUND((H105*'2-Calculator'!$D$26),2)</f>
        <v>9750.23</v>
      </c>
      <c r="K105" s="71">
        <f>ROUND((I105*'2-Calculator'!$D$26),2)</f>
        <v>9750.23</v>
      </c>
      <c r="L105" s="69">
        <v>10.1</v>
      </c>
      <c r="M105" s="66" t="s">
        <v>2525</v>
      </c>
      <c r="N105" s="66" t="s">
        <v>2526</v>
      </c>
      <c r="O105" s="66"/>
      <c r="P105" s="66" t="s">
        <v>1829</v>
      </c>
      <c r="Q105" s="141">
        <v>0</v>
      </c>
    </row>
    <row r="106" spans="1:17" s="72" customFormat="1">
      <c r="A106" s="66"/>
      <c r="B106" s="66" t="s">
        <v>1131</v>
      </c>
      <c r="C106" s="221" t="s">
        <v>1535</v>
      </c>
      <c r="D106" s="66" t="s">
        <v>2173</v>
      </c>
      <c r="E106" s="68">
        <v>0.54281999999999997</v>
      </c>
      <c r="F106" s="74">
        <v>1</v>
      </c>
      <c r="G106" s="74">
        <v>1</v>
      </c>
      <c r="H106" s="68">
        <f t="shared" si="2"/>
        <v>0.54281999999999997</v>
      </c>
      <c r="I106" s="70">
        <f t="shared" si="3"/>
        <v>0.54281999999999997</v>
      </c>
      <c r="J106" s="71">
        <f>ROUND((H106*'2-Calculator'!$D$26),2)</f>
        <v>3577.18</v>
      </c>
      <c r="K106" s="71">
        <f>ROUND((I106*'2-Calculator'!$D$26),2)</f>
        <v>3577.18</v>
      </c>
      <c r="L106" s="69">
        <v>2.82</v>
      </c>
      <c r="M106" s="66" t="s">
        <v>2525</v>
      </c>
      <c r="N106" s="66" t="s">
        <v>2526</v>
      </c>
      <c r="O106" s="66"/>
      <c r="P106" s="66" t="s">
        <v>1829</v>
      </c>
      <c r="Q106" s="141">
        <v>31</v>
      </c>
    </row>
    <row r="107" spans="1:17" s="72" customFormat="1">
      <c r="A107" s="66"/>
      <c r="B107" s="66" t="s">
        <v>1130</v>
      </c>
      <c r="C107" s="221" t="s">
        <v>1535</v>
      </c>
      <c r="D107" s="66" t="s">
        <v>2173</v>
      </c>
      <c r="E107" s="68">
        <v>0.64176999999999995</v>
      </c>
      <c r="F107" s="74">
        <v>1</v>
      </c>
      <c r="G107" s="74">
        <v>1</v>
      </c>
      <c r="H107" s="68">
        <f t="shared" si="2"/>
        <v>0.64176999999999995</v>
      </c>
      <c r="I107" s="70">
        <f t="shared" si="3"/>
        <v>0.64176999999999995</v>
      </c>
      <c r="J107" s="71">
        <f>ROUND((H107*'2-Calculator'!$D$26),2)</f>
        <v>4229.26</v>
      </c>
      <c r="K107" s="71">
        <f>ROUND((I107*'2-Calculator'!$D$26),2)</f>
        <v>4229.26</v>
      </c>
      <c r="L107" s="69">
        <v>3.86</v>
      </c>
      <c r="M107" s="66" t="s">
        <v>2525</v>
      </c>
      <c r="N107" s="66" t="s">
        <v>2526</v>
      </c>
      <c r="O107" s="66"/>
      <c r="P107" s="66" t="s">
        <v>1829</v>
      </c>
      <c r="Q107" s="141">
        <v>72</v>
      </c>
    </row>
    <row r="108" spans="1:17" s="72" customFormat="1">
      <c r="A108" s="66"/>
      <c r="B108" s="66" t="s">
        <v>1129</v>
      </c>
      <c r="C108" s="221" t="s">
        <v>1535</v>
      </c>
      <c r="D108" s="66" t="s">
        <v>2173</v>
      </c>
      <c r="E108" s="68">
        <v>0.88280000000000003</v>
      </c>
      <c r="F108" s="74">
        <v>1</v>
      </c>
      <c r="G108" s="74">
        <v>1</v>
      </c>
      <c r="H108" s="68">
        <f t="shared" si="2"/>
        <v>0.88280000000000003</v>
      </c>
      <c r="I108" s="70">
        <f t="shared" si="3"/>
        <v>0.88280000000000003</v>
      </c>
      <c r="J108" s="71">
        <f>ROUND((H108*'2-Calculator'!$D$26),2)</f>
        <v>5817.65</v>
      </c>
      <c r="K108" s="71">
        <f>ROUND((I108*'2-Calculator'!$D$26),2)</f>
        <v>5817.65</v>
      </c>
      <c r="L108" s="69">
        <v>5.68</v>
      </c>
      <c r="M108" s="66" t="s">
        <v>2525</v>
      </c>
      <c r="N108" s="66" t="s">
        <v>2526</v>
      </c>
      <c r="O108" s="66"/>
      <c r="P108" s="66" t="s">
        <v>1829</v>
      </c>
      <c r="Q108" s="141">
        <v>43</v>
      </c>
    </row>
    <row r="109" spans="1:17" s="72" customFormat="1">
      <c r="A109" s="66"/>
      <c r="B109" s="66" t="s">
        <v>1128</v>
      </c>
      <c r="C109" s="221" t="s">
        <v>1535</v>
      </c>
      <c r="D109" s="66" t="s">
        <v>2173</v>
      </c>
      <c r="E109" s="68">
        <v>2.1642299999999999</v>
      </c>
      <c r="F109" s="74">
        <v>1</v>
      </c>
      <c r="G109" s="74">
        <v>1</v>
      </c>
      <c r="H109" s="68">
        <f t="shared" si="2"/>
        <v>2.1642299999999999</v>
      </c>
      <c r="I109" s="70">
        <f t="shared" si="3"/>
        <v>2.1642299999999999</v>
      </c>
      <c r="J109" s="71">
        <f>ROUND((H109*'2-Calculator'!$D$26),2)</f>
        <v>14262.28</v>
      </c>
      <c r="K109" s="71">
        <f>ROUND((I109*'2-Calculator'!$D$26),2)</f>
        <v>14262.28</v>
      </c>
      <c r="L109" s="69">
        <v>14.83</v>
      </c>
      <c r="M109" s="66" t="s">
        <v>2525</v>
      </c>
      <c r="N109" s="66" t="s">
        <v>2526</v>
      </c>
      <c r="O109" s="66"/>
      <c r="P109" s="66" t="s">
        <v>1829</v>
      </c>
      <c r="Q109" s="141">
        <v>3</v>
      </c>
    </row>
    <row r="110" spans="1:17" s="72" customFormat="1">
      <c r="A110" s="66"/>
      <c r="B110" s="66" t="s">
        <v>1127</v>
      </c>
      <c r="C110" s="221" t="s">
        <v>1536</v>
      </c>
      <c r="D110" s="66" t="s">
        <v>2174</v>
      </c>
      <c r="E110" s="68">
        <v>0.93650999999999995</v>
      </c>
      <c r="F110" s="74">
        <v>1</v>
      </c>
      <c r="G110" s="74">
        <v>1</v>
      </c>
      <c r="H110" s="68">
        <f t="shared" si="2"/>
        <v>0.93650999999999995</v>
      </c>
      <c r="I110" s="70">
        <f t="shared" si="3"/>
        <v>0.93650999999999995</v>
      </c>
      <c r="J110" s="71">
        <f>ROUND((H110*'2-Calculator'!$D$26),2)</f>
        <v>6171.6</v>
      </c>
      <c r="K110" s="71">
        <f>ROUND((I110*'2-Calculator'!$D$26),2)</f>
        <v>6171.6</v>
      </c>
      <c r="L110" s="69">
        <v>4.6500000000000004</v>
      </c>
      <c r="M110" s="66" t="s">
        <v>2525</v>
      </c>
      <c r="N110" s="66" t="s">
        <v>2526</v>
      </c>
      <c r="O110" s="66"/>
      <c r="P110" s="66" t="s">
        <v>1829</v>
      </c>
      <c r="Q110" s="141">
        <v>3</v>
      </c>
    </row>
    <row r="111" spans="1:17" s="72" customFormat="1">
      <c r="A111" s="66"/>
      <c r="B111" s="66" t="s">
        <v>1126</v>
      </c>
      <c r="C111" s="221" t="s">
        <v>1536</v>
      </c>
      <c r="D111" s="66" t="s">
        <v>2174</v>
      </c>
      <c r="E111" s="68">
        <v>1.7608900000000001</v>
      </c>
      <c r="F111" s="74">
        <v>1</v>
      </c>
      <c r="G111" s="74">
        <v>1</v>
      </c>
      <c r="H111" s="68">
        <f t="shared" si="2"/>
        <v>1.7608900000000001</v>
      </c>
      <c r="I111" s="70">
        <f t="shared" si="3"/>
        <v>1.7608900000000001</v>
      </c>
      <c r="J111" s="71">
        <f>ROUND((H111*'2-Calculator'!$D$26),2)</f>
        <v>11604.27</v>
      </c>
      <c r="K111" s="71">
        <f>ROUND((I111*'2-Calculator'!$D$26),2)</f>
        <v>11604.27</v>
      </c>
      <c r="L111" s="69">
        <v>8.14</v>
      </c>
      <c r="M111" s="66" t="s">
        <v>2525</v>
      </c>
      <c r="N111" s="66" t="s">
        <v>2526</v>
      </c>
      <c r="O111" s="66"/>
      <c r="P111" s="66" t="s">
        <v>1829</v>
      </c>
      <c r="Q111" s="141">
        <v>12</v>
      </c>
    </row>
    <row r="112" spans="1:17" s="72" customFormat="1">
      <c r="A112" s="66"/>
      <c r="B112" s="66" t="s">
        <v>1125</v>
      </c>
      <c r="C112" s="221" t="s">
        <v>1536</v>
      </c>
      <c r="D112" s="66" t="s">
        <v>2174</v>
      </c>
      <c r="E112" s="68">
        <v>2.25014</v>
      </c>
      <c r="F112" s="74">
        <v>1</v>
      </c>
      <c r="G112" s="74">
        <v>1</v>
      </c>
      <c r="H112" s="68">
        <f t="shared" si="2"/>
        <v>2.25014</v>
      </c>
      <c r="I112" s="70">
        <f t="shared" si="3"/>
        <v>2.25014</v>
      </c>
      <c r="J112" s="71">
        <f>ROUND((H112*'2-Calculator'!$D$26),2)</f>
        <v>14828.42</v>
      </c>
      <c r="K112" s="71">
        <f>ROUND((I112*'2-Calculator'!$D$26),2)</f>
        <v>14828.42</v>
      </c>
      <c r="L112" s="69">
        <v>9.9600000000000009</v>
      </c>
      <c r="M112" s="66" t="s">
        <v>2525</v>
      </c>
      <c r="N112" s="66" t="s">
        <v>2526</v>
      </c>
      <c r="O112" s="66"/>
      <c r="P112" s="66" t="s">
        <v>1829</v>
      </c>
      <c r="Q112" s="141">
        <v>10</v>
      </c>
    </row>
    <row r="113" spans="1:17" s="72" customFormat="1">
      <c r="A113" s="66"/>
      <c r="B113" s="66" t="s">
        <v>1124</v>
      </c>
      <c r="C113" s="221" t="s">
        <v>1536</v>
      </c>
      <c r="D113" s="66" t="s">
        <v>2174</v>
      </c>
      <c r="E113" s="68">
        <v>4.0382300000000004</v>
      </c>
      <c r="F113" s="74">
        <v>1</v>
      </c>
      <c r="G113" s="74">
        <v>1</v>
      </c>
      <c r="H113" s="68">
        <f t="shared" si="2"/>
        <v>4.0382300000000004</v>
      </c>
      <c r="I113" s="70">
        <f t="shared" si="3"/>
        <v>4.0382300000000004</v>
      </c>
      <c r="J113" s="71">
        <f>ROUND((H113*'2-Calculator'!$D$26),2)</f>
        <v>26611.94</v>
      </c>
      <c r="K113" s="71">
        <f>ROUND((I113*'2-Calculator'!$D$26),2)</f>
        <v>26611.94</v>
      </c>
      <c r="L113" s="69">
        <v>14.62</v>
      </c>
      <c r="M113" s="66" t="s">
        <v>2525</v>
      </c>
      <c r="N113" s="66" t="s">
        <v>2526</v>
      </c>
      <c r="O113" s="66"/>
      <c r="P113" s="66" t="s">
        <v>1829</v>
      </c>
      <c r="Q113" s="141">
        <v>4</v>
      </c>
    </row>
    <row r="114" spans="1:17" s="72" customFormat="1">
      <c r="A114" s="66"/>
      <c r="B114" s="66" t="s">
        <v>1123</v>
      </c>
      <c r="C114" s="221" t="s">
        <v>1537</v>
      </c>
      <c r="D114" s="66" t="s">
        <v>2175</v>
      </c>
      <c r="E114" s="68">
        <v>0.59540999999999999</v>
      </c>
      <c r="F114" s="74">
        <v>1</v>
      </c>
      <c r="G114" s="74">
        <v>1</v>
      </c>
      <c r="H114" s="68">
        <f t="shared" si="2"/>
        <v>0.59540999999999999</v>
      </c>
      <c r="I114" s="70">
        <f t="shared" si="3"/>
        <v>0.59540999999999999</v>
      </c>
      <c r="J114" s="71">
        <f>ROUND((H114*'2-Calculator'!$D$26),2)</f>
        <v>3923.75</v>
      </c>
      <c r="K114" s="71">
        <f>ROUND((I114*'2-Calculator'!$D$26),2)</f>
        <v>3923.75</v>
      </c>
      <c r="L114" s="69">
        <v>3.13</v>
      </c>
      <c r="M114" s="66" t="s">
        <v>2525</v>
      </c>
      <c r="N114" s="66" t="s">
        <v>2526</v>
      </c>
      <c r="O114" s="66"/>
      <c r="P114" s="66" t="s">
        <v>1829</v>
      </c>
      <c r="Q114" s="141">
        <v>4</v>
      </c>
    </row>
    <row r="115" spans="1:17" s="72" customFormat="1">
      <c r="A115" s="66"/>
      <c r="B115" s="66" t="s">
        <v>1122</v>
      </c>
      <c r="C115" s="221" t="s">
        <v>1537</v>
      </c>
      <c r="D115" s="66" t="s">
        <v>2175</v>
      </c>
      <c r="E115" s="68">
        <v>1.0509299999999999</v>
      </c>
      <c r="F115" s="74">
        <v>1</v>
      </c>
      <c r="G115" s="74">
        <v>1</v>
      </c>
      <c r="H115" s="68">
        <f t="shared" si="2"/>
        <v>1.0509299999999999</v>
      </c>
      <c r="I115" s="70">
        <f t="shared" si="3"/>
        <v>1.0509299999999999</v>
      </c>
      <c r="J115" s="71">
        <f>ROUND((H115*'2-Calculator'!$D$26),2)</f>
        <v>6925.63</v>
      </c>
      <c r="K115" s="71">
        <f>ROUND((I115*'2-Calculator'!$D$26),2)</f>
        <v>6925.63</v>
      </c>
      <c r="L115" s="69">
        <v>5.42</v>
      </c>
      <c r="M115" s="66" t="s">
        <v>2525</v>
      </c>
      <c r="N115" s="66" t="s">
        <v>2526</v>
      </c>
      <c r="O115" s="66"/>
      <c r="P115" s="66" t="s">
        <v>1829</v>
      </c>
      <c r="Q115" s="141">
        <v>7</v>
      </c>
    </row>
    <row r="116" spans="1:17" s="72" customFormat="1">
      <c r="A116" s="66"/>
      <c r="B116" s="66" t="s">
        <v>1121</v>
      </c>
      <c r="C116" s="221" t="s">
        <v>1537</v>
      </c>
      <c r="D116" s="66" t="s">
        <v>2175</v>
      </c>
      <c r="E116" s="68">
        <v>1.7303200000000001</v>
      </c>
      <c r="F116" s="74">
        <v>1</v>
      </c>
      <c r="G116" s="74">
        <v>1</v>
      </c>
      <c r="H116" s="68">
        <f t="shared" si="2"/>
        <v>1.7303200000000001</v>
      </c>
      <c r="I116" s="70">
        <f t="shared" si="3"/>
        <v>1.7303200000000001</v>
      </c>
      <c r="J116" s="71">
        <f>ROUND((H116*'2-Calculator'!$D$26),2)</f>
        <v>11402.81</v>
      </c>
      <c r="K116" s="71">
        <f>ROUND((I116*'2-Calculator'!$D$26),2)</f>
        <v>11402.81</v>
      </c>
      <c r="L116" s="69">
        <v>7.87</v>
      </c>
      <c r="M116" s="66" t="s">
        <v>2525</v>
      </c>
      <c r="N116" s="66" t="s">
        <v>2526</v>
      </c>
      <c r="O116" s="66"/>
      <c r="P116" s="66" t="s">
        <v>1829</v>
      </c>
      <c r="Q116" s="141">
        <v>11</v>
      </c>
    </row>
    <row r="117" spans="1:17" s="72" customFormat="1">
      <c r="A117" s="66"/>
      <c r="B117" s="66" t="s">
        <v>1120</v>
      </c>
      <c r="C117" s="221" t="s">
        <v>1537</v>
      </c>
      <c r="D117" s="66" t="s">
        <v>2175</v>
      </c>
      <c r="E117" s="68">
        <v>3.5723600000000002</v>
      </c>
      <c r="F117" s="74">
        <v>1</v>
      </c>
      <c r="G117" s="74">
        <v>1</v>
      </c>
      <c r="H117" s="68">
        <f t="shared" si="2"/>
        <v>3.5723600000000002</v>
      </c>
      <c r="I117" s="70">
        <f t="shared" si="3"/>
        <v>3.5723600000000002</v>
      </c>
      <c r="J117" s="71">
        <f>ROUND((H117*'2-Calculator'!$D$26),2)</f>
        <v>23541.85</v>
      </c>
      <c r="K117" s="71">
        <f>ROUND((I117*'2-Calculator'!$D$26),2)</f>
        <v>23541.85</v>
      </c>
      <c r="L117" s="69">
        <v>13.74</v>
      </c>
      <c r="M117" s="66" t="s">
        <v>2525</v>
      </c>
      <c r="N117" s="66" t="s">
        <v>2526</v>
      </c>
      <c r="O117" s="66"/>
      <c r="P117" s="66" t="s">
        <v>1829</v>
      </c>
      <c r="Q117" s="141">
        <v>4</v>
      </c>
    </row>
    <row r="118" spans="1:17" s="72" customFormat="1">
      <c r="A118" s="66"/>
      <c r="B118" s="66" t="s">
        <v>1119</v>
      </c>
      <c r="C118" s="221" t="s">
        <v>1538</v>
      </c>
      <c r="D118" s="66" t="s">
        <v>2023</v>
      </c>
      <c r="E118" s="68">
        <v>0.54064000000000001</v>
      </c>
      <c r="F118" s="74">
        <v>1</v>
      </c>
      <c r="G118" s="74">
        <v>1</v>
      </c>
      <c r="H118" s="68">
        <f t="shared" si="2"/>
        <v>0.54064000000000001</v>
      </c>
      <c r="I118" s="70">
        <f t="shared" si="3"/>
        <v>0.54064000000000001</v>
      </c>
      <c r="J118" s="71">
        <f>ROUND((H118*'2-Calculator'!$D$26),2)</f>
        <v>3562.82</v>
      </c>
      <c r="K118" s="71">
        <f>ROUND((I118*'2-Calculator'!$D$26),2)</f>
        <v>3562.82</v>
      </c>
      <c r="L118" s="69">
        <v>2.6</v>
      </c>
      <c r="M118" s="66" t="s">
        <v>2525</v>
      </c>
      <c r="N118" s="66" t="s">
        <v>2526</v>
      </c>
      <c r="O118" s="66"/>
      <c r="P118" s="66" t="s">
        <v>1829</v>
      </c>
      <c r="Q118" s="141">
        <v>8</v>
      </c>
    </row>
    <row r="119" spans="1:17" s="72" customFormat="1">
      <c r="A119" s="66"/>
      <c r="B119" s="66" t="s">
        <v>1118</v>
      </c>
      <c r="C119" s="221" t="s">
        <v>1538</v>
      </c>
      <c r="D119" s="66" t="s">
        <v>2023</v>
      </c>
      <c r="E119" s="68">
        <v>0.74728000000000006</v>
      </c>
      <c r="F119" s="74">
        <v>1</v>
      </c>
      <c r="G119" s="74">
        <v>1</v>
      </c>
      <c r="H119" s="68">
        <f t="shared" si="2"/>
        <v>0.74728000000000006</v>
      </c>
      <c r="I119" s="70">
        <f t="shared" si="3"/>
        <v>0.74728000000000006</v>
      </c>
      <c r="J119" s="71">
        <f>ROUND((H119*'2-Calculator'!$D$26),2)</f>
        <v>4924.58</v>
      </c>
      <c r="K119" s="71">
        <f>ROUND((I119*'2-Calculator'!$D$26),2)</f>
        <v>4924.58</v>
      </c>
      <c r="L119" s="69">
        <v>3.33</v>
      </c>
      <c r="M119" s="66" t="s">
        <v>2525</v>
      </c>
      <c r="N119" s="66" t="s">
        <v>2526</v>
      </c>
      <c r="O119" s="66"/>
      <c r="P119" s="66" t="s">
        <v>1829</v>
      </c>
      <c r="Q119" s="141">
        <v>8</v>
      </c>
    </row>
    <row r="120" spans="1:17" s="72" customFormat="1">
      <c r="A120" s="66"/>
      <c r="B120" s="66" t="s">
        <v>1117</v>
      </c>
      <c r="C120" s="221" t="s">
        <v>1538</v>
      </c>
      <c r="D120" s="66" t="s">
        <v>2023</v>
      </c>
      <c r="E120" s="68">
        <v>1.24919</v>
      </c>
      <c r="F120" s="74">
        <v>1</v>
      </c>
      <c r="G120" s="74">
        <v>1</v>
      </c>
      <c r="H120" s="68">
        <f t="shared" si="2"/>
        <v>1.24919</v>
      </c>
      <c r="I120" s="70">
        <f t="shared" si="3"/>
        <v>1.24919</v>
      </c>
      <c r="J120" s="71">
        <f>ROUND((H120*'2-Calculator'!$D$26),2)</f>
        <v>8232.16</v>
      </c>
      <c r="K120" s="71">
        <f>ROUND((I120*'2-Calculator'!$D$26),2)</f>
        <v>8232.16</v>
      </c>
      <c r="L120" s="69">
        <v>5.93</v>
      </c>
      <c r="M120" s="66" t="s">
        <v>2525</v>
      </c>
      <c r="N120" s="66" t="s">
        <v>2526</v>
      </c>
      <c r="O120" s="66"/>
      <c r="P120" s="66" t="s">
        <v>1829</v>
      </c>
      <c r="Q120" s="141">
        <v>1</v>
      </c>
    </row>
    <row r="121" spans="1:17" s="72" customFormat="1">
      <c r="A121" s="66"/>
      <c r="B121" s="66" t="s">
        <v>1116</v>
      </c>
      <c r="C121" s="221" t="s">
        <v>1538</v>
      </c>
      <c r="D121" s="66" t="s">
        <v>2023</v>
      </c>
      <c r="E121" s="68">
        <v>2.5180099999999999</v>
      </c>
      <c r="F121" s="74">
        <v>1</v>
      </c>
      <c r="G121" s="74">
        <v>1</v>
      </c>
      <c r="H121" s="68">
        <f t="shared" si="2"/>
        <v>2.5180099999999999</v>
      </c>
      <c r="I121" s="70">
        <f t="shared" si="3"/>
        <v>2.5180099999999999</v>
      </c>
      <c r="J121" s="71">
        <f>ROUND((H121*'2-Calculator'!$D$26),2)</f>
        <v>16593.689999999999</v>
      </c>
      <c r="K121" s="71">
        <f>ROUND((I121*'2-Calculator'!$D$26),2)</f>
        <v>16593.689999999999</v>
      </c>
      <c r="L121" s="69">
        <v>6.67</v>
      </c>
      <c r="M121" s="66" t="s">
        <v>2525</v>
      </c>
      <c r="N121" s="66" t="s">
        <v>2526</v>
      </c>
      <c r="O121" s="66"/>
      <c r="P121" s="66" t="s">
        <v>1829</v>
      </c>
      <c r="Q121" s="141">
        <v>0</v>
      </c>
    </row>
    <row r="122" spans="1:17" s="72" customFormat="1">
      <c r="A122" s="66"/>
      <c r="B122" s="66" t="s">
        <v>1115</v>
      </c>
      <c r="C122" s="221" t="s">
        <v>1539</v>
      </c>
      <c r="D122" s="66" t="s">
        <v>2417</v>
      </c>
      <c r="E122" s="68">
        <v>0.53439000000000003</v>
      </c>
      <c r="F122" s="74">
        <v>1</v>
      </c>
      <c r="G122" s="74">
        <v>1</v>
      </c>
      <c r="H122" s="68">
        <f t="shared" si="2"/>
        <v>0.53439000000000003</v>
      </c>
      <c r="I122" s="70">
        <f t="shared" si="3"/>
        <v>0.53439000000000003</v>
      </c>
      <c r="J122" s="71">
        <f>ROUND((H122*'2-Calculator'!$D$26),2)</f>
        <v>3521.63</v>
      </c>
      <c r="K122" s="71">
        <f>ROUND((I122*'2-Calculator'!$D$26),2)</f>
        <v>3521.63</v>
      </c>
      <c r="L122" s="69">
        <v>2.1800000000000002</v>
      </c>
      <c r="M122" s="66" t="s">
        <v>2525</v>
      </c>
      <c r="N122" s="66" t="s">
        <v>2526</v>
      </c>
      <c r="O122" s="66"/>
      <c r="P122" s="66" t="s">
        <v>1829</v>
      </c>
      <c r="Q122" s="141">
        <v>2</v>
      </c>
    </row>
    <row r="123" spans="1:17" s="72" customFormat="1">
      <c r="A123" s="66"/>
      <c r="B123" s="66" t="s">
        <v>1114</v>
      </c>
      <c r="C123" s="221" t="s">
        <v>1539</v>
      </c>
      <c r="D123" s="66" t="s">
        <v>2417</v>
      </c>
      <c r="E123" s="68">
        <v>0.62129999999999996</v>
      </c>
      <c r="F123" s="74">
        <v>1</v>
      </c>
      <c r="G123" s="74">
        <v>1</v>
      </c>
      <c r="H123" s="68">
        <f t="shared" si="2"/>
        <v>0.62129999999999996</v>
      </c>
      <c r="I123" s="70">
        <f t="shared" si="3"/>
        <v>0.62129999999999996</v>
      </c>
      <c r="J123" s="71">
        <f>ROUND((H123*'2-Calculator'!$D$26),2)</f>
        <v>4094.37</v>
      </c>
      <c r="K123" s="71">
        <f>ROUND((I123*'2-Calculator'!$D$26),2)</f>
        <v>4094.37</v>
      </c>
      <c r="L123" s="69">
        <v>3.37</v>
      </c>
      <c r="M123" s="66" t="s">
        <v>2525</v>
      </c>
      <c r="N123" s="66" t="s">
        <v>2526</v>
      </c>
      <c r="O123" s="66"/>
      <c r="P123" s="66" t="s">
        <v>1829</v>
      </c>
      <c r="Q123" s="141">
        <v>12</v>
      </c>
    </row>
    <row r="124" spans="1:17" s="72" customFormat="1">
      <c r="A124" s="66"/>
      <c r="B124" s="66" t="s">
        <v>1113</v>
      </c>
      <c r="C124" s="221" t="s">
        <v>1539</v>
      </c>
      <c r="D124" s="66" t="s">
        <v>2417</v>
      </c>
      <c r="E124" s="68">
        <v>0.84799999999999998</v>
      </c>
      <c r="F124" s="74">
        <v>1</v>
      </c>
      <c r="G124" s="74">
        <v>1</v>
      </c>
      <c r="H124" s="68">
        <f t="shared" si="2"/>
        <v>0.84799999999999998</v>
      </c>
      <c r="I124" s="70">
        <f t="shared" si="3"/>
        <v>0.84799999999999998</v>
      </c>
      <c r="J124" s="71">
        <f>ROUND((H124*'2-Calculator'!$D$26),2)</f>
        <v>5588.32</v>
      </c>
      <c r="K124" s="71">
        <f>ROUND((I124*'2-Calculator'!$D$26),2)</f>
        <v>5588.32</v>
      </c>
      <c r="L124" s="69">
        <v>5.36</v>
      </c>
      <c r="M124" s="66" t="s">
        <v>2525</v>
      </c>
      <c r="N124" s="66" t="s">
        <v>2526</v>
      </c>
      <c r="O124" s="66"/>
      <c r="P124" s="66" t="s">
        <v>1829</v>
      </c>
      <c r="Q124" s="141">
        <v>93</v>
      </c>
    </row>
    <row r="125" spans="1:17" s="72" customFormat="1">
      <c r="A125" s="66"/>
      <c r="B125" s="66" t="s">
        <v>1112</v>
      </c>
      <c r="C125" s="221" t="s">
        <v>1539</v>
      </c>
      <c r="D125" s="66" t="s">
        <v>2417</v>
      </c>
      <c r="E125" s="68">
        <v>2.0238200000000002</v>
      </c>
      <c r="F125" s="74">
        <v>1</v>
      </c>
      <c r="G125" s="74">
        <v>1</v>
      </c>
      <c r="H125" s="68">
        <f t="shared" si="2"/>
        <v>2.0238200000000002</v>
      </c>
      <c r="I125" s="70">
        <f t="shared" si="3"/>
        <v>2.0238200000000002</v>
      </c>
      <c r="J125" s="71">
        <f>ROUND((H125*'2-Calculator'!$D$26),2)</f>
        <v>13336.97</v>
      </c>
      <c r="K125" s="71">
        <f>ROUND((I125*'2-Calculator'!$D$26),2)</f>
        <v>13336.97</v>
      </c>
      <c r="L125" s="69">
        <v>12.25</v>
      </c>
      <c r="M125" s="66" t="s">
        <v>2525</v>
      </c>
      <c r="N125" s="66" t="s">
        <v>2526</v>
      </c>
      <c r="O125" s="66"/>
      <c r="P125" s="66" t="s">
        <v>1829</v>
      </c>
      <c r="Q125" s="141">
        <v>17</v>
      </c>
    </row>
    <row r="126" spans="1:17" s="72" customFormat="1">
      <c r="A126" s="66"/>
      <c r="B126" s="66" t="s">
        <v>1111</v>
      </c>
      <c r="C126" s="221" t="s">
        <v>1540</v>
      </c>
      <c r="D126" s="66" t="s">
        <v>2024</v>
      </c>
      <c r="E126" s="68">
        <v>0.45415</v>
      </c>
      <c r="F126" s="74">
        <v>1</v>
      </c>
      <c r="G126" s="74">
        <v>1</v>
      </c>
      <c r="H126" s="68">
        <f t="shared" si="2"/>
        <v>0.45415</v>
      </c>
      <c r="I126" s="70">
        <f t="shared" si="3"/>
        <v>0.45415</v>
      </c>
      <c r="J126" s="71">
        <f>ROUND((H126*'2-Calculator'!$D$26),2)</f>
        <v>2992.85</v>
      </c>
      <c r="K126" s="71">
        <f>ROUND((I126*'2-Calculator'!$D$26),2)</f>
        <v>2992.85</v>
      </c>
      <c r="L126" s="69">
        <v>2.36</v>
      </c>
      <c r="M126" s="66" t="s">
        <v>2525</v>
      </c>
      <c r="N126" s="66" t="s">
        <v>2526</v>
      </c>
      <c r="O126" s="66"/>
      <c r="P126" s="66" t="s">
        <v>1829</v>
      </c>
      <c r="Q126" s="141">
        <v>114</v>
      </c>
    </row>
    <row r="127" spans="1:17" s="72" customFormat="1">
      <c r="A127" s="66"/>
      <c r="B127" s="66" t="s">
        <v>1110</v>
      </c>
      <c r="C127" s="221" t="s">
        <v>1540</v>
      </c>
      <c r="D127" s="66" t="s">
        <v>2024</v>
      </c>
      <c r="E127" s="68">
        <v>0.56169000000000002</v>
      </c>
      <c r="F127" s="74">
        <v>1</v>
      </c>
      <c r="G127" s="74">
        <v>1</v>
      </c>
      <c r="H127" s="68">
        <f t="shared" si="2"/>
        <v>0.56169000000000002</v>
      </c>
      <c r="I127" s="70">
        <f t="shared" si="3"/>
        <v>0.56169000000000002</v>
      </c>
      <c r="J127" s="71">
        <f>ROUND((H127*'2-Calculator'!$D$26),2)</f>
        <v>3701.54</v>
      </c>
      <c r="K127" s="71">
        <f>ROUND((I127*'2-Calculator'!$D$26),2)</f>
        <v>3701.54</v>
      </c>
      <c r="L127" s="69">
        <v>2.85</v>
      </c>
      <c r="M127" s="66" t="s">
        <v>2525</v>
      </c>
      <c r="N127" s="66" t="s">
        <v>2526</v>
      </c>
      <c r="O127" s="66"/>
      <c r="P127" s="66" t="s">
        <v>1829</v>
      </c>
      <c r="Q127" s="141">
        <v>194</v>
      </c>
    </row>
    <row r="128" spans="1:17" s="72" customFormat="1">
      <c r="A128" s="66"/>
      <c r="B128" s="66" t="s">
        <v>1109</v>
      </c>
      <c r="C128" s="221" t="s">
        <v>1540</v>
      </c>
      <c r="D128" s="66" t="s">
        <v>2024</v>
      </c>
      <c r="E128" s="68">
        <v>0.79581000000000002</v>
      </c>
      <c r="F128" s="74">
        <v>1</v>
      </c>
      <c r="G128" s="74">
        <v>1</v>
      </c>
      <c r="H128" s="68">
        <f t="shared" si="2"/>
        <v>0.79581000000000002</v>
      </c>
      <c r="I128" s="70">
        <f t="shared" si="3"/>
        <v>0.79581000000000002</v>
      </c>
      <c r="J128" s="71">
        <f>ROUND((H128*'2-Calculator'!$D$26),2)</f>
        <v>5244.39</v>
      </c>
      <c r="K128" s="71">
        <f>ROUND((I128*'2-Calculator'!$D$26),2)</f>
        <v>5244.39</v>
      </c>
      <c r="L128" s="69">
        <v>4.2300000000000004</v>
      </c>
      <c r="M128" s="66" t="s">
        <v>2525</v>
      </c>
      <c r="N128" s="66" t="s">
        <v>2526</v>
      </c>
      <c r="O128" s="66"/>
      <c r="P128" s="66" t="s">
        <v>1829</v>
      </c>
      <c r="Q128" s="141">
        <v>229</v>
      </c>
    </row>
    <row r="129" spans="1:17" s="72" customFormat="1">
      <c r="A129" s="66"/>
      <c r="B129" s="66" t="s">
        <v>1108</v>
      </c>
      <c r="C129" s="221" t="s">
        <v>1540</v>
      </c>
      <c r="D129" s="66" t="s">
        <v>2024</v>
      </c>
      <c r="E129" s="68">
        <v>2.0201899999999999</v>
      </c>
      <c r="F129" s="74">
        <v>1</v>
      </c>
      <c r="G129" s="74">
        <v>1</v>
      </c>
      <c r="H129" s="68">
        <f t="shared" si="2"/>
        <v>2.0201899999999999</v>
      </c>
      <c r="I129" s="70">
        <f t="shared" si="3"/>
        <v>2.0201899999999999</v>
      </c>
      <c r="J129" s="71">
        <f>ROUND((H129*'2-Calculator'!$D$26),2)</f>
        <v>13313.05</v>
      </c>
      <c r="K129" s="71">
        <f>ROUND((I129*'2-Calculator'!$D$26),2)</f>
        <v>13313.05</v>
      </c>
      <c r="L129" s="69">
        <v>9.11</v>
      </c>
      <c r="M129" s="66" t="s">
        <v>2525</v>
      </c>
      <c r="N129" s="66" t="s">
        <v>2526</v>
      </c>
      <c r="O129" s="66"/>
      <c r="P129" s="66" t="s">
        <v>1829</v>
      </c>
      <c r="Q129" s="141">
        <v>61</v>
      </c>
    </row>
    <row r="130" spans="1:17" s="72" customFormat="1">
      <c r="A130" s="66"/>
      <c r="B130" s="66" t="s">
        <v>1107</v>
      </c>
      <c r="C130" s="221" t="s">
        <v>1541</v>
      </c>
      <c r="D130" s="66" t="s">
        <v>2176</v>
      </c>
      <c r="E130" s="68">
        <v>0.49756</v>
      </c>
      <c r="F130" s="74">
        <v>1</v>
      </c>
      <c r="G130" s="74">
        <v>1</v>
      </c>
      <c r="H130" s="68">
        <f t="shared" si="2"/>
        <v>0.49756</v>
      </c>
      <c r="I130" s="70">
        <f t="shared" si="3"/>
        <v>0.49756</v>
      </c>
      <c r="J130" s="71">
        <f>ROUND((H130*'2-Calculator'!$D$26),2)</f>
        <v>3278.92</v>
      </c>
      <c r="K130" s="71">
        <f>ROUND((I130*'2-Calculator'!$D$26),2)</f>
        <v>3278.92</v>
      </c>
      <c r="L130" s="69">
        <v>2.6</v>
      </c>
      <c r="M130" s="66" t="s">
        <v>2525</v>
      </c>
      <c r="N130" s="66" t="s">
        <v>2526</v>
      </c>
      <c r="O130" s="66"/>
      <c r="P130" s="66" t="s">
        <v>1829</v>
      </c>
      <c r="Q130" s="141">
        <v>22</v>
      </c>
    </row>
    <row r="131" spans="1:17" s="72" customFormat="1">
      <c r="A131" s="66"/>
      <c r="B131" s="66" t="s">
        <v>1106</v>
      </c>
      <c r="C131" s="221" t="s">
        <v>1541</v>
      </c>
      <c r="D131" s="66" t="s">
        <v>2176</v>
      </c>
      <c r="E131" s="68">
        <v>0.60824999999999996</v>
      </c>
      <c r="F131" s="74">
        <v>1</v>
      </c>
      <c r="G131" s="74">
        <v>1</v>
      </c>
      <c r="H131" s="68">
        <f t="shared" si="2"/>
        <v>0.60824999999999996</v>
      </c>
      <c r="I131" s="70">
        <f t="shared" si="3"/>
        <v>0.60824999999999996</v>
      </c>
      <c r="J131" s="71">
        <f>ROUND((H131*'2-Calculator'!$D$26),2)</f>
        <v>4008.37</v>
      </c>
      <c r="K131" s="71">
        <f>ROUND((I131*'2-Calculator'!$D$26),2)</f>
        <v>4008.37</v>
      </c>
      <c r="L131" s="69">
        <v>2.86</v>
      </c>
      <c r="M131" s="66" t="s">
        <v>2525</v>
      </c>
      <c r="N131" s="66" t="s">
        <v>2526</v>
      </c>
      <c r="O131" s="66"/>
      <c r="P131" s="66" t="s">
        <v>1829</v>
      </c>
      <c r="Q131" s="141">
        <v>32</v>
      </c>
    </row>
    <row r="132" spans="1:17" s="72" customFormat="1">
      <c r="A132" s="66"/>
      <c r="B132" s="66" t="s">
        <v>1105</v>
      </c>
      <c r="C132" s="221" t="s">
        <v>1541</v>
      </c>
      <c r="D132" s="66" t="s">
        <v>2176</v>
      </c>
      <c r="E132" s="68">
        <v>0.75382000000000005</v>
      </c>
      <c r="F132" s="74">
        <v>1</v>
      </c>
      <c r="G132" s="74">
        <v>1</v>
      </c>
      <c r="H132" s="68">
        <f t="shared" si="2"/>
        <v>0.75382000000000005</v>
      </c>
      <c r="I132" s="70">
        <f t="shared" si="3"/>
        <v>0.75382000000000005</v>
      </c>
      <c r="J132" s="71">
        <f>ROUND((H132*'2-Calculator'!$D$26),2)</f>
        <v>4967.67</v>
      </c>
      <c r="K132" s="71">
        <f>ROUND((I132*'2-Calculator'!$D$26),2)</f>
        <v>4967.67</v>
      </c>
      <c r="L132" s="69">
        <v>3.69</v>
      </c>
      <c r="M132" s="66" t="s">
        <v>2525</v>
      </c>
      <c r="N132" s="66" t="s">
        <v>2526</v>
      </c>
      <c r="O132" s="66"/>
      <c r="P132" s="66" t="s">
        <v>1829</v>
      </c>
      <c r="Q132" s="141">
        <v>9</v>
      </c>
    </row>
    <row r="133" spans="1:17" s="72" customFormat="1">
      <c r="A133" s="66"/>
      <c r="B133" s="66" t="s">
        <v>1104</v>
      </c>
      <c r="C133" s="221" t="s">
        <v>1541</v>
      </c>
      <c r="D133" s="66" t="s">
        <v>2176</v>
      </c>
      <c r="E133" s="68">
        <v>1.2374700000000001</v>
      </c>
      <c r="F133" s="74">
        <v>1</v>
      </c>
      <c r="G133" s="74">
        <v>1</v>
      </c>
      <c r="H133" s="68">
        <f t="shared" si="2"/>
        <v>1.2374700000000001</v>
      </c>
      <c r="I133" s="70">
        <f t="shared" si="3"/>
        <v>1.2374700000000001</v>
      </c>
      <c r="J133" s="71">
        <f>ROUND((H133*'2-Calculator'!$D$26),2)</f>
        <v>8154.93</v>
      </c>
      <c r="K133" s="71">
        <f>ROUND((I133*'2-Calculator'!$D$26),2)</f>
        <v>8154.93</v>
      </c>
      <c r="L133" s="69">
        <v>14</v>
      </c>
      <c r="M133" s="66" t="s">
        <v>2525</v>
      </c>
      <c r="N133" s="66" t="s">
        <v>2526</v>
      </c>
      <c r="O133" s="66"/>
      <c r="P133" s="66" t="s">
        <v>1829</v>
      </c>
      <c r="Q133" s="141">
        <v>1</v>
      </c>
    </row>
    <row r="134" spans="1:17" s="72" customFormat="1">
      <c r="A134" s="66"/>
      <c r="B134" s="66" t="s">
        <v>1103</v>
      </c>
      <c r="C134" s="221" t="s">
        <v>1542</v>
      </c>
      <c r="D134" s="66" t="s">
        <v>2418</v>
      </c>
      <c r="E134" s="68">
        <v>0.57279999999999998</v>
      </c>
      <c r="F134" s="74">
        <v>1</v>
      </c>
      <c r="G134" s="74">
        <v>1</v>
      </c>
      <c r="H134" s="68">
        <f t="shared" si="2"/>
        <v>0.57279999999999998</v>
      </c>
      <c r="I134" s="70">
        <f t="shared" si="3"/>
        <v>0.57279999999999998</v>
      </c>
      <c r="J134" s="71">
        <f>ROUND((H134*'2-Calculator'!$D$26),2)</f>
        <v>3774.75</v>
      </c>
      <c r="K134" s="71">
        <f>ROUND((I134*'2-Calculator'!$D$26),2)</f>
        <v>3774.75</v>
      </c>
      <c r="L134" s="69">
        <v>2.21</v>
      </c>
      <c r="M134" s="66" t="s">
        <v>2525</v>
      </c>
      <c r="N134" s="66" t="s">
        <v>2526</v>
      </c>
      <c r="O134" s="66"/>
      <c r="P134" s="66" t="s">
        <v>1829</v>
      </c>
      <c r="Q134" s="141">
        <v>14</v>
      </c>
    </row>
    <row r="135" spans="1:17" s="72" customFormat="1">
      <c r="A135" s="66"/>
      <c r="B135" s="66" t="s">
        <v>1102</v>
      </c>
      <c r="C135" s="221" t="s">
        <v>1542</v>
      </c>
      <c r="D135" s="66" t="s">
        <v>2418</v>
      </c>
      <c r="E135" s="68">
        <v>0.78466000000000002</v>
      </c>
      <c r="F135" s="74">
        <v>1</v>
      </c>
      <c r="G135" s="74">
        <v>1</v>
      </c>
      <c r="H135" s="68">
        <f t="shared" si="2"/>
        <v>0.78466000000000002</v>
      </c>
      <c r="I135" s="70">
        <f t="shared" si="3"/>
        <v>0.78466000000000002</v>
      </c>
      <c r="J135" s="71">
        <f>ROUND((H135*'2-Calculator'!$D$26),2)</f>
        <v>5170.91</v>
      </c>
      <c r="K135" s="71">
        <f>ROUND((I135*'2-Calculator'!$D$26),2)</f>
        <v>5170.91</v>
      </c>
      <c r="L135" s="69">
        <v>3.47</v>
      </c>
      <c r="M135" s="66" t="s">
        <v>2525</v>
      </c>
      <c r="N135" s="66" t="s">
        <v>2526</v>
      </c>
      <c r="O135" s="66"/>
      <c r="P135" s="66" t="s">
        <v>1829</v>
      </c>
      <c r="Q135" s="141">
        <v>18</v>
      </c>
    </row>
    <row r="136" spans="1:17" s="72" customFormat="1">
      <c r="A136" s="66"/>
      <c r="B136" s="66" t="s">
        <v>1101</v>
      </c>
      <c r="C136" s="221" t="s">
        <v>1542</v>
      </c>
      <c r="D136" s="66" t="s">
        <v>2418</v>
      </c>
      <c r="E136" s="68">
        <v>1.24112</v>
      </c>
      <c r="F136" s="74">
        <v>1</v>
      </c>
      <c r="G136" s="74">
        <v>1</v>
      </c>
      <c r="H136" s="68">
        <f t="shared" si="2"/>
        <v>1.24112</v>
      </c>
      <c r="I136" s="70">
        <f t="shared" si="3"/>
        <v>1.24112</v>
      </c>
      <c r="J136" s="71">
        <f>ROUND((H136*'2-Calculator'!$D$26),2)</f>
        <v>8178.98</v>
      </c>
      <c r="K136" s="71">
        <f>ROUND((I136*'2-Calculator'!$D$26),2)</f>
        <v>8178.98</v>
      </c>
      <c r="L136" s="69">
        <v>5.37</v>
      </c>
      <c r="M136" s="66" t="s">
        <v>2525</v>
      </c>
      <c r="N136" s="66" t="s">
        <v>2526</v>
      </c>
      <c r="O136" s="66"/>
      <c r="P136" s="66" t="s">
        <v>1829</v>
      </c>
      <c r="Q136" s="141">
        <v>25</v>
      </c>
    </row>
    <row r="137" spans="1:17" s="72" customFormat="1">
      <c r="A137" s="66"/>
      <c r="B137" s="66" t="s">
        <v>1100</v>
      </c>
      <c r="C137" s="221" t="s">
        <v>1542</v>
      </c>
      <c r="D137" s="66" t="s">
        <v>2418</v>
      </c>
      <c r="E137" s="68">
        <v>2.8189000000000002</v>
      </c>
      <c r="F137" s="74">
        <v>1</v>
      </c>
      <c r="G137" s="74">
        <v>1</v>
      </c>
      <c r="H137" s="68">
        <f t="shared" si="2"/>
        <v>2.8189000000000002</v>
      </c>
      <c r="I137" s="70">
        <f t="shared" si="3"/>
        <v>2.8189000000000002</v>
      </c>
      <c r="J137" s="71">
        <f>ROUND((H137*'2-Calculator'!$D$26),2)</f>
        <v>18576.55</v>
      </c>
      <c r="K137" s="71">
        <f>ROUND((I137*'2-Calculator'!$D$26),2)</f>
        <v>18576.55</v>
      </c>
      <c r="L137" s="69">
        <v>11.58</v>
      </c>
      <c r="M137" s="66" t="s">
        <v>2525</v>
      </c>
      <c r="N137" s="66" t="s">
        <v>2526</v>
      </c>
      <c r="O137" s="66"/>
      <c r="P137" s="66" t="s">
        <v>1829</v>
      </c>
      <c r="Q137" s="141">
        <v>13</v>
      </c>
    </row>
    <row r="138" spans="1:17" s="72" customFormat="1">
      <c r="A138" s="66"/>
      <c r="B138" s="66" t="s">
        <v>1099</v>
      </c>
      <c r="C138" s="221" t="s">
        <v>1543</v>
      </c>
      <c r="D138" s="66" t="s">
        <v>2177</v>
      </c>
      <c r="E138" s="68">
        <v>0.56405000000000005</v>
      </c>
      <c r="F138" s="74">
        <v>1</v>
      </c>
      <c r="G138" s="74">
        <v>1</v>
      </c>
      <c r="H138" s="68">
        <f t="shared" si="2"/>
        <v>0.56405000000000005</v>
      </c>
      <c r="I138" s="70">
        <f t="shared" si="3"/>
        <v>0.56405000000000005</v>
      </c>
      <c r="J138" s="71">
        <f>ROUND((H138*'2-Calculator'!$D$26),2)</f>
        <v>3717.09</v>
      </c>
      <c r="K138" s="71">
        <f>ROUND((I138*'2-Calculator'!$D$26),2)</f>
        <v>3717.09</v>
      </c>
      <c r="L138" s="69">
        <v>2.1800000000000002</v>
      </c>
      <c r="M138" s="66" t="s">
        <v>2525</v>
      </c>
      <c r="N138" s="66" t="s">
        <v>2526</v>
      </c>
      <c r="O138" s="66"/>
      <c r="P138" s="66" t="s">
        <v>1829</v>
      </c>
      <c r="Q138" s="141">
        <v>0</v>
      </c>
    </row>
    <row r="139" spans="1:17" s="72" customFormat="1">
      <c r="A139" s="66"/>
      <c r="B139" s="66" t="s">
        <v>1098</v>
      </c>
      <c r="C139" s="221" t="s">
        <v>1543</v>
      </c>
      <c r="D139" s="66" t="s">
        <v>2177</v>
      </c>
      <c r="E139" s="68">
        <v>0.79869000000000001</v>
      </c>
      <c r="F139" s="74">
        <v>1</v>
      </c>
      <c r="G139" s="74">
        <v>1</v>
      </c>
      <c r="H139" s="68">
        <f t="shared" si="2"/>
        <v>0.79869000000000001</v>
      </c>
      <c r="I139" s="70">
        <f t="shared" si="3"/>
        <v>0.79869000000000001</v>
      </c>
      <c r="J139" s="71">
        <f>ROUND((H139*'2-Calculator'!$D$26),2)</f>
        <v>5263.37</v>
      </c>
      <c r="K139" s="71">
        <f>ROUND((I139*'2-Calculator'!$D$26),2)</f>
        <v>5263.37</v>
      </c>
      <c r="L139" s="69">
        <v>2.17</v>
      </c>
      <c r="M139" s="66" t="s">
        <v>2525</v>
      </c>
      <c r="N139" s="66" t="s">
        <v>2526</v>
      </c>
      <c r="O139" s="66"/>
      <c r="P139" s="66" t="s">
        <v>1829</v>
      </c>
      <c r="Q139" s="141">
        <v>2</v>
      </c>
    </row>
    <row r="140" spans="1:17" s="72" customFormat="1">
      <c r="A140" s="66"/>
      <c r="B140" s="66" t="s">
        <v>1097</v>
      </c>
      <c r="C140" s="221" t="s">
        <v>1543</v>
      </c>
      <c r="D140" s="66" t="s">
        <v>2177</v>
      </c>
      <c r="E140" s="68">
        <v>1.2784800000000001</v>
      </c>
      <c r="F140" s="74">
        <v>1</v>
      </c>
      <c r="G140" s="74">
        <v>1</v>
      </c>
      <c r="H140" s="68">
        <f t="shared" si="2"/>
        <v>1.2784800000000001</v>
      </c>
      <c r="I140" s="70">
        <f t="shared" si="3"/>
        <v>1.2784800000000001</v>
      </c>
      <c r="J140" s="71">
        <f>ROUND((H140*'2-Calculator'!$D$26),2)</f>
        <v>8425.18</v>
      </c>
      <c r="K140" s="71">
        <f>ROUND((I140*'2-Calculator'!$D$26),2)</f>
        <v>8425.18</v>
      </c>
      <c r="L140" s="69">
        <v>5.73</v>
      </c>
      <c r="M140" s="66" t="s">
        <v>2525</v>
      </c>
      <c r="N140" s="66" t="s">
        <v>2526</v>
      </c>
      <c r="O140" s="66"/>
      <c r="P140" s="66" t="s">
        <v>1829</v>
      </c>
      <c r="Q140" s="141">
        <v>2</v>
      </c>
    </row>
    <row r="141" spans="1:17" s="72" customFormat="1">
      <c r="A141" s="66"/>
      <c r="B141" s="66" t="s">
        <v>1096</v>
      </c>
      <c r="C141" s="221" t="s">
        <v>1543</v>
      </c>
      <c r="D141" s="66" t="s">
        <v>2177</v>
      </c>
      <c r="E141" s="68">
        <v>2.6316700000000002</v>
      </c>
      <c r="F141" s="74">
        <v>1</v>
      </c>
      <c r="G141" s="74">
        <v>1</v>
      </c>
      <c r="H141" s="68">
        <f t="shared" si="2"/>
        <v>2.6316700000000002</v>
      </c>
      <c r="I141" s="70">
        <f t="shared" si="3"/>
        <v>2.6316700000000002</v>
      </c>
      <c r="J141" s="71">
        <f>ROUND((H141*'2-Calculator'!$D$26),2)</f>
        <v>17342.71</v>
      </c>
      <c r="K141" s="71">
        <f>ROUND((I141*'2-Calculator'!$D$26),2)</f>
        <v>17342.71</v>
      </c>
      <c r="L141" s="69">
        <v>11</v>
      </c>
      <c r="M141" s="66" t="s">
        <v>2525</v>
      </c>
      <c r="N141" s="66" t="s">
        <v>2526</v>
      </c>
      <c r="O141" s="66"/>
      <c r="P141" s="66" t="s">
        <v>1829</v>
      </c>
      <c r="Q141" s="141">
        <v>1</v>
      </c>
    </row>
    <row r="142" spans="1:17" s="72" customFormat="1">
      <c r="A142" s="66"/>
      <c r="B142" s="66" t="s">
        <v>1095</v>
      </c>
      <c r="C142" s="221" t="s">
        <v>1544</v>
      </c>
      <c r="D142" s="66" t="s">
        <v>2178</v>
      </c>
      <c r="E142" s="68">
        <v>0.52683999999999997</v>
      </c>
      <c r="F142" s="74">
        <v>1</v>
      </c>
      <c r="G142" s="74">
        <v>1</v>
      </c>
      <c r="H142" s="68">
        <f t="shared" ref="H142:H205" si="4">ROUND(E142*F142,5)</f>
        <v>0.52683999999999997</v>
      </c>
      <c r="I142" s="70">
        <f t="shared" ref="I142:I205" si="5">ROUND(E142*G142,5)</f>
        <v>0.52683999999999997</v>
      </c>
      <c r="J142" s="71">
        <f>ROUND((H142*'2-Calculator'!$D$26),2)</f>
        <v>3471.88</v>
      </c>
      <c r="K142" s="71">
        <f>ROUND((I142*'2-Calculator'!$D$26),2)</f>
        <v>3471.88</v>
      </c>
      <c r="L142" s="69">
        <v>1.78</v>
      </c>
      <c r="M142" s="66" t="s">
        <v>2525</v>
      </c>
      <c r="N142" s="66" t="s">
        <v>2526</v>
      </c>
      <c r="O142" s="66"/>
      <c r="P142" s="66" t="s">
        <v>1829</v>
      </c>
      <c r="Q142" s="141">
        <v>15</v>
      </c>
    </row>
    <row r="143" spans="1:17" s="72" customFormat="1">
      <c r="A143" s="66"/>
      <c r="B143" s="66" t="s">
        <v>1094</v>
      </c>
      <c r="C143" s="221" t="s">
        <v>1544</v>
      </c>
      <c r="D143" s="66" t="s">
        <v>2178</v>
      </c>
      <c r="E143" s="68">
        <v>0.72284000000000004</v>
      </c>
      <c r="F143" s="74">
        <v>1</v>
      </c>
      <c r="G143" s="74">
        <v>1</v>
      </c>
      <c r="H143" s="68">
        <f t="shared" si="4"/>
        <v>0.72284000000000004</v>
      </c>
      <c r="I143" s="70">
        <f t="shared" si="5"/>
        <v>0.72284000000000004</v>
      </c>
      <c r="J143" s="71">
        <f>ROUND((H143*'2-Calculator'!$D$26),2)</f>
        <v>4763.5200000000004</v>
      </c>
      <c r="K143" s="71">
        <f>ROUND((I143*'2-Calculator'!$D$26),2)</f>
        <v>4763.5200000000004</v>
      </c>
      <c r="L143" s="69">
        <v>2.57</v>
      </c>
      <c r="M143" s="66" t="s">
        <v>2525</v>
      </c>
      <c r="N143" s="66" t="s">
        <v>2526</v>
      </c>
      <c r="O143" s="66"/>
      <c r="P143" s="66" t="s">
        <v>1829</v>
      </c>
      <c r="Q143" s="141">
        <v>9</v>
      </c>
    </row>
    <row r="144" spans="1:17" s="72" customFormat="1">
      <c r="A144" s="66"/>
      <c r="B144" s="66" t="s">
        <v>1093</v>
      </c>
      <c r="C144" s="221" t="s">
        <v>1544</v>
      </c>
      <c r="D144" s="66" t="s">
        <v>2178</v>
      </c>
      <c r="E144" s="68">
        <v>1.0704100000000001</v>
      </c>
      <c r="F144" s="74">
        <v>1</v>
      </c>
      <c r="G144" s="74">
        <v>1</v>
      </c>
      <c r="H144" s="68">
        <f t="shared" si="4"/>
        <v>1.0704100000000001</v>
      </c>
      <c r="I144" s="70">
        <f t="shared" si="5"/>
        <v>1.0704100000000001</v>
      </c>
      <c r="J144" s="71">
        <f>ROUND((H144*'2-Calculator'!$D$26),2)</f>
        <v>7054</v>
      </c>
      <c r="K144" s="71">
        <f>ROUND((I144*'2-Calculator'!$D$26),2)</f>
        <v>7054</v>
      </c>
      <c r="L144" s="69">
        <v>4.09</v>
      </c>
      <c r="M144" s="66" t="s">
        <v>2525</v>
      </c>
      <c r="N144" s="66" t="s">
        <v>2526</v>
      </c>
      <c r="O144" s="66"/>
      <c r="P144" s="66" t="s">
        <v>1829</v>
      </c>
      <c r="Q144" s="141">
        <v>10</v>
      </c>
    </row>
    <row r="145" spans="1:17" s="72" customFormat="1">
      <c r="A145" s="66"/>
      <c r="B145" s="66" t="s">
        <v>1092</v>
      </c>
      <c r="C145" s="221" t="s">
        <v>1544</v>
      </c>
      <c r="D145" s="66" t="s">
        <v>2178</v>
      </c>
      <c r="E145" s="68">
        <v>2.5389300000000001</v>
      </c>
      <c r="F145" s="74">
        <v>1</v>
      </c>
      <c r="G145" s="74">
        <v>1</v>
      </c>
      <c r="H145" s="68">
        <f t="shared" si="4"/>
        <v>2.5389300000000001</v>
      </c>
      <c r="I145" s="70">
        <f t="shared" si="5"/>
        <v>2.5389300000000001</v>
      </c>
      <c r="J145" s="71">
        <f>ROUND((H145*'2-Calculator'!$D$26),2)</f>
        <v>16731.55</v>
      </c>
      <c r="K145" s="71">
        <f>ROUND((I145*'2-Calculator'!$D$26),2)</f>
        <v>16731.55</v>
      </c>
      <c r="L145" s="69">
        <v>9.07</v>
      </c>
      <c r="M145" s="66" t="s">
        <v>2525</v>
      </c>
      <c r="N145" s="66" t="s">
        <v>2526</v>
      </c>
      <c r="O145" s="66"/>
      <c r="P145" s="66" t="s">
        <v>1829</v>
      </c>
      <c r="Q145" s="141">
        <v>0</v>
      </c>
    </row>
    <row r="146" spans="1:17" s="72" customFormat="1">
      <c r="A146" s="66"/>
      <c r="B146" s="66" t="s">
        <v>1091</v>
      </c>
      <c r="C146" s="221" t="s">
        <v>1545</v>
      </c>
      <c r="D146" s="66" t="s">
        <v>2179</v>
      </c>
      <c r="E146" s="68">
        <v>0.57818000000000003</v>
      </c>
      <c r="F146" s="74">
        <v>1</v>
      </c>
      <c r="G146" s="74">
        <v>1</v>
      </c>
      <c r="H146" s="68">
        <f t="shared" si="4"/>
        <v>0.57818000000000003</v>
      </c>
      <c r="I146" s="70">
        <f t="shared" si="5"/>
        <v>0.57818000000000003</v>
      </c>
      <c r="J146" s="71">
        <f>ROUND((H146*'2-Calculator'!$D$26),2)</f>
        <v>3810.21</v>
      </c>
      <c r="K146" s="71">
        <f>ROUND((I146*'2-Calculator'!$D$26),2)</f>
        <v>3810.21</v>
      </c>
      <c r="L146" s="69">
        <v>5.45</v>
      </c>
      <c r="M146" s="66" t="s">
        <v>2525</v>
      </c>
      <c r="N146" s="66" t="s">
        <v>2526</v>
      </c>
      <c r="O146" s="66"/>
      <c r="P146" s="66" t="s">
        <v>1829</v>
      </c>
      <c r="Q146" s="141">
        <v>51</v>
      </c>
    </row>
    <row r="147" spans="1:17" s="72" customFormat="1">
      <c r="A147" s="66"/>
      <c r="B147" s="66" t="s">
        <v>1090</v>
      </c>
      <c r="C147" s="221" t="s">
        <v>1545</v>
      </c>
      <c r="D147" s="66" t="s">
        <v>2179</v>
      </c>
      <c r="E147" s="68">
        <v>0.70753999999999995</v>
      </c>
      <c r="F147" s="74">
        <v>1</v>
      </c>
      <c r="G147" s="74">
        <v>1</v>
      </c>
      <c r="H147" s="68">
        <f t="shared" si="4"/>
        <v>0.70753999999999995</v>
      </c>
      <c r="I147" s="70">
        <f t="shared" si="5"/>
        <v>0.70753999999999995</v>
      </c>
      <c r="J147" s="71">
        <f>ROUND((H147*'2-Calculator'!$D$26),2)</f>
        <v>4662.6899999999996</v>
      </c>
      <c r="K147" s="71">
        <f>ROUND((I147*'2-Calculator'!$D$26),2)</f>
        <v>4662.6899999999996</v>
      </c>
      <c r="L147" s="69">
        <v>9.14</v>
      </c>
      <c r="M147" s="66" t="s">
        <v>2525</v>
      </c>
      <c r="N147" s="66" t="s">
        <v>2526</v>
      </c>
      <c r="O147" s="66"/>
      <c r="P147" s="66" t="s">
        <v>1829</v>
      </c>
      <c r="Q147" s="141">
        <v>120</v>
      </c>
    </row>
    <row r="148" spans="1:17" s="72" customFormat="1">
      <c r="A148" s="66"/>
      <c r="B148" s="66" t="s">
        <v>1089</v>
      </c>
      <c r="C148" s="221" t="s">
        <v>1545</v>
      </c>
      <c r="D148" s="66" t="s">
        <v>2179</v>
      </c>
      <c r="E148" s="68">
        <v>0.95952000000000004</v>
      </c>
      <c r="F148" s="74">
        <v>1</v>
      </c>
      <c r="G148" s="74">
        <v>1</v>
      </c>
      <c r="H148" s="68">
        <f t="shared" si="4"/>
        <v>0.95952000000000004</v>
      </c>
      <c r="I148" s="70">
        <f t="shared" si="5"/>
        <v>0.95952000000000004</v>
      </c>
      <c r="J148" s="71">
        <f>ROUND((H148*'2-Calculator'!$D$26),2)</f>
        <v>6323.24</v>
      </c>
      <c r="K148" s="71">
        <f>ROUND((I148*'2-Calculator'!$D$26),2)</f>
        <v>6323.24</v>
      </c>
      <c r="L148" s="69">
        <v>11.26</v>
      </c>
      <c r="M148" s="66" t="s">
        <v>2525</v>
      </c>
      <c r="N148" s="66" t="s">
        <v>2526</v>
      </c>
      <c r="O148" s="66"/>
      <c r="P148" s="66" t="s">
        <v>1829</v>
      </c>
      <c r="Q148" s="141">
        <v>69</v>
      </c>
    </row>
    <row r="149" spans="1:17" s="72" customFormat="1">
      <c r="A149" s="66"/>
      <c r="B149" s="66" t="s">
        <v>1088</v>
      </c>
      <c r="C149" s="221" t="s">
        <v>1545</v>
      </c>
      <c r="D149" s="66" t="s">
        <v>2179</v>
      </c>
      <c r="E149" s="68">
        <v>2.0668500000000001</v>
      </c>
      <c r="F149" s="74">
        <v>1</v>
      </c>
      <c r="G149" s="74">
        <v>1</v>
      </c>
      <c r="H149" s="68">
        <f t="shared" si="4"/>
        <v>2.0668500000000001</v>
      </c>
      <c r="I149" s="70">
        <f t="shared" si="5"/>
        <v>2.0668500000000001</v>
      </c>
      <c r="J149" s="71">
        <f>ROUND((H149*'2-Calculator'!$D$26),2)</f>
        <v>13620.54</v>
      </c>
      <c r="K149" s="71">
        <f>ROUND((I149*'2-Calculator'!$D$26),2)</f>
        <v>13620.54</v>
      </c>
      <c r="L149" s="69">
        <v>18.98</v>
      </c>
      <c r="M149" s="66" t="s">
        <v>2525</v>
      </c>
      <c r="N149" s="66" t="s">
        <v>2526</v>
      </c>
      <c r="O149" s="66"/>
      <c r="P149" s="66" t="s">
        <v>1829</v>
      </c>
      <c r="Q149" s="141">
        <v>9</v>
      </c>
    </row>
    <row r="150" spans="1:17" s="72" customFormat="1">
      <c r="A150" s="66"/>
      <c r="B150" s="66" t="s">
        <v>2180</v>
      </c>
      <c r="C150" s="221" t="s">
        <v>2396</v>
      </c>
      <c r="D150" s="66" t="s">
        <v>2419</v>
      </c>
      <c r="E150" s="68">
        <v>0.59831000000000001</v>
      </c>
      <c r="F150" s="74">
        <v>1</v>
      </c>
      <c r="G150" s="74">
        <v>1</v>
      </c>
      <c r="H150" s="68">
        <f t="shared" si="4"/>
        <v>0.59831000000000001</v>
      </c>
      <c r="I150" s="70">
        <f t="shared" si="5"/>
        <v>0.59831000000000001</v>
      </c>
      <c r="J150" s="71">
        <f>ROUND((H150*'2-Calculator'!$D$26),2)</f>
        <v>3942.86</v>
      </c>
      <c r="K150" s="71">
        <f>ROUND((I150*'2-Calculator'!$D$26),2)</f>
        <v>3942.86</v>
      </c>
      <c r="L150" s="69">
        <v>2.75</v>
      </c>
      <c r="M150" s="66" t="s">
        <v>2525</v>
      </c>
      <c r="N150" s="66" t="s">
        <v>2526</v>
      </c>
      <c r="O150" s="66"/>
      <c r="P150" s="66" t="s">
        <v>1829</v>
      </c>
      <c r="Q150" s="141">
        <v>1</v>
      </c>
    </row>
    <row r="151" spans="1:17" s="72" customFormat="1">
      <c r="A151" s="66"/>
      <c r="B151" s="66" t="s">
        <v>2181</v>
      </c>
      <c r="C151" s="221" t="s">
        <v>2396</v>
      </c>
      <c r="D151" s="66" t="s">
        <v>2419</v>
      </c>
      <c r="E151" s="68">
        <v>0.69277999999999995</v>
      </c>
      <c r="F151" s="74">
        <v>1</v>
      </c>
      <c r="G151" s="74">
        <v>1</v>
      </c>
      <c r="H151" s="68">
        <f t="shared" si="4"/>
        <v>0.69277999999999995</v>
      </c>
      <c r="I151" s="70">
        <f t="shared" si="5"/>
        <v>0.69277999999999995</v>
      </c>
      <c r="J151" s="71">
        <f>ROUND((H151*'2-Calculator'!$D$26),2)</f>
        <v>4565.42</v>
      </c>
      <c r="K151" s="71">
        <f>ROUND((I151*'2-Calculator'!$D$26),2)</f>
        <v>4565.42</v>
      </c>
      <c r="L151" s="69">
        <v>4.08</v>
      </c>
      <c r="M151" s="66" t="s">
        <v>2525</v>
      </c>
      <c r="N151" s="66" t="s">
        <v>2526</v>
      </c>
      <c r="O151" s="66"/>
      <c r="P151" s="66" t="s">
        <v>1829</v>
      </c>
      <c r="Q151" s="141">
        <v>0</v>
      </c>
    </row>
    <row r="152" spans="1:17" s="72" customFormat="1">
      <c r="A152" s="66"/>
      <c r="B152" s="66" t="s">
        <v>2182</v>
      </c>
      <c r="C152" s="221" t="s">
        <v>2396</v>
      </c>
      <c r="D152" s="66" t="s">
        <v>2419</v>
      </c>
      <c r="E152" s="68">
        <v>0.89390999999999998</v>
      </c>
      <c r="F152" s="74">
        <v>1</v>
      </c>
      <c r="G152" s="74">
        <v>1</v>
      </c>
      <c r="H152" s="68">
        <f t="shared" si="4"/>
        <v>0.89390999999999998</v>
      </c>
      <c r="I152" s="70">
        <f t="shared" si="5"/>
        <v>0.89390999999999998</v>
      </c>
      <c r="J152" s="71">
        <f>ROUND((H152*'2-Calculator'!$D$26),2)</f>
        <v>5890.87</v>
      </c>
      <c r="K152" s="71">
        <f>ROUND((I152*'2-Calculator'!$D$26),2)</f>
        <v>5890.87</v>
      </c>
      <c r="L152" s="69">
        <v>9.82</v>
      </c>
      <c r="M152" s="66" t="s">
        <v>2525</v>
      </c>
      <c r="N152" s="66" t="s">
        <v>2526</v>
      </c>
      <c r="O152" s="66"/>
      <c r="P152" s="66" t="s">
        <v>1829</v>
      </c>
      <c r="Q152" s="141">
        <v>3</v>
      </c>
    </row>
    <row r="153" spans="1:17" s="72" customFormat="1">
      <c r="A153" s="66"/>
      <c r="B153" s="66" t="s">
        <v>2183</v>
      </c>
      <c r="C153" s="221" t="s">
        <v>2396</v>
      </c>
      <c r="D153" s="66" t="s">
        <v>2419</v>
      </c>
      <c r="E153" s="68">
        <v>2.0546799999999998</v>
      </c>
      <c r="F153" s="74">
        <v>1</v>
      </c>
      <c r="G153" s="74">
        <v>1</v>
      </c>
      <c r="H153" s="68">
        <f t="shared" si="4"/>
        <v>2.0546799999999998</v>
      </c>
      <c r="I153" s="70">
        <f t="shared" si="5"/>
        <v>2.0546799999999998</v>
      </c>
      <c r="J153" s="71">
        <f>ROUND((H153*'2-Calculator'!$D$26),2)</f>
        <v>13540.34</v>
      </c>
      <c r="K153" s="71">
        <f>ROUND((I153*'2-Calculator'!$D$26),2)</f>
        <v>13540.34</v>
      </c>
      <c r="L153" s="69">
        <v>9.77</v>
      </c>
      <c r="M153" s="66" t="s">
        <v>2525</v>
      </c>
      <c r="N153" s="66" t="s">
        <v>2526</v>
      </c>
      <c r="O153" s="66"/>
      <c r="P153" s="66" t="s">
        <v>1829</v>
      </c>
      <c r="Q153" s="141">
        <v>12</v>
      </c>
    </row>
    <row r="154" spans="1:17" s="72" customFormat="1">
      <c r="A154" s="66"/>
      <c r="B154" s="66" t="s">
        <v>1087</v>
      </c>
      <c r="C154" s="221" t="s">
        <v>1546</v>
      </c>
      <c r="D154" s="66" t="s">
        <v>2420</v>
      </c>
      <c r="E154" s="68">
        <v>0.82172000000000001</v>
      </c>
      <c r="F154" s="74">
        <v>1</v>
      </c>
      <c r="G154" s="74">
        <v>1</v>
      </c>
      <c r="H154" s="68">
        <f t="shared" si="4"/>
        <v>0.82172000000000001</v>
      </c>
      <c r="I154" s="70">
        <f t="shared" si="5"/>
        <v>0.82172000000000001</v>
      </c>
      <c r="J154" s="71">
        <f>ROUND((H154*'2-Calculator'!$D$26),2)</f>
        <v>5415.13</v>
      </c>
      <c r="K154" s="71">
        <f>ROUND((I154*'2-Calculator'!$D$26),2)</f>
        <v>5415.13</v>
      </c>
      <c r="L154" s="69">
        <v>2.0699999999999998</v>
      </c>
      <c r="M154" s="66" t="s">
        <v>2525</v>
      </c>
      <c r="N154" s="66" t="s">
        <v>2526</v>
      </c>
      <c r="O154" s="66"/>
      <c r="P154" s="66" t="s">
        <v>1829</v>
      </c>
      <c r="Q154" s="141">
        <v>4</v>
      </c>
    </row>
    <row r="155" spans="1:17" s="72" customFormat="1">
      <c r="A155" s="66"/>
      <c r="B155" s="66" t="s">
        <v>1086</v>
      </c>
      <c r="C155" s="221" t="s">
        <v>1546</v>
      </c>
      <c r="D155" s="66" t="s">
        <v>2420</v>
      </c>
      <c r="E155" s="68">
        <v>1.0181899999999999</v>
      </c>
      <c r="F155" s="74">
        <v>1</v>
      </c>
      <c r="G155" s="74">
        <v>1</v>
      </c>
      <c r="H155" s="68">
        <f t="shared" si="4"/>
        <v>1.0181899999999999</v>
      </c>
      <c r="I155" s="70">
        <f t="shared" si="5"/>
        <v>1.0181899999999999</v>
      </c>
      <c r="J155" s="71">
        <f>ROUND((H155*'2-Calculator'!$D$26),2)</f>
        <v>6709.87</v>
      </c>
      <c r="K155" s="71">
        <f>ROUND((I155*'2-Calculator'!$D$26),2)</f>
        <v>6709.87</v>
      </c>
      <c r="L155" s="69">
        <v>3.31</v>
      </c>
      <c r="M155" s="66" t="s">
        <v>2525</v>
      </c>
      <c r="N155" s="66" t="s">
        <v>2526</v>
      </c>
      <c r="O155" s="66"/>
      <c r="P155" s="66" t="s">
        <v>1829</v>
      </c>
      <c r="Q155" s="141">
        <v>4</v>
      </c>
    </row>
    <row r="156" spans="1:17" s="72" customFormat="1">
      <c r="A156" s="66"/>
      <c r="B156" s="66" t="s">
        <v>1085</v>
      </c>
      <c r="C156" s="221" t="s">
        <v>1546</v>
      </c>
      <c r="D156" s="66" t="s">
        <v>2420</v>
      </c>
      <c r="E156" s="68">
        <v>1.47611</v>
      </c>
      <c r="F156" s="74">
        <v>1</v>
      </c>
      <c r="G156" s="74">
        <v>1</v>
      </c>
      <c r="H156" s="68">
        <f t="shared" si="4"/>
        <v>1.47611</v>
      </c>
      <c r="I156" s="70">
        <f t="shared" si="5"/>
        <v>1.47611</v>
      </c>
      <c r="J156" s="71">
        <f>ROUND((H156*'2-Calculator'!$D$26),2)</f>
        <v>9727.56</v>
      </c>
      <c r="K156" s="71">
        <f>ROUND((I156*'2-Calculator'!$D$26),2)</f>
        <v>9727.56</v>
      </c>
      <c r="L156" s="69">
        <v>4.8099999999999996</v>
      </c>
      <c r="M156" s="66" t="s">
        <v>2525</v>
      </c>
      <c r="N156" s="66" t="s">
        <v>2526</v>
      </c>
      <c r="O156" s="66"/>
      <c r="P156" s="66" t="s">
        <v>1829</v>
      </c>
      <c r="Q156" s="141">
        <v>4</v>
      </c>
    </row>
    <row r="157" spans="1:17" s="72" customFormat="1">
      <c r="A157" s="66"/>
      <c r="B157" s="66" t="s">
        <v>1084</v>
      </c>
      <c r="C157" s="221" t="s">
        <v>1546</v>
      </c>
      <c r="D157" s="66" t="s">
        <v>2420</v>
      </c>
      <c r="E157" s="68">
        <v>3.3868999999999998</v>
      </c>
      <c r="F157" s="74">
        <v>1</v>
      </c>
      <c r="G157" s="74">
        <v>1</v>
      </c>
      <c r="H157" s="68">
        <f t="shared" si="4"/>
        <v>3.3868999999999998</v>
      </c>
      <c r="I157" s="70">
        <f t="shared" si="5"/>
        <v>3.3868999999999998</v>
      </c>
      <c r="J157" s="71">
        <f>ROUND((H157*'2-Calculator'!$D$26),2)</f>
        <v>22319.67</v>
      </c>
      <c r="K157" s="71">
        <f>ROUND((I157*'2-Calculator'!$D$26),2)</f>
        <v>22319.67</v>
      </c>
      <c r="L157" s="69">
        <v>36.5</v>
      </c>
      <c r="M157" s="66" t="s">
        <v>2525</v>
      </c>
      <c r="N157" s="66" t="s">
        <v>2526</v>
      </c>
      <c r="O157" s="66"/>
      <c r="P157" s="66" t="s">
        <v>1829</v>
      </c>
      <c r="Q157" s="141">
        <v>5</v>
      </c>
    </row>
    <row r="158" spans="1:17" s="72" customFormat="1">
      <c r="A158" s="66"/>
      <c r="B158" s="73" t="s">
        <v>1083</v>
      </c>
      <c r="C158" s="221" t="s">
        <v>1547</v>
      </c>
      <c r="D158" s="66" t="s">
        <v>2421</v>
      </c>
      <c r="E158" s="68">
        <v>0.43597000000000002</v>
      </c>
      <c r="F158" s="74">
        <v>1</v>
      </c>
      <c r="G158" s="74">
        <v>1</v>
      </c>
      <c r="H158" s="68">
        <f t="shared" si="4"/>
        <v>0.43597000000000002</v>
      </c>
      <c r="I158" s="70">
        <f t="shared" si="5"/>
        <v>0.43597000000000002</v>
      </c>
      <c r="J158" s="71">
        <f>ROUND((H158*'2-Calculator'!$D$26),2)</f>
        <v>2873.04</v>
      </c>
      <c r="K158" s="71">
        <f>ROUND((I158*'2-Calculator'!$D$26),2)</f>
        <v>2873.04</v>
      </c>
      <c r="L158" s="69">
        <v>2.34</v>
      </c>
      <c r="M158" s="66" t="s">
        <v>2525</v>
      </c>
      <c r="N158" s="66" t="s">
        <v>2526</v>
      </c>
      <c r="O158" s="66"/>
      <c r="P158" s="66" t="s">
        <v>1829</v>
      </c>
      <c r="Q158" s="141">
        <v>11</v>
      </c>
    </row>
    <row r="159" spans="1:17" s="72" customFormat="1">
      <c r="A159" s="66"/>
      <c r="B159" s="66" t="s">
        <v>1082</v>
      </c>
      <c r="C159" s="221" t="s">
        <v>1547</v>
      </c>
      <c r="D159" s="66" t="s">
        <v>2421</v>
      </c>
      <c r="E159" s="68">
        <v>0.57230000000000003</v>
      </c>
      <c r="F159" s="74">
        <v>1</v>
      </c>
      <c r="G159" s="74">
        <v>1</v>
      </c>
      <c r="H159" s="68">
        <f t="shared" si="4"/>
        <v>0.57230000000000003</v>
      </c>
      <c r="I159" s="70">
        <f t="shared" si="5"/>
        <v>0.57230000000000003</v>
      </c>
      <c r="J159" s="71">
        <f>ROUND((H159*'2-Calculator'!$D$26),2)</f>
        <v>3771.46</v>
      </c>
      <c r="K159" s="71">
        <f>ROUND((I159*'2-Calculator'!$D$26),2)</f>
        <v>3771.46</v>
      </c>
      <c r="L159" s="69">
        <v>3.05</v>
      </c>
      <c r="M159" s="66" t="s">
        <v>2525</v>
      </c>
      <c r="N159" s="66" t="s">
        <v>2526</v>
      </c>
      <c r="O159" s="66"/>
      <c r="P159" s="66" t="s">
        <v>1829</v>
      </c>
      <c r="Q159" s="141">
        <v>17</v>
      </c>
    </row>
    <row r="160" spans="1:17" s="72" customFormat="1">
      <c r="A160" s="66"/>
      <c r="B160" s="66" t="s">
        <v>1081</v>
      </c>
      <c r="C160" s="221" t="s">
        <v>1547</v>
      </c>
      <c r="D160" s="66" t="s">
        <v>2421</v>
      </c>
      <c r="E160" s="68">
        <v>0.84567999999999999</v>
      </c>
      <c r="F160" s="74">
        <v>1</v>
      </c>
      <c r="G160" s="74">
        <v>1</v>
      </c>
      <c r="H160" s="68">
        <f t="shared" si="4"/>
        <v>0.84567999999999999</v>
      </c>
      <c r="I160" s="70">
        <f t="shared" si="5"/>
        <v>0.84567999999999999</v>
      </c>
      <c r="J160" s="71">
        <f>ROUND((H160*'2-Calculator'!$D$26),2)</f>
        <v>5573.03</v>
      </c>
      <c r="K160" s="71">
        <f>ROUND((I160*'2-Calculator'!$D$26),2)</f>
        <v>5573.03</v>
      </c>
      <c r="L160" s="69">
        <v>5.15</v>
      </c>
      <c r="M160" s="66" t="s">
        <v>2525</v>
      </c>
      <c r="N160" s="66" t="s">
        <v>2526</v>
      </c>
      <c r="O160" s="66"/>
      <c r="P160" s="66" t="s">
        <v>1829</v>
      </c>
      <c r="Q160" s="141">
        <v>3</v>
      </c>
    </row>
    <row r="161" spans="1:17" s="72" customFormat="1">
      <c r="A161" s="66"/>
      <c r="B161" s="66" t="s">
        <v>1080</v>
      </c>
      <c r="C161" s="221" t="s">
        <v>1547</v>
      </c>
      <c r="D161" s="66" t="s">
        <v>2421</v>
      </c>
      <c r="E161" s="68">
        <v>1.91361</v>
      </c>
      <c r="F161" s="74">
        <v>1</v>
      </c>
      <c r="G161" s="74">
        <v>1</v>
      </c>
      <c r="H161" s="68">
        <f t="shared" si="4"/>
        <v>1.91361</v>
      </c>
      <c r="I161" s="70">
        <f t="shared" si="5"/>
        <v>1.91361</v>
      </c>
      <c r="J161" s="71">
        <f>ROUND((H161*'2-Calculator'!$D$26),2)</f>
        <v>12610.69</v>
      </c>
      <c r="K161" s="71">
        <f>ROUND((I161*'2-Calculator'!$D$26),2)</f>
        <v>12610.69</v>
      </c>
      <c r="L161" s="69">
        <v>9</v>
      </c>
      <c r="M161" s="66" t="s">
        <v>2525</v>
      </c>
      <c r="N161" s="66" t="s">
        <v>2526</v>
      </c>
      <c r="O161" s="66"/>
      <c r="P161" s="66" t="s">
        <v>1829</v>
      </c>
      <c r="Q161" s="141">
        <v>0</v>
      </c>
    </row>
    <row r="162" spans="1:17" s="72" customFormat="1">
      <c r="A162" s="66"/>
      <c r="B162" s="66" t="s">
        <v>1079</v>
      </c>
      <c r="C162" s="221" t="s">
        <v>1548</v>
      </c>
      <c r="D162" s="66" t="s">
        <v>2184</v>
      </c>
      <c r="E162" s="68">
        <v>1.48428</v>
      </c>
      <c r="F162" s="74">
        <v>1</v>
      </c>
      <c r="G162" s="74">
        <v>1</v>
      </c>
      <c r="H162" s="68">
        <f t="shared" si="4"/>
        <v>1.48428</v>
      </c>
      <c r="I162" s="70">
        <f t="shared" si="5"/>
        <v>1.48428</v>
      </c>
      <c r="J162" s="71">
        <f>ROUND((H162*'2-Calculator'!$D$26),2)</f>
        <v>9781.41</v>
      </c>
      <c r="K162" s="71">
        <f>ROUND((I162*'2-Calculator'!$D$26),2)</f>
        <v>9781.41</v>
      </c>
      <c r="L162" s="69">
        <v>2.5499999999999998</v>
      </c>
      <c r="M162" s="66" t="s">
        <v>2525</v>
      </c>
      <c r="N162" s="66" t="s">
        <v>2526</v>
      </c>
      <c r="O162" s="66"/>
      <c r="P162" s="66" t="s">
        <v>1829</v>
      </c>
      <c r="Q162" s="141">
        <v>14</v>
      </c>
    </row>
    <row r="163" spans="1:17" s="72" customFormat="1">
      <c r="A163" s="66"/>
      <c r="B163" s="66" t="s">
        <v>1078</v>
      </c>
      <c r="C163" s="221" t="s">
        <v>1548</v>
      </c>
      <c r="D163" s="66" t="s">
        <v>2184</v>
      </c>
      <c r="E163" s="68">
        <v>1.9463200000000001</v>
      </c>
      <c r="F163" s="74">
        <v>1</v>
      </c>
      <c r="G163" s="74">
        <v>1</v>
      </c>
      <c r="H163" s="68">
        <f t="shared" si="4"/>
        <v>1.9463200000000001</v>
      </c>
      <c r="I163" s="70">
        <f t="shared" si="5"/>
        <v>1.9463200000000001</v>
      </c>
      <c r="J163" s="71">
        <f>ROUND((H163*'2-Calculator'!$D$26),2)</f>
        <v>12826.25</v>
      </c>
      <c r="K163" s="71">
        <f>ROUND((I163*'2-Calculator'!$D$26),2)</f>
        <v>12826.25</v>
      </c>
      <c r="L163" s="69">
        <v>4.4800000000000004</v>
      </c>
      <c r="M163" s="66" t="s">
        <v>2525</v>
      </c>
      <c r="N163" s="66" t="s">
        <v>2526</v>
      </c>
      <c r="O163" s="66"/>
      <c r="P163" s="66" t="s">
        <v>1829</v>
      </c>
      <c r="Q163" s="141">
        <v>8</v>
      </c>
    </row>
    <row r="164" spans="1:17" s="72" customFormat="1">
      <c r="A164" s="66"/>
      <c r="B164" s="66" t="s">
        <v>1077</v>
      </c>
      <c r="C164" s="221" t="s">
        <v>1548</v>
      </c>
      <c r="D164" s="66" t="s">
        <v>2184</v>
      </c>
      <c r="E164" s="68">
        <v>3.24261</v>
      </c>
      <c r="F164" s="74">
        <v>1</v>
      </c>
      <c r="G164" s="74">
        <v>1</v>
      </c>
      <c r="H164" s="68">
        <f t="shared" si="4"/>
        <v>3.24261</v>
      </c>
      <c r="I164" s="70">
        <f t="shared" si="5"/>
        <v>3.24261</v>
      </c>
      <c r="J164" s="71">
        <f>ROUND((H164*'2-Calculator'!$D$26),2)</f>
        <v>21368.799999999999</v>
      </c>
      <c r="K164" s="71">
        <f>ROUND((I164*'2-Calculator'!$D$26),2)</f>
        <v>21368.799999999999</v>
      </c>
      <c r="L164" s="69">
        <v>9.2799999999999994</v>
      </c>
      <c r="M164" s="66" t="s">
        <v>2525</v>
      </c>
      <c r="N164" s="66" t="s">
        <v>2526</v>
      </c>
      <c r="O164" s="66"/>
      <c r="P164" s="66" t="s">
        <v>1829</v>
      </c>
      <c r="Q164" s="141">
        <v>16</v>
      </c>
    </row>
    <row r="165" spans="1:17" s="72" customFormat="1">
      <c r="A165" s="66"/>
      <c r="B165" s="66" t="s">
        <v>1076</v>
      </c>
      <c r="C165" s="221" t="s">
        <v>1548</v>
      </c>
      <c r="D165" s="66" t="s">
        <v>2184</v>
      </c>
      <c r="E165" s="68">
        <v>5.6708499999999997</v>
      </c>
      <c r="F165" s="74">
        <v>1</v>
      </c>
      <c r="G165" s="74">
        <v>1</v>
      </c>
      <c r="H165" s="68">
        <f t="shared" si="4"/>
        <v>5.6708499999999997</v>
      </c>
      <c r="I165" s="70">
        <f t="shared" si="5"/>
        <v>5.6708499999999997</v>
      </c>
      <c r="J165" s="71">
        <f>ROUND((H165*'2-Calculator'!$D$26),2)</f>
        <v>37370.9</v>
      </c>
      <c r="K165" s="71">
        <f>ROUND((I165*'2-Calculator'!$D$26),2)</f>
        <v>37370.9</v>
      </c>
      <c r="L165" s="69">
        <v>15.63</v>
      </c>
      <c r="M165" s="66" t="s">
        <v>2525</v>
      </c>
      <c r="N165" s="66" t="s">
        <v>2526</v>
      </c>
      <c r="O165" s="66"/>
      <c r="P165" s="66" t="s">
        <v>1829</v>
      </c>
      <c r="Q165" s="141">
        <v>3</v>
      </c>
    </row>
    <row r="166" spans="1:17" s="72" customFormat="1">
      <c r="A166" s="66"/>
      <c r="B166" s="66" t="s">
        <v>1075</v>
      </c>
      <c r="C166" s="221" t="s">
        <v>1549</v>
      </c>
      <c r="D166" s="66" t="s">
        <v>2185</v>
      </c>
      <c r="E166" s="68">
        <v>1.5741400000000001</v>
      </c>
      <c r="F166" s="74">
        <v>1</v>
      </c>
      <c r="G166" s="74">
        <v>1</v>
      </c>
      <c r="H166" s="68">
        <f t="shared" si="4"/>
        <v>1.5741400000000001</v>
      </c>
      <c r="I166" s="70">
        <f t="shared" si="5"/>
        <v>1.5741400000000001</v>
      </c>
      <c r="J166" s="71">
        <f>ROUND((H166*'2-Calculator'!$D$26),2)</f>
        <v>10373.58</v>
      </c>
      <c r="K166" s="71">
        <f>ROUND((I166*'2-Calculator'!$D$26),2)</f>
        <v>10373.58</v>
      </c>
      <c r="L166" s="69">
        <v>2.74</v>
      </c>
      <c r="M166" s="66" t="s">
        <v>2525</v>
      </c>
      <c r="N166" s="66" t="s">
        <v>2526</v>
      </c>
      <c r="O166" s="66"/>
      <c r="P166" s="66" t="s">
        <v>1829</v>
      </c>
      <c r="Q166" s="141">
        <v>1</v>
      </c>
    </row>
    <row r="167" spans="1:17" s="72" customFormat="1">
      <c r="A167" s="66"/>
      <c r="B167" s="66" t="s">
        <v>1074</v>
      </c>
      <c r="C167" s="221" t="s">
        <v>1549</v>
      </c>
      <c r="D167" s="66" t="s">
        <v>2185</v>
      </c>
      <c r="E167" s="68">
        <v>1.94536</v>
      </c>
      <c r="F167" s="74">
        <v>1</v>
      </c>
      <c r="G167" s="74">
        <v>1</v>
      </c>
      <c r="H167" s="68">
        <f t="shared" si="4"/>
        <v>1.94536</v>
      </c>
      <c r="I167" s="70">
        <f t="shared" si="5"/>
        <v>1.94536</v>
      </c>
      <c r="J167" s="71">
        <f>ROUND((H167*'2-Calculator'!$D$26),2)</f>
        <v>12819.92</v>
      </c>
      <c r="K167" s="71">
        <f>ROUND((I167*'2-Calculator'!$D$26),2)</f>
        <v>12819.92</v>
      </c>
      <c r="L167" s="69">
        <v>4.88</v>
      </c>
      <c r="M167" s="66" t="s">
        <v>2525</v>
      </c>
      <c r="N167" s="66" t="s">
        <v>2526</v>
      </c>
      <c r="O167" s="66"/>
      <c r="P167" s="66" t="s">
        <v>1829</v>
      </c>
      <c r="Q167" s="141">
        <v>12</v>
      </c>
    </row>
    <row r="168" spans="1:17" s="72" customFormat="1">
      <c r="A168" s="66"/>
      <c r="B168" s="66" t="s">
        <v>1073</v>
      </c>
      <c r="C168" s="221" t="s">
        <v>1549</v>
      </c>
      <c r="D168" s="66" t="s">
        <v>2185</v>
      </c>
      <c r="E168" s="68">
        <v>3.3304</v>
      </c>
      <c r="F168" s="74">
        <v>1</v>
      </c>
      <c r="G168" s="74">
        <v>1</v>
      </c>
      <c r="H168" s="68">
        <f t="shared" si="4"/>
        <v>3.3304</v>
      </c>
      <c r="I168" s="70">
        <f t="shared" si="5"/>
        <v>3.3304</v>
      </c>
      <c r="J168" s="71">
        <f>ROUND((H168*'2-Calculator'!$D$26),2)</f>
        <v>21947.34</v>
      </c>
      <c r="K168" s="71">
        <f>ROUND((I168*'2-Calculator'!$D$26),2)</f>
        <v>21947.34</v>
      </c>
      <c r="L168" s="69">
        <v>12.05</v>
      </c>
      <c r="M168" s="66" t="s">
        <v>2525</v>
      </c>
      <c r="N168" s="66" t="s">
        <v>2526</v>
      </c>
      <c r="O168" s="66"/>
      <c r="P168" s="66" t="s">
        <v>1829</v>
      </c>
      <c r="Q168" s="141">
        <v>13</v>
      </c>
    </row>
    <row r="169" spans="1:17" s="72" customFormat="1">
      <c r="A169" s="66"/>
      <c r="B169" s="66" t="s">
        <v>1072</v>
      </c>
      <c r="C169" s="221" t="s">
        <v>1549</v>
      </c>
      <c r="D169" s="66" t="s">
        <v>2185</v>
      </c>
      <c r="E169" s="68">
        <v>4.9150499999999999</v>
      </c>
      <c r="F169" s="74">
        <v>1</v>
      </c>
      <c r="G169" s="74">
        <v>1</v>
      </c>
      <c r="H169" s="68">
        <f t="shared" si="4"/>
        <v>4.9150499999999999</v>
      </c>
      <c r="I169" s="70">
        <f t="shared" si="5"/>
        <v>4.9150499999999999</v>
      </c>
      <c r="J169" s="71">
        <f>ROUND((H169*'2-Calculator'!$D$26),2)</f>
        <v>32390.18</v>
      </c>
      <c r="K169" s="71">
        <f>ROUND((I169*'2-Calculator'!$D$26),2)</f>
        <v>32390.18</v>
      </c>
      <c r="L169" s="69">
        <v>11.25</v>
      </c>
      <c r="M169" s="66" t="s">
        <v>2525</v>
      </c>
      <c r="N169" s="66" t="s">
        <v>2526</v>
      </c>
      <c r="O169" s="66"/>
      <c r="P169" s="66" t="s">
        <v>1829</v>
      </c>
      <c r="Q169" s="141">
        <v>2</v>
      </c>
    </row>
    <row r="170" spans="1:17" s="72" customFormat="1">
      <c r="A170" s="66"/>
      <c r="B170" s="66" t="s">
        <v>1071</v>
      </c>
      <c r="C170" s="221" t="s">
        <v>1550</v>
      </c>
      <c r="D170" s="66" t="s">
        <v>2186</v>
      </c>
      <c r="E170" s="68">
        <v>1.04762</v>
      </c>
      <c r="F170" s="74">
        <v>1</v>
      </c>
      <c r="G170" s="74">
        <v>1</v>
      </c>
      <c r="H170" s="68">
        <f t="shared" si="4"/>
        <v>1.04762</v>
      </c>
      <c r="I170" s="70">
        <f t="shared" si="5"/>
        <v>1.04762</v>
      </c>
      <c r="J170" s="71">
        <f>ROUND((H170*'2-Calculator'!$D$26),2)</f>
        <v>6903.82</v>
      </c>
      <c r="K170" s="71">
        <f>ROUND((I170*'2-Calculator'!$D$26),2)</f>
        <v>6903.82</v>
      </c>
      <c r="L170" s="69">
        <v>2.08</v>
      </c>
      <c r="M170" s="66" t="s">
        <v>2525</v>
      </c>
      <c r="N170" s="66" t="s">
        <v>2526</v>
      </c>
      <c r="O170" s="66"/>
      <c r="P170" s="66" t="s">
        <v>1829</v>
      </c>
      <c r="Q170" s="141">
        <v>10</v>
      </c>
    </row>
    <row r="171" spans="1:17" s="72" customFormat="1">
      <c r="A171" s="66"/>
      <c r="B171" s="66" t="s">
        <v>1070</v>
      </c>
      <c r="C171" s="221" t="s">
        <v>1550</v>
      </c>
      <c r="D171" s="66" t="s">
        <v>2186</v>
      </c>
      <c r="E171" s="68">
        <v>1.4471400000000001</v>
      </c>
      <c r="F171" s="74">
        <v>1</v>
      </c>
      <c r="G171" s="74">
        <v>1</v>
      </c>
      <c r="H171" s="68">
        <f t="shared" si="4"/>
        <v>1.4471400000000001</v>
      </c>
      <c r="I171" s="70">
        <f t="shared" si="5"/>
        <v>1.4471400000000001</v>
      </c>
      <c r="J171" s="71">
        <f>ROUND((H171*'2-Calculator'!$D$26),2)</f>
        <v>9536.65</v>
      </c>
      <c r="K171" s="71">
        <f>ROUND((I171*'2-Calculator'!$D$26),2)</f>
        <v>9536.65</v>
      </c>
      <c r="L171" s="69">
        <v>3.06</v>
      </c>
      <c r="M171" s="66" t="s">
        <v>2525</v>
      </c>
      <c r="N171" s="66" t="s">
        <v>2526</v>
      </c>
      <c r="O171" s="66"/>
      <c r="P171" s="66" t="s">
        <v>1829</v>
      </c>
      <c r="Q171" s="141">
        <v>9</v>
      </c>
    </row>
    <row r="172" spans="1:17" s="72" customFormat="1">
      <c r="A172" s="66"/>
      <c r="B172" s="66" t="s">
        <v>1069</v>
      </c>
      <c r="C172" s="221" t="s">
        <v>1550</v>
      </c>
      <c r="D172" s="66" t="s">
        <v>2186</v>
      </c>
      <c r="E172" s="68">
        <v>2.1831100000000001</v>
      </c>
      <c r="F172" s="74">
        <v>1</v>
      </c>
      <c r="G172" s="74">
        <v>1</v>
      </c>
      <c r="H172" s="68">
        <f t="shared" si="4"/>
        <v>2.1831100000000001</v>
      </c>
      <c r="I172" s="70">
        <f t="shared" si="5"/>
        <v>2.1831100000000001</v>
      </c>
      <c r="J172" s="71">
        <f>ROUND((H172*'2-Calculator'!$D$26),2)</f>
        <v>14386.69</v>
      </c>
      <c r="K172" s="71">
        <f>ROUND((I172*'2-Calculator'!$D$26),2)</f>
        <v>14386.69</v>
      </c>
      <c r="L172" s="69">
        <v>7.43</v>
      </c>
      <c r="M172" s="66" t="s">
        <v>2525</v>
      </c>
      <c r="N172" s="66" t="s">
        <v>2526</v>
      </c>
      <c r="O172" s="66"/>
      <c r="P172" s="66" t="s">
        <v>1829</v>
      </c>
      <c r="Q172" s="141">
        <v>5</v>
      </c>
    </row>
    <row r="173" spans="1:17" s="72" customFormat="1">
      <c r="A173" s="66"/>
      <c r="B173" s="66" t="s">
        <v>1068</v>
      </c>
      <c r="C173" s="221" t="s">
        <v>1550</v>
      </c>
      <c r="D173" s="66" t="s">
        <v>2186</v>
      </c>
      <c r="E173" s="68">
        <v>4.6605299999999996</v>
      </c>
      <c r="F173" s="74">
        <v>1</v>
      </c>
      <c r="G173" s="74">
        <v>1</v>
      </c>
      <c r="H173" s="68">
        <f t="shared" si="4"/>
        <v>4.6605299999999996</v>
      </c>
      <c r="I173" s="70">
        <f t="shared" si="5"/>
        <v>4.6605299999999996</v>
      </c>
      <c r="J173" s="71">
        <f>ROUND((H173*'2-Calculator'!$D$26),2)</f>
        <v>30712.89</v>
      </c>
      <c r="K173" s="71">
        <f>ROUND((I173*'2-Calculator'!$D$26),2)</f>
        <v>30712.89</v>
      </c>
      <c r="L173" s="69">
        <v>30.2</v>
      </c>
      <c r="M173" s="66" t="s">
        <v>2525</v>
      </c>
      <c r="N173" s="66" t="s">
        <v>2526</v>
      </c>
      <c r="O173" s="66"/>
      <c r="P173" s="66" t="s">
        <v>1829</v>
      </c>
      <c r="Q173" s="141">
        <v>2</v>
      </c>
    </row>
    <row r="174" spans="1:17" s="72" customFormat="1">
      <c r="A174" s="66"/>
      <c r="B174" s="66" t="s">
        <v>1067</v>
      </c>
      <c r="C174" s="221" t="s">
        <v>1551</v>
      </c>
      <c r="D174" s="66" t="s">
        <v>2025</v>
      </c>
      <c r="E174" s="68">
        <v>0.72158</v>
      </c>
      <c r="F174" s="74">
        <v>1</v>
      </c>
      <c r="G174" s="74">
        <v>1</v>
      </c>
      <c r="H174" s="68">
        <f t="shared" si="4"/>
        <v>0.72158</v>
      </c>
      <c r="I174" s="70">
        <f t="shared" si="5"/>
        <v>0.72158</v>
      </c>
      <c r="J174" s="71">
        <f>ROUND((H174*'2-Calculator'!$D$26),2)</f>
        <v>4755.21</v>
      </c>
      <c r="K174" s="71">
        <f>ROUND((I174*'2-Calculator'!$D$26),2)</f>
        <v>4755.21</v>
      </c>
      <c r="L174" s="69">
        <v>1.55</v>
      </c>
      <c r="M174" s="66" t="s">
        <v>2525</v>
      </c>
      <c r="N174" s="66" t="s">
        <v>2526</v>
      </c>
      <c r="O174" s="66"/>
      <c r="P174" s="66" t="s">
        <v>1829</v>
      </c>
      <c r="Q174" s="141">
        <v>20</v>
      </c>
    </row>
    <row r="175" spans="1:17" s="72" customFormat="1">
      <c r="A175" s="66"/>
      <c r="B175" s="66" t="s">
        <v>1066</v>
      </c>
      <c r="C175" s="221" t="s">
        <v>1551</v>
      </c>
      <c r="D175" s="66" t="s">
        <v>2025</v>
      </c>
      <c r="E175" s="68">
        <v>0.85306000000000004</v>
      </c>
      <c r="F175" s="74">
        <v>1</v>
      </c>
      <c r="G175" s="74">
        <v>1</v>
      </c>
      <c r="H175" s="68">
        <f t="shared" si="4"/>
        <v>0.85306000000000004</v>
      </c>
      <c r="I175" s="70">
        <f t="shared" si="5"/>
        <v>0.85306000000000004</v>
      </c>
      <c r="J175" s="71">
        <f>ROUND((H175*'2-Calculator'!$D$26),2)</f>
        <v>5621.67</v>
      </c>
      <c r="K175" s="71">
        <f>ROUND((I175*'2-Calculator'!$D$26),2)</f>
        <v>5621.67</v>
      </c>
      <c r="L175" s="69">
        <v>3.1</v>
      </c>
      <c r="M175" s="66" t="s">
        <v>2525</v>
      </c>
      <c r="N175" s="66" t="s">
        <v>2526</v>
      </c>
      <c r="O175" s="66"/>
      <c r="P175" s="66" t="s">
        <v>1829</v>
      </c>
      <c r="Q175" s="141">
        <v>5</v>
      </c>
    </row>
    <row r="176" spans="1:17" s="72" customFormat="1">
      <c r="A176" s="66"/>
      <c r="B176" s="66" t="s">
        <v>1065</v>
      </c>
      <c r="C176" s="221" t="s">
        <v>1551</v>
      </c>
      <c r="D176" s="66" t="s">
        <v>2025</v>
      </c>
      <c r="E176" s="68">
        <v>1.16099</v>
      </c>
      <c r="F176" s="74">
        <v>1</v>
      </c>
      <c r="G176" s="74">
        <v>1</v>
      </c>
      <c r="H176" s="68">
        <f t="shared" si="4"/>
        <v>1.16099</v>
      </c>
      <c r="I176" s="70">
        <f t="shared" si="5"/>
        <v>1.16099</v>
      </c>
      <c r="J176" s="71">
        <f>ROUND((H176*'2-Calculator'!$D$26),2)</f>
        <v>7650.92</v>
      </c>
      <c r="K176" s="71">
        <f>ROUND((I176*'2-Calculator'!$D$26),2)</f>
        <v>7650.92</v>
      </c>
      <c r="L176" s="69">
        <v>7.67</v>
      </c>
      <c r="M176" s="66" t="s">
        <v>2525</v>
      </c>
      <c r="N176" s="66" t="s">
        <v>2526</v>
      </c>
      <c r="O176" s="66"/>
      <c r="P176" s="66" t="s">
        <v>1829</v>
      </c>
      <c r="Q176" s="141">
        <v>1</v>
      </c>
    </row>
    <row r="177" spans="1:17" s="72" customFormat="1">
      <c r="A177" s="66"/>
      <c r="B177" s="66" t="s">
        <v>1064</v>
      </c>
      <c r="C177" s="221" t="s">
        <v>1551</v>
      </c>
      <c r="D177" s="66" t="s">
        <v>2025</v>
      </c>
      <c r="E177" s="68">
        <v>2.4399799999999998</v>
      </c>
      <c r="F177" s="74">
        <v>1</v>
      </c>
      <c r="G177" s="74">
        <v>1</v>
      </c>
      <c r="H177" s="68">
        <f t="shared" si="4"/>
        <v>2.4399799999999998</v>
      </c>
      <c r="I177" s="70">
        <f t="shared" si="5"/>
        <v>2.4399799999999998</v>
      </c>
      <c r="J177" s="71">
        <f>ROUND((H177*'2-Calculator'!$D$26),2)</f>
        <v>16079.47</v>
      </c>
      <c r="K177" s="71">
        <f>ROUND((I177*'2-Calculator'!$D$26),2)</f>
        <v>16079.47</v>
      </c>
      <c r="L177" s="69">
        <v>15.83</v>
      </c>
      <c r="M177" s="66" t="s">
        <v>2525</v>
      </c>
      <c r="N177" s="66" t="s">
        <v>2526</v>
      </c>
      <c r="O177" s="66"/>
      <c r="P177" s="66" t="s">
        <v>1829</v>
      </c>
      <c r="Q177" s="141">
        <v>0</v>
      </c>
    </row>
    <row r="178" spans="1:17" s="72" customFormat="1">
      <c r="A178" s="66"/>
      <c r="B178" s="66" t="s">
        <v>1063</v>
      </c>
      <c r="C178" s="221" t="s">
        <v>1552</v>
      </c>
      <c r="D178" s="66" t="s">
        <v>2422</v>
      </c>
      <c r="E178" s="68">
        <v>0.44449</v>
      </c>
      <c r="F178" s="74">
        <v>1</v>
      </c>
      <c r="G178" s="74">
        <v>1</v>
      </c>
      <c r="H178" s="68">
        <f t="shared" si="4"/>
        <v>0.44449</v>
      </c>
      <c r="I178" s="70">
        <f t="shared" si="5"/>
        <v>0.44449</v>
      </c>
      <c r="J178" s="71">
        <f>ROUND((H178*'2-Calculator'!$D$26),2)</f>
        <v>2929.19</v>
      </c>
      <c r="K178" s="71">
        <f>ROUND((I178*'2-Calculator'!$D$26),2)</f>
        <v>2929.19</v>
      </c>
      <c r="L178" s="69">
        <v>1.61</v>
      </c>
      <c r="M178" s="66" t="s">
        <v>2525</v>
      </c>
      <c r="N178" s="66" t="s">
        <v>2526</v>
      </c>
      <c r="O178" s="66"/>
      <c r="P178" s="66" t="s">
        <v>1829</v>
      </c>
      <c r="Q178" s="141">
        <v>9</v>
      </c>
    </row>
    <row r="179" spans="1:17" s="72" customFormat="1">
      <c r="A179" s="66"/>
      <c r="B179" s="66" t="s">
        <v>1062</v>
      </c>
      <c r="C179" s="221" t="s">
        <v>1552</v>
      </c>
      <c r="D179" s="66" t="s">
        <v>2422</v>
      </c>
      <c r="E179" s="68">
        <v>0.63932</v>
      </c>
      <c r="F179" s="74">
        <v>1</v>
      </c>
      <c r="G179" s="74">
        <v>1</v>
      </c>
      <c r="H179" s="68">
        <f t="shared" si="4"/>
        <v>0.63932</v>
      </c>
      <c r="I179" s="70">
        <f t="shared" si="5"/>
        <v>0.63932</v>
      </c>
      <c r="J179" s="71">
        <f>ROUND((H179*'2-Calculator'!$D$26),2)</f>
        <v>4213.12</v>
      </c>
      <c r="K179" s="71">
        <f>ROUND((I179*'2-Calculator'!$D$26),2)</f>
        <v>4213.12</v>
      </c>
      <c r="L179" s="69">
        <v>2.93</v>
      </c>
      <c r="M179" s="66" t="s">
        <v>2525</v>
      </c>
      <c r="N179" s="66" t="s">
        <v>2526</v>
      </c>
      <c r="O179" s="66"/>
      <c r="P179" s="66" t="s">
        <v>1829</v>
      </c>
      <c r="Q179" s="141">
        <v>6</v>
      </c>
    </row>
    <row r="180" spans="1:17" s="72" customFormat="1">
      <c r="A180" s="66"/>
      <c r="B180" s="66" t="s">
        <v>1061</v>
      </c>
      <c r="C180" s="221" t="s">
        <v>1552</v>
      </c>
      <c r="D180" s="66" t="s">
        <v>2422</v>
      </c>
      <c r="E180" s="68">
        <v>1.1245499999999999</v>
      </c>
      <c r="F180" s="74">
        <v>1</v>
      </c>
      <c r="G180" s="74">
        <v>1</v>
      </c>
      <c r="H180" s="68">
        <f t="shared" si="4"/>
        <v>1.1245499999999999</v>
      </c>
      <c r="I180" s="70">
        <f t="shared" si="5"/>
        <v>1.1245499999999999</v>
      </c>
      <c r="J180" s="71">
        <f>ROUND((H180*'2-Calculator'!$D$26),2)</f>
        <v>7410.78</v>
      </c>
      <c r="K180" s="71">
        <f>ROUND((I180*'2-Calculator'!$D$26),2)</f>
        <v>7410.78</v>
      </c>
      <c r="L180" s="69">
        <v>4.8099999999999996</v>
      </c>
      <c r="M180" s="66" t="s">
        <v>2525</v>
      </c>
      <c r="N180" s="66" t="s">
        <v>2526</v>
      </c>
      <c r="O180" s="66"/>
      <c r="P180" s="66" t="s">
        <v>1829</v>
      </c>
      <c r="Q180" s="141">
        <v>7</v>
      </c>
    </row>
    <row r="181" spans="1:17" s="72" customFormat="1">
      <c r="A181" s="66"/>
      <c r="B181" s="66" t="s">
        <v>1060</v>
      </c>
      <c r="C181" s="221" t="s">
        <v>1552</v>
      </c>
      <c r="D181" s="66" t="s">
        <v>2422</v>
      </c>
      <c r="E181" s="68">
        <v>3.25379</v>
      </c>
      <c r="F181" s="74">
        <v>1</v>
      </c>
      <c r="G181" s="74">
        <v>1</v>
      </c>
      <c r="H181" s="68">
        <f t="shared" si="4"/>
        <v>3.25379</v>
      </c>
      <c r="I181" s="70">
        <f t="shared" si="5"/>
        <v>3.25379</v>
      </c>
      <c r="J181" s="71">
        <f>ROUND((H181*'2-Calculator'!$D$26),2)</f>
        <v>21442.48</v>
      </c>
      <c r="K181" s="71">
        <f>ROUND((I181*'2-Calculator'!$D$26),2)</f>
        <v>21442.48</v>
      </c>
      <c r="L181" s="69">
        <v>9</v>
      </c>
      <c r="M181" s="66" t="s">
        <v>2525</v>
      </c>
      <c r="N181" s="66" t="s">
        <v>2526</v>
      </c>
      <c r="O181" s="66"/>
      <c r="P181" s="66" t="s">
        <v>1829</v>
      </c>
      <c r="Q181" s="141">
        <v>1</v>
      </c>
    </row>
    <row r="182" spans="1:17" s="72" customFormat="1">
      <c r="A182" s="66"/>
      <c r="B182" s="66" t="s">
        <v>1059</v>
      </c>
      <c r="C182" s="221" t="s">
        <v>1553</v>
      </c>
      <c r="D182" s="66" t="s">
        <v>2187</v>
      </c>
      <c r="E182" s="68">
        <v>0.75590999999999997</v>
      </c>
      <c r="F182" s="74">
        <v>1</v>
      </c>
      <c r="G182" s="74">
        <v>1</v>
      </c>
      <c r="H182" s="68">
        <f t="shared" si="4"/>
        <v>0.75590999999999997</v>
      </c>
      <c r="I182" s="70">
        <f t="shared" si="5"/>
        <v>0.75590999999999997</v>
      </c>
      <c r="J182" s="71">
        <f>ROUND((H182*'2-Calculator'!$D$26),2)</f>
        <v>4981.45</v>
      </c>
      <c r="K182" s="71">
        <f>ROUND((I182*'2-Calculator'!$D$26),2)</f>
        <v>4981.45</v>
      </c>
      <c r="L182" s="69">
        <v>2.36</v>
      </c>
      <c r="M182" s="66" t="s">
        <v>2525</v>
      </c>
      <c r="N182" s="66" t="s">
        <v>2526</v>
      </c>
      <c r="O182" s="66"/>
      <c r="P182" s="66" t="s">
        <v>1829</v>
      </c>
      <c r="Q182" s="141">
        <v>16</v>
      </c>
    </row>
    <row r="183" spans="1:17" s="72" customFormat="1">
      <c r="A183" s="66"/>
      <c r="B183" s="66" t="s">
        <v>1058</v>
      </c>
      <c r="C183" s="221" t="s">
        <v>1553</v>
      </c>
      <c r="D183" s="66" t="s">
        <v>2187</v>
      </c>
      <c r="E183" s="68">
        <v>1.03545</v>
      </c>
      <c r="F183" s="74">
        <v>1</v>
      </c>
      <c r="G183" s="74">
        <v>1</v>
      </c>
      <c r="H183" s="68">
        <f t="shared" si="4"/>
        <v>1.03545</v>
      </c>
      <c r="I183" s="70">
        <f t="shared" si="5"/>
        <v>1.03545</v>
      </c>
      <c r="J183" s="71">
        <f>ROUND((H183*'2-Calculator'!$D$26),2)</f>
        <v>6823.62</v>
      </c>
      <c r="K183" s="71">
        <f>ROUND((I183*'2-Calculator'!$D$26),2)</f>
        <v>6823.62</v>
      </c>
      <c r="L183" s="69">
        <v>4.03</v>
      </c>
      <c r="M183" s="66" t="s">
        <v>2525</v>
      </c>
      <c r="N183" s="66" t="s">
        <v>2526</v>
      </c>
      <c r="O183" s="66"/>
      <c r="P183" s="66" t="s">
        <v>1829</v>
      </c>
      <c r="Q183" s="141">
        <v>21</v>
      </c>
    </row>
    <row r="184" spans="1:17" s="72" customFormat="1">
      <c r="A184" s="66"/>
      <c r="B184" s="66" t="s">
        <v>1057</v>
      </c>
      <c r="C184" s="221" t="s">
        <v>1553</v>
      </c>
      <c r="D184" s="66" t="s">
        <v>2187</v>
      </c>
      <c r="E184" s="68">
        <v>1.7010700000000001</v>
      </c>
      <c r="F184" s="74">
        <v>1</v>
      </c>
      <c r="G184" s="74">
        <v>1</v>
      </c>
      <c r="H184" s="68">
        <f t="shared" si="4"/>
        <v>1.7010700000000001</v>
      </c>
      <c r="I184" s="70">
        <f t="shared" si="5"/>
        <v>1.7010700000000001</v>
      </c>
      <c r="J184" s="71">
        <f>ROUND((H184*'2-Calculator'!$D$26),2)</f>
        <v>11210.05</v>
      </c>
      <c r="K184" s="71">
        <f>ROUND((I184*'2-Calculator'!$D$26),2)</f>
        <v>11210.05</v>
      </c>
      <c r="L184" s="69">
        <v>8.7799999999999994</v>
      </c>
      <c r="M184" s="66" t="s">
        <v>2525</v>
      </c>
      <c r="N184" s="66" t="s">
        <v>2526</v>
      </c>
      <c r="O184" s="66"/>
      <c r="P184" s="66" t="s">
        <v>1829</v>
      </c>
      <c r="Q184" s="141">
        <v>15</v>
      </c>
    </row>
    <row r="185" spans="1:17" s="72" customFormat="1">
      <c r="A185" s="66"/>
      <c r="B185" s="66" t="s">
        <v>1056</v>
      </c>
      <c r="C185" s="221" t="s">
        <v>1553</v>
      </c>
      <c r="D185" s="66" t="s">
        <v>2187</v>
      </c>
      <c r="E185" s="68">
        <v>3.51884</v>
      </c>
      <c r="F185" s="74">
        <v>1</v>
      </c>
      <c r="G185" s="74">
        <v>1</v>
      </c>
      <c r="H185" s="68">
        <f t="shared" si="4"/>
        <v>3.51884</v>
      </c>
      <c r="I185" s="70">
        <f t="shared" si="5"/>
        <v>3.51884</v>
      </c>
      <c r="J185" s="71">
        <f>ROUND((H185*'2-Calculator'!$D$26),2)</f>
        <v>23189.16</v>
      </c>
      <c r="K185" s="71">
        <f>ROUND((I185*'2-Calculator'!$D$26),2)</f>
        <v>23189.16</v>
      </c>
      <c r="L185" s="69">
        <v>12.06</v>
      </c>
      <c r="M185" s="66" t="s">
        <v>2525</v>
      </c>
      <c r="N185" s="66" t="s">
        <v>2526</v>
      </c>
      <c r="O185" s="66"/>
      <c r="P185" s="66" t="s">
        <v>1829</v>
      </c>
      <c r="Q185" s="141">
        <v>5</v>
      </c>
    </row>
    <row r="186" spans="1:17" s="72" customFormat="1">
      <c r="A186" s="66"/>
      <c r="B186" s="66" t="s">
        <v>1055</v>
      </c>
      <c r="C186" s="221" t="s">
        <v>1554</v>
      </c>
      <c r="D186" s="66" t="s">
        <v>2188</v>
      </c>
      <c r="E186" s="68">
        <v>0.60363999999999995</v>
      </c>
      <c r="F186" s="74">
        <v>1</v>
      </c>
      <c r="G186" s="74">
        <v>1</v>
      </c>
      <c r="H186" s="68">
        <f t="shared" si="4"/>
        <v>0.60363999999999995</v>
      </c>
      <c r="I186" s="70">
        <f t="shared" si="5"/>
        <v>0.60363999999999995</v>
      </c>
      <c r="J186" s="71">
        <f>ROUND((H186*'2-Calculator'!$D$26),2)</f>
        <v>3977.99</v>
      </c>
      <c r="K186" s="71">
        <f>ROUND((I186*'2-Calculator'!$D$26),2)</f>
        <v>3977.99</v>
      </c>
      <c r="L186" s="69">
        <v>4.71</v>
      </c>
      <c r="M186" s="66" t="s">
        <v>2525</v>
      </c>
      <c r="N186" s="66" t="s">
        <v>2526</v>
      </c>
      <c r="O186" s="66"/>
      <c r="P186" s="66" t="s">
        <v>1829</v>
      </c>
      <c r="Q186" s="141">
        <v>2</v>
      </c>
    </row>
    <row r="187" spans="1:17" s="72" customFormat="1">
      <c r="A187" s="66"/>
      <c r="B187" s="66" t="s">
        <v>1054</v>
      </c>
      <c r="C187" s="221" t="s">
        <v>1554</v>
      </c>
      <c r="D187" s="66" t="s">
        <v>2188</v>
      </c>
      <c r="E187" s="68">
        <v>0.77581999999999995</v>
      </c>
      <c r="F187" s="74">
        <v>1</v>
      </c>
      <c r="G187" s="74">
        <v>1</v>
      </c>
      <c r="H187" s="68">
        <f t="shared" si="4"/>
        <v>0.77581999999999995</v>
      </c>
      <c r="I187" s="70">
        <f t="shared" si="5"/>
        <v>0.77581999999999995</v>
      </c>
      <c r="J187" s="71">
        <f>ROUND((H187*'2-Calculator'!$D$26),2)</f>
        <v>5112.6499999999996</v>
      </c>
      <c r="K187" s="71">
        <f>ROUND((I187*'2-Calculator'!$D$26),2)</f>
        <v>5112.6499999999996</v>
      </c>
      <c r="L187" s="69">
        <v>3.89</v>
      </c>
      <c r="M187" s="66" t="s">
        <v>2525</v>
      </c>
      <c r="N187" s="66" t="s">
        <v>2526</v>
      </c>
      <c r="O187" s="66"/>
      <c r="P187" s="66" t="s">
        <v>1829</v>
      </c>
      <c r="Q187" s="141">
        <v>6</v>
      </c>
    </row>
    <row r="188" spans="1:17" s="72" customFormat="1">
      <c r="A188" s="66"/>
      <c r="B188" s="66" t="s">
        <v>1053</v>
      </c>
      <c r="C188" s="221" t="s">
        <v>1554</v>
      </c>
      <c r="D188" s="66" t="s">
        <v>2188</v>
      </c>
      <c r="E188" s="68">
        <v>1.1408</v>
      </c>
      <c r="F188" s="74">
        <v>1</v>
      </c>
      <c r="G188" s="74">
        <v>1</v>
      </c>
      <c r="H188" s="68">
        <f t="shared" si="4"/>
        <v>1.1408</v>
      </c>
      <c r="I188" s="70">
        <f t="shared" si="5"/>
        <v>1.1408</v>
      </c>
      <c r="J188" s="71">
        <f>ROUND((H188*'2-Calculator'!$D$26),2)</f>
        <v>7517.87</v>
      </c>
      <c r="K188" s="71">
        <f>ROUND((I188*'2-Calculator'!$D$26),2)</f>
        <v>7517.87</v>
      </c>
      <c r="L188" s="69">
        <v>7.04</v>
      </c>
      <c r="M188" s="66" t="s">
        <v>2525</v>
      </c>
      <c r="N188" s="66" t="s">
        <v>2526</v>
      </c>
      <c r="O188" s="66"/>
      <c r="P188" s="66" t="s">
        <v>1829</v>
      </c>
      <c r="Q188" s="141">
        <v>6</v>
      </c>
    </row>
    <row r="189" spans="1:17" s="72" customFormat="1">
      <c r="A189" s="66"/>
      <c r="B189" s="66" t="s">
        <v>1052</v>
      </c>
      <c r="C189" s="221" t="s">
        <v>1554</v>
      </c>
      <c r="D189" s="66" t="s">
        <v>2188</v>
      </c>
      <c r="E189" s="68">
        <v>2.2197100000000001</v>
      </c>
      <c r="F189" s="74">
        <v>1</v>
      </c>
      <c r="G189" s="74">
        <v>1</v>
      </c>
      <c r="H189" s="68">
        <f t="shared" si="4"/>
        <v>2.2197100000000001</v>
      </c>
      <c r="I189" s="70">
        <f t="shared" si="5"/>
        <v>2.2197100000000001</v>
      </c>
      <c r="J189" s="71">
        <f>ROUND((H189*'2-Calculator'!$D$26),2)</f>
        <v>14627.89</v>
      </c>
      <c r="K189" s="71">
        <f>ROUND((I189*'2-Calculator'!$D$26),2)</f>
        <v>14627.89</v>
      </c>
      <c r="L189" s="69">
        <v>10.27</v>
      </c>
      <c r="M189" s="66" t="s">
        <v>2525</v>
      </c>
      <c r="N189" s="66" t="s">
        <v>2526</v>
      </c>
      <c r="O189" s="66"/>
      <c r="P189" s="66" t="s">
        <v>1829</v>
      </c>
      <c r="Q189" s="141">
        <v>2</v>
      </c>
    </row>
    <row r="190" spans="1:17" s="72" customFormat="1">
      <c r="A190" s="66"/>
      <c r="B190" s="66" t="s">
        <v>1051</v>
      </c>
      <c r="C190" s="221" t="s">
        <v>1555</v>
      </c>
      <c r="D190" s="66" t="s">
        <v>2189</v>
      </c>
      <c r="E190" s="68">
        <v>0.48559999999999998</v>
      </c>
      <c r="F190" s="74">
        <v>1</v>
      </c>
      <c r="G190" s="74">
        <v>1</v>
      </c>
      <c r="H190" s="68">
        <f t="shared" si="4"/>
        <v>0.48559999999999998</v>
      </c>
      <c r="I190" s="70">
        <f t="shared" si="5"/>
        <v>0.48559999999999998</v>
      </c>
      <c r="J190" s="71">
        <f>ROUND((H190*'2-Calculator'!$D$26),2)</f>
        <v>3200.1</v>
      </c>
      <c r="K190" s="71">
        <f>ROUND((I190*'2-Calculator'!$D$26),2)</f>
        <v>3200.1</v>
      </c>
      <c r="L190" s="69">
        <v>1.95</v>
      </c>
      <c r="M190" s="66" t="s">
        <v>2525</v>
      </c>
      <c r="N190" s="66" t="s">
        <v>2526</v>
      </c>
      <c r="O190" s="66"/>
      <c r="P190" s="66" t="s">
        <v>1829</v>
      </c>
      <c r="Q190" s="141">
        <v>2</v>
      </c>
    </row>
    <row r="191" spans="1:17" s="72" customFormat="1">
      <c r="A191" s="66"/>
      <c r="B191" s="66" t="s">
        <v>1050</v>
      </c>
      <c r="C191" s="221" t="s">
        <v>1555</v>
      </c>
      <c r="D191" s="66" t="s">
        <v>2189</v>
      </c>
      <c r="E191" s="68">
        <v>0.56118999999999997</v>
      </c>
      <c r="F191" s="74">
        <v>1</v>
      </c>
      <c r="G191" s="74">
        <v>1</v>
      </c>
      <c r="H191" s="68">
        <f t="shared" si="4"/>
        <v>0.56118999999999997</v>
      </c>
      <c r="I191" s="70">
        <f t="shared" si="5"/>
        <v>0.56118999999999997</v>
      </c>
      <c r="J191" s="71">
        <f>ROUND((H191*'2-Calculator'!$D$26),2)</f>
        <v>3698.24</v>
      </c>
      <c r="K191" s="71">
        <f>ROUND((I191*'2-Calculator'!$D$26),2)</f>
        <v>3698.24</v>
      </c>
      <c r="L191" s="69">
        <v>2.72</v>
      </c>
      <c r="M191" s="66" t="s">
        <v>2525</v>
      </c>
      <c r="N191" s="66" t="s">
        <v>2526</v>
      </c>
      <c r="O191" s="66"/>
      <c r="P191" s="66" t="s">
        <v>1829</v>
      </c>
      <c r="Q191" s="141">
        <v>7</v>
      </c>
    </row>
    <row r="192" spans="1:17" s="72" customFormat="1">
      <c r="A192" s="66"/>
      <c r="B192" s="66" t="s">
        <v>1049</v>
      </c>
      <c r="C192" s="221" t="s">
        <v>1555</v>
      </c>
      <c r="D192" s="66" t="s">
        <v>2189</v>
      </c>
      <c r="E192" s="68">
        <v>0.69671000000000005</v>
      </c>
      <c r="F192" s="74">
        <v>1</v>
      </c>
      <c r="G192" s="74">
        <v>1</v>
      </c>
      <c r="H192" s="68">
        <f t="shared" si="4"/>
        <v>0.69671000000000005</v>
      </c>
      <c r="I192" s="70">
        <f t="shared" si="5"/>
        <v>0.69671000000000005</v>
      </c>
      <c r="J192" s="71">
        <f>ROUND((H192*'2-Calculator'!$D$26),2)</f>
        <v>4591.32</v>
      </c>
      <c r="K192" s="71">
        <f>ROUND((I192*'2-Calculator'!$D$26),2)</f>
        <v>4591.32</v>
      </c>
      <c r="L192" s="69">
        <v>4.09</v>
      </c>
      <c r="M192" s="66" t="s">
        <v>2525</v>
      </c>
      <c r="N192" s="66" t="s">
        <v>2526</v>
      </c>
      <c r="O192" s="66"/>
      <c r="P192" s="66" t="s">
        <v>1829</v>
      </c>
      <c r="Q192" s="141">
        <v>1</v>
      </c>
    </row>
    <row r="193" spans="1:17" s="72" customFormat="1">
      <c r="A193" s="66"/>
      <c r="B193" s="66" t="s">
        <v>1048</v>
      </c>
      <c r="C193" s="221" t="s">
        <v>1555</v>
      </c>
      <c r="D193" s="66" t="s">
        <v>2189</v>
      </c>
      <c r="E193" s="68">
        <v>1.33657</v>
      </c>
      <c r="F193" s="74">
        <v>1</v>
      </c>
      <c r="G193" s="74">
        <v>1</v>
      </c>
      <c r="H193" s="68">
        <f t="shared" si="4"/>
        <v>1.33657</v>
      </c>
      <c r="I193" s="70">
        <f t="shared" si="5"/>
        <v>1.33657</v>
      </c>
      <c r="J193" s="71">
        <f>ROUND((H193*'2-Calculator'!$D$26),2)</f>
        <v>8808</v>
      </c>
      <c r="K193" s="71">
        <f>ROUND((I193*'2-Calculator'!$D$26),2)</f>
        <v>8808</v>
      </c>
      <c r="L193" s="69">
        <v>3.5</v>
      </c>
      <c r="M193" s="66" t="s">
        <v>2525</v>
      </c>
      <c r="N193" s="66" t="s">
        <v>2526</v>
      </c>
      <c r="O193" s="66"/>
      <c r="P193" s="66" t="s">
        <v>1829</v>
      </c>
      <c r="Q193" s="141">
        <v>0</v>
      </c>
    </row>
    <row r="194" spans="1:17" s="72" customFormat="1">
      <c r="A194" s="66"/>
      <c r="B194" s="66" t="s">
        <v>1047</v>
      </c>
      <c r="C194" s="221" t="s">
        <v>1556</v>
      </c>
      <c r="D194" s="66" t="s">
        <v>2190</v>
      </c>
      <c r="E194" s="68">
        <v>0.30187000000000003</v>
      </c>
      <c r="F194" s="74">
        <v>1</v>
      </c>
      <c r="G194" s="74">
        <v>1</v>
      </c>
      <c r="H194" s="68">
        <f t="shared" si="4"/>
        <v>0.30187000000000003</v>
      </c>
      <c r="I194" s="70">
        <f t="shared" si="5"/>
        <v>0.30187000000000003</v>
      </c>
      <c r="J194" s="71">
        <f>ROUND((H194*'2-Calculator'!$D$26),2)</f>
        <v>1989.32</v>
      </c>
      <c r="K194" s="71">
        <f>ROUND((I194*'2-Calculator'!$D$26),2)</f>
        <v>1989.32</v>
      </c>
      <c r="L194" s="69">
        <v>1.85</v>
      </c>
      <c r="M194" s="66" t="s">
        <v>2527</v>
      </c>
      <c r="N194" s="66" t="s">
        <v>2528</v>
      </c>
      <c r="O194" s="66"/>
      <c r="P194" s="66" t="s">
        <v>1829</v>
      </c>
      <c r="Q194" s="141">
        <v>137</v>
      </c>
    </row>
    <row r="195" spans="1:17" s="72" customFormat="1">
      <c r="A195" s="66"/>
      <c r="B195" s="66" t="s">
        <v>1046</v>
      </c>
      <c r="C195" s="221" t="s">
        <v>1556</v>
      </c>
      <c r="D195" s="66" t="s">
        <v>2190</v>
      </c>
      <c r="E195" s="68">
        <v>0.44264999999999999</v>
      </c>
      <c r="F195" s="74">
        <v>1</v>
      </c>
      <c r="G195" s="74">
        <v>1</v>
      </c>
      <c r="H195" s="68">
        <f t="shared" si="4"/>
        <v>0.44264999999999999</v>
      </c>
      <c r="I195" s="70">
        <f t="shared" si="5"/>
        <v>0.44264999999999999</v>
      </c>
      <c r="J195" s="71">
        <f>ROUND((H195*'2-Calculator'!$D$26),2)</f>
        <v>2917.06</v>
      </c>
      <c r="K195" s="71">
        <f>ROUND((I195*'2-Calculator'!$D$26),2)</f>
        <v>2917.06</v>
      </c>
      <c r="L195" s="69">
        <v>2.3199999999999998</v>
      </c>
      <c r="M195" s="66" t="s">
        <v>2527</v>
      </c>
      <c r="N195" s="66" t="s">
        <v>2528</v>
      </c>
      <c r="O195" s="66"/>
      <c r="P195" s="66" t="s">
        <v>1829</v>
      </c>
      <c r="Q195" s="141">
        <v>152</v>
      </c>
    </row>
    <row r="196" spans="1:17" s="72" customFormat="1">
      <c r="A196" s="66"/>
      <c r="B196" s="66" t="s">
        <v>1045</v>
      </c>
      <c r="C196" s="221" t="s">
        <v>1556</v>
      </c>
      <c r="D196" s="66" t="s">
        <v>2190</v>
      </c>
      <c r="E196" s="68">
        <v>0.69672999999999996</v>
      </c>
      <c r="F196" s="74">
        <v>1</v>
      </c>
      <c r="G196" s="74">
        <v>1</v>
      </c>
      <c r="H196" s="68">
        <f t="shared" si="4"/>
        <v>0.69672999999999996</v>
      </c>
      <c r="I196" s="70">
        <f t="shared" si="5"/>
        <v>0.69672999999999996</v>
      </c>
      <c r="J196" s="71">
        <f>ROUND((H196*'2-Calculator'!$D$26),2)</f>
        <v>4591.45</v>
      </c>
      <c r="K196" s="71">
        <f>ROUND((I196*'2-Calculator'!$D$26),2)</f>
        <v>4591.45</v>
      </c>
      <c r="L196" s="69">
        <v>3.56</v>
      </c>
      <c r="M196" s="66" t="s">
        <v>2527</v>
      </c>
      <c r="N196" s="66" t="s">
        <v>2528</v>
      </c>
      <c r="O196" s="66"/>
      <c r="P196" s="66" t="s">
        <v>1829</v>
      </c>
      <c r="Q196" s="141">
        <v>64</v>
      </c>
    </row>
    <row r="197" spans="1:17" s="72" customFormat="1">
      <c r="A197" s="66"/>
      <c r="B197" s="66" t="s">
        <v>1044</v>
      </c>
      <c r="C197" s="221" t="s">
        <v>1556</v>
      </c>
      <c r="D197" s="66" t="s">
        <v>2190</v>
      </c>
      <c r="E197" s="68">
        <v>1.47919</v>
      </c>
      <c r="F197" s="74">
        <v>1</v>
      </c>
      <c r="G197" s="74">
        <v>1</v>
      </c>
      <c r="H197" s="68">
        <f t="shared" si="4"/>
        <v>1.47919</v>
      </c>
      <c r="I197" s="70">
        <f t="shared" si="5"/>
        <v>1.47919</v>
      </c>
      <c r="J197" s="71">
        <f>ROUND((H197*'2-Calculator'!$D$26),2)</f>
        <v>9747.86</v>
      </c>
      <c r="K197" s="71">
        <f>ROUND((I197*'2-Calculator'!$D$26),2)</f>
        <v>9747.86</v>
      </c>
      <c r="L197" s="69">
        <v>9.15</v>
      </c>
      <c r="M197" s="66" t="s">
        <v>2527</v>
      </c>
      <c r="N197" s="66" t="s">
        <v>2528</v>
      </c>
      <c r="O197" s="66"/>
      <c r="P197" s="66" t="s">
        <v>1829</v>
      </c>
      <c r="Q197" s="141">
        <v>11</v>
      </c>
    </row>
    <row r="198" spans="1:17" s="72" customFormat="1">
      <c r="A198" s="66"/>
      <c r="B198" s="66" t="s">
        <v>1043</v>
      </c>
      <c r="C198" s="221" t="s">
        <v>1557</v>
      </c>
      <c r="D198" s="66" t="s">
        <v>2423</v>
      </c>
      <c r="E198" s="68">
        <v>0.41758000000000001</v>
      </c>
      <c r="F198" s="74">
        <v>1</v>
      </c>
      <c r="G198" s="74">
        <v>1</v>
      </c>
      <c r="H198" s="68">
        <f t="shared" si="4"/>
        <v>0.41758000000000001</v>
      </c>
      <c r="I198" s="70">
        <f t="shared" si="5"/>
        <v>0.41758000000000001</v>
      </c>
      <c r="J198" s="71">
        <f>ROUND((H198*'2-Calculator'!$D$26),2)</f>
        <v>2751.85</v>
      </c>
      <c r="K198" s="71">
        <f>ROUND((I198*'2-Calculator'!$D$26),2)</f>
        <v>2751.85</v>
      </c>
      <c r="L198" s="69">
        <v>2.21</v>
      </c>
      <c r="M198" s="66" t="s">
        <v>2525</v>
      </c>
      <c r="N198" s="66" t="s">
        <v>2526</v>
      </c>
      <c r="O198" s="66"/>
      <c r="P198" s="66" t="s">
        <v>1829</v>
      </c>
      <c r="Q198" s="141">
        <v>12</v>
      </c>
    </row>
    <row r="199" spans="1:17" s="72" customFormat="1">
      <c r="A199" s="66"/>
      <c r="B199" s="66" t="s">
        <v>1042</v>
      </c>
      <c r="C199" s="221" t="s">
        <v>1557</v>
      </c>
      <c r="D199" s="66" t="s">
        <v>2423</v>
      </c>
      <c r="E199" s="68">
        <v>0.59050999999999998</v>
      </c>
      <c r="F199" s="74">
        <v>1</v>
      </c>
      <c r="G199" s="74">
        <v>1</v>
      </c>
      <c r="H199" s="68">
        <f t="shared" si="4"/>
        <v>0.59050999999999998</v>
      </c>
      <c r="I199" s="70">
        <f t="shared" si="5"/>
        <v>0.59050999999999998</v>
      </c>
      <c r="J199" s="71">
        <f>ROUND((H199*'2-Calculator'!$D$26),2)</f>
        <v>3891.46</v>
      </c>
      <c r="K199" s="71">
        <f>ROUND((I199*'2-Calculator'!$D$26),2)</f>
        <v>3891.46</v>
      </c>
      <c r="L199" s="69">
        <v>2.98</v>
      </c>
      <c r="M199" s="66" t="s">
        <v>2525</v>
      </c>
      <c r="N199" s="66" t="s">
        <v>2526</v>
      </c>
      <c r="O199" s="66"/>
      <c r="P199" s="66" t="s">
        <v>1829</v>
      </c>
      <c r="Q199" s="141">
        <v>12</v>
      </c>
    </row>
    <row r="200" spans="1:17" s="72" customFormat="1">
      <c r="A200" s="66"/>
      <c r="B200" s="66" t="s">
        <v>1041</v>
      </c>
      <c r="C200" s="221" t="s">
        <v>1557</v>
      </c>
      <c r="D200" s="66" t="s">
        <v>2423</v>
      </c>
      <c r="E200" s="68">
        <v>0.9476</v>
      </c>
      <c r="F200" s="74">
        <v>1</v>
      </c>
      <c r="G200" s="74">
        <v>1</v>
      </c>
      <c r="H200" s="68">
        <f t="shared" si="4"/>
        <v>0.9476</v>
      </c>
      <c r="I200" s="70">
        <f t="shared" si="5"/>
        <v>0.9476</v>
      </c>
      <c r="J200" s="71">
        <f>ROUND((H200*'2-Calculator'!$D$26),2)</f>
        <v>6244.68</v>
      </c>
      <c r="K200" s="71">
        <f>ROUND((I200*'2-Calculator'!$D$26),2)</f>
        <v>6244.68</v>
      </c>
      <c r="L200" s="69">
        <v>3.93</v>
      </c>
      <c r="M200" s="66" t="s">
        <v>2525</v>
      </c>
      <c r="N200" s="66" t="s">
        <v>2526</v>
      </c>
      <c r="O200" s="66"/>
      <c r="P200" s="66" t="s">
        <v>1829</v>
      </c>
      <c r="Q200" s="141">
        <v>7</v>
      </c>
    </row>
    <row r="201" spans="1:17" s="72" customFormat="1">
      <c r="A201" s="66"/>
      <c r="B201" s="66" t="s">
        <v>1040</v>
      </c>
      <c r="C201" s="221" t="s">
        <v>1557</v>
      </c>
      <c r="D201" s="66" t="s">
        <v>2423</v>
      </c>
      <c r="E201" s="68">
        <v>1.98123</v>
      </c>
      <c r="F201" s="74">
        <v>1</v>
      </c>
      <c r="G201" s="74">
        <v>1</v>
      </c>
      <c r="H201" s="68">
        <f t="shared" si="4"/>
        <v>1.98123</v>
      </c>
      <c r="I201" s="70">
        <f t="shared" si="5"/>
        <v>1.98123</v>
      </c>
      <c r="J201" s="71">
        <f>ROUND((H201*'2-Calculator'!$D$26),2)</f>
        <v>13056.31</v>
      </c>
      <c r="K201" s="71">
        <f>ROUND((I201*'2-Calculator'!$D$26),2)</f>
        <v>13056.31</v>
      </c>
      <c r="L201" s="69">
        <v>15.67</v>
      </c>
      <c r="M201" s="66" t="s">
        <v>2525</v>
      </c>
      <c r="N201" s="66" t="s">
        <v>2526</v>
      </c>
      <c r="O201" s="66"/>
      <c r="P201" s="66" t="s">
        <v>1829</v>
      </c>
      <c r="Q201" s="141">
        <v>1</v>
      </c>
    </row>
    <row r="202" spans="1:17" s="72" customFormat="1">
      <c r="A202" s="66"/>
      <c r="B202" s="66" t="s">
        <v>1039</v>
      </c>
      <c r="C202" s="221" t="s">
        <v>1558</v>
      </c>
      <c r="D202" s="66" t="s">
        <v>2191</v>
      </c>
      <c r="E202" s="68">
        <v>0.42225000000000001</v>
      </c>
      <c r="F202" s="74">
        <v>1</v>
      </c>
      <c r="G202" s="74">
        <v>1</v>
      </c>
      <c r="H202" s="68">
        <f t="shared" si="4"/>
        <v>0.42225000000000001</v>
      </c>
      <c r="I202" s="70">
        <f t="shared" si="5"/>
        <v>0.42225000000000001</v>
      </c>
      <c r="J202" s="71">
        <f>ROUND((H202*'2-Calculator'!$D$26),2)</f>
        <v>2782.63</v>
      </c>
      <c r="K202" s="71">
        <f>ROUND((I202*'2-Calculator'!$D$26),2)</f>
        <v>2782.63</v>
      </c>
      <c r="L202" s="69">
        <v>2.15</v>
      </c>
      <c r="M202" s="66" t="s">
        <v>2525</v>
      </c>
      <c r="N202" s="66" t="s">
        <v>2526</v>
      </c>
      <c r="O202" s="66"/>
      <c r="P202" s="66" t="s">
        <v>1829</v>
      </c>
      <c r="Q202" s="141">
        <v>29</v>
      </c>
    </row>
    <row r="203" spans="1:17" s="72" customFormat="1">
      <c r="A203" s="66"/>
      <c r="B203" s="66" t="s">
        <v>1038</v>
      </c>
      <c r="C203" s="221" t="s">
        <v>1558</v>
      </c>
      <c r="D203" s="66" t="s">
        <v>2191</v>
      </c>
      <c r="E203" s="68">
        <v>0.60038000000000002</v>
      </c>
      <c r="F203" s="74">
        <v>1</v>
      </c>
      <c r="G203" s="74">
        <v>1</v>
      </c>
      <c r="H203" s="68">
        <f t="shared" si="4"/>
        <v>0.60038000000000002</v>
      </c>
      <c r="I203" s="70">
        <f t="shared" si="5"/>
        <v>0.60038000000000002</v>
      </c>
      <c r="J203" s="71">
        <f>ROUND((H203*'2-Calculator'!$D$26),2)</f>
        <v>3956.5</v>
      </c>
      <c r="K203" s="71">
        <f>ROUND((I203*'2-Calculator'!$D$26),2)</f>
        <v>3956.5</v>
      </c>
      <c r="L203" s="69">
        <v>2.8</v>
      </c>
      <c r="M203" s="66" t="s">
        <v>2525</v>
      </c>
      <c r="N203" s="66" t="s">
        <v>2526</v>
      </c>
      <c r="O203" s="66"/>
      <c r="P203" s="66" t="s">
        <v>1829</v>
      </c>
      <c r="Q203" s="141">
        <v>49</v>
      </c>
    </row>
    <row r="204" spans="1:17" s="72" customFormat="1">
      <c r="A204" s="66"/>
      <c r="B204" s="66" t="s">
        <v>1037</v>
      </c>
      <c r="C204" s="221" t="s">
        <v>1558</v>
      </c>
      <c r="D204" s="66" t="s">
        <v>2191</v>
      </c>
      <c r="E204" s="68">
        <v>0.91271999999999998</v>
      </c>
      <c r="F204" s="74">
        <v>1</v>
      </c>
      <c r="G204" s="74">
        <v>1</v>
      </c>
      <c r="H204" s="68">
        <f t="shared" si="4"/>
        <v>0.91271999999999998</v>
      </c>
      <c r="I204" s="70">
        <f t="shared" si="5"/>
        <v>0.91271999999999998</v>
      </c>
      <c r="J204" s="71">
        <f>ROUND((H204*'2-Calculator'!$D$26),2)</f>
        <v>6014.82</v>
      </c>
      <c r="K204" s="71">
        <f>ROUND((I204*'2-Calculator'!$D$26),2)</f>
        <v>6014.82</v>
      </c>
      <c r="L204" s="69">
        <v>4.97</v>
      </c>
      <c r="M204" s="66" t="s">
        <v>2525</v>
      </c>
      <c r="N204" s="66" t="s">
        <v>2526</v>
      </c>
      <c r="O204" s="66"/>
      <c r="P204" s="66" t="s">
        <v>1829</v>
      </c>
      <c r="Q204" s="141">
        <v>28</v>
      </c>
    </row>
    <row r="205" spans="1:17" s="72" customFormat="1">
      <c r="A205" s="66"/>
      <c r="B205" s="66" t="s">
        <v>1036</v>
      </c>
      <c r="C205" s="221" t="s">
        <v>1558</v>
      </c>
      <c r="D205" s="66" t="s">
        <v>2191</v>
      </c>
      <c r="E205" s="68">
        <v>1.8398099999999999</v>
      </c>
      <c r="F205" s="74">
        <v>1</v>
      </c>
      <c r="G205" s="74">
        <v>1</v>
      </c>
      <c r="H205" s="68">
        <f t="shared" si="4"/>
        <v>1.8398099999999999</v>
      </c>
      <c r="I205" s="70">
        <f t="shared" si="5"/>
        <v>1.8398099999999999</v>
      </c>
      <c r="J205" s="71">
        <f>ROUND((H205*'2-Calculator'!$D$26),2)</f>
        <v>12124.35</v>
      </c>
      <c r="K205" s="71">
        <f>ROUND((I205*'2-Calculator'!$D$26),2)</f>
        <v>12124.35</v>
      </c>
      <c r="L205" s="69">
        <v>10.32</v>
      </c>
      <c r="M205" s="66" t="s">
        <v>2525</v>
      </c>
      <c r="N205" s="66" t="s">
        <v>2526</v>
      </c>
      <c r="O205" s="66"/>
      <c r="P205" s="66" t="s">
        <v>1829</v>
      </c>
      <c r="Q205" s="141">
        <v>3</v>
      </c>
    </row>
    <row r="206" spans="1:17" s="72" customFormat="1">
      <c r="A206" s="66"/>
      <c r="B206" s="66" t="s">
        <v>1035</v>
      </c>
      <c r="C206" s="221" t="s">
        <v>1559</v>
      </c>
      <c r="D206" s="66" t="s">
        <v>2192</v>
      </c>
      <c r="E206" s="68">
        <v>1.7520500000000001</v>
      </c>
      <c r="F206" s="74">
        <v>1</v>
      </c>
      <c r="G206" s="74">
        <v>1</v>
      </c>
      <c r="H206" s="68">
        <f t="shared" ref="H206:H269" si="6">ROUND(E206*F206,5)</f>
        <v>1.7520500000000001</v>
      </c>
      <c r="I206" s="70">
        <f t="shared" ref="I206:I269" si="7">ROUND(E206*G206,5)</f>
        <v>1.7520500000000001</v>
      </c>
      <c r="J206" s="71">
        <f>ROUND((H206*'2-Calculator'!$D$26),2)</f>
        <v>11546.01</v>
      </c>
      <c r="K206" s="71">
        <f>ROUND((I206*'2-Calculator'!$D$26),2)</f>
        <v>11546.01</v>
      </c>
      <c r="L206" s="69">
        <v>4.16</v>
      </c>
      <c r="M206" s="66" t="s">
        <v>2527</v>
      </c>
      <c r="N206" s="66" t="s">
        <v>2528</v>
      </c>
      <c r="O206" s="66"/>
      <c r="P206" s="66" t="s">
        <v>1829</v>
      </c>
      <c r="Q206" s="141">
        <v>8</v>
      </c>
    </row>
    <row r="207" spans="1:17" s="72" customFormat="1">
      <c r="A207" s="66"/>
      <c r="B207" s="66" t="s">
        <v>1034</v>
      </c>
      <c r="C207" s="221" t="s">
        <v>1559</v>
      </c>
      <c r="D207" s="66" t="s">
        <v>2192</v>
      </c>
      <c r="E207" s="68">
        <v>2.2013600000000002</v>
      </c>
      <c r="F207" s="74">
        <v>1</v>
      </c>
      <c r="G207" s="74">
        <v>1</v>
      </c>
      <c r="H207" s="68">
        <f t="shared" si="6"/>
        <v>2.2013600000000002</v>
      </c>
      <c r="I207" s="70">
        <f t="shared" si="7"/>
        <v>2.2013600000000002</v>
      </c>
      <c r="J207" s="71">
        <f>ROUND((H207*'2-Calculator'!$D$26),2)</f>
        <v>14506.96</v>
      </c>
      <c r="K207" s="71">
        <f>ROUND((I207*'2-Calculator'!$D$26),2)</f>
        <v>14506.96</v>
      </c>
      <c r="L207" s="69">
        <v>5.13</v>
      </c>
      <c r="M207" s="66" t="s">
        <v>2527</v>
      </c>
      <c r="N207" s="66" t="s">
        <v>2528</v>
      </c>
      <c r="O207" s="66"/>
      <c r="P207" s="66" t="s">
        <v>1829</v>
      </c>
      <c r="Q207" s="141">
        <v>15</v>
      </c>
    </row>
    <row r="208" spans="1:17" s="72" customFormat="1">
      <c r="A208" s="66"/>
      <c r="B208" s="66" t="s">
        <v>1033</v>
      </c>
      <c r="C208" s="221" t="s">
        <v>1559</v>
      </c>
      <c r="D208" s="66" t="s">
        <v>2192</v>
      </c>
      <c r="E208" s="68">
        <v>3.1040800000000002</v>
      </c>
      <c r="F208" s="74">
        <v>1</v>
      </c>
      <c r="G208" s="74">
        <v>1</v>
      </c>
      <c r="H208" s="68">
        <f t="shared" si="6"/>
        <v>3.1040800000000002</v>
      </c>
      <c r="I208" s="70">
        <f t="shared" si="7"/>
        <v>3.1040800000000002</v>
      </c>
      <c r="J208" s="71">
        <f>ROUND((H208*'2-Calculator'!$D$26),2)</f>
        <v>20455.89</v>
      </c>
      <c r="K208" s="71">
        <f>ROUND((I208*'2-Calculator'!$D$26),2)</f>
        <v>20455.89</v>
      </c>
      <c r="L208" s="69">
        <v>8.2799999999999994</v>
      </c>
      <c r="M208" s="66" t="s">
        <v>2527</v>
      </c>
      <c r="N208" s="66" t="s">
        <v>2528</v>
      </c>
      <c r="O208" s="66"/>
      <c r="P208" s="66" t="s">
        <v>1829</v>
      </c>
      <c r="Q208" s="141">
        <v>11</v>
      </c>
    </row>
    <row r="209" spans="1:17" s="72" customFormat="1">
      <c r="A209" s="66"/>
      <c r="B209" s="66" t="s">
        <v>1032</v>
      </c>
      <c r="C209" s="221" t="s">
        <v>1559</v>
      </c>
      <c r="D209" s="66" t="s">
        <v>2192</v>
      </c>
      <c r="E209" s="68">
        <v>5.1991300000000003</v>
      </c>
      <c r="F209" s="74">
        <v>1</v>
      </c>
      <c r="G209" s="74">
        <v>1</v>
      </c>
      <c r="H209" s="68">
        <f t="shared" si="6"/>
        <v>5.1991300000000003</v>
      </c>
      <c r="I209" s="70">
        <f t="shared" si="7"/>
        <v>5.1991300000000003</v>
      </c>
      <c r="J209" s="71">
        <f>ROUND((H209*'2-Calculator'!$D$26),2)</f>
        <v>34262.269999999997</v>
      </c>
      <c r="K209" s="71">
        <f>ROUND((I209*'2-Calculator'!$D$26),2)</f>
        <v>34262.269999999997</v>
      </c>
      <c r="L209" s="69">
        <v>20.16</v>
      </c>
      <c r="M209" s="66" t="s">
        <v>2527</v>
      </c>
      <c r="N209" s="66" t="s">
        <v>2528</v>
      </c>
      <c r="O209" s="66"/>
      <c r="P209" s="66" t="s">
        <v>1829</v>
      </c>
      <c r="Q209" s="141">
        <v>4</v>
      </c>
    </row>
    <row r="210" spans="1:17" s="72" customFormat="1">
      <c r="A210" s="66"/>
      <c r="B210" s="66" t="s">
        <v>1031</v>
      </c>
      <c r="C210" s="221" t="s">
        <v>1560</v>
      </c>
      <c r="D210" s="66" t="s">
        <v>2193</v>
      </c>
      <c r="E210" s="68">
        <v>1.4295500000000001</v>
      </c>
      <c r="F210" s="74">
        <v>1</v>
      </c>
      <c r="G210" s="74">
        <v>1</v>
      </c>
      <c r="H210" s="68">
        <f t="shared" si="6"/>
        <v>1.4295500000000001</v>
      </c>
      <c r="I210" s="70">
        <f t="shared" si="7"/>
        <v>1.4295500000000001</v>
      </c>
      <c r="J210" s="71">
        <f>ROUND((H210*'2-Calculator'!$D$26),2)</f>
        <v>9420.73</v>
      </c>
      <c r="K210" s="71">
        <f>ROUND((I210*'2-Calculator'!$D$26),2)</f>
        <v>9420.73</v>
      </c>
      <c r="L210" s="69">
        <v>3.32</v>
      </c>
      <c r="M210" s="66" t="s">
        <v>2527</v>
      </c>
      <c r="N210" s="66" t="s">
        <v>2528</v>
      </c>
      <c r="O210" s="66"/>
      <c r="P210" s="66" t="s">
        <v>1829</v>
      </c>
      <c r="Q210" s="141">
        <v>16</v>
      </c>
    </row>
    <row r="211" spans="1:17" s="72" customFormat="1">
      <c r="A211" s="66"/>
      <c r="B211" s="66" t="s">
        <v>1030</v>
      </c>
      <c r="C211" s="221" t="s">
        <v>1560</v>
      </c>
      <c r="D211" s="66" t="s">
        <v>2193</v>
      </c>
      <c r="E211" s="68">
        <v>1.8500700000000001</v>
      </c>
      <c r="F211" s="74">
        <v>1</v>
      </c>
      <c r="G211" s="74">
        <v>1</v>
      </c>
      <c r="H211" s="68">
        <f t="shared" si="6"/>
        <v>1.8500700000000001</v>
      </c>
      <c r="I211" s="70">
        <f t="shared" si="7"/>
        <v>1.8500700000000001</v>
      </c>
      <c r="J211" s="71">
        <f>ROUND((H211*'2-Calculator'!$D$26),2)</f>
        <v>12191.96</v>
      </c>
      <c r="K211" s="71">
        <f>ROUND((I211*'2-Calculator'!$D$26),2)</f>
        <v>12191.96</v>
      </c>
      <c r="L211" s="69">
        <v>5.0599999999999996</v>
      </c>
      <c r="M211" s="66" t="s">
        <v>2527</v>
      </c>
      <c r="N211" s="66" t="s">
        <v>2528</v>
      </c>
      <c r="O211" s="66"/>
      <c r="P211" s="66" t="s">
        <v>1829</v>
      </c>
      <c r="Q211" s="141">
        <v>33</v>
      </c>
    </row>
    <row r="212" spans="1:17" s="72" customFormat="1">
      <c r="A212" s="66"/>
      <c r="B212" s="66" t="s">
        <v>1029</v>
      </c>
      <c r="C212" s="221" t="s">
        <v>1560</v>
      </c>
      <c r="D212" s="66" t="s">
        <v>2193</v>
      </c>
      <c r="E212" s="68">
        <v>2.6841699999999999</v>
      </c>
      <c r="F212" s="74">
        <v>1</v>
      </c>
      <c r="G212" s="74">
        <v>1</v>
      </c>
      <c r="H212" s="68">
        <f t="shared" si="6"/>
        <v>2.6841699999999999</v>
      </c>
      <c r="I212" s="70">
        <f t="shared" si="7"/>
        <v>2.6841699999999999</v>
      </c>
      <c r="J212" s="71">
        <f>ROUND((H212*'2-Calculator'!$D$26),2)</f>
        <v>17688.68</v>
      </c>
      <c r="K212" s="71">
        <f>ROUND((I212*'2-Calculator'!$D$26),2)</f>
        <v>17688.68</v>
      </c>
      <c r="L212" s="69">
        <v>9.76</v>
      </c>
      <c r="M212" s="66" t="s">
        <v>2527</v>
      </c>
      <c r="N212" s="66" t="s">
        <v>2528</v>
      </c>
      <c r="O212" s="66"/>
      <c r="P212" s="66" t="s">
        <v>1829</v>
      </c>
      <c r="Q212" s="141">
        <v>33</v>
      </c>
    </row>
    <row r="213" spans="1:17" s="72" customFormat="1">
      <c r="A213" s="66"/>
      <c r="B213" s="66" t="s">
        <v>1028</v>
      </c>
      <c r="C213" s="221" t="s">
        <v>1560</v>
      </c>
      <c r="D213" s="66" t="s">
        <v>2193</v>
      </c>
      <c r="E213" s="68">
        <v>4.6705399999999999</v>
      </c>
      <c r="F213" s="74">
        <v>1</v>
      </c>
      <c r="G213" s="74">
        <v>1</v>
      </c>
      <c r="H213" s="68">
        <f t="shared" si="6"/>
        <v>4.6705399999999999</v>
      </c>
      <c r="I213" s="70">
        <f t="shared" si="7"/>
        <v>4.6705399999999999</v>
      </c>
      <c r="J213" s="71">
        <f>ROUND((H213*'2-Calculator'!$D$26),2)</f>
        <v>30778.86</v>
      </c>
      <c r="K213" s="71">
        <f>ROUND((I213*'2-Calculator'!$D$26),2)</f>
        <v>30778.86</v>
      </c>
      <c r="L213" s="69">
        <v>20.27</v>
      </c>
      <c r="M213" s="66" t="s">
        <v>2527</v>
      </c>
      <c r="N213" s="66" t="s">
        <v>2528</v>
      </c>
      <c r="O213" s="66"/>
      <c r="P213" s="66" t="s">
        <v>1829</v>
      </c>
      <c r="Q213" s="141">
        <v>19</v>
      </c>
    </row>
    <row r="214" spans="1:17" s="72" customFormat="1">
      <c r="A214" s="66"/>
      <c r="B214" s="66" t="s">
        <v>1027</v>
      </c>
      <c r="C214" s="221" t="s">
        <v>1561</v>
      </c>
      <c r="D214" s="66" t="s">
        <v>2424</v>
      </c>
      <c r="E214" s="68">
        <v>2.7657699999999998</v>
      </c>
      <c r="F214" s="74">
        <v>1</v>
      </c>
      <c r="G214" s="74">
        <v>1</v>
      </c>
      <c r="H214" s="68">
        <f t="shared" si="6"/>
        <v>2.7657699999999998</v>
      </c>
      <c r="I214" s="70">
        <f t="shared" si="7"/>
        <v>2.7657699999999998</v>
      </c>
      <c r="J214" s="71">
        <f>ROUND((H214*'2-Calculator'!$D$26),2)</f>
        <v>18226.419999999998</v>
      </c>
      <c r="K214" s="71">
        <f>ROUND((I214*'2-Calculator'!$D$26),2)</f>
        <v>18226.419999999998</v>
      </c>
      <c r="L214" s="69">
        <v>15</v>
      </c>
      <c r="M214" s="66" t="s">
        <v>2527</v>
      </c>
      <c r="N214" s="66" t="s">
        <v>2528</v>
      </c>
      <c r="O214" s="66"/>
      <c r="P214" s="66" t="s">
        <v>1829</v>
      </c>
      <c r="Q214" s="141">
        <v>1</v>
      </c>
    </row>
    <row r="215" spans="1:17" s="72" customFormat="1">
      <c r="A215" s="66"/>
      <c r="B215" s="66" t="s">
        <v>1026</v>
      </c>
      <c r="C215" s="221" t="s">
        <v>1561</v>
      </c>
      <c r="D215" s="66" t="s">
        <v>2424</v>
      </c>
      <c r="E215" s="68">
        <v>2.9160499999999998</v>
      </c>
      <c r="F215" s="74">
        <v>1</v>
      </c>
      <c r="G215" s="74">
        <v>1</v>
      </c>
      <c r="H215" s="68">
        <f t="shared" si="6"/>
        <v>2.9160499999999998</v>
      </c>
      <c r="I215" s="70">
        <f t="shared" si="7"/>
        <v>2.9160499999999998</v>
      </c>
      <c r="J215" s="71">
        <f>ROUND((H215*'2-Calculator'!$D$26),2)</f>
        <v>19216.77</v>
      </c>
      <c r="K215" s="71">
        <f>ROUND((I215*'2-Calculator'!$D$26),2)</f>
        <v>19216.77</v>
      </c>
      <c r="L215" s="69">
        <v>11.89</v>
      </c>
      <c r="M215" s="66" t="s">
        <v>2527</v>
      </c>
      <c r="N215" s="66" t="s">
        <v>2528</v>
      </c>
      <c r="O215" s="66"/>
      <c r="P215" s="66" t="s">
        <v>1829</v>
      </c>
      <c r="Q215" s="141">
        <v>8</v>
      </c>
    </row>
    <row r="216" spans="1:17" s="72" customFormat="1">
      <c r="A216" s="66"/>
      <c r="B216" s="66" t="s">
        <v>1025</v>
      </c>
      <c r="C216" s="221" t="s">
        <v>1561</v>
      </c>
      <c r="D216" s="66" t="s">
        <v>2424</v>
      </c>
      <c r="E216" s="68">
        <v>3.6452300000000002</v>
      </c>
      <c r="F216" s="74">
        <v>1</v>
      </c>
      <c r="G216" s="74">
        <v>1</v>
      </c>
      <c r="H216" s="68">
        <f t="shared" si="6"/>
        <v>3.6452300000000002</v>
      </c>
      <c r="I216" s="70">
        <f t="shared" si="7"/>
        <v>3.6452300000000002</v>
      </c>
      <c r="J216" s="71">
        <f>ROUND((H216*'2-Calculator'!$D$26),2)</f>
        <v>24022.07</v>
      </c>
      <c r="K216" s="71">
        <f>ROUND((I216*'2-Calculator'!$D$26),2)</f>
        <v>24022.07</v>
      </c>
      <c r="L216" s="69">
        <v>18.600000000000001</v>
      </c>
      <c r="M216" s="66" t="s">
        <v>2527</v>
      </c>
      <c r="N216" s="66" t="s">
        <v>2528</v>
      </c>
      <c r="O216" s="66"/>
      <c r="P216" s="66" t="s">
        <v>1829</v>
      </c>
      <c r="Q216" s="141">
        <v>72</v>
      </c>
    </row>
    <row r="217" spans="1:17" s="72" customFormat="1">
      <c r="A217" s="66"/>
      <c r="B217" s="66" t="s">
        <v>1024</v>
      </c>
      <c r="C217" s="221" t="s">
        <v>1561</v>
      </c>
      <c r="D217" s="66" t="s">
        <v>2424</v>
      </c>
      <c r="E217" s="68">
        <v>4.8380200000000002</v>
      </c>
      <c r="F217" s="74">
        <v>1</v>
      </c>
      <c r="G217" s="74">
        <v>1</v>
      </c>
      <c r="H217" s="68">
        <f t="shared" si="6"/>
        <v>4.8380200000000002</v>
      </c>
      <c r="I217" s="70">
        <f t="shared" si="7"/>
        <v>4.8380200000000002</v>
      </c>
      <c r="J217" s="71">
        <f>ROUND((H217*'2-Calculator'!$D$26),2)</f>
        <v>31882.55</v>
      </c>
      <c r="K217" s="71">
        <f>ROUND((I217*'2-Calculator'!$D$26),2)</f>
        <v>31882.55</v>
      </c>
      <c r="L217" s="69">
        <v>21.9</v>
      </c>
      <c r="M217" s="66" t="s">
        <v>2527</v>
      </c>
      <c r="N217" s="66" t="s">
        <v>2528</v>
      </c>
      <c r="O217" s="66"/>
      <c r="P217" s="66" t="s">
        <v>1829</v>
      </c>
      <c r="Q217" s="141">
        <v>111</v>
      </c>
    </row>
    <row r="218" spans="1:17" s="72" customFormat="1">
      <c r="A218" s="66"/>
      <c r="B218" s="66" t="s">
        <v>1023</v>
      </c>
      <c r="C218" s="221" t="s">
        <v>1562</v>
      </c>
      <c r="D218" s="66" t="s">
        <v>2194</v>
      </c>
      <c r="E218" s="68">
        <v>1.1081000000000001</v>
      </c>
      <c r="F218" s="74">
        <v>1</v>
      </c>
      <c r="G218" s="74">
        <v>1</v>
      </c>
      <c r="H218" s="68">
        <f t="shared" si="6"/>
        <v>1.1081000000000001</v>
      </c>
      <c r="I218" s="70">
        <f t="shared" si="7"/>
        <v>1.1081000000000001</v>
      </c>
      <c r="J218" s="71">
        <f>ROUND((H218*'2-Calculator'!$D$26),2)</f>
        <v>7302.38</v>
      </c>
      <c r="K218" s="71">
        <f>ROUND((I218*'2-Calculator'!$D$26),2)</f>
        <v>7302.38</v>
      </c>
      <c r="L218" s="69">
        <v>4.82</v>
      </c>
      <c r="M218" s="66" t="s">
        <v>2527</v>
      </c>
      <c r="N218" s="66" t="s">
        <v>2528</v>
      </c>
      <c r="O218" s="66"/>
      <c r="P218" s="66" t="s">
        <v>1829</v>
      </c>
      <c r="Q218" s="141">
        <v>2</v>
      </c>
    </row>
    <row r="219" spans="1:17" s="72" customFormat="1">
      <c r="A219" s="66"/>
      <c r="B219" s="66" t="s">
        <v>1022</v>
      </c>
      <c r="C219" s="221" t="s">
        <v>1562</v>
      </c>
      <c r="D219" s="66" t="s">
        <v>2194</v>
      </c>
      <c r="E219" s="68">
        <v>1.42422</v>
      </c>
      <c r="F219" s="74">
        <v>1</v>
      </c>
      <c r="G219" s="74">
        <v>1</v>
      </c>
      <c r="H219" s="68">
        <f t="shared" si="6"/>
        <v>1.42422</v>
      </c>
      <c r="I219" s="70">
        <f t="shared" si="7"/>
        <v>1.42422</v>
      </c>
      <c r="J219" s="71">
        <f>ROUND((H219*'2-Calculator'!$D$26),2)</f>
        <v>9385.61</v>
      </c>
      <c r="K219" s="71">
        <f>ROUND((I219*'2-Calculator'!$D$26),2)</f>
        <v>9385.61</v>
      </c>
      <c r="L219" s="69">
        <v>6.77</v>
      </c>
      <c r="M219" s="66" t="s">
        <v>2527</v>
      </c>
      <c r="N219" s="66" t="s">
        <v>2528</v>
      </c>
      <c r="O219" s="66"/>
      <c r="P219" s="66" t="s">
        <v>1829</v>
      </c>
      <c r="Q219" s="141">
        <v>23</v>
      </c>
    </row>
    <row r="220" spans="1:17" s="72" customFormat="1">
      <c r="A220" s="66"/>
      <c r="B220" s="66" t="s">
        <v>1021</v>
      </c>
      <c r="C220" s="221" t="s">
        <v>1562</v>
      </c>
      <c r="D220" s="66" t="s">
        <v>2194</v>
      </c>
      <c r="E220" s="68">
        <v>1.8604499999999999</v>
      </c>
      <c r="F220" s="74">
        <v>1</v>
      </c>
      <c r="G220" s="74">
        <v>1</v>
      </c>
      <c r="H220" s="68">
        <f t="shared" si="6"/>
        <v>1.8604499999999999</v>
      </c>
      <c r="I220" s="70">
        <f t="shared" si="7"/>
        <v>1.8604499999999999</v>
      </c>
      <c r="J220" s="71">
        <f>ROUND((H220*'2-Calculator'!$D$26),2)</f>
        <v>12260.37</v>
      </c>
      <c r="K220" s="71">
        <f>ROUND((I220*'2-Calculator'!$D$26),2)</f>
        <v>12260.37</v>
      </c>
      <c r="L220" s="69">
        <v>9.66</v>
      </c>
      <c r="M220" s="66" t="s">
        <v>2527</v>
      </c>
      <c r="N220" s="66" t="s">
        <v>2528</v>
      </c>
      <c r="O220" s="66"/>
      <c r="P220" s="66" t="s">
        <v>1829</v>
      </c>
      <c r="Q220" s="141">
        <v>30</v>
      </c>
    </row>
    <row r="221" spans="1:17" s="72" customFormat="1">
      <c r="A221" s="66"/>
      <c r="B221" s="66" t="s">
        <v>1020</v>
      </c>
      <c r="C221" s="221" t="s">
        <v>1562</v>
      </c>
      <c r="D221" s="66" t="s">
        <v>2194</v>
      </c>
      <c r="E221" s="68">
        <v>2.46184</v>
      </c>
      <c r="F221" s="74">
        <v>1</v>
      </c>
      <c r="G221" s="74">
        <v>1</v>
      </c>
      <c r="H221" s="68">
        <f t="shared" si="6"/>
        <v>2.46184</v>
      </c>
      <c r="I221" s="70">
        <f t="shared" si="7"/>
        <v>2.46184</v>
      </c>
      <c r="J221" s="71">
        <f>ROUND((H221*'2-Calculator'!$D$26),2)</f>
        <v>16223.53</v>
      </c>
      <c r="K221" s="71">
        <f>ROUND((I221*'2-Calculator'!$D$26),2)</f>
        <v>16223.53</v>
      </c>
      <c r="L221" s="69">
        <v>12.87</v>
      </c>
      <c r="M221" s="66" t="s">
        <v>2527</v>
      </c>
      <c r="N221" s="66" t="s">
        <v>2528</v>
      </c>
      <c r="O221" s="66"/>
      <c r="P221" s="66" t="s">
        <v>1829</v>
      </c>
      <c r="Q221" s="141">
        <v>18</v>
      </c>
    </row>
    <row r="222" spans="1:17" s="72" customFormat="1">
      <c r="A222" s="66"/>
      <c r="B222" s="66" t="s">
        <v>1019</v>
      </c>
      <c r="C222" s="221" t="s">
        <v>1563</v>
      </c>
      <c r="D222" s="66" t="s">
        <v>2195</v>
      </c>
      <c r="E222" s="68">
        <v>0.46594000000000002</v>
      </c>
      <c r="F222" s="74">
        <v>1</v>
      </c>
      <c r="G222" s="74">
        <v>1</v>
      </c>
      <c r="H222" s="68">
        <f t="shared" si="6"/>
        <v>0.46594000000000002</v>
      </c>
      <c r="I222" s="70">
        <f t="shared" si="7"/>
        <v>0.46594000000000002</v>
      </c>
      <c r="J222" s="71">
        <f>ROUND((H222*'2-Calculator'!$D$26),2)</f>
        <v>3070.54</v>
      </c>
      <c r="K222" s="71">
        <f>ROUND((I222*'2-Calculator'!$D$26),2)</f>
        <v>3070.54</v>
      </c>
      <c r="L222" s="69">
        <v>3.2</v>
      </c>
      <c r="M222" s="66" t="s">
        <v>2527</v>
      </c>
      <c r="N222" s="66" t="s">
        <v>2528</v>
      </c>
      <c r="O222" s="66"/>
      <c r="P222" s="66" t="s">
        <v>1829</v>
      </c>
      <c r="Q222" s="141">
        <v>3</v>
      </c>
    </row>
    <row r="223" spans="1:17" s="72" customFormat="1">
      <c r="A223" s="66"/>
      <c r="B223" s="66" t="s">
        <v>1018</v>
      </c>
      <c r="C223" s="221" t="s">
        <v>1563</v>
      </c>
      <c r="D223" s="66" t="s">
        <v>2195</v>
      </c>
      <c r="E223" s="68">
        <v>0.50012000000000001</v>
      </c>
      <c r="F223" s="74">
        <v>1</v>
      </c>
      <c r="G223" s="74">
        <v>1</v>
      </c>
      <c r="H223" s="68">
        <f t="shared" si="6"/>
        <v>0.50012000000000001</v>
      </c>
      <c r="I223" s="70">
        <f t="shared" si="7"/>
        <v>0.50012000000000001</v>
      </c>
      <c r="J223" s="71">
        <f>ROUND((H223*'2-Calculator'!$D$26),2)</f>
        <v>3295.79</v>
      </c>
      <c r="K223" s="71">
        <f>ROUND((I223*'2-Calculator'!$D$26),2)</f>
        <v>3295.79</v>
      </c>
      <c r="L223" s="69">
        <v>9.3800000000000008</v>
      </c>
      <c r="M223" s="66" t="s">
        <v>2527</v>
      </c>
      <c r="N223" s="66" t="s">
        <v>2528</v>
      </c>
      <c r="O223" s="66"/>
      <c r="P223" s="66" t="s">
        <v>1829</v>
      </c>
      <c r="Q223" s="141">
        <v>12</v>
      </c>
    </row>
    <row r="224" spans="1:17" s="72" customFormat="1">
      <c r="A224" s="66"/>
      <c r="B224" s="66" t="s">
        <v>1017</v>
      </c>
      <c r="C224" s="221" t="s">
        <v>1563</v>
      </c>
      <c r="D224" s="66" t="s">
        <v>2195</v>
      </c>
      <c r="E224" s="68">
        <v>0.77185999999999999</v>
      </c>
      <c r="F224" s="74">
        <v>1</v>
      </c>
      <c r="G224" s="74">
        <v>1</v>
      </c>
      <c r="H224" s="68">
        <f t="shared" si="6"/>
        <v>0.77185999999999999</v>
      </c>
      <c r="I224" s="70">
        <f t="shared" si="7"/>
        <v>0.77185999999999999</v>
      </c>
      <c r="J224" s="71">
        <f>ROUND((H224*'2-Calculator'!$D$26),2)</f>
        <v>5086.5600000000004</v>
      </c>
      <c r="K224" s="71">
        <f>ROUND((I224*'2-Calculator'!$D$26),2)</f>
        <v>5086.5600000000004</v>
      </c>
      <c r="L224" s="69">
        <v>9.77</v>
      </c>
      <c r="M224" s="66" t="s">
        <v>2527</v>
      </c>
      <c r="N224" s="66" t="s">
        <v>2528</v>
      </c>
      <c r="O224" s="66"/>
      <c r="P224" s="66" t="s">
        <v>1829</v>
      </c>
      <c r="Q224" s="141">
        <v>27</v>
      </c>
    </row>
    <row r="225" spans="1:17" s="72" customFormat="1">
      <c r="A225" s="66"/>
      <c r="B225" s="66" t="s">
        <v>1016</v>
      </c>
      <c r="C225" s="221" t="s">
        <v>1563</v>
      </c>
      <c r="D225" s="66" t="s">
        <v>2195</v>
      </c>
      <c r="E225" s="68">
        <v>1.35402</v>
      </c>
      <c r="F225" s="74">
        <v>1</v>
      </c>
      <c r="G225" s="74">
        <v>1</v>
      </c>
      <c r="H225" s="68">
        <f t="shared" si="6"/>
        <v>1.35402</v>
      </c>
      <c r="I225" s="70">
        <f t="shared" si="7"/>
        <v>1.35402</v>
      </c>
      <c r="J225" s="71">
        <f>ROUND((H225*'2-Calculator'!$D$26),2)</f>
        <v>8922.99</v>
      </c>
      <c r="K225" s="71">
        <f>ROUND((I225*'2-Calculator'!$D$26),2)</f>
        <v>8922.99</v>
      </c>
      <c r="L225" s="69">
        <v>22.45</v>
      </c>
      <c r="M225" s="66" t="s">
        <v>2527</v>
      </c>
      <c r="N225" s="66" t="s">
        <v>2528</v>
      </c>
      <c r="O225" s="66"/>
      <c r="P225" s="66" t="s">
        <v>1829</v>
      </c>
      <c r="Q225" s="141">
        <v>19</v>
      </c>
    </row>
    <row r="226" spans="1:17" s="72" customFormat="1">
      <c r="A226" s="66"/>
      <c r="B226" s="66" t="s">
        <v>1015</v>
      </c>
      <c r="C226" s="221" t="s">
        <v>1564</v>
      </c>
      <c r="D226" s="66" t="s">
        <v>2196</v>
      </c>
      <c r="E226" s="68">
        <v>0.45191999999999999</v>
      </c>
      <c r="F226" s="74">
        <v>1</v>
      </c>
      <c r="G226" s="74">
        <v>1</v>
      </c>
      <c r="H226" s="68">
        <f t="shared" si="6"/>
        <v>0.45191999999999999</v>
      </c>
      <c r="I226" s="70">
        <f t="shared" si="7"/>
        <v>0.45191999999999999</v>
      </c>
      <c r="J226" s="71">
        <f>ROUND((H226*'2-Calculator'!$D$26),2)</f>
        <v>2978.15</v>
      </c>
      <c r="K226" s="71">
        <f>ROUND((I226*'2-Calculator'!$D$26),2)</f>
        <v>2978.15</v>
      </c>
      <c r="L226" s="69">
        <v>1.85</v>
      </c>
      <c r="M226" s="66" t="s">
        <v>2527</v>
      </c>
      <c r="N226" s="66" t="s">
        <v>2528</v>
      </c>
      <c r="O226" s="66"/>
      <c r="P226" s="66" t="s">
        <v>1829</v>
      </c>
      <c r="Q226" s="141">
        <v>0</v>
      </c>
    </row>
    <row r="227" spans="1:17" s="72" customFormat="1">
      <c r="A227" s="66"/>
      <c r="B227" s="66" t="s">
        <v>1014</v>
      </c>
      <c r="C227" s="221" t="s">
        <v>1564</v>
      </c>
      <c r="D227" s="66" t="s">
        <v>2196</v>
      </c>
      <c r="E227" s="68">
        <v>0.74658999999999998</v>
      </c>
      <c r="F227" s="74">
        <v>1</v>
      </c>
      <c r="G227" s="74">
        <v>1</v>
      </c>
      <c r="H227" s="68">
        <f t="shared" si="6"/>
        <v>0.74658999999999998</v>
      </c>
      <c r="I227" s="70">
        <f t="shared" si="7"/>
        <v>0.74658999999999998</v>
      </c>
      <c r="J227" s="71">
        <f>ROUND((H227*'2-Calculator'!$D$26),2)</f>
        <v>4920.03</v>
      </c>
      <c r="K227" s="71">
        <f>ROUND((I227*'2-Calculator'!$D$26),2)</f>
        <v>4920.03</v>
      </c>
      <c r="L227" s="69">
        <v>4.84</v>
      </c>
      <c r="M227" s="66" t="s">
        <v>2527</v>
      </c>
      <c r="N227" s="66" t="s">
        <v>2528</v>
      </c>
      <c r="O227" s="66"/>
      <c r="P227" s="66" t="s">
        <v>1829</v>
      </c>
      <c r="Q227" s="141">
        <v>178</v>
      </c>
    </row>
    <row r="228" spans="1:17" s="72" customFormat="1">
      <c r="A228" s="66"/>
      <c r="B228" s="66" t="s">
        <v>1013</v>
      </c>
      <c r="C228" s="221" t="s">
        <v>1564</v>
      </c>
      <c r="D228" s="66" t="s">
        <v>2196</v>
      </c>
      <c r="E228" s="68">
        <v>1.1005799999999999</v>
      </c>
      <c r="F228" s="74">
        <v>1</v>
      </c>
      <c r="G228" s="74">
        <v>1</v>
      </c>
      <c r="H228" s="68">
        <f t="shared" si="6"/>
        <v>1.1005799999999999</v>
      </c>
      <c r="I228" s="70">
        <f t="shared" si="7"/>
        <v>1.1005799999999999</v>
      </c>
      <c r="J228" s="71">
        <f>ROUND((H228*'2-Calculator'!$D$26),2)</f>
        <v>7252.82</v>
      </c>
      <c r="K228" s="71">
        <f>ROUND((I228*'2-Calculator'!$D$26),2)</f>
        <v>7252.82</v>
      </c>
      <c r="L228" s="69">
        <v>5.6</v>
      </c>
      <c r="M228" s="66" t="s">
        <v>2527</v>
      </c>
      <c r="N228" s="66" t="s">
        <v>2528</v>
      </c>
      <c r="O228" s="66"/>
      <c r="P228" s="66" t="s">
        <v>1829</v>
      </c>
      <c r="Q228" s="141">
        <v>248</v>
      </c>
    </row>
    <row r="229" spans="1:17" s="72" customFormat="1">
      <c r="A229" s="66"/>
      <c r="B229" s="66" t="s">
        <v>1012</v>
      </c>
      <c r="C229" s="221" t="s">
        <v>1564</v>
      </c>
      <c r="D229" s="66" t="s">
        <v>2196</v>
      </c>
      <c r="E229" s="68">
        <v>1.9656400000000001</v>
      </c>
      <c r="F229" s="74">
        <v>1</v>
      </c>
      <c r="G229" s="74">
        <v>1</v>
      </c>
      <c r="H229" s="68">
        <f t="shared" si="6"/>
        <v>1.9656400000000001</v>
      </c>
      <c r="I229" s="70">
        <f t="shared" si="7"/>
        <v>1.9656400000000001</v>
      </c>
      <c r="J229" s="71">
        <f>ROUND((H229*'2-Calculator'!$D$26),2)</f>
        <v>12953.57</v>
      </c>
      <c r="K229" s="71">
        <f>ROUND((I229*'2-Calculator'!$D$26),2)</f>
        <v>12953.57</v>
      </c>
      <c r="L229" s="69">
        <v>9.01</v>
      </c>
      <c r="M229" s="66" t="s">
        <v>2527</v>
      </c>
      <c r="N229" s="66" t="s">
        <v>2528</v>
      </c>
      <c r="O229" s="66"/>
      <c r="P229" s="66" t="s">
        <v>1829</v>
      </c>
      <c r="Q229" s="141">
        <v>237</v>
      </c>
    </row>
    <row r="230" spans="1:17" s="72" customFormat="1">
      <c r="A230" s="66"/>
      <c r="B230" s="66" t="s">
        <v>1011</v>
      </c>
      <c r="C230" s="221" t="s">
        <v>1565</v>
      </c>
      <c r="D230" s="66" t="s">
        <v>2026</v>
      </c>
      <c r="E230" s="68">
        <v>0.66710999999999998</v>
      </c>
      <c r="F230" s="74">
        <v>1</v>
      </c>
      <c r="G230" s="74">
        <v>1</v>
      </c>
      <c r="H230" s="68">
        <f t="shared" si="6"/>
        <v>0.66710999999999998</v>
      </c>
      <c r="I230" s="70">
        <f t="shared" si="7"/>
        <v>0.66710999999999998</v>
      </c>
      <c r="J230" s="71">
        <f>ROUND((H230*'2-Calculator'!$D$26),2)</f>
        <v>4396.25</v>
      </c>
      <c r="K230" s="71">
        <f>ROUND((I230*'2-Calculator'!$D$26),2)</f>
        <v>4396.25</v>
      </c>
      <c r="L230" s="69">
        <v>2.5499999999999998</v>
      </c>
      <c r="M230" s="66" t="s">
        <v>2527</v>
      </c>
      <c r="N230" s="66" t="s">
        <v>2528</v>
      </c>
      <c r="O230" s="66"/>
      <c r="P230" s="66" t="s">
        <v>1829</v>
      </c>
      <c r="Q230" s="141">
        <v>11</v>
      </c>
    </row>
    <row r="231" spans="1:17" s="72" customFormat="1">
      <c r="A231" s="66"/>
      <c r="B231" s="66" t="s">
        <v>1010</v>
      </c>
      <c r="C231" s="221" t="s">
        <v>1565</v>
      </c>
      <c r="D231" s="66" t="s">
        <v>2026</v>
      </c>
      <c r="E231" s="68">
        <v>0.85052000000000005</v>
      </c>
      <c r="F231" s="74">
        <v>1</v>
      </c>
      <c r="G231" s="74">
        <v>1</v>
      </c>
      <c r="H231" s="68">
        <f t="shared" si="6"/>
        <v>0.85052000000000005</v>
      </c>
      <c r="I231" s="70">
        <f t="shared" si="7"/>
        <v>0.85052000000000005</v>
      </c>
      <c r="J231" s="71">
        <f>ROUND((H231*'2-Calculator'!$D$26),2)</f>
        <v>5604.93</v>
      </c>
      <c r="K231" s="71">
        <f>ROUND((I231*'2-Calculator'!$D$26),2)</f>
        <v>5604.93</v>
      </c>
      <c r="L231" s="69">
        <v>3.38</v>
      </c>
      <c r="M231" s="66" t="s">
        <v>2527</v>
      </c>
      <c r="N231" s="66" t="s">
        <v>2528</v>
      </c>
      <c r="O231" s="66"/>
      <c r="P231" s="66" t="s">
        <v>1829</v>
      </c>
      <c r="Q231" s="141">
        <v>61</v>
      </c>
    </row>
    <row r="232" spans="1:17" s="72" customFormat="1">
      <c r="A232" s="66"/>
      <c r="B232" s="66" t="s">
        <v>1009</v>
      </c>
      <c r="C232" s="221" t="s">
        <v>1565</v>
      </c>
      <c r="D232" s="66" t="s">
        <v>2026</v>
      </c>
      <c r="E232" s="68">
        <v>1.2244999999999999</v>
      </c>
      <c r="F232" s="74">
        <v>1</v>
      </c>
      <c r="G232" s="74">
        <v>1</v>
      </c>
      <c r="H232" s="68">
        <f t="shared" si="6"/>
        <v>1.2244999999999999</v>
      </c>
      <c r="I232" s="70">
        <f t="shared" si="7"/>
        <v>1.2244999999999999</v>
      </c>
      <c r="J232" s="71">
        <f>ROUND((H232*'2-Calculator'!$D$26),2)</f>
        <v>8069.46</v>
      </c>
      <c r="K232" s="71">
        <f>ROUND((I232*'2-Calculator'!$D$26),2)</f>
        <v>8069.46</v>
      </c>
      <c r="L232" s="69">
        <v>4.91</v>
      </c>
      <c r="M232" s="66" t="s">
        <v>2527</v>
      </c>
      <c r="N232" s="66" t="s">
        <v>2528</v>
      </c>
      <c r="O232" s="66"/>
      <c r="P232" s="66" t="s">
        <v>1829</v>
      </c>
      <c r="Q232" s="141">
        <v>79</v>
      </c>
    </row>
    <row r="233" spans="1:17" s="72" customFormat="1">
      <c r="A233" s="66"/>
      <c r="B233" s="66" t="s">
        <v>1008</v>
      </c>
      <c r="C233" s="221" t="s">
        <v>1565</v>
      </c>
      <c r="D233" s="66" t="s">
        <v>2026</v>
      </c>
      <c r="E233" s="68">
        <v>2.1174599999999999</v>
      </c>
      <c r="F233" s="74">
        <v>1</v>
      </c>
      <c r="G233" s="74">
        <v>1</v>
      </c>
      <c r="H233" s="68">
        <f t="shared" si="6"/>
        <v>2.1174599999999999</v>
      </c>
      <c r="I233" s="70">
        <f t="shared" si="7"/>
        <v>2.1174599999999999</v>
      </c>
      <c r="J233" s="71">
        <f>ROUND((H233*'2-Calculator'!$D$26),2)</f>
        <v>13954.06</v>
      </c>
      <c r="K233" s="71">
        <f>ROUND((I233*'2-Calculator'!$D$26),2)</f>
        <v>13954.06</v>
      </c>
      <c r="L233" s="69">
        <v>8.08</v>
      </c>
      <c r="M233" s="66" t="s">
        <v>2527</v>
      </c>
      <c r="N233" s="66" t="s">
        <v>2528</v>
      </c>
      <c r="O233" s="66"/>
      <c r="P233" s="66" t="s">
        <v>1829</v>
      </c>
      <c r="Q233" s="141">
        <v>20</v>
      </c>
    </row>
    <row r="234" spans="1:17" s="72" customFormat="1">
      <c r="A234" s="66"/>
      <c r="B234" s="66" t="s">
        <v>1007</v>
      </c>
      <c r="C234" s="221" t="s">
        <v>1566</v>
      </c>
      <c r="D234" s="66" t="s">
        <v>2197</v>
      </c>
      <c r="E234" s="68">
        <v>0.62936000000000003</v>
      </c>
      <c r="F234" s="74">
        <v>1</v>
      </c>
      <c r="G234" s="74">
        <v>1</v>
      </c>
      <c r="H234" s="68">
        <f t="shared" si="6"/>
        <v>0.62936000000000003</v>
      </c>
      <c r="I234" s="70">
        <f t="shared" si="7"/>
        <v>0.62936000000000003</v>
      </c>
      <c r="J234" s="71">
        <f>ROUND((H234*'2-Calculator'!$D$26),2)</f>
        <v>4147.4799999999996</v>
      </c>
      <c r="K234" s="71">
        <f>ROUND((I234*'2-Calculator'!$D$26),2)</f>
        <v>4147.4799999999996</v>
      </c>
      <c r="L234" s="69">
        <v>2.84</v>
      </c>
      <c r="M234" s="66" t="s">
        <v>2527</v>
      </c>
      <c r="N234" s="66" t="s">
        <v>2528</v>
      </c>
      <c r="O234" s="66"/>
      <c r="P234" s="66" t="s">
        <v>1829</v>
      </c>
      <c r="Q234" s="141">
        <v>7</v>
      </c>
    </row>
    <row r="235" spans="1:17" s="72" customFormat="1">
      <c r="A235" s="66"/>
      <c r="B235" s="66" t="s">
        <v>1006</v>
      </c>
      <c r="C235" s="221" t="s">
        <v>1566</v>
      </c>
      <c r="D235" s="66" t="s">
        <v>2197</v>
      </c>
      <c r="E235" s="68">
        <v>0.80571000000000004</v>
      </c>
      <c r="F235" s="74">
        <v>1</v>
      </c>
      <c r="G235" s="74">
        <v>1</v>
      </c>
      <c r="H235" s="68">
        <f t="shared" si="6"/>
        <v>0.80571000000000004</v>
      </c>
      <c r="I235" s="70">
        <f t="shared" si="7"/>
        <v>0.80571000000000004</v>
      </c>
      <c r="J235" s="71">
        <f>ROUND((H235*'2-Calculator'!$D$26),2)</f>
        <v>5309.63</v>
      </c>
      <c r="K235" s="71">
        <f>ROUND((I235*'2-Calculator'!$D$26),2)</f>
        <v>5309.63</v>
      </c>
      <c r="L235" s="69">
        <v>3.54</v>
      </c>
      <c r="M235" s="66" t="s">
        <v>2527</v>
      </c>
      <c r="N235" s="66" t="s">
        <v>2528</v>
      </c>
      <c r="O235" s="66"/>
      <c r="P235" s="66" t="s">
        <v>1829</v>
      </c>
      <c r="Q235" s="141">
        <v>20</v>
      </c>
    </row>
    <row r="236" spans="1:17" s="72" customFormat="1">
      <c r="A236" s="66"/>
      <c r="B236" s="66" t="s">
        <v>1005</v>
      </c>
      <c r="C236" s="221" t="s">
        <v>1566</v>
      </c>
      <c r="D236" s="66" t="s">
        <v>2197</v>
      </c>
      <c r="E236" s="68">
        <v>1.1939200000000001</v>
      </c>
      <c r="F236" s="74">
        <v>1</v>
      </c>
      <c r="G236" s="74">
        <v>1</v>
      </c>
      <c r="H236" s="68">
        <f t="shared" si="6"/>
        <v>1.1939200000000001</v>
      </c>
      <c r="I236" s="70">
        <f t="shared" si="7"/>
        <v>1.1939200000000001</v>
      </c>
      <c r="J236" s="71">
        <f>ROUND((H236*'2-Calculator'!$D$26),2)</f>
        <v>7867.93</v>
      </c>
      <c r="K236" s="71">
        <f>ROUND((I236*'2-Calculator'!$D$26),2)</f>
        <v>7867.93</v>
      </c>
      <c r="L236" s="69">
        <v>4.91</v>
      </c>
      <c r="M236" s="66" t="s">
        <v>2527</v>
      </c>
      <c r="N236" s="66" t="s">
        <v>2528</v>
      </c>
      <c r="O236" s="66"/>
      <c r="P236" s="66" t="s">
        <v>1829</v>
      </c>
      <c r="Q236" s="141">
        <v>9</v>
      </c>
    </row>
    <row r="237" spans="1:17" s="72" customFormat="1">
      <c r="A237" s="66"/>
      <c r="B237" s="66" t="s">
        <v>1004</v>
      </c>
      <c r="C237" s="221" t="s">
        <v>1566</v>
      </c>
      <c r="D237" s="66" t="s">
        <v>2197</v>
      </c>
      <c r="E237" s="68">
        <v>2.2673899999999998</v>
      </c>
      <c r="F237" s="74">
        <v>1</v>
      </c>
      <c r="G237" s="74">
        <v>1</v>
      </c>
      <c r="H237" s="68">
        <f t="shared" si="6"/>
        <v>2.2673899999999998</v>
      </c>
      <c r="I237" s="70">
        <f t="shared" si="7"/>
        <v>2.2673899999999998</v>
      </c>
      <c r="J237" s="71">
        <f>ROUND((H237*'2-Calculator'!$D$26),2)</f>
        <v>14942.1</v>
      </c>
      <c r="K237" s="71">
        <f>ROUND((I237*'2-Calculator'!$D$26),2)</f>
        <v>14942.1</v>
      </c>
      <c r="L237" s="69">
        <v>8.1199999999999992</v>
      </c>
      <c r="M237" s="66" t="s">
        <v>2527</v>
      </c>
      <c r="N237" s="66" t="s">
        <v>2528</v>
      </c>
      <c r="O237" s="66"/>
      <c r="P237" s="66" t="s">
        <v>1829</v>
      </c>
      <c r="Q237" s="141">
        <v>11</v>
      </c>
    </row>
    <row r="238" spans="1:17" s="72" customFormat="1">
      <c r="A238" s="66"/>
      <c r="B238" s="66" t="s">
        <v>1003</v>
      </c>
      <c r="C238" s="221" t="s">
        <v>1567</v>
      </c>
      <c r="D238" s="66" t="s">
        <v>2198</v>
      </c>
      <c r="E238" s="68">
        <v>0.72211000000000003</v>
      </c>
      <c r="F238" s="74">
        <v>1</v>
      </c>
      <c r="G238" s="74">
        <v>1</v>
      </c>
      <c r="H238" s="68">
        <f t="shared" si="6"/>
        <v>0.72211000000000003</v>
      </c>
      <c r="I238" s="70">
        <f t="shared" si="7"/>
        <v>0.72211000000000003</v>
      </c>
      <c r="J238" s="71">
        <f>ROUND((H238*'2-Calculator'!$D$26),2)</f>
        <v>4758.7</v>
      </c>
      <c r="K238" s="71">
        <f>ROUND((I238*'2-Calculator'!$D$26),2)</f>
        <v>4758.7</v>
      </c>
      <c r="L238" s="69">
        <v>3</v>
      </c>
      <c r="M238" s="66" t="s">
        <v>2527</v>
      </c>
      <c r="N238" s="66" t="s">
        <v>2528</v>
      </c>
      <c r="O238" s="66"/>
      <c r="P238" s="66" t="s">
        <v>1829</v>
      </c>
      <c r="Q238" s="141">
        <v>5</v>
      </c>
    </row>
    <row r="239" spans="1:17" s="72" customFormat="1">
      <c r="A239" s="66"/>
      <c r="B239" s="66" t="s">
        <v>1002</v>
      </c>
      <c r="C239" s="221" t="s">
        <v>1567</v>
      </c>
      <c r="D239" s="66" t="s">
        <v>2198</v>
      </c>
      <c r="E239" s="68">
        <v>0.82709999999999995</v>
      </c>
      <c r="F239" s="74">
        <v>1</v>
      </c>
      <c r="G239" s="74">
        <v>1</v>
      </c>
      <c r="H239" s="68">
        <f t="shared" si="6"/>
        <v>0.82709999999999995</v>
      </c>
      <c r="I239" s="70">
        <f t="shared" si="7"/>
        <v>0.82709999999999995</v>
      </c>
      <c r="J239" s="71">
        <f>ROUND((H239*'2-Calculator'!$D$26),2)</f>
        <v>5450.59</v>
      </c>
      <c r="K239" s="71">
        <f>ROUND((I239*'2-Calculator'!$D$26),2)</f>
        <v>5450.59</v>
      </c>
      <c r="L239" s="69">
        <v>3.97</v>
      </c>
      <c r="M239" s="66" t="s">
        <v>2527</v>
      </c>
      <c r="N239" s="66" t="s">
        <v>2528</v>
      </c>
      <c r="O239" s="66"/>
      <c r="P239" s="66" t="s">
        <v>1829</v>
      </c>
      <c r="Q239" s="141">
        <v>33</v>
      </c>
    </row>
    <row r="240" spans="1:17" s="72" customFormat="1">
      <c r="A240" s="66"/>
      <c r="B240" s="66" t="s">
        <v>1001</v>
      </c>
      <c r="C240" s="221" t="s">
        <v>1567</v>
      </c>
      <c r="D240" s="66" t="s">
        <v>2198</v>
      </c>
      <c r="E240" s="68">
        <v>1.2132099999999999</v>
      </c>
      <c r="F240" s="74">
        <v>1</v>
      </c>
      <c r="G240" s="74">
        <v>1</v>
      </c>
      <c r="H240" s="68">
        <f t="shared" si="6"/>
        <v>1.2132099999999999</v>
      </c>
      <c r="I240" s="70">
        <f t="shared" si="7"/>
        <v>1.2132099999999999</v>
      </c>
      <c r="J240" s="71">
        <f>ROUND((H240*'2-Calculator'!$D$26),2)</f>
        <v>7995.05</v>
      </c>
      <c r="K240" s="71">
        <f>ROUND((I240*'2-Calculator'!$D$26),2)</f>
        <v>7995.05</v>
      </c>
      <c r="L240" s="69">
        <v>5.65</v>
      </c>
      <c r="M240" s="66" t="s">
        <v>2527</v>
      </c>
      <c r="N240" s="66" t="s">
        <v>2528</v>
      </c>
      <c r="O240" s="66"/>
      <c r="P240" s="66" t="s">
        <v>1829</v>
      </c>
      <c r="Q240" s="141">
        <v>63</v>
      </c>
    </row>
    <row r="241" spans="1:17" s="72" customFormat="1">
      <c r="A241" s="66"/>
      <c r="B241" s="66" t="s">
        <v>1000</v>
      </c>
      <c r="C241" s="221" t="s">
        <v>1567</v>
      </c>
      <c r="D241" s="66" t="s">
        <v>2198</v>
      </c>
      <c r="E241" s="68">
        <v>1.9655100000000001</v>
      </c>
      <c r="F241" s="74">
        <v>1</v>
      </c>
      <c r="G241" s="74">
        <v>1</v>
      </c>
      <c r="H241" s="68">
        <f t="shared" si="6"/>
        <v>1.9655100000000001</v>
      </c>
      <c r="I241" s="70">
        <f t="shared" si="7"/>
        <v>1.9655100000000001</v>
      </c>
      <c r="J241" s="71">
        <f>ROUND((H241*'2-Calculator'!$D$26),2)</f>
        <v>12952.71</v>
      </c>
      <c r="K241" s="71">
        <f>ROUND((I241*'2-Calculator'!$D$26),2)</f>
        <v>12952.71</v>
      </c>
      <c r="L241" s="69">
        <v>8.2799999999999994</v>
      </c>
      <c r="M241" s="66" t="s">
        <v>2527</v>
      </c>
      <c r="N241" s="66" t="s">
        <v>2528</v>
      </c>
      <c r="O241" s="66"/>
      <c r="P241" s="66" t="s">
        <v>1829</v>
      </c>
      <c r="Q241" s="141">
        <v>19</v>
      </c>
    </row>
    <row r="242" spans="1:17" s="72" customFormat="1">
      <c r="A242" s="66"/>
      <c r="B242" s="66" t="s">
        <v>999</v>
      </c>
      <c r="C242" s="221" t="s">
        <v>1568</v>
      </c>
      <c r="D242" s="66" t="s">
        <v>2199</v>
      </c>
      <c r="E242" s="68">
        <v>0.62858000000000003</v>
      </c>
      <c r="F242" s="74">
        <v>1</v>
      </c>
      <c r="G242" s="74">
        <v>1</v>
      </c>
      <c r="H242" s="68">
        <f t="shared" si="6"/>
        <v>0.62858000000000003</v>
      </c>
      <c r="I242" s="70">
        <f t="shared" si="7"/>
        <v>0.62858000000000003</v>
      </c>
      <c r="J242" s="71">
        <f>ROUND((H242*'2-Calculator'!$D$26),2)</f>
        <v>4142.34</v>
      </c>
      <c r="K242" s="71">
        <f>ROUND((I242*'2-Calculator'!$D$26),2)</f>
        <v>4142.34</v>
      </c>
      <c r="L242" s="69">
        <v>3.78</v>
      </c>
      <c r="M242" s="66" t="s">
        <v>2527</v>
      </c>
      <c r="N242" s="66" t="s">
        <v>2528</v>
      </c>
      <c r="O242" s="66"/>
      <c r="P242" s="66" t="s">
        <v>1829</v>
      </c>
      <c r="Q242" s="141">
        <v>12</v>
      </c>
    </row>
    <row r="243" spans="1:17" s="72" customFormat="1">
      <c r="A243" s="66"/>
      <c r="B243" s="66" t="s">
        <v>998</v>
      </c>
      <c r="C243" s="221" t="s">
        <v>1568</v>
      </c>
      <c r="D243" s="66" t="s">
        <v>2199</v>
      </c>
      <c r="E243" s="68">
        <v>0.82454000000000005</v>
      </c>
      <c r="F243" s="74">
        <v>1</v>
      </c>
      <c r="G243" s="74">
        <v>1</v>
      </c>
      <c r="H243" s="68">
        <f t="shared" si="6"/>
        <v>0.82454000000000005</v>
      </c>
      <c r="I243" s="70">
        <f t="shared" si="7"/>
        <v>0.82454000000000005</v>
      </c>
      <c r="J243" s="71">
        <f>ROUND((H243*'2-Calculator'!$D$26),2)</f>
        <v>5433.72</v>
      </c>
      <c r="K243" s="71">
        <f>ROUND((I243*'2-Calculator'!$D$26),2)</f>
        <v>5433.72</v>
      </c>
      <c r="L243" s="69">
        <v>4.55</v>
      </c>
      <c r="M243" s="66" t="s">
        <v>2527</v>
      </c>
      <c r="N243" s="66" t="s">
        <v>2528</v>
      </c>
      <c r="O243" s="66"/>
      <c r="P243" s="66" t="s">
        <v>1829</v>
      </c>
      <c r="Q243" s="141">
        <v>55</v>
      </c>
    </row>
    <row r="244" spans="1:17" s="72" customFormat="1">
      <c r="A244" s="66"/>
      <c r="B244" s="66" t="s">
        <v>997</v>
      </c>
      <c r="C244" s="221" t="s">
        <v>1568</v>
      </c>
      <c r="D244" s="66" t="s">
        <v>2199</v>
      </c>
      <c r="E244" s="68">
        <v>1.1743300000000001</v>
      </c>
      <c r="F244" s="74">
        <v>1</v>
      </c>
      <c r="G244" s="74">
        <v>1</v>
      </c>
      <c r="H244" s="68">
        <f t="shared" si="6"/>
        <v>1.1743300000000001</v>
      </c>
      <c r="I244" s="70">
        <f t="shared" si="7"/>
        <v>1.1743300000000001</v>
      </c>
      <c r="J244" s="71">
        <f>ROUND((H244*'2-Calculator'!$D$26),2)</f>
        <v>7738.83</v>
      </c>
      <c r="K244" s="71">
        <f>ROUND((I244*'2-Calculator'!$D$26),2)</f>
        <v>7738.83</v>
      </c>
      <c r="L244" s="69">
        <v>6.49</v>
      </c>
      <c r="M244" s="66" t="s">
        <v>2527</v>
      </c>
      <c r="N244" s="66" t="s">
        <v>2528</v>
      </c>
      <c r="O244" s="66"/>
      <c r="P244" s="66" t="s">
        <v>1829</v>
      </c>
      <c r="Q244" s="141">
        <v>96</v>
      </c>
    </row>
    <row r="245" spans="1:17" s="72" customFormat="1">
      <c r="A245" s="66"/>
      <c r="B245" s="66" t="s">
        <v>996</v>
      </c>
      <c r="C245" s="221" t="s">
        <v>1568</v>
      </c>
      <c r="D245" s="66" t="s">
        <v>2199</v>
      </c>
      <c r="E245" s="68">
        <v>1.97567</v>
      </c>
      <c r="F245" s="74">
        <v>1</v>
      </c>
      <c r="G245" s="74">
        <v>1</v>
      </c>
      <c r="H245" s="68">
        <f t="shared" si="6"/>
        <v>1.97567</v>
      </c>
      <c r="I245" s="70">
        <f t="shared" si="7"/>
        <v>1.97567</v>
      </c>
      <c r="J245" s="71">
        <f>ROUND((H245*'2-Calculator'!$D$26),2)</f>
        <v>13019.67</v>
      </c>
      <c r="K245" s="71">
        <f>ROUND((I245*'2-Calculator'!$D$26),2)</f>
        <v>13019.67</v>
      </c>
      <c r="L245" s="69">
        <v>9.35</v>
      </c>
      <c r="M245" s="66" t="s">
        <v>2527</v>
      </c>
      <c r="N245" s="66" t="s">
        <v>2528</v>
      </c>
      <c r="O245" s="66"/>
      <c r="P245" s="66" t="s">
        <v>1829</v>
      </c>
      <c r="Q245" s="141">
        <v>62</v>
      </c>
    </row>
    <row r="246" spans="1:17" s="72" customFormat="1">
      <c r="A246" s="66"/>
      <c r="B246" s="66" t="s">
        <v>995</v>
      </c>
      <c r="C246" s="221" t="s">
        <v>1569</v>
      </c>
      <c r="D246" s="66" t="s">
        <v>2027</v>
      </c>
      <c r="E246" s="68">
        <v>0.26851000000000003</v>
      </c>
      <c r="F246" s="74">
        <v>1</v>
      </c>
      <c r="G246" s="74">
        <v>1</v>
      </c>
      <c r="H246" s="68">
        <f t="shared" si="6"/>
        <v>0.26851000000000003</v>
      </c>
      <c r="I246" s="70">
        <f t="shared" si="7"/>
        <v>0.26851000000000003</v>
      </c>
      <c r="J246" s="71">
        <f>ROUND((H246*'2-Calculator'!$D$26),2)</f>
        <v>1769.48</v>
      </c>
      <c r="K246" s="71">
        <f>ROUND((I246*'2-Calculator'!$D$26),2)</f>
        <v>1769.48</v>
      </c>
      <c r="L246" s="69">
        <v>2.3199999999999998</v>
      </c>
      <c r="M246" s="66" t="s">
        <v>2527</v>
      </c>
      <c r="N246" s="66" t="s">
        <v>2528</v>
      </c>
      <c r="O246" s="66"/>
      <c r="P246" s="66" t="s">
        <v>1829</v>
      </c>
      <c r="Q246" s="141">
        <v>449</v>
      </c>
    </row>
    <row r="247" spans="1:17" s="72" customFormat="1">
      <c r="A247" s="66"/>
      <c r="B247" s="66" t="s">
        <v>994</v>
      </c>
      <c r="C247" s="221" t="s">
        <v>1569</v>
      </c>
      <c r="D247" s="66" t="s">
        <v>2027</v>
      </c>
      <c r="E247" s="68">
        <v>0.39350000000000002</v>
      </c>
      <c r="F247" s="74">
        <v>1</v>
      </c>
      <c r="G247" s="74">
        <v>1</v>
      </c>
      <c r="H247" s="68">
        <f t="shared" si="6"/>
        <v>0.39350000000000002</v>
      </c>
      <c r="I247" s="70">
        <f t="shared" si="7"/>
        <v>0.39350000000000002</v>
      </c>
      <c r="J247" s="71">
        <f>ROUND((H247*'2-Calculator'!$D$26),2)</f>
        <v>2593.17</v>
      </c>
      <c r="K247" s="71">
        <f>ROUND((I247*'2-Calculator'!$D$26),2)</f>
        <v>2593.17</v>
      </c>
      <c r="L247" s="69">
        <v>3.01</v>
      </c>
      <c r="M247" s="66" t="s">
        <v>2527</v>
      </c>
      <c r="N247" s="66" t="s">
        <v>2528</v>
      </c>
      <c r="O247" s="66"/>
      <c r="P247" s="66" t="s">
        <v>1829</v>
      </c>
      <c r="Q247" s="141">
        <v>322</v>
      </c>
    </row>
    <row r="248" spans="1:17" s="72" customFormat="1">
      <c r="A248" s="66"/>
      <c r="B248" s="66" t="s">
        <v>993</v>
      </c>
      <c r="C248" s="221" t="s">
        <v>1569</v>
      </c>
      <c r="D248" s="66" t="s">
        <v>2027</v>
      </c>
      <c r="E248" s="68">
        <v>0.85634999999999994</v>
      </c>
      <c r="F248" s="74">
        <v>1</v>
      </c>
      <c r="G248" s="74">
        <v>1</v>
      </c>
      <c r="H248" s="68">
        <f t="shared" si="6"/>
        <v>0.85634999999999994</v>
      </c>
      <c r="I248" s="70">
        <f t="shared" si="7"/>
        <v>0.85634999999999994</v>
      </c>
      <c r="J248" s="71">
        <f>ROUND((H248*'2-Calculator'!$D$26),2)</f>
        <v>5643.35</v>
      </c>
      <c r="K248" s="71">
        <f>ROUND((I248*'2-Calculator'!$D$26),2)</f>
        <v>5643.35</v>
      </c>
      <c r="L248" s="69">
        <v>4.8</v>
      </c>
      <c r="M248" s="66" t="s">
        <v>2527</v>
      </c>
      <c r="N248" s="66" t="s">
        <v>2528</v>
      </c>
      <c r="O248" s="66"/>
      <c r="P248" s="66" t="s">
        <v>1829</v>
      </c>
      <c r="Q248" s="141">
        <v>138</v>
      </c>
    </row>
    <row r="249" spans="1:17" s="72" customFormat="1">
      <c r="A249" s="66"/>
      <c r="B249" s="66" t="s">
        <v>992</v>
      </c>
      <c r="C249" s="221" t="s">
        <v>1569</v>
      </c>
      <c r="D249" s="66" t="s">
        <v>2027</v>
      </c>
      <c r="E249" s="68">
        <v>2.1262599999999998</v>
      </c>
      <c r="F249" s="74">
        <v>1</v>
      </c>
      <c r="G249" s="74">
        <v>1</v>
      </c>
      <c r="H249" s="68">
        <f t="shared" si="6"/>
        <v>2.1262599999999998</v>
      </c>
      <c r="I249" s="70">
        <f t="shared" si="7"/>
        <v>2.1262599999999998</v>
      </c>
      <c r="J249" s="71">
        <f>ROUND((H249*'2-Calculator'!$D$26),2)</f>
        <v>14012.05</v>
      </c>
      <c r="K249" s="71">
        <f>ROUND((I249*'2-Calculator'!$D$26),2)</f>
        <v>14012.05</v>
      </c>
      <c r="L249" s="69">
        <v>8.86</v>
      </c>
      <c r="M249" s="66" t="s">
        <v>2527</v>
      </c>
      <c r="N249" s="66" t="s">
        <v>2528</v>
      </c>
      <c r="O249" s="66"/>
      <c r="P249" s="66" t="s">
        <v>1829</v>
      </c>
      <c r="Q249" s="141">
        <v>20</v>
      </c>
    </row>
    <row r="250" spans="1:17" s="72" customFormat="1">
      <c r="A250" s="66"/>
      <c r="B250" s="66" t="s">
        <v>991</v>
      </c>
      <c r="C250" s="221" t="s">
        <v>1570</v>
      </c>
      <c r="D250" s="66" t="s">
        <v>2200</v>
      </c>
      <c r="E250" s="68">
        <v>0.44177</v>
      </c>
      <c r="F250" s="74">
        <v>1</v>
      </c>
      <c r="G250" s="74">
        <v>1</v>
      </c>
      <c r="H250" s="68">
        <f t="shared" si="6"/>
        <v>0.44177</v>
      </c>
      <c r="I250" s="70">
        <f t="shared" si="7"/>
        <v>0.44177</v>
      </c>
      <c r="J250" s="71">
        <f>ROUND((H250*'2-Calculator'!$D$26),2)</f>
        <v>2911.26</v>
      </c>
      <c r="K250" s="71">
        <f>ROUND((I250*'2-Calculator'!$D$26),2)</f>
        <v>2911.26</v>
      </c>
      <c r="L250" s="69">
        <v>2.4900000000000002</v>
      </c>
      <c r="M250" s="66" t="s">
        <v>2527</v>
      </c>
      <c r="N250" s="66" t="s">
        <v>2528</v>
      </c>
      <c r="O250" s="66"/>
      <c r="P250" s="66" t="s">
        <v>1829</v>
      </c>
      <c r="Q250" s="141">
        <v>431</v>
      </c>
    </row>
    <row r="251" spans="1:17" s="72" customFormat="1">
      <c r="A251" s="66"/>
      <c r="B251" s="66" t="s">
        <v>990</v>
      </c>
      <c r="C251" s="221" t="s">
        <v>1570</v>
      </c>
      <c r="D251" s="66" t="s">
        <v>2200</v>
      </c>
      <c r="E251" s="68">
        <v>0.62975999999999999</v>
      </c>
      <c r="F251" s="74">
        <v>1</v>
      </c>
      <c r="G251" s="74">
        <v>1</v>
      </c>
      <c r="H251" s="68">
        <f t="shared" si="6"/>
        <v>0.62975999999999999</v>
      </c>
      <c r="I251" s="70">
        <f t="shared" si="7"/>
        <v>0.62975999999999999</v>
      </c>
      <c r="J251" s="71">
        <f>ROUND((H251*'2-Calculator'!$D$26),2)</f>
        <v>4150.12</v>
      </c>
      <c r="K251" s="71">
        <f>ROUND((I251*'2-Calculator'!$D$26),2)</f>
        <v>4150.12</v>
      </c>
      <c r="L251" s="69">
        <v>3.15</v>
      </c>
      <c r="M251" s="66" t="s">
        <v>2527</v>
      </c>
      <c r="N251" s="66" t="s">
        <v>2528</v>
      </c>
      <c r="O251" s="66"/>
      <c r="P251" s="66" t="s">
        <v>1829</v>
      </c>
      <c r="Q251" s="141">
        <v>612</v>
      </c>
    </row>
    <row r="252" spans="1:17" s="72" customFormat="1">
      <c r="A252" s="66"/>
      <c r="B252" s="66" t="s">
        <v>989</v>
      </c>
      <c r="C252" s="221" t="s">
        <v>1570</v>
      </c>
      <c r="D252" s="66" t="s">
        <v>2200</v>
      </c>
      <c r="E252" s="68">
        <v>0.96038000000000001</v>
      </c>
      <c r="F252" s="74">
        <v>1</v>
      </c>
      <c r="G252" s="74">
        <v>1</v>
      </c>
      <c r="H252" s="68">
        <f t="shared" si="6"/>
        <v>0.96038000000000001</v>
      </c>
      <c r="I252" s="70">
        <f t="shared" si="7"/>
        <v>0.96038000000000001</v>
      </c>
      <c r="J252" s="71">
        <f>ROUND((H252*'2-Calculator'!$D$26),2)</f>
        <v>6328.9</v>
      </c>
      <c r="K252" s="71">
        <f>ROUND((I252*'2-Calculator'!$D$26),2)</f>
        <v>6328.9</v>
      </c>
      <c r="L252" s="69">
        <v>4.84</v>
      </c>
      <c r="M252" s="66" t="s">
        <v>2527</v>
      </c>
      <c r="N252" s="66" t="s">
        <v>2528</v>
      </c>
      <c r="O252" s="66"/>
      <c r="P252" s="66" t="s">
        <v>1829</v>
      </c>
      <c r="Q252" s="141">
        <v>390</v>
      </c>
    </row>
    <row r="253" spans="1:17" s="72" customFormat="1">
      <c r="A253" s="66"/>
      <c r="B253" s="66" t="s">
        <v>988</v>
      </c>
      <c r="C253" s="221" t="s">
        <v>1570</v>
      </c>
      <c r="D253" s="66" t="s">
        <v>2200</v>
      </c>
      <c r="E253" s="68">
        <v>1.76048</v>
      </c>
      <c r="F253" s="74">
        <v>1</v>
      </c>
      <c r="G253" s="74">
        <v>1</v>
      </c>
      <c r="H253" s="68">
        <f t="shared" si="6"/>
        <v>1.76048</v>
      </c>
      <c r="I253" s="70">
        <f t="shared" si="7"/>
        <v>1.76048</v>
      </c>
      <c r="J253" s="71">
        <f>ROUND((H253*'2-Calculator'!$D$26),2)</f>
        <v>11601.56</v>
      </c>
      <c r="K253" s="71">
        <f>ROUND((I253*'2-Calculator'!$D$26),2)</f>
        <v>11601.56</v>
      </c>
      <c r="L253" s="69">
        <v>8.07</v>
      </c>
      <c r="M253" s="66" t="s">
        <v>2527</v>
      </c>
      <c r="N253" s="66" t="s">
        <v>2528</v>
      </c>
      <c r="O253" s="66"/>
      <c r="P253" s="66" t="s">
        <v>1829</v>
      </c>
      <c r="Q253" s="141">
        <v>82</v>
      </c>
    </row>
    <row r="254" spans="1:17" s="72" customFormat="1">
      <c r="A254" s="66"/>
      <c r="B254" s="66" t="s">
        <v>987</v>
      </c>
      <c r="C254" s="221" t="s">
        <v>1571</v>
      </c>
      <c r="D254" s="66" t="s">
        <v>2425</v>
      </c>
      <c r="E254" s="68">
        <v>0.51524999999999999</v>
      </c>
      <c r="F254" s="74">
        <v>1</v>
      </c>
      <c r="G254" s="74">
        <v>1</v>
      </c>
      <c r="H254" s="68">
        <f t="shared" si="6"/>
        <v>0.51524999999999999</v>
      </c>
      <c r="I254" s="70">
        <f t="shared" si="7"/>
        <v>0.51524999999999999</v>
      </c>
      <c r="J254" s="71">
        <f>ROUND((H254*'2-Calculator'!$D$26),2)</f>
        <v>3395.5</v>
      </c>
      <c r="K254" s="71">
        <f>ROUND((I254*'2-Calculator'!$D$26),2)</f>
        <v>3395.5</v>
      </c>
      <c r="L254" s="69">
        <v>2.67</v>
      </c>
      <c r="M254" s="66" t="s">
        <v>2527</v>
      </c>
      <c r="N254" s="66" t="s">
        <v>2528</v>
      </c>
      <c r="O254" s="66"/>
      <c r="P254" s="66" t="s">
        <v>1829</v>
      </c>
      <c r="Q254" s="141">
        <v>117</v>
      </c>
    </row>
    <row r="255" spans="1:17" s="72" customFormat="1">
      <c r="A255" s="66"/>
      <c r="B255" s="66" t="s">
        <v>986</v>
      </c>
      <c r="C255" s="221" t="s">
        <v>1571</v>
      </c>
      <c r="D255" s="66" t="s">
        <v>2425</v>
      </c>
      <c r="E255" s="68">
        <v>0.64029999999999998</v>
      </c>
      <c r="F255" s="74">
        <v>1</v>
      </c>
      <c r="G255" s="74">
        <v>1</v>
      </c>
      <c r="H255" s="68">
        <f t="shared" si="6"/>
        <v>0.64029999999999998</v>
      </c>
      <c r="I255" s="70">
        <f t="shared" si="7"/>
        <v>0.64029999999999998</v>
      </c>
      <c r="J255" s="71">
        <f>ROUND((H255*'2-Calculator'!$D$26),2)</f>
        <v>4219.58</v>
      </c>
      <c r="K255" s="71">
        <f>ROUND((I255*'2-Calculator'!$D$26),2)</f>
        <v>4219.58</v>
      </c>
      <c r="L255" s="69">
        <v>3.28</v>
      </c>
      <c r="M255" s="66" t="s">
        <v>2527</v>
      </c>
      <c r="N255" s="66" t="s">
        <v>2528</v>
      </c>
      <c r="O255" s="66"/>
      <c r="P255" s="66" t="s">
        <v>1829</v>
      </c>
      <c r="Q255" s="141">
        <v>291</v>
      </c>
    </row>
    <row r="256" spans="1:17" s="72" customFormat="1">
      <c r="A256" s="66"/>
      <c r="B256" s="66" t="s">
        <v>985</v>
      </c>
      <c r="C256" s="221" t="s">
        <v>1571</v>
      </c>
      <c r="D256" s="66" t="s">
        <v>2425</v>
      </c>
      <c r="E256" s="68">
        <v>0.85184000000000004</v>
      </c>
      <c r="F256" s="74">
        <v>1</v>
      </c>
      <c r="G256" s="74">
        <v>1</v>
      </c>
      <c r="H256" s="68">
        <f t="shared" si="6"/>
        <v>0.85184000000000004</v>
      </c>
      <c r="I256" s="70">
        <f t="shared" si="7"/>
        <v>0.85184000000000004</v>
      </c>
      <c r="J256" s="71">
        <f>ROUND((H256*'2-Calculator'!$D$26),2)</f>
        <v>5613.63</v>
      </c>
      <c r="K256" s="71">
        <f>ROUND((I256*'2-Calculator'!$D$26),2)</f>
        <v>5613.63</v>
      </c>
      <c r="L256" s="69">
        <v>4.38</v>
      </c>
      <c r="M256" s="66" t="s">
        <v>2527</v>
      </c>
      <c r="N256" s="66" t="s">
        <v>2528</v>
      </c>
      <c r="O256" s="66"/>
      <c r="P256" s="66" t="s">
        <v>1829</v>
      </c>
      <c r="Q256" s="141">
        <v>382</v>
      </c>
    </row>
    <row r="257" spans="1:17" s="72" customFormat="1">
      <c r="A257" s="66"/>
      <c r="B257" s="66" t="s">
        <v>984</v>
      </c>
      <c r="C257" s="221" t="s">
        <v>1571</v>
      </c>
      <c r="D257" s="66" t="s">
        <v>2425</v>
      </c>
      <c r="E257" s="68">
        <v>1.60026</v>
      </c>
      <c r="F257" s="74">
        <v>1</v>
      </c>
      <c r="G257" s="74">
        <v>1</v>
      </c>
      <c r="H257" s="68">
        <f t="shared" si="6"/>
        <v>1.60026</v>
      </c>
      <c r="I257" s="70">
        <f t="shared" si="7"/>
        <v>1.60026</v>
      </c>
      <c r="J257" s="71">
        <f>ROUND((H257*'2-Calculator'!$D$26),2)</f>
        <v>10545.71</v>
      </c>
      <c r="K257" s="71">
        <f>ROUND((I257*'2-Calculator'!$D$26),2)</f>
        <v>10545.71</v>
      </c>
      <c r="L257" s="69">
        <v>6.82</v>
      </c>
      <c r="M257" s="66" t="s">
        <v>2527</v>
      </c>
      <c r="N257" s="66" t="s">
        <v>2528</v>
      </c>
      <c r="O257" s="66"/>
      <c r="P257" s="66" t="s">
        <v>1829</v>
      </c>
      <c r="Q257" s="141">
        <v>63</v>
      </c>
    </row>
    <row r="258" spans="1:17" s="72" customFormat="1">
      <c r="A258" s="66"/>
      <c r="B258" s="66" t="s">
        <v>983</v>
      </c>
      <c r="C258" s="221" t="s">
        <v>1572</v>
      </c>
      <c r="D258" s="66" t="s">
        <v>2028</v>
      </c>
      <c r="E258" s="68">
        <v>0.34183999999999998</v>
      </c>
      <c r="F258" s="74">
        <v>1</v>
      </c>
      <c r="G258" s="74">
        <v>1</v>
      </c>
      <c r="H258" s="68">
        <f t="shared" si="6"/>
        <v>0.34183999999999998</v>
      </c>
      <c r="I258" s="70">
        <f t="shared" si="7"/>
        <v>0.34183999999999998</v>
      </c>
      <c r="J258" s="71">
        <f>ROUND((H258*'2-Calculator'!$D$26),2)</f>
        <v>2252.73</v>
      </c>
      <c r="K258" s="71">
        <f>ROUND((I258*'2-Calculator'!$D$26),2)</f>
        <v>2252.73</v>
      </c>
      <c r="L258" s="69">
        <v>2.0499999999999998</v>
      </c>
      <c r="M258" s="66" t="s">
        <v>2527</v>
      </c>
      <c r="N258" s="66" t="s">
        <v>2528</v>
      </c>
      <c r="O258" s="66"/>
      <c r="P258" s="66" t="s">
        <v>1829</v>
      </c>
      <c r="Q258" s="141">
        <v>365</v>
      </c>
    </row>
    <row r="259" spans="1:17" s="72" customFormat="1">
      <c r="A259" s="66"/>
      <c r="B259" s="66" t="s">
        <v>982</v>
      </c>
      <c r="C259" s="221" t="s">
        <v>1572</v>
      </c>
      <c r="D259" s="66" t="s">
        <v>2028</v>
      </c>
      <c r="E259" s="68">
        <v>0.49818000000000001</v>
      </c>
      <c r="F259" s="74">
        <v>1</v>
      </c>
      <c r="G259" s="74">
        <v>1</v>
      </c>
      <c r="H259" s="68">
        <f t="shared" si="6"/>
        <v>0.49818000000000001</v>
      </c>
      <c r="I259" s="70">
        <f t="shared" si="7"/>
        <v>0.49818000000000001</v>
      </c>
      <c r="J259" s="71">
        <f>ROUND((H259*'2-Calculator'!$D$26),2)</f>
        <v>3283.01</v>
      </c>
      <c r="K259" s="71">
        <f>ROUND((I259*'2-Calculator'!$D$26),2)</f>
        <v>3283.01</v>
      </c>
      <c r="L259" s="69">
        <v>2.8</v>
      </c>
      <c r="M259" s="66" t="s">
        <v>2527</v>
      </c>
      <c r="N259" s="66" t="s">
        <v>2528</v>
      </c>
      <c r="O259" s="66"/>
      <c r="P259" s="66" t="s">
        <v>1829</v>
      </c>
      <c r="Q259" s="141">
        <v>272</v>
      </c>
    </row>
    <row r="260" spans="1:17" s="72" customFormat="1">
      <c r="A260" s="66"/>
      <c r="B260" s="66" t="s">
        <v>981</v>
      </c>
      <c r="C260" s="221" t="s">
        <v>1572</v>
      </c>
      <c r="D260" s="66" t="s">
        <v>2028</v>
      </c>
      <c r="E260" s="68">
        <v>0.72450000000000003</v>
      </c>
      <c r="F260" s="74">
        <v>1</v>
      </c>
      <c r="G260" s="74">
        <v>1</v>
      </c>
      <c r="H260" s="68">
        <f t="shared" si="6"/>
        <v>0.72450000000000003</v>
      </c>
      <c r="I260" s="70">
        <f t="shared" si="7"/>
        <v>0.72450000000000003</v>
      </c>
      <c r="J260" s="71">
        <f>ROUND((H260*'2-Calculator'!$D$26),2)</f>
        <v>4774.46</v>
      </c>
      <c r="K260" s="71">
        <f>ROUND((I260*'2-Calculator'!$D$26),2)</f>
        <v>4774.46</v>
      </c>
      <c r="L260" s="69">
        <v>3.83</v>
      </c>
      <c r="M260" s="66" t="s">
        <v>2527</v>
      </c>
      <c r="N260" s="66" t="s">
        <v>2528</v>
      </c>
      <c r="O260" s="66"/>
      <c r="P260" s="66" t="s">
        <v>1829</v>
      </c>
      <c r="Q260" s="141">
        <v>111</v>
      </c>
    </row>
    <row r="261" spans="1:17" s="72" customFormat="1">
      <c r="A261" s="66"/>
      <c r="B261" s="66" t="s">
        <v>980</v>
      </c>
      <c r="C261" s="221" t="s">
        <v>1572</v>
      </c>
      <c r="D261" s="66" t="s">
        <v>2028</v>
      </c>
      <c r="E261" s="68">
        <v>1.38317</v>
      </c>
      <c r="F261" s="74">
        <v>1</v>
      </c>
      <c r="G261" s="74">
        <v>1</v>
      </c>
      <c r="H261" s="68">
        <f t="shared" si="6"/>
        <v>1.38317</v>
      </c>
      <c r="I261" s="70">
        <f t="shared" si="7"/>
        <v>1.38317</v>
      </c>
      <c r="J261" s="71">
        <f>ROUND((H261*'2-Calculator'!$D$26),2)</f>
        <v>9115.09</v>
      </c>
      <c r="K261" s="71">
        <f>ROUND((I261*'2-Calculator'!$D$26),2)</f>
        <v>9115.09</v>
      </c>
      <c r="L261" s="69">
        <v>5.55</v>
      </c>
      <c r="M261" s="66" t="s">
        <v>2527</v>
      </c>
      <c r="N261" s="66" t="s">
        <v>2528</v>
      </c>
      <c r="O261" s="66"/>
      <c r="P261" s="66" t="s">
        <v>1829</v>
      </c>
      <c r="Q261" s="141">
        <v>13</v>
      </c>
    </row>
    <row r="262" spans="1:17" s="72" customFormat="1">
      <c r="A262" s="66"/>
      <c r="B262" s="66" t="s">
        <v>979</v>
      </c>
      <c r="C262" s="221" t="s">
        <v>1573</v>
      </c>
      <c r="D262" s="66" t="s">
        <v>2201</v>
      </c>
      <c r="E262" s="68">
        <v>0.59945000000000004</v>
      </c>
      <c r="F262" s="74">
        <v>1</v>
      </c>
      <c r="G262" s="74">
        <v>1</v>
      </c>
      <c r="H262" s="68">
        <f t="shared" si="6"/>
        <v>0.59945000000000004</v>
      </c>
      <c r="I262" s="70">
        <f t="shared" si="7"/>
        <v>0.59945000000000004</v>
      </c>
      <c r="J262" s="71">
        <f>ROUND((H262*'2-Calculator'!$D$26),2)</f>
        <v>3950.38</v>
      </c>
      <c r="K262" s="71">
        <f>ROUND((I262*'2-Calculator'!$D$26),2)</f>
        <v>3950.38</v>
      </c>
      <c r="L262" s="69">
        <v>2.98</v>
      </c>
      <c r="M262" s="66" t="s">
        <v>2527</v>
      </c>
      <c r="N262" s="66" t="s">
        <v>2528</v>
      </c>
      <c r="O262" s="66"/>
      <c r="P262" s="66" t="s">
        <v>1829</v>
      </c>
      <c r="Q262" s="141">
        <v>1</v>
      </c>
    </row>
    <row r="263" spans="1:17" s="72" customFormat="1">
      <c r="A263" s="66"/>
      <c r="B263" s="66" t="s">
        <v>978</v>
      </c>
      <c r="C263" s="221" t="s">
        <v>1573</v>
      </c>
      <c r="D263" s="66" t="s">
        <v>2201</v>
      </c>
      <c r="E263" s="68">
        <v>0.72746999999999995</v>
      </c>
      <c r="F263" s="74">
        <v>1</v>
      </c>
      <c r="G263" s="74">
        <v>1</v>
      </c>
      <c r="H263" s="68">
        <f t="shared" si="6"/>
        <v>0.72746999999999995</v>
      </c>
      <c r="I263" s="70">
        <f t="shared" si="7"/>
        <v>0.72746999999999995</v>
      </c>
      <c r="J263" s="71">
        <f>ROUND((H263*'2-Calculator'!$D$26),2)</f>
        <v>4794.03</v>
      </c>
      <c r="K263" s="71">
        <f>ROUND((I263*'2-Calculator'!$D$26),2)</f>
        <v>4794.03</v>
      </c>
      <c r="L263" s="69">
        <v>4.25</v>
      </c>
      <c r="M263" s="66" t="s">
        <v>2527</v>
      </c>
      <c r="N263" s="66" t="s">
        <v>2528</v>
      </c>
      <c r="O263" s="66"/>
      <c r="P263" s="66" t="s">
        <v>1829</v>
      </c>
      <c r="Q263" s="141">
        <v>8</v>
      </c>
    </row>
    <row r="264" spans="1:17" s="72" customFormat="1">
      <c r="A264" s="66"/>
      <c r="B264" s="66" t="s">
        <v>977</v>
      </c>
      <c r="C264" s="221" t="s">
        <v>1573</v>
      </c>
      <c r="D264" s="66" t="s">
        <v>2201</v>
      </c>
      <c r="E264" s="68">
        <v>1.06385</v>
      </c>
      <c r="F264" s="74">
        <v>1</v>
      </c>
      <c r="G264" s="74">
        <v>1</v>
      </c>
      <c r="H264" s="68">
        <f t="shared" si="6"/>
        <v>1.06385</v>
      </c>
      <c r="I264" s="70">
        <f t="shared" si="7"/>
        <v>1.06385</v>
      </c>
      <c r="J264" s="71">
        <f>ROUND((H264*'2-Calculator'!$D$26),2)</f>
        <v>7010.77</v>
      </c>
      <c r="K264" s="71">
        <f>ROUND((I264*'2-Calculator'!$D$26),2)</f>
        <v>7010.77</v>
      </c>
      <c r="L264" s="69">
        <v>5.67</v>
      </c>
      <c r="M264" s="66" t="s">
        <v>2527</v>
      </c>
      <c r="N264" s="66" t="s">
        <v>2528</v>
      </c>
      <c r="O264" s="66"/>
      <c r="P264" s="66" t="s">
        <v>1829</v>
      </c>
      <c r="Q264" s="141">
        <v>14</v>
      </c>
    </row>
    <row r="265" spans="1:17" s="72" customFormat="1">
      <c r="A265" s="66"/>
      <c r="B265" s="66" t="s">
        <v>976</v>
      </c>
      <c r="C265" s="221" t="s">
        <v>1573</v>
      </c>
      <c r="D265" s="66" t="s">
        <v>2201</v>
      </c>
      <c r="E265" s="68">
        <v>1.94326</v>
      </c>
      <c r="F265" s="74">
        <v>1</v>
      </c>
      <c r="G265" s="74">
        <v>1</v>
      </c>
      <c r="H265" s="68">
        <f t="shared" si="6"/>
        <v>1.94326</v>
      </c>
      <c r="I265" s="70">
        <f t="shared" si="7"/>
        <v>1.94326</v>
      </c>
      <c r="J265" s="71">
        <f>ROUND((H265*'2-Calculator'!$D$26),2)</f>
        <v>12806.08</v>
      </c>
      <c r="K265" s="71">
        <f>ROUND((I265*'2-Calculator'!$D$26),2)</f>
        <v>12806.08</v>
      </c>
      <c r="L265" s="69">
        <v>9.2200000000000006</v>
      </c>
      <c r="M265" s="66" t="s">
        <v>2527</v>
      </c>
      <c r="N265" s="66" t="s">
        <v>2528</v>
      </c>
      <c r="O265" s="66"/>
      <c r="P265" s="66" t="s">
        <v>1829</v>
      </c>
      <c r="Q265" s="141">
        <v>1</v>
      </c>
    </row>
    <row r="266" spans="1:17" s="72" customFormat="1">
      <c r="A266" s="66"/>
      <c r="B266" s="66" t="s">
        <v>975</v>
      </c>
      <c r="C266" s="221" t="s">
        <v>1574</v>
      </c>
      <c r="D266" s="66" t="s">
        <v>2202</v>
      </c>
      <c r="E266" s="68">
        <v>0.47474</v>
      </c>
      <c r="F266" s="74">
        <v>1</v>
      </c>
      <c r="G266" s="74">
        <v>1</v>
      </c>
      <c r="H266" s="68">
        <f t="shared" si="6"/>
        <v>0.47474</v>
      </c>
      <c r="I266" s="70">
        <f t="shared" si="7"/>
        <v>0.47474</v>
      </c>
      <c r="J266" s="71">
        <f>ROUND((H266*'2-Calculator'!$D$26),2)</f>
        <v>3128.54</v>
      </c>
      <c r="K266" s="71">
        <f>ROUND((I266*'2-Calculator'!$D$26),2)</f>
        <v>3128.54</v>
      </c>
      <c r="L266" s="69">
        <v>2.96</v>
      </c>
      <c r="M266" s="66" t="s">
        <v>2527</v>
      </c>
      <c r="N266" s="66" t="s">
        <v>2528</v>
      </c>
      <c r="O266" s="66"/>
      <c r="P266" s="66" t="s">
        <v>1829</v>
      </c>
      <c r="Q266" s="141">
        <v>29</v>
      </c>
    </row>
    <row r="267" spans="1:17" s="72" customFormat="1">
      <c r="A267" s="66"/>
      <c r="B267" s="66" t="s">
        <v>974</v>
      </c>
      <c r="C267" s="221" t="s">
        <v>1574</v>
      </c>
      <c r="D267" s="66" t="s">
        <v>2202</v>
      </c>
      <c r="E267" s="68">
        <v>0.66857999999999995</v>
      </c>
      <c r="F267" s="74">
        <v>1</v>
      </c>
      <c r="G267" s="74">
        <v>1</v>
      </c>
      <c r="H267" s="68">
        <f t="shared" si="6"/>
        <v>0.66857999999999995</v>
      </c>
      <c r="I267" s="70">
        <f t="shared" si="7"/>
        <v>0.66857999999999995</v>
      </c>
      <c r="J267" s="71">
        <f>ROUND((H267*'2-Calculator'!$D$26),2)</f>
        <v>4405.9399999999996</v>
      </c>
      <c r="K267" s="71">
        <f>ROUND((I267*'2-Calculator'!$D$26),2)</f>
        <v>4405.9399999999996</v>
      </c>
      <c r="L267" s="69">
        <v>3.24</v>
      </c>
      <c r="M267" s="66" t="s">
        <v>2527</v>
      </c>
      <c r="N267" s="66" t="s">
        <v>2528</v>
      </c>
      <c r="O267" s="66"/>
      <c r="P267" s="66" t="s">
        <v>1829</v>
      </c>
      <c r="Q267" s="141">
        <v>51</v>
      </c>
    </row>
    <row r="268" spans="1:17" s="72" customFormat="1">
      <c r="A268" s="66"/>
      <c r="B268" s="66" t="s">
        <v>973</v>
      </c>
      <c r="C268" s="221" t="s">
        <v>1574</v>
      </c>
      <c r="D268" s="66" t="s">
        <v>2202</v>
      </c>
      <c r="E268" s="68">
        <v>0.99565999999999999</v>
      </c>
      <c r="F268" s="74">
        <v>1</v>
      </c>
      <c r="G268" s="74">
        <v>1</v>
      </c>
      <c r="H268" s="68">
        <f t="shared" si="6"/>
        <v>0.99565999999999999</v>
      </c>
      <c r="I268" s="70">
        <f t="shared" si="7"/>
        <v>0.99565999999999999</v>
      </c>
      <c r="J268" s="71">
        <f>ROUND((H268*'2-Calculator'!$D$26),2)</f>
        <v>6561.4</v>
      </c>
      <c r="K268" s="71">
        <f>ROUND((I268*'2-Calculator'!$D$26),2)</f>
        <v>6561.4</v>
      </c>
      <c r="L268" s="69">
        <v>5.33</v>
      </c>
      <c r="M268" s="66" t="s">
        <v>2527</v>
      </c>
      <c r="N268" s="66" t="s">
        <v>2528</v>
      </c>
      <c r="O268" s="66"/>
      <c r="P268" s="66" t="s">
        <v>1829</v>
      </c>
      <c r="Q268" s="141">
        <v>46</v>
      </c>
    </row>
    <row r="269" spans="1:17" s="72" customFormat="1">
      <c r="A269" s="66"/>
      <c r="B269" s="66" t="s">
        <v>972</v>
      </c>
      <c r="C269" s="221" t="s">
        <v>1574</v>
      </c>
      <c r="D269" s="66" t="s">
        <v>2202</v>
      </c>
      <c r="E269" s="68">
        <v>1.67422</v>
      </c>
      <c r="F269" s="74">
        <v>1</v>
      </c>
      <c r="G269" s="74">
        <v>1</v>
      </c>
      <c r="H269" s="68">
        <f t="shared" si="6"/>
        <v>1.67422</v>
      </c>
      <c r="I269" s="70">
        <f t="shared" si="7"/>
        <v>1.67422</v>
      </c>
      <c r="J269" s="71">
        <f>ROUND((H269*'2-Calculator'!$D$26),2)</f>
        <v>11033.11</v>
      </c>
      <c r="K269" s="71">
        <f>ROUND((I269*'2-Calculator'!$D$26),2)</f>
        <v>11033.11</v>
      </c>
      <c r="L269" s="69">
        <v>9.2899999999999991</v>
      </c>
      <c r="M269" s="66" t="s">
        <v>2527</v>
      </c>
      <c r="N269" s="66" t="s">
        <v>2528</v>
      </c>
      <c r="O269" s="66"/>
      <c r="P269" s="66" t="s">
        <v>1829</v>
      </c>
      <c r="Q269" s="141">
        <v>25</v>
      </c>
    </row>
    <row r="270" spans="1:17" s="72" customFormat="1">
      <c r="A270" s="66"/>
      <c r="B270" s="66" t="s">
        <v>971</v>
      </c>
      <c r="C270" s="221" t="s">
        <v>1575</v>
      </c>
      <c r="D270" s="66" t="s">
        <v>2203</v>
      </c>
      <c r="E270" s="68">
        <v>0.46561999999999998</v>
      </c>
      <c r="F270" s="74">
        <v>1</v>
      </c>
      <c r="G270" s="74">
        <v>1</v>
      </c>
      <c r="H270" s="68">
        <f t="shared" ref="H270:H333" si="8">ROUND(E270*F270,5)</f>
        <v>0.46561999999999998</v>
      </c>
      <c r="I270" s="70">
        <f t="shared" ref="I270:I333" si="9">ROUND(E270*G270,5)</f>
        <v>0.46561999999999998</v>
      </c>
      <c r="J270" s="71">
        <f>ROUND((H270*'2-Calculator'!$D$26),2)</f>
        <v>3068.44</v>
      </c>
      <c r="K270" s="71">
        <f>ROUND((I270*'2-Calculator'!$D$26),2)</f>
        <v>3068.44</v>
      </c>
      <c r="L270" s="69">
        <v>2.59</v>
      </c>
      <c r="M270" s="66" t="s">
        <v>2527</v>
      </c>
      <c r="N270" s="66" t="s">
        <v>2528</v>
      </c>
      <c r="O270" s="66"/>
      <c r="P270" s="66" t="s">
        <v>1829</v>
      </c>
      <c r="Q270" s="141">
        <v>29</v>
      </c>
    </row>
    <row r="271" spans="1:17" s="72" customFormat="1">
      <c r="A271" s="66"/>
      <c r="B271" s="66" t="s">
        <v>970</v>
      </c>
      <c r="C271" s="221" t="s">
        <v>1575</v>
      </c>
      <c r="D271" s="66" t="s">
        <v>2203</v>
      </c>
      <c r="E271" s="68">
        <v>0.56799999999999995</v>
      </c>
      <c r="F271" s="74">
        <v>1</v>
      </c>
      <c r="G271" s="74">
        <v>1</v>
      </c>
      <c r="H271" s="68">
        <f t="shared" si="8"/>
        <v>0.56799999999999995</v>
      </c>
      <c r="I271" s="70">
        <f t="shared" si="9"/>
        <v>0.56799999999999995</v>
      </c>
      <c r="J271" s="71">
        <f>ROUND((H271*'2-Calculator'!$D$26),2)</f>
        <v>3743.12</v>
      </c>
      <c r="K271" s="71">
        <f>ROUND((I271*'2-Calculator'!$D$26),2)</f>
        <v>3743.12</v>
      </c>
      <c r="L271" s="69">
        <v>3.04</v>
      </c>
      <c r="M271" s="66" t="s">
        <v>2527</v>
      </c>
      <c r="N271" s="66" t="s">
        <v>2528</v>
      </c>
      <c r="O271" s="66"/>
      <c r="P271" s="66" t="s">
        <v>1829</v>
      </c>
      <c r="Q271" s="141">
        <v>30</v>
      </c>
    </row>
    <row r="272" spans="1:17" s="72" customFormat="1">
      <c r="A272" s="66"/>
      <c r="B272" s="66" t="s">
        <v>969</v>
      </c>
      <c r="C272" s="221" t="s">
        <v>1575</v>
      </c>
      <c r="D272" s="66" t="s">
        <v>2203</v>
      </c>
      <c r="E272" s="68">
        <v>0.75754999999999995</v>
      </c>
      <c r="F272" s="74">
        <v>1</v>
      </c>
      <c r="G272" s="74">
        <v>1</v>
      </c>
      <c r="H272" s="68">
        <f t="shared" si="8"/>
        <v>0.75754999999999995</v>
      </c>
      <c r="I272" s="70">
        <f t="shared" si="9"/>
        <v>0.75754999999999995</v>
      </c>
      <c r="J272" s="71">
        <f>ROUND((H272*'2-Calculator'!$D$26),2)</f>
        <v>4992.25</v>
      </c>
      <c r="K272" s="71">
        <f>ROUND((I272*'2-Calculator'!$D$26),2)</f>
        <v>4992.25</v>
      </c>
      <c r="L272" s="69">
        <v>4.58</v>
      </c>
      <c r="M272" s="66" t="s">
        <v>2527</v>
      </c>
      <c r="N272" s="66" t="s">
        <v>2528</v>
      </c>
      <c r="O272" s="66"/>
      <c r="P272" s="66" t="s">
        <v>1829</v>
      </c>
      <c r="Q272" s="141">
        <v>24</v>
      </c>
    </row>
    <row r="273" spans="1:17" s="72" customFormat="1">
      <c r="A273" s="66"/>
      <c r="B273" s="66" t="s">
        <v>968</v>
      </c>
      <c r="C273" s="221" t="s">
        <v>1575</v>
      </c>
      <c r="D273" s="66" t="s">
        <v>2203</v>
      </c>
      <c r="E273" s="68">
        <v>1.2234499999999999</v>
      </c>
      <c r="F273" s="74">
        <v>1</v>
      </c>
      <c r="G273" s="74">
        <v>1</v>
      </c>
      <c r="H273" s="68">
        <f t="shared" si="8"/>
        <v>1.2234499999999999</v>
      </c>
      <c r="I273" s="70">
        <f t="shared" si="9"/>
        <v>1.2234499999999999</v>
      </c>
      <c r="J273" s="71">
        <f>ROUND((H273*'2-Calculator'!$D$26),2)</f>
        <v>8062.54</v>
      </c>
      <c r="K273" s="71">
        <f>ROUND((I273*'2-Calculator'!$D$26),2)</f>
        <v>8062.54</v>
      </c>
      <c r="L273" s="69">
        <v>13</v>
      </c>
      <c r="M273" s="66" t="s">
        <v>2527</v>
      </c>
      <c r="N273" s="66" t="s">
        <v>2528</v>
      </c>
      <c r="O273" s="66"/>
      <c r="P273" s="66" t="s">
        <v>1829</v>
      </c>
      <c r="Q273" s="141">
        <v>4</v>
      </c>
    </row>
    <row r="274" spans="1:17" s="72" customFormat="1">
      <c r="A274" s="66"/>
      <c r="B274" s="66" t="s">
        <v>2204</v>
      </c>
      <c r="C274" s="221" t="s">
        <v>2397</v>
      </c>
      <c r="D274" s="66" t="s">
        <v>2205</v>
      </c>
      <c r="E274" s="68">
        <v>0.44377</v>
      </c>
      <c r="F274" s="74">
        <v>1</v>
      </c>
      <c r="G274" s="74">
        <v>1</v>
      </c>
      <c r="H274" s="68">
        <f t="shared" si="8"/>
        <v>0.44377</v>
      </c>
      <c r="I274" s="70">
        <f t="shared" si="9"/>
        <v>0.44377</v>
      </c>
      <c r="J274" s="71">
        <f>ROUND((H274*'2-Calculator'!$D$26),2)</f>
        <v>2924.44</v>
      </c>
      <c r="K274" s="71">
        <f>ROUND((I274*'2-Calculator'!$D$26),2)</f>
        <v>2924.44</v>
      </c>
      <c r="L274" s="69">
        <v>2.15</v>
      </c>
      <c r="M274" s="66" t="s">
        <v>2527</v>
      </c>
      <c r="N274" s="66" t="s">
        <v>2528</v>
      </c>
      <c r="O274" s="66"/>
      <c r="P274" s="66" t="s">
        <v>1829</v>
      </c>
      <c r="Q274" s="141">
        <v>31</v>
      </c>
    </row>
    <row r="275" spans="1:17" s="72" customFormat="1">
      <c r="A275" s="66"/>
      <c r="B275" s="66" t="s">
        <v>2206</v>
      </c>
      <c r="C275" s="221" t="s">
        <v>2397</v>
      </c>
      <c r="D275" s="66" t="s">
        <v>2205</v>
      </c>
      <c r="E275" s="68">
        <v>0.54505000000000003</v>
      </c>
      <c r="F275" s="74">
        <v>1</v>
      </c>
      <c r="G275" s="74">
        <v>1</v>
      </c>
      <c r="H275" s="68">
        <f t="shared" si="8"/>
        <v>0.54505000000000003</v>
      </c>
      <c r="I275" s="70">
        <f t="shared" si="9"/>
        <v>0.54505000000000003</v>
      </c>
      <c r="J275" s="71">
        <f>ROUND((H275*'2-Calculator'!$D$26),2)</f>
        <v>3591.88</v>
      </c>
      <c r="K275" s="71">
        <f>ROUND((I275*'2-Calculator'!$D$26),2)</f>
        <v>3591.88</v>
      </c>
      <c r="L275" s="69">
        <v>2.74</v>
      </c>
      <c r="M275" s="66" t="s">
        <v>2527</v>
      </c>
      <c r="N275" s="66" t="s">
        <v>2528</v>
      </c>
      <c r="O275" s="66"/>
      <c r="P275" s="66" t="s">
        <v>1829</v>
      </c>
      <c r="Q275" s="141">
        <v>52</v>
      </c>
    </row>
    <row r="276" spans="1:17" s="72" customFormat="1">
      <c r="A276" s="66"/>
      <c r="B276" s="66" t="s">
        <v>2207</v>
      </c>
      <c r="C276" s="221" t="s">
        <v>2397</v>
      </c>
      <c r="D276" s="66" t="s">
        <v>2205</v>
      </c>
      <c r="E276" s="68">
        <v>0.74717</v>
      </c>
      <c r="F276" s="74">
        <v>1</v>
      </c>
      <c r="G276" s="74">
        <v>1</v>
      </c>
      <c r="H276" s="68">
        <f t="shared" si="8"/>
        <v>0.74717</v>
      </c>
      <c r="I276" s="70">
        <f t="shared" si="9"/>
        <v>0.74717</v>
      </c>
      <c r="J276" s="71">
        <f>ROUND((H276*'2-Calculator'!$D$26),2)</f>
        <v>4923.8500000000004</v>
      </c>
      <c r="K276" s="71">
        <f>ROUND((I276*'2-Calculator'!$D$26),2)</f>
        <v>4923.8500000000004</v>
      </c>
      <c r="L276" s="69">
        <v>3.41</v>
      </c>
      <c r="M276" s="66" t="s">
        <v>2527</v>
      </c>
      <c r="N276" s="66" t="s">
        <v>2528</v>
      </c>
      <c r="O276" s="66"/>
      <c r="P276" s="66" t="s">
        <v>1829</v>
      </c>
      <c r="Q276" s="141">
        <v>29</v>
      </c>
    </row>
    <row r="277" spans="1:17" s="72" customFormat="1">
      <c r="A277" s="66"/>
      <c r="B277" s="66" t="s">
        <v>2208</v>
      </c>
      <c r="C277" s="221" t="s">
        <v>2397</v>
      </c>
      <c r="D277" s="66" t="s">
        <v>2205</v>
      </c>
      <c r="E277" s="68">
        <v>1.3045199999999999</v>
      </c>
      <c r="F277" s="74">
        <v>1</v>
      </c>
      <c r="G277" s="74">
        <v>1</v>
      </c>
      <c r="H277" s="68">
        <f t="shared" si="8"/>
        <v>1.3045199999999999</v>
      </c>
      <c r="I277" s="70">
        <f t="shared" si="9"/>
        <v>1.3045199999999999</v>
      </c>
      <c r="J277" s="71">
        <f>ROUND((H277*'2-Calculator'!$D$26),2)</f>
        <v>8596.7900000000009</v>
      </c>
      <c r="K277" s="71">
        <f>ROUND((I277*'2-Calculator'!$D$26),2)</f>
        <v>8596.7900000000009</v>
      </c>
      <c r="L277" s="69">
        <v>5.87</v>
      </c>
      <c r="M277" s="66" t="s">
        <v>2527</v>
      </c>
      <c r="N277" s="66" t="s">
        <v>2528</v>
      </c>
      <c r="O277" s="66"/>
      <c r="P277" s="66" t="s">
        <v>1829</v>
      </c>
      <c r="Q277" s="141">
        <v>8</v>
      </c>
    </row>
    <row r="278" spans="1:17" s="72" customFormat="1">
      <c r="A278" s="66"/>
      <c r="B278" s="66" t="s">
        <v>967</v>
      </c>
      <c r="C278" s="221" t="s">
        <v>1576</v>
      </c>
      <c r="D278" s="66" t="s">
        <v>2209</v>
      </c>
      <c r="E278" s="68">
        <v>3.2852000000000001</v>
      </c>
      <c r="F278" s="74">
        <v>1</v>
      </c>
      <c r="G278" s="74">
        <v>1</v>
      </c>
      <c r="H278" s="68">
        <f t="shared" si="8"/>
        <v>3.2852000000000001</v>
      </c>
      <c r="I278" s="70">
        <f t="shared" si="9"/>
        <v>3.2852000000000001</v>
      </c>
      <c r="J278" s="71">
        <f>ROUND((H278*'2-Calculator'!$D$26),2)</f>
        <v>21649.47</v>
      </c>
      <c r="K278" s="71">
        <f>ROUND((I278*'2-Calculator'!$D$26),2)</f>
        <v>21649.47</v>
      </c>
      <c r="L278" s="69">
        <v>4.5</v>
      </c>
      <c r="M278" s="66" t="s">
        <v>2525</v>
      </c>
      <c r="N278" s="66" t="s">
        <v>2529</v>
      </c>
      <c r="O278" s="66"/>
      <c r="P278" s="66" t="s">
        <v>1829</v>
      </c>
      <c r="Q278" s="141">
        <v>10</v>
      </c>
    </row>
    <row r="279" spans="1:17" s="72" customFormat="1">
      <c r="A279" s="66"/>
      <c r="B279" s="66" t="s">
        <v>966</v>
      </c>
      <c r="C279" s="221" t="s">
        <v>1576</v>
      </c>
      <c r="D279" s="66" t="s">
        <v>2209</v>
      </c>
      <c r="E279" s="68">
        <v>3.7299199999999999</v>
      </c>
      <c r="F279" s="74">
        <v>1</v>
      </c>
      <c r="G279" s="74">
        <v>1</v>
      </c>
      <c r="H279" s="68">
        <f t="shared" si="8"/>
        <v>3.7299199999999999</v>
      </c>
      <c r="I279" s="70">
        <f t="shared" si="9"/>
        <v>3.7299199999999999</v>
      </c>
      <c r="J279" s="71">
        <f>ROUND((H279*'2-Calculator'!$D$26),2)</f>
        <v>24580.17</v>
      </c>
      <c r="K279" s="71">
        <f>ROUND((I279*'2-Calculator'!$D$26),2)</f>
        <v>24580.17</v>
      </c>
      <c r="L279" s="69">
        <v>5.79</v>
      </c>
      <c r="M279" s="66" t="s">
        <v>2525</v>
      </c>
      <c r="N279" s="66" t="s">
        <v>2529</v>
      </c>
      <c r="O279" s="66"/>
      <c r="P279" s="66" t="s">
        <v>1829</v>
      </c>
      <c r="Q279" s="141">
        <v>31</v>
      </c>
    </row>
    <row r="280" spans="1:17" s="72" customFormat="1">
      <c r="A280" s="66"/>
      <c r="B280" s="66" t="s">
        <v>965</v>
      </c>
      <c r="C280" s="221" t="s">
        <v>1576</v>
      </c>
      <c r="D280" s="66" t="s">
        <v>2209</v>
      </c>
      <c r="E280" s="68">
        <v>4.8643799999999997</v>
      </c>
      <c r="F280" s="74">
        <v>1</v>
      </c>
      <c r="G280" s="74">
        <v>1</v>
      </c>
      <c r="H280" s="68">
        <f t="shared" si="8"/>
        <v>4.8643799999999997</v>
      </c>
      <c r="I280" s="70">
        <f t="shared" si="9"/>
        <v>4.8643799999999997</v>
      </c>
      <c r="J280" s="71">
        <f>ROUND((H280*'2-Calculator'!$D$26),2)</f>
        <v>32056.26</v>
      </c>
      <c r="K280" s="71">
        <f>ROUND((I280*'2-Calculator'!$D$26),2)</f>
        <v>32056.26</v>
      </c>
      <c r="L280" s="69">
        <v>8.98</v>
      </c>
      <c r="M280" s="66" t="s">
        <v>2525</v>
      </c>
      <c r="N280" s="66" t="s">
        <v>2529</v>
      </c>
      <c r="O280" s="66"/>
      <c r="P280" s="66" t="s">
        <v>1829</v>
      </c>
      <c r="Q280" s="141">
        <v>47</v>
      </c>
    </row>
    <row r="281" spans="1:17" s="72" customFormat="1">
      <c r="A281" s="66"/>
      <c r="B281" s="66" t="s">
        <v>964</v>
      </c>
      <c r="C281" s="221" t="s">
        <v>1576</v>
      </c>
      <c r="D281" s="66" t="s">
        <v>2209</v>
      </c>
      <c r="E281" s="68">
        <v>8.4492499999999993</v>
      </c>
      <c r="F281" s="74">
        <v>1</v>
      </c>
      <c r="G281" s="74">
        <v>1</v>
      </c>
      <c r="H281" s="68">
        <f t="shared" si="8"/>
        <v>8.4492499999999993</v>
      </c>
      <c r="I281" s="70">
        <f t="shared" si="9"/>
        <v>8.4492499999999993</v>
      </c>
      <c r="J281" s="71">
        <f>ROUND((H281*'2-Calculator'!$D$26),2)</f>
        <v>55680.56</v>
      </c>
      <c r="K281" s="71">
        <f>ROUND((I281*'2-Calculator'!$D$26),2)</f>
        <v>55680.56</v>
      </c>
      <c r="L281" s="69">
        <v>20.67</v>
      </c>
      <c r="M281" s="66" t="s">
        <v>2525</v>
      </c>
      <c r="N281" s="66" t="s">
        <v>2529</v>
      </c>
      <c r="O281" s="66"/>
      <c r="P281" s="66" t="s">
        <v>1829</v>
      </c>
      <c r="Q281" s="141">
        <v>26</v>
      </c>
    </row>
    <row r="282" spans="1:17" s="72" customFormat="1">
      <c r="A282" s="66"/>
      <c r="B282" s="66" t="s">
        <v>963</v>
      </c>
      <c r="C282" s="221" t="s">
        <v>1577</v>
      </c>
      <c r="D282" s="66" t="s">
        <v>2210</v>
      </c>
      <c r="E282" s="68">
        <v>3.8331599999999999</v>
      </c>
      <c r="F282" s="74">
        <v>1</v>
      </c>
      <c r="G282" s="74">
        <v>1</v>
      </c>
      <c r="H282" s="68">
        <f t="shared" si="8"/>
        <v>3.8331599999999999</v>
      </c>
      <c r="I282" s="70">
        <f t="shared" si="9"/>
        <v>3.8331599999999999</v>
      </c>
      <c r="J282" s="71">
        <f>ROUND((H282*'2-Calculator'!$D$26),2)</f>
        <v>25260.52</v>
      </c>
      <c r="K282" s="71">
        <f>ROUND((I282*'2-Calculator'!$D$26),2)</f>
        <v>25260.52</v>
      </c>
      <c r="L282" s="69">
        <v>3.46</v>
      </c>
      <c r="M282" s="66" t="s">
        <v>2525</v>
      </c>
      <c r="N282" s="66" t="s">
        <v>2529</v>
      </c>
      <c r="O282" s="66"/>
      <c r="P282" s="66" t="s">
        <v>1829</v>
      </c>
      <c r="Q282" s="141">
        <v>13</v>
      </c>
    </row>
    <row r="283" spans="1:17" s="72" customFormat="1">
      <c r="A283" s="66"/>
      <c r="B283" s="66" t="s">
        <v>962</v>
      </c>
      <c r="C283" s="221" t="s">
        <v>1577</v>
      </c>
      <c r="D283" s="66" t="s">
        <v>2210</v>
      </c>
      <c r="E283" s="68">
        <v>5.00739</v>
      </c>
      <c r="F283" s="74">
        <v>1</v>
      </c>
      <c r="G283" s="74">
        <v>1</v>
      </c>
      <c r="H283" s="68">
        <f t="shared" si="8"/>
        <v>5.00739</v>
      </c>
      <c r="I283" s="70">
        <f t="shared" si="9"/>
        <v>5.00739</v>
      </c>
      <c r="J283" s="71">
        <f>ROUND((H283*'2-Calculator'!$D$26),2)</f>
        <v>32998.699999999997</v>
      </c>
      <c r="K283" s="71">
        <f>ROUND((I283*'2-Calculator'!$D$26),2)</f>
        <v>32998.699999999997</v>
      </c>
      <c r="L283" s="69">
        <v>8.66</v>
      </c>
      <c r="M283" s="66" t="s">
        <v>2525</v>
      </c>
      <c r="N283" s="66" t="s">
        <v>2529</v>
      </c>
      <c r="O283" s="66"/>
      <c r="P283" s="66" t="s">
        <v>1829</v>
      </c>
      <c r="Q283" s="141">
        <v>16</v>
      </c>
    </row>
    <row r="284" spans="1:17" s="72" customFormat="1">
      <c r="A284" s="66"/>
      <c r="B284" s="66" t="s">
        <v>961</v>
      </c>
      <c r="C284" s="221" t="s">
        <v>1577</v>
      </c>
      <c r="D284" s="66" t="s">
        <v>2210</v>
      </c>
      <c r="E284" s="68">
        <v>7.9840099999999996</v>
      </c>
      <c r="F284" s="74">
        <v>1</v>
      </c>
      <c r="G284" s="74">
        <v>1</v>
      </c>
      <c r="H284" s="68">
        <f t="shared" si="8"/>
        <v>7.9840099999999996</v>
      </c>
      <c r="I284" s="70">
        <f t="shared" si="9"/>
        <v>7.9840099999999996</v>
      </c>
      <c r="J284" s="71">
        <f>ROUND((H284*'2-Calculator'!$D$26),2)</f>
        <v>52614.63</v>
      </c>
      <c r="K284" s="71">
        <f>ROUND((I284*'2-Calculator'!$D$26),2)</f>
        <v>52614.63</v>
      </c>
      <c r="L284" s="69">
        <v>13.03</v>
      </c>
      <c r="M284" s="66" t="s">
        <v>2525</v>
      </c>
      <c r="N284" s="66" t="s">
        <v>2529</v>
      </c>
      <c r="O284" s="66"/>
      <c r="P284" s="66" t="s">
        <v>1829</v>
      </c>
      <c r="Q284" s="141">
        <v>2</v>
      </c>
    </row>
    <row r="285" spans="1:17" s="72" customFormat="1">
      <c r="A285" s="66"/>
      <c r="B285" s="66" t="s">
        <v>960</v>
      </c>
      <c r="C285" s="221" t="s">
        <v>1577</v>
      </c>
      <c r="D285" s="66" t="s">
        <v>2210</v>
      </c>
      <c r="E285" s="68">
        <v>20.322510000000001</v>
      </c>
      <c r="F285" s="74">
        <v>1</v>
      </c>
      <c r="G285" s="74">
        <v>1</v>
      </c>
      <c r="H285" s="68">
        <f t="shared" si="8"/>
        <v>20.322510000000001</v>
      </c>
      <c r="I285" s="70">
        <f t="shared" si="9"/>
        <v>20.322510000000001</v>
      </c>
      <c r="J285" s="71">
        <f>ROUND((H285*'2-Calculator'!$D$26),2)</f>
        <v>133925.34</v>
      </c>
      <c r="K285" s="71">
        <f>ROUND((I285*'2-Calculator'!$D$26),2)</f>
        <v>133925.34</v>
      </c>
      <c r="L285" s="69">
        <v>28.24</v>
      </c>
      <c r="M285" s="66" t="s">
        <v>2525</v>
      </c>
      <c r="N285" s="66" t="s">
        <v>2529</v>
      </c>
      <c r="O285" s="66"/>
      <c r="P285" s="66" t="s">
        <v>1829</v>
      </c>
      <c r="Q285" s="141">
        <v>7</v>
      </c>
    </row>
    <row r="286" spans="1:17" s="72" customFormat="1">
      <c r="A286" s="66"/>
      <c r="B286" s="66" t="s">
        <v>959</v>
      </c>
      <c r="C286" s="221" t="s">
        <v>1578</v>
      </c>
      <c r="D286" s="66" t="s">
        <v>2426</v>
      </c>
      <c r="E286" s="68">
        <v>4.1113400000000002</v>
      </c>
      <c r="F286" s="74">
        <v>1</v>
      </c>
      <c r="G286" s="74">
        <v>1</v>
      </c>
      <c r="H286" s="68">
        <f t="shared" si="8"/>
        <v>4.1113400000000002</v>
      </c>
      <c r="I286" s="70">
        <f t="shared" si="9"/>
        <v>4.1113400000000002</v>
      </c>
      <c r="J286" s="71">
        <f>ROUND((H286*'2-Calculator'!$D$26),2)</f>
        <v>27093.73</v>
      </c>
      <c r="K286" s="71">
        <f>ROUND((I286*'2-Calculator'!$D$26),2)</f>
        <v>27093.73</v>
      </c>
      <c r="L286" s="69">
        <v>6.75</v>
      </c>
      <c r="M286" s="66" t="s">
        <v>2525</v>
      </c>
      <c r="N286" s="66" t="s">
        <v>2529</v>
      </c>
      <c r="O286" s="66"/>
      <c r="P286" s="66" t="s">
        <v>1829</v>
      </c>
      <c r="Q286" s="141">
        <v>1</v>
      </c>
    </row>
    <row r="287" spans="1:17" s="72" customFormat="1">
      <c r="A287" s="66"/>
      <c r="B287" s="66" t="s">
        <v>958</v>
      </c>
      <c r="C287" s="221" t="s">
        <v>1578</v>
      </c>
      <c r="D287" s="66" t="s">
        <v>2426</v>
      </c>
      <c r="E287" s="68">
        <v>4.96997</v>
      </c>
      <c r="F287" s="74">
        <v>1</v>
      </c>
      <c r="G287" s="74">
        <v>1</v>
      </c>
      <c r="H287" s="68">
        <f t="shared" si="8"/>
        <v>4.96997</v>
      </c>
      <c r="I287" s="70">
        <f t="shared" si="9"/>
        <v>4.96997</v>
      </c>
      <c r="J287" s="71">
        <f>ROUND((H287*'2-Calculator'!$D$26),2)</f>
        <v>32752.1</v>
      </c>
      <c r="K287" s="71">
        <f>ROUND((I287*'2-Calculator'!$D$26),2)</f>
        <v>32752.1</v>
      </c>
      <c r="L287" s="69">
        <v>8.5</v>
      </c>
      <c r="M287" s="66" t="s">
        <v>2525</v>
      </c>
      <c r="N287" s="66" t="s">
        <v>2529</v>
      </c>
      <c r="O287" s="66"/>
      <c r="P287" s="66" t="s">
        <v>1829</v>
      </c>
      <c r="Q287" s="141">
        <v>0</v>
      </c>
    </row>
    <row r="288" spans="1:17" s="72" customFormat="1">
      <c r="A288" s="66"/>
      <c r="B288" s="66" t="s">
        <v>957</v>
      </c>
      <c r="C288" s="221" t="s">
        <v>1578</v>
      </c>
      <c r="D288" s="66" t="s">
        <v>2426</v>
      </c>
      <c r="E288" s="68">
        <v>6.2394600000000002</v>
      </c>
      <c r="F288" s="74">
        <v>1</v>
      </c>
      <c r="G288" s="74">
        <v>1</v>
      </c>
      <c r="H288" s="68">
        <f t="shared" si="8"/>
        <v>6.2394600000000002</v>
      </c>
      <c r="I288" s="70">
        <f t="shared" si="9"/>
        <v>6.2394600000000002</v>
      </c>
      <c r="J288" s="71">
        <f>ROUND((H288*'2-Calculator'!$D$26),2)</f>
        <v>41118.04</v>
      </c>
      <c r="K288" s="71">
        <f>ROUND((I288*'2-Calculator'!$D$26),2)</f>
        <v>41118.04</v>
      </c>
      <c r="L288" s="69">
        <v>11.55</v>
      </c>
      <c r="M288" s="66" t="s">
        <v>2525</v>
      </c>
      <c r="N288" s="66" t="s">
        <v>2529</v>
      </c>
      <c r="O288" s="66"/>
      <c r="P288" s="66" t="s">
        <v>1829</v>
      </c>
      <c r="Q288" s="141">
        <v>2</v>
      </c>
    </row>
    <row r="289" spans="1:17" s="72" customFormat="1">
      <c r="A289" s="66"/>
      <c r="B289" s="66" t="s">
        <v>956</v>
      </c>
      <c r="C289" s="221" t="s">
        <v>1578</v>
      </c>
      <c r="D289" s="66" t="s">
        <v>2426</v>
      </c>
      <c r="E289" s="68">
        <v>9.3716899999999992</v>
      </c>
      <c r="F289" s="74">
        <v>1</v>
      </c>
      <c r="G289" s="74">
        <v>1</v>
      </c>
      <c r="H289" s="68">
        <f t="shared" si="8"/>
        <v>9.3716899999999992</v>
      </c>
      <c r="I289" s="70">
        <f t="shared" si="9"/>
        <v>9.3716899999999992</v>
      </c>
      <c r="J289" s="71">
        <f>ROUND((H289*'2-Calculator'!$D$26),2)</f>
        <v>61759.44</v>
      </c>
      <c r="K289" s="71">
        <f>ROUND((I289*'2-Calculator'!$D$26),2)</f>
        <v>61759.44</v>
      </c>
      <c r="L289" s="69">
        <v>20.49</v>
      </c>
      <c r="M289" s="66" t="s">
        <v>2525</v>
      </c>
      <c r="N289" s="66" t="s">
        <v>2529</v>
      </c>
      <c r="O289" s="66"/>
      <c r="P289" s="66" t="s">
        <v>1829</v>
      </c>
      <c r="Q289" s="141">
        <v>6</v>
      </c>
    </row>
    <row r="290" spans="1:17" s="72" customFormat="1">
      <c r="A290" s="66"/>
      <c r="B290" s="66" t="s">
        <v>955</v>
      </c>
      <c r="C290" s="221" t="s">
        <v>1579</v>
      </c>
      <c r="D290" s="66" t="s">
        <v>2427</v>
      </c>
      <c r="E290" s="68">
        <v>3.70045</v>
      </c>
      <c r="F290" s="74">
        <v>1</v>
      </c>
      <c r="G290" s="74">
        <v>1</v>
      </c>
      <c r="H290" s="68">
        <f t="shared" si="8"/>
        <v>3.70045</v>
      </c>
      <c r="I290" s="70">
        <f t="shared" si="9"/>
        <v>3.70045</v>
      </c>
      <c r="J290" s="71">
        <f>ROUND((H290*'2-Calculator'!$D$26),2)</f>
        <v>24385.97</v>
      </c>
      <c r="K290" s="71">
        <f>ROUND((I290*'2-Calculator'!$D$26),2)</f>
        <v>24385.97</v>
      </c>
      <c r="L290" s="69">
        <v>4.68</v>
      </c>
      <c r="M290" s="66" t="s">
        <v>2525</v>
      </c>
      <c r="N290" s="66" t="s">
        <v>2529</v>
      </c>
      <c r="O290" s="66"/>
      <c r="P290" s="66" t="s">
        <v>1829</v>
      </c>
      <c r="Q290" s="141">
        <v>2</v>
      </c>
    </row>
    <row r="291" spans="1:17" s="72" customFormat="1">
      <c r="A291" s="66"/>
      <c r="B291" s="66" t="s">
        <v>954</v>
      </c>
      <c r="C291" s="221" t="s">
        <v>1579</v>
      </c>
      <c r="D291" s="66" t="s">
        <v>2427</v>
      </c>
      <c r="E291" s="68">
        <v>4.3004800000000003</v>
      </c>
      <c r="F291" s="74">
        <v>1</v>
      </c>
      <c r="G291" s="74">
        <v>1</v>
      </c>
      <c r="H291" s="68">
        <f t="shared" si="8"/>
        <v>4.3004800000000003</v>
      </c>
      <c r="I291" s="70">
        <f t="shared" si="9"/>
        <v>4.3004800000000003</v>
      </c>
      <c r="J291" s="71">
        <f>ROUND((H291*'2-Calculator'!$D$26),2)</f>
        <v>28340.16</v>
      </c>
      <c r="K291" s="71">
        <f>ROUND((I291*'2-Calculator'!$D$26),2)</f>
        <v>28340.16</v>
      </c>
      <c r="L291" s="69">
        <v>5.94</v>
      </c>
      <c r="M291" s="66" t="s">
        <v>2525</v>
      </c>
      <c r="N291" s="66" t="s">
        <v>2529</v>
      </c>
      <c r="O291" s="66"/>
      <c r="P291" s="66" t="s">
        <v>1829</v>
      </c>
      <c r="Q291" s="141">
        <v>11</v>
      </c>
    </row>
    <row r="292" spans="1:17" s="72" customFormat="1">
      <c r="A292" s="66"/>
      <c r="B292" s="66" t="s">
        <v>953</v>
      </c>
      <c r="C292" s="221" t="s">
        <v>1579</v>
      </c>
      <c r="D292" s="66" t="s">
        <v>2427</v>
      </c>
      <c r="E292" s="68">
        <v>5.2676299999999996</v>
      </c>
      <c r="F292" s="74">
        <v>1</v>
      </c>
      <c r="G292" s="74">
        <v>1</v>
      </c>
      <c r="H292" s="68">
        <f t="shared" si="8"/>
        <v>5.2676299999999996</v>
      </c>
      <c r="I292" s="70">
        <f t="shared" si="9"/>
        <v>5.2676299999999996</v>
      </c>
      <c r="J292" s="71">
        <f>ROUND((H292*'2-Calculator'!$D$26),2)</f>
        <v>34713.68</v>
      </c>
      <c r="K292" s="71">
        <f>ROUND((I292*'2-Calculator'!$D$26),2)</f>
        <v>34713.68</v>
      </c>
      <c r="L292" s="69">
        <v>8.44</v>
      </c>
      <c r="M292" s="66" t="s">
        <v>2525</v>
      </c>
      <c r="N292" s="66" t="s">
        <v>2529</v>
      </c>
      <c r="O292" s="66"/>
      <c r="P292" s="66" t="s">
        <v>1829</v>
      </c>
      <c r="Q292" s="141">
        <v>14</v>
      </c>
    </row>
    <row r="293" spans="1:17" s="72" customFormat="1">
      <c r="A293" s="66"/>
      <c r="B293" s="66" t="s">
        <v>952</v>
      </c>
      <c r="C293" s="221" t="s">
        <v>1579</v>
      </c>
      <c r="D293" s="66" t="s">
        <v>2427</v>
      </c>
      <c r="E293" s="68">
        <v>8.1882900000000003</v>
      </c>
      <c r="F293" s="74">
        <v>1</v>
      </c>
      <c r="G293" s="74">
        <v>1</v>
      </c>
      <c r="H293" s="68">
        <f t="shared" si="8"/>
        <v>8.1882900000000003</v>
      </c>
      <c r="I293" s="70">
        <f t="shared" si="9"/>
        <v>8.1882900000000003</v>
      </c>
      <c r="J293" s="71">
        <f>ROUND((H293*'2-Calculator'!$D$26),2)</f>
        <v>53960.83</v>
      </c>
      <c r="K293" s="71">
        <f>ROUND((I293*'2-Calculator'!$D$26),2)</f>
        <v>53960.83</v>
      </c>
      <c r="L293" s="69">
        <v>18.84</v>
      </c>
      <c r="M293" s="66" t="s">
        <v>2525</v>
      </c>
      <c r="N293" s="66" t="s">
        <v>2529</v>
      </c>
      <c r="O293" s="66"/>
      <c r="P293" s="66" t="s">
        <v>1829</v>
      </c>
      <c r="Q293" s="141">
        <v>7</v>
      </c>
    </row>
    <row r="294" spans="1:17" s="72" customFormat="1">
      <c r="A294" s="66"/>
      <c r="B294" s="66" t="s">
        <v>951</v>
      </c>
      <c r="C294" s="221" t="s">
        <v>1580</v>
      </c>
      <c r="D294" s="66" t="s">
        <v>2029</v>
      </c>
      <c r="E294" s="68">
        <v>4.0449099999999998</v>
      </c>
      <c r="F294" s="74">
        <v>1</v>
      </c>
      <c r="G294" s="74">
        <v>1</v>
      </c>
      <c r="H294" s="68">
        <f t="shared" si="8"/>
        <v>4.0449099999999998</v>
      </c>
      <c r="I294" s="70">
        <f t="shared" si="9"/>
        <v>4.0449099999999998</v>
      </c>
      <c r="J294" s="71">
        <f>ROUND((H294*'2-Calculator'!$D$26),2)</f>
        <v>26655.96</v>
      </c>
      <c r="K294" s="71">
        <f>ROUND((I294*'2-Calculator'!$D$26),2)</f>
        <v>26655.96</v>
      </c>
      <c r="L294" s="69">
        <v>7</v>
      </c>
      <c r="M294" s="66" t="s">
        <v>2525</v>
      </c>
      <c r="N294" s="66" t="s">
        <v>2529</v>
      </c>
      <c r="O294" s="66"/>
      <c r="P294" s="66" t="s">
        <v>1829</v>
      </c>
      <c r="Q294" s="141">
        <v>0</v>
      </c>
    </row>
    <row r="295" spans="1:17" s="72" customFormat="1">
      <c r="A295" s="66"/>
      <c r="B295" s="66" t="s">
        <v>950</v>
      </c>
      <c r="C295" s="221" t="s">
        <v>1580</v>
      </c>
      <c r="D295" s="66" t="s">
        <v>2029</v>
      </c>
      <c r="E295" s="68">
        <v>4.4190500000000004</v>
      </c>
      <c r="F295" s="74">
        <v>1</v>
      </c>
      <c r="G295" s="74">
        <v>1</v>
      </c>
      <c r="H295" s="68">
        <f t="shared" si="8"/>
        <v>4.4190500000000004</v>
      </c>
      <c r="I295" s="70">
        <f t="shared" si="9"/>
        <v>4.4190500000000004</v>
      </c>
      <c r="J295" s="71">
        <f>ROUND((H295*'2-Calculator'!$D$26),2)</f>
        <v>29121.54</v>
      </c>
      <c r="K295" s="71">
        <f>ROUND((I295*'2-Calculator'!$D$26),2)</f>
        <v>29121.54</v>
      </c>
      <c r="L295" s="69">
        <v>8.1</v>
      </c>
      <c r="M295" s="66" t="s">
        <v>2525</v>
      </c>
      <c r="N295" s="66" t="s">
        <v>2529</v>
      </c>
      <c r="O295" s="66"/>
      <c r="P295" s="66" t="s">
        <v>1829</v>
      </c>
      <c r="Q295" s="141">
        <v>15</v>
      </c>
    </row>
    <row r="296" spans="1:17" s="72" customFormat="1">
      <c r="A296" s="66"/>
      <c r="B296" s="66" t="s">
        <v>949</v>
      </c>
      <c r="C296" s="221" t="s">
        <v>1580</v>
      </c>
      <c r="D296" s="66" t="s">
        <v>2029</v>
      </c>
      <c r="E296" s="68">
        <v>5.3559700000000001</v>
      </c>
      <c r="F296" s="74">
        <v>1</v>
      </c>
      <c r="G296" s="74">
        <v>1</v>
      </c>
      <c r="H296" s="68">
        <f t="shared" si="8"/>
        <v>5.3559700000000001</v>
      </c>
      <c r="I296" s="70">
        <f t="shared" si="9"/>
        <v>5.3559700000000001</v>
      </c>
      <c r="J296" s="71">
        <f>ROUND((H296*'2-Calculator'!$D$26),2)</f>
        <v>35295.839999999997</v>
      </c>
      <c r="K296" s="71">
        <f>ROUND((I296*'2-Calculator'!$D$26),2)</f>
        <v>35295.839999999997</v>
      </c>
      <c r="L296" s="69">
        <v>10.119999999999999</v>
      </c>
      <c r="M296" s="66" t="s">
        <v>2525</v>
      </c>
      <c r="N296" s="66" t="s">
        <v>2529</v>
      </c>
      <c r="O296" s="66"/>
      <c r="P296" s="66" t="s">
        <v>1829</v>
      </c>
      <c r="Q296" s="141">
        <v>19</v>
      </c>
    </row>
    <row r="297" spans="1:17" s="72" customFormat="1">
      <c r="A297" s="66"/>
      <c r="B297" s="66" t="s">
        <v>948</v>
      </c>
      <c r="C297" s="221" t="s">
        <v>1580</v>
      </c>
      <c r="D297" s="66" t="s">
        <v>2029</v>
      </c>
      <c r="E297" s="68">
        <v>7.47201</v>
      </c>
      <c r="F297" s="74">
        <v>1</v>
      </c>
      <c r="G297" s="74">
        <v>1</v>
      </c>
      <c r="H297" s="68">
        <f t="shared" si="8"/>
        <v>7.47201</v>
      </c>
      <c r="I297" s="70">
        <f t="shared" si="9"/>
        <v>7.47201</v>
      </c>
      <c r="J297" s="71">
        <f>ROUND((H297*'2-Calculator'!$D$26),2)</f>
        <v>49240.55</v>
      </c>
      <c r="K297" s="71">
        <f>ROUND((I297*'2-Calculator'!$D$26),2)</f>
        <v>49240.55</v>
      </c>
      <c r="L297" s="69">
        <v>15.25</v>
      </c>
      <c r="M297" s="66" t="s">
        <v>2525</v>
      </c>
      <c r="N297" s="66" t="s">
        <v>2529</v>
      </c>
      <c r="O297" s="66"/>
      <c r="P297" s="66" t="s">
        <v>1829</v>
      </c>
      <c r="Q297" s="141">
        <v>11</v>
      </c>
    </row>
    <row r="298" spans="1:17" s="72" customFormat="1">
      <c r="A298" s="66"/>
      <c r="B298" s="66" t="s">
        <v>947</v>
      </c>
      <c r="C298" s="221" t="s">
        <v>1581</v>
      </c>
      <c r="D298" s="66" t="s">
        <v>2030</v>
      </c>
      <c r="E298" s="68">
        <v>3.3958699999999999</v>
      </c>
      <c r="F298" s="74">
        <v>1</v>
      </c>
      <c r="G298" s="74">
        <v>1</v>
      </c>
      <c r="H298" s="68">
        <f t="shared" si="8"/>
        <v>3.3958699999999999</v>
      </c>
      <c r="I298" s="70">
        <f t="shared" si="9"/>
        <v>3.3958699999999999</v>
      </c>
      <c r="J298" s="71">
        <f>ROUND((H298*'2-Calculator'!$D$26),2)</f>
        <v>22378.78</v>
      </c>
      <c r="K298" s="71">
        <f>ROUND((I298*'2-Calculator'!$D$26),2)</f>
        <v>22378.78</v>
      </c>
      <c r="L298" s="69">
        <v>5.1100000000000003</v>
      </c>
      <c r="M298" s="66" t="s">
        <v>2525</v>
      </c>
      <c r="N298" s="66" t="s">
        <v>2529</v>
      </c>
      <c r="O298" s="66"/>
      <c r="P298" s="66" t="s">
        <v>1829</v>
      </c>
      <c r="Q298" s="141">
        <v>6</v>
      </c>
    </row>
    <row r="299" spans="1:17" s="72" customFormat="1">
      <c r="A299" s="66"/>
      <c r="B299" s="66" t="s">
        <v>946</v>
      </c>
      <c r="C299" s="221" t="s">
        <v>1581</v>
      </c>
      <c r="D299" s="66" t="s">
        <v>2030</v>
      </c>
      <c r="E299" s="68">
        <v>3.7810000000000001</v>
      </c>
      <c r="F299" s="74">
        <v>1</v>
      </c>
      <c r="G299" s="74">
        <v>1</v>
      </c>
      <c r="H299" s="68">
        <f t="shared" si="8"/>
        <v>3.7810000000000001</v>
      </c>
      <c r="I299" s="70">
        <f t="shared" si="9"/>
        <v>3.7810000000000001</v>
      </c>
      <c r="J299" s="71">
        <f>ROUND((H299*'2-Calculator'!$D$26),2)</f>
        <v>24916.79</v>
      </c>
      <c r="K299" s="71">
        <f>ROUND((I299*'2-Calculator'!$D$26),2)</f>
        <v>24916.79</v>
      </c>
      <c r="L299" s="69">
        <v>5.91</v>
      </c>
      <c r="M299" s="66" t="s">
        <v>2525</v>
      </c>
      <c r="N299" s="66" t="s">
        <v>2529</v>
      </c>
      <c r="O299" s="66"/>
      <c r="P299" s="66" t="s">
        <v>1829</v>
      </c>
      <c r="Q299" s="141">
        <v>19</v>
      </c>
    </row>
    <row r="300" spans="1:17" s="72" customFormat="1">
      <c r="A300" s="66"/>
      <c r="B300" s="66" t="s">
        <v>945</v>
      </c>
      <c r="C300" s="221" t="s">
        <v>1581</v>
      </c>
      <c r="D300" s="66" t="s">
        <v>2030</v>
      </c>
      <c r="E300" s="68">
        <v>4.5689500000000001</v>
      </c>
      <c r="F300" s="74">
        <v>1</v>
      </c>
      <c r="G300" s="74">
        <v>1</v>
      </c>
      <c r="H300" s="68">
        <f t="shared" si="8"/>
        <v>4.5689500000000001</v>
      </c>
      <c r="I300" s="70">
        <f t="shared" si="9"/>
        <v>4.5689500000000001</v>
      </c>
      <c r="J300" s="71">
        <f>ROUND((H300*'2-Calculator'!$D$26),2)</f>
        <v>30109.38</v>
      </c>
      <c r="K300" s="71">
        <f>ROUND((I300*'2-Calculator'!$D$26),2)</f>
        <v>30109.38</v>
      </c>
      <c r="L300" s="69">
        <v>8.02</v>
      </c>
      <c r="M300" s="66" t="s">
        <v>2525</v>
      </c>
      <c r="N300" s="66" t="s">
        <v>2529</v>
      </c>
      <c r="O300" s="66"/>
      <c r="P300" s="66" t="s">
        <v>1829</v>
      </c>
      <c r="Q300" s="141">
        <v>38</v>
      </c>
    </row>
    <row r="301" spans="1:17" s="72" customFormat="1">
      <c r="A301" s="66"/>
      <c r="B301" s="66" t="s">
        <v>944</v>
      </c>
      <c r="C301" s="221" t="s">
        <v>1581</v>
      </c>
      <c r="D301" s="66" t="s">
        <v>2030</v>
      </c>
      <c r="E301" s="68">
        <v>6.65212</v>
      </c>
      <c r="F301" s="74">
        <v>1</v>
      </c>
      <c r="G301" s="74">
        <v>1</v>
      </c>
      <c r="H301" s="68">
        <f t="shared" si="8"/>
        <v>6.65212</v>
      </c>
      <c r="I301" s="70">
        <f t="shared" si="9"/>
        <v>6.65212</v>
      </c>
      <c r="J301" s="71">
        <f>ROUND((H301*'2-Calculator'!$D$26),2)</f>
        <v>43837.47</v>
      </c>
      <c r="K301" s="71">
        <f>ROUND((I301*'2-Calculator'!$D$26),2)</f>
        <v>43837.47</v>
      </c>
      <c r="L301" s="69">
        <v>14.88</v>
      </c>
      <c r="M301" s="66" t="s">
        <v>2525</v>
      </c>
      <c r="N301" s="66" t="s">
        <v>2529</v>
      </c>
      <c r="O301" s="66"/>
      <c r="P301" s="66" t="s">
        <v>1829</v>
      </c>
      <c r="Q301" s="141">
        <v>4</v>
      </c>
    </row>
    <row r="302" spans="1:17" s="72" customFormat="1">
      <c r="A302" s="66"/>
      <c r="B302" s="66" t="s">
        <v>943</v>
      </c>
      <c r="C302" s="221" t="s">
        <v>1582</v>
      </c>
      <c r="D302" s="66" t="s">
        <v>2428</v>
      </c>
      <c r="E302" s="68">
        <v>2.4032</v>
      </c>
      <c r="F302" s="74">
        <v>1</v>
      </c>
      <c r="G302" s="74">
        <v>1</v>
      </c>
      <c r="H302" s="68">
        <f t="shared" si="8"/>
        <v>2.4032</v>
      </c>
      <c r="I302" s="70">
        <f t="shared" si="9"/>
        <v>2.4032</v>
      </c>
      <c r="J302" s="71">
        <f>ROUND((H302*'2-Calculator'!$D$26),2)</f>
        <v>15837.09</v>
      </c>
      <c r="K302" s="71">
        <f>ROUND((I302*'2-Calculator'!$D$26),2)</f>
        <v>15837.09</v>
      </c>
      <c r="L302" s="69">
        <v>2.2799999999999998</v>
      </c>
      <c r="M302" s="66" t="s">
        <v>2525</v>
      </c>
      <c r="N302" s="66" t="s">
        <v>2529</v>
      </c>
      <c r="O302" s="66"/>
      <c r="P302" s="66" t="s">
        <v>1829</v>
      </c>
      <c r="Q302" s="141">
        <v>5</v>
      </c>
    </row>
    <row r="303" spans="1:17" s="72" customFormat="1">
      <c r="A303" s="66"/>
      <c r="B303" s="66" t="s">
        <v>942</v>
      </c>
      <c r="C303" s="221" t="s">
        <v>1582</v>
      </c>
      <c r="D303" s="66" t="s">
        <v>2428</v>
      </c>
      <c r="E303" s="68">
        <v>2.7028099999999999</v>
      </c>
      <c r="F303" s="74">
        <v>1</v>
      </c>
      <c r="G303" s="74">
        <v>1</v>
      </c>
      <c r="H303" s="68">
        <f t="shared" si="8"/>
        <v>2.7028099999999999</v>
      </c>
      <c r="I303" s="70">
        <f t="shared" si="9"/>
        <v>2.7028099999999999</v>
      </c>
      <c r="J303" s="71">
        <f>ROUND((H303*'2-Calculator'!$D$26),2)</f>
        <v>17811.52</v>
      </c>
      <c r="K303" s="71">
        <f>ROUND((I303*'2-Calculator'!$D$26),2)</f>
        <v>17811.52</v>
      </c>
      <c r="L303" s="69">
        <v>3.15</v>
      </c>
      <c r="M303" s="66" t="s">
        <v>2525</v>
      </c>
      <c r="N303" s="66" t="s">
        <v>2529</v>
      </c>
      <c r="O303" s="66"/>
      <c r="P303" s="66" t="s">
        <v>1829</v>
      </c>
      <c r="Q303" s="141">
        <v>8</v>
      </c>
    </row>
    <row r="304" spans="1:17" s="72" customFormat="1">
      <c r="A304" s="66"/>
      <c r="B304" s="66" t="s">
        <v>941</v>
      </c>
      <c r="C304" s="221" t="s">
        <v>1582</v>
      </c>
      <c r="D304" s="66" t="s">
        <v>2428</v>
      </c>
      <c r="E304" s="68">
        <v>3.8299699999999999</v>
      </c>
      <c r="F304" s="74">
        <v>1</v>
      </c>
      <c r="G304" s="74">
        <v>1</v>
      </c>
      <c r="H304" s="68">
        <f t="shared" si="8"/>
        <v>3.8299699999999999</v>
      </c>
      <c r="I304" s="70">
        <f t="shared" si="9"/>
        <v>3.8299699999999999</v>
      </c>
      <c r="J304" s="71">
        <f>ROUND((H304*'2-Calculator'!$D$26),2)</f>
        <v>25239.5</v>
      </c>
      <c r="K304" s="71">
        <f>ROUND((I304*'2-Calculator'!$D$26),2)</f>
        <v>25239.5</v>
      </c>
      <c r="L304" s="69">
        <v>7.52</v>
      </c>
      <c r="M304" s="66" t="s">
        <v>2525</v>
      </c>
      <c r="N304" s="66" t="s">
        <v>2529</v>
      </c>
      <c r="O304" s="66"/>
      <c r="P304" s="66" t="s">
        <v>1829</v>
      </c>
      <c r="Q304" s="141">
        <v>10</v>
      </c>
    </row>
    <row r="305" spans="1:17" s="72" customFormat="1">
      <c r="A305" s="66"/>
      <c r="B305" s="66" t="s">
        <v>940</v>
      </c>
      <c r="C305" s="221" t="s">
        <v>1582</v>
      </c>
      <c r="D305" s="66" t="s">
        <v>2428</v>
      </c>
      <c r="E305" s="68">
        <v>6.4618500000000001</v>
      </c>
      <c r="F305" s="74">
        <v>1</v>
      </c>
      <c r="G305" s="74">
        <v>1</v>
      </c>
      <c r="H305" s="68">
        <f t="shared" si="8"/>
        <v>6.4618500000000001</v>
      </c>
      <c r="I305" s="70">
        <f t="shared" si="9"/>
        <v>6.4618500000000001</v>
      </c>
      <c r="J305" s="71">
        <f>ROUND((H305*'2-Calculator'!$D$26),2)</f>
        <v>42583.59</v>
      </c>
      <c r="K305" s="71">
        <f>ROUND((I305*'2-Calculator'!$D$26),2)</f>
        <v>42583.59</v>
      </c>
      <c r="L305" s="69">
        <v>17.7</v>
      </c>
      <c r="M305" s="66" t="s">
        <v>2525</v>
      </c>
      <c r="N305" s="66" t="s">
        <v>2529</v>
      </c>
      <c r="O305" s="66"/>
      <c r="P305" s="66" t="s">
        <v>1829</v>
      </c>
      <c r="Q305" s="141">
        <v>8</v>
      </c>
    </row>
    <row r="306" spans="1:17" s="72" customFormat="1">
      <c r="A306" s="66"/>
      <c r="B306" s="66" t="s">
        <v>939</v>
      </c>
      <c r="C306" s="221" t="s">
        <v>1583</v>
      </c>
      <c r="D306" s="66" t="s">
        <v>2211</v>
      </c>
      <c r="E306" s="68">
        <v>1.75726</v>
      </c>
      <c r="F306" s="74">
        <v>1</v>
      </c>
      <c r="G306" s="74">
        <v>1</v>
      </c>
      <c r="H306" s="68">
        <f t="shared" si="8"/>
        <v>1.75726</v>
      </c>
      <c r="I306" s="70">
        <f t="shared" si="9"/>
        <v>1.75726</v>
      </c>
      <c r="J306" s="71">
        <f>ROUND((H306*'2-Calculator'!$D$26),2)</f>
        <v>11580.34</v>
      </c>
      <c r="K306" s="71">
        <f>ROUND((I306*'2-Calculator'!$D$26),2)</f>
        <v>11580.34</v>
      </c>
      <c r="L306" s="69">
        <v>4.1399999999999997</v>
      </c>
      <c r="M306" s="66" t="s">
        <v>2525</v>
      </c>
      <c r="N306" s="66" t="s">
        <v>2529</v>
      </c>
      <c r="O306" s="66"/>
      <c r="P306" s="66" t="s">
        <v>1829</v>
      </c>
      <c r="Q306" s="141">
        <v>5</v>
      </c>
    </row>
    <row r="307" spans="1:17" s="72" customFormat="1">
      <c r="A307" s="66"/>
      <c r="B307" s="66" t="s">
        <v>938</v>
      </c>
      <c r="C307" s="221" t="s">
        <v>1583</v>
      </c>
      <c r="D307" s="66" t="s">
        <v>2211</v>
      </c>
      <c r="E307" s="68">
        <v>2.21576</v>
      </c>
      <c r="F307" s="74">
        <v>1</v>
      </c>
      <c r="G307" s="74">
        <v>1</v>
      </c>
      <c r="H307" s="68">
        <f t="shared" si="8"/>
        <v>2.21576</v>
      </c>
      <c r="I307" s="70">
        <f t="shared" si="9"/>
        <v>2.21576</v>
      </c>
      <c r="J307" s="71">
        <f>ROUND((H307*'2-Calculator'!$D$26),2)</f>
        <v>14601.86</v>
      </c>
      <c r="K307" s="71">
        <f>ROUND((I307*'2-Calculator'!$D$26),2)</f>
        <v>14601.86</v>
      </c>
      <c r="L307" s="69">
        <v>5.17</v>
      </c>
      <c r="M307" s="66" t="s">
        <v>2525</v>
      </c>
      <c r="N307" s="66" t="s">
        <v>2529</v>
      </c>
      <c r="O307" s="66"/>
      <c r="P307" s="66" t="s">
        <v>1829</v>
      </c>
      <c r="Q307" s="141">
        <v>16</v>
      </c>
    </row>
    <row r="308" spans="1:17" s="72" customFormat="1">
      <c r="A308" s="66"/>
      <c r="B308" s="66" t="s">
        <v>937</v>
      </c>
      <c r="C308" s="221" t="s">
        <v>1583</v>
      </c>
      <c r="D308" s="66" t="s">
        <v>2211</v>
      </c>
      <c r="E308" s="68">
        <v>3.5282499999999999</v>
      </c>
      <c r="F308" s="74">
        <v>1</v>
      </c>
      <c r="G308" s="74">
        <v>1</v>
      </c>
      <c r="H308" s="68">
        <f t="shared" si="8"/>
        <v>3.5282499999999999</v>
      </c>
      <c r="I308" s="70">
        <f t="shared" si="9"/>
        <v>3.5282499999999999</v>
      </c>
      <c r="J308" s="71">
        <f>ROUND((H308*'2-Calculator'!$D$26),2)</f>
        <v>23251.17</v>
      </c>
      <c r="K308" s="71">
        <f>ROUND((I308*'2-Calculator'!$D$26),2)</f>
        <v>23251.17</v>
      </c>
      <c r="L308" s="69">
        <v>8.4600000000000009</v>
      </c>
      <c r="M308" s="66" t="s">
        <v>2525</v>
      </c>
      <c r="N308" s="66" t="s">
        <v>2529</v>
      </c>
      <c r="O308" s="66"/>
      <c r="P308" s="66" t="s">
        <v>1829</v>
      </c>
      <c r="Q308" s="141">
        <v>16</v>
      </c>
    </row>
    <row r="309" spans="1:17" s="72" customFormat="1">
      <c r="A309" s="66"/>
      <c r="B309" s="66" t="s">
        <v>936</v>
      </c>
      <c r="C309" s="221" t="s">
        <v>1583</v>
      </c>
      <c r="D309" s="66" t="s">
        <v>2211</v>
      </c>
      <c r="E309" s="68">
        <v>6.1524900000000002</v>
      </c>
      <c r="F309" s="74">
        <v>1</v>
      </c>
      <c r="G309" s="74">
        <v>1</v>
      </c>
      <c r="H309" s="68">
        <f t="shared" si="8"/>
        <v>6.1524900000000002</v>
      </c>
      <c r="I309" s="70">
        <f t="shared" si="9"/>
        <v>6.1524900000000002</v>
      </c>
      <c r="J309" s="71">
        <f>ROUND((H309*'2-Calculator'!$D$26),2)</f>
        <v>40544.910000000003</v>
      </c>
      <c r="K309" s="71">
        <f>ROUND((I309*'2-Calculator'!$D$26),2)</f>
        <v>40544.910000000003</v>
      </c>
      <c r="L309" s="69">
        <v>12.27</v>
      </c>
      <c r="M309" s="66" t="s">
        <v>2525</v>
      </c>
      <c r="N309" s="66" t="s">
        <v>2529</v>
      </c>
      <c r="O309" s="66"/>
      <c r="P309" s="66" t="s">
        <v>1829</v>
      </c>
      <c r="Q309" s="141">
        <v>10</v>
      </c>
    </row>
    <row r="310" spans="1:17" s="72" customFormat="1">
      <c r="A310" s="66"/>
      <c r="B310" s="66" t="s">
        <v>935</v>
      </c>
      <c r="C310" s="221" t="s">
        <v>1584</v>
      </c>
      <c r="D310" s="66" t="s">
        <v>2429</v>
      </c>
      <c r="E310" s="68">
        <v>2.4646599999999999</v>
      </c>
      <c r="F310" s="74">
        <v>1</v>
      </c>
      <c r="G310" s="74">
        <v>1</v>
      </c>
      <c r="H310" s="68">
        <f t="shared" si="8"/>
        <v>2.4646599999999999</v>
      </c>
      <c r="I310" s="70">
        <f t="shared" si="9"/>
        <v>2.4646599999999999</v>
      </c>
      <c r="J310" s="71">
        <f>ROUND((H310*'2-Calculator'!$D$26),2)</f>
        <v>16242.11</v>
      </c>
      <c r="K310" s="71">
        <f>ROUND((I310*'2-Calculator'!$D$26),2)</f>
        <v>16242.11</v>
      </c>
      <c r="L310" s="69">
        <v>5</v>
      </c>
      <c r="M310" s="66" t="s">
        <v>2525</v>
      </c>
      <c r="N310" s="66" t="s">
        <v>2529</v>
      </c>
      <c r="O310" s="66"/>
      <c r="P310" s="66" t="s">
        <v>1829</v>
      </c>
      <c r="Q310" s="141">
        <v>0</v>
      </c>
    </row>
    <row r="311" spans="1:17" s="72" customFormat="1">
      <c r="A311" s="66"/>
      <c r="B311" s="66" t="s">
        <v>934</v>
      </c>
      <c r="C311" s="221" t="s">
        <v>1584</v>
      </c>
      <c r="D311" s="66" t="s">
        <v>2429</v>
      </c>
      <c r="E311" s="68">
        <v>2.4820500000000001</v>
      </c>
      <c r="F311" s="74">
        <v>1</v>
      </c>
      <c r="G311" s="74">
        <v>1</v>
      </c>
      <c r="H311" s="68">
        <f t="shared" si="8"/>
        <v>2.4820500000000001</v>
      </c>
      <c r="I311" s="70">
        <f t="shared" si="9"/>
        <v>2.4820500000000001</v>
      </c>
      <c r="J311" s="71">
        <f>ROUND((H311*'2-Calculator'!$D$26),2)</f>
        <v>16356.71</v>
      </c>
      <c r="K311" s="71">
        <f>ROUND((I311*'2-Calculator'!$D$26),2)</f>
        <v>16356.71</v>
      </c>
      <c r="L311" s="69">
        <v>5.5</v>
      </c>
      <c r="M311" s="66" t="s">
        <v>2525</v>
      </c>
      <c r="N311" s="66" t="s">
        <v>2529</v>
      </c>
      <c r="O311" s="66"/>
      <c r="P311" s="66" t="s">
        <v>1829</v>
      </c>
      <c r="Q311" s="141">
        <v>0</v>
      </c>
    </row>
    <row r="312" spans="1:17" s="72" customFormat="1">
      <c r="A312" s="66"/>
      <c r="B312" s="66" t="s">
        <v>933</v>
      </c>
      <c r="C312" s="221" t="s">
        <v>1584</v>
      </c>
      <c r="D312" s="66" t="s">
        <v>2429</v>
      </c>
      <c r="E312" s="68">
        <v>2.9125899999999998</v>
      </c>
      <c r="F312" s="74">
        <v>1</v>
      </c>
      <c r="G312" s="74">
        <v>1</v>
      </c>
      <c r="H312" s="68">
        <f t="shared" si="8"/>
        <v>2.9125899999999998</v>
      </c>
      <c r="I312" s="70">
        <f t="shared" si="9"/>
        <v>2.9125899999999998</v>
      </c>
      <c r="J312" s="71">
        <f>ROUND((H312*'2-Calculator'!$D$26),2)</f>
        <v>19193.97</v>
      </c>
      <c r="K312" s="71">
        <f>ROUND((I312*'2-Calculator'!$D$26),2)</f>
        <v>19193.97</v>
      </c>
      <c r="L312" s="69">
        <v>9.19</v>
      </c>
      <c r="M312" s="66" t="s">
        <v>2525</v>
      </c>
      <c r="N312" s="66" t="s">
        <v>2529</v>
      </c>
      <c r="O312" s="66"/>
      <c r="P312" s="66" t="s">
        <v>1829</v>
      </c>
      <c r="Q312" s="141">
        <v>0</v>
      </c>
    </row>
    <row r="313" spans="1:17" s="72" customFormat="1">
      <c r="A313" s="66"/>
      <c r="B313" s="66" t="s">
        <v>932</v>
      </c>
      <c r="C313" s="221" t="s">
        <v>1584</v>
      </c>
      <c r="D313" s="66" t="s">
        <v>2429</v>
      </c>
      <c r="E313" s="68">
        <v>4.7440499999999997</v>
      </c>
      <c r="F313" s="74">
        <v>1</v>
      </c>
      <c r="G313" s="74">
        <v>1</v>
      </c>
      <c r="H313" s="68">
        <f t="shared" si="8"/>
        <v>4.7440499999999997</v>
      </c>
      <c r="I313" s="70">
        <f t="shared" si="9"/>
        <v>4.7440499999999997</v>
      </c>
      <c r="J313" s="71">
        <f>ROUND((H313*'2-Calculator'!$D$26),2)</f>
        <v>31263.29</v>
      </c>
      <c r="K313" s="71">
        <f>ROUND((I313*'2-Calculator'!$D$26),2)</f>
        <v>31263.29</v>
      </c>
      <c r="L313" s="69">
        <v>10.86</v>
      </c>
      <c r="M313" s="66" t="s">
        <v>2525</v>
      </c>
      <c r="N313" s="66" t="s">
        <v>2529</v>
      </c>
      <c r="O313" s="66"/>
      <c r="P313" s="66" t="s">
        <v>1829</v>
      </c>
      <c r="Q313" s="141">
        <v>0</v>
      </c>
    </row>
    <row r="314" spans="1:17" s="72" customFormat="1">
      <c r="A314" s="66"/>
      <c r="B314" s="66" t="s">
        <v>931</v>
      </c>
      <c r="C314" s="221" t="s">
        <v>1585</v>
      </c>
      <c r="D314" s="66" t="s">
        <v>2430</v>
      </c>
      <c r="E314" s="68">
        <v>1.3261099999999999</v>
      </c>
      <c r="F314" s="74">
        <v>1</v>
      </c>
      <c r="G314" s="74">
        <v>1</v>
      </c>
      <c r="H314" s="68">
        <f t="shared" si="8"/>
        <v>1.3261099999999999</v>
      </c>
      <c r="I314" s="70">
        <f t="shared" si="9"/>
        <v>1.3261099999999999</v>
      </c>
      <c r="J314" s="71">
        <f>ROUND((H314*'2-Calculator'!$D$26),2)</f>
        <v>8739.06</v>
      </c>
      <c r="K314" s="71">
        <f>ROUND((I314*'2-Calculator'!$D$26),2)</f>
        <v>8739.06</v>
      </c>
      <c r="L314" s="69">
        <v>2.5</v>
      </c>
      <c r="M314" s="66" t="s">
        <v>2525</v>
      </c>
      <c r="N314" s="66" t="s">
        <v>2529</v>
      </c>
      <c r="O314" s="66"/>
      <c r="P314" s="66" t="s">
        <v>1829</v>
      </c>
      <c r="Q314" s="141">
        <v>4</v>
      </c>
    </row>
    <row r="315" spans="1:17" s="72" customFormat="1">
      <c r="A315" s="66"/>
      <c r="B315" s="66" t="s">
        <v>930</v>
      </c>
      <c r="C315" s="221" t="s">
        <v>1585</v>
      </c>
      <c r="D315" s="66" t="s">
        <v>2430</v>
      </c>
      <c r="E315" s="68">
        <v>1.6807399999999999</v>
      </c>
      <c r="F315" s="74">
        <v>1</v>
      </c>
      <c r="G315" s="74">
        <v>1</v>
      </c>
      <c r="H315" s="68">
        <f t="shared" si="8"/>
        <v>1.6807399999999999</v>
      </c>
      <c r="I315" s="70">
        <f t="shared" si="9"/>
        <v>1.6807399999999999</v>
      </c>
      <c r="J315" s="71">
        <f>ROUND((H315*'2-Calculator'!$D$26),2)</f>
        <v>11076.08</v>
      </c>
      <c r="K315" s="71">
        <f>ROUND((I315*'2-Calculator'!$D$26),2)</f>
        <v>11076.08</v>
      </c>
      <c r="L315" s="69">
        <v>3.35</v>
      </c>
      <c r="M315" s="66" t="s">
        <v>2525</v>
      </c>
      <c r="N315" s="66" t="s">
        <v>2529</v>
      </c>
      <c r="O315" s="66"/>
      <c r="P315" s="66" t="s">
        <v>1829</v>
      </c>
      <c r="Q315" s="141">
        <v>6</v>
      </c>
    </row>
    <row r="316" spans="1:17" s="72" customFormat="1">
      <c r="A316" s="66"/>
      <c r="B316" s="66" t="s">
        <v>929</v>
      </c>
      <c r="C316" s="221" t="s">
        <v>1585</v>
      </c>
      <c r="D316" s="66" t="s">
        <v>2430</v>
      </c>
      <c r="E316" s="68">
        <v>2.2348400000000002</v>
      </c>
      <c r="F316" s="74">
        <v>1</v>
      </c>
      <c r="G316" s="74">
        <v>1</v>
      </c>
      <c r="H316" s="68">
        <f t="shared" si="8"/>
        <v>2.2348400000000002</v>
      </c>
      <c r="I316" s="70">
        <f t="shared" si="9"/>
        <v>2.2348400000000002</v>
      </c>
      <c r="J316" s="71">
        <f>ROUND((H316*'2-Calculator'!$D$26),2)</f>
        <v>14727.6</v>
      </c>
      <c r="K316" s="71">
        <f>ROUND((I316*'2-Calculator'!$D$26),2)</f>
        <v>14727.6</v>
      </c>
      <c r="L316" s="69">
        <v>5.57</v>
      </c>
      <c r="M316" s="66" t="s">
        <v>2525</v>
      </c>
      <c r="N316" s="66" t="s">
        <v>2529</v>
      </c>
      <c r="O316" s="66"/>
      <c r="P316" s="66" t="s">
        <v>1829</v>
      </c>
      <c r="Q316" s="141">
        <v>8</v>
      </c>
    </row>
    <row r="317" spans="1:17" s="72" customFormat="1">
      <c r="A317" s="66"/>
      <c r="B317" s="66" t="s">
        <v>928</v>
      </c>
      <c r="C317" s="221" t="s">
        <v>1585</v>
      </c>
      <c r="D317" s="66" t="s">
        <v>2430</v>
      </c>
      <c r="E317" s="68">
        <v>3.7153100000000001</v>
      </c>
      <c r="F317" s="74">
        <v>1</v>
      </c>
      <c r="G317" s="74">
        <v>1</v>
      </c>
      <c r="H317" s="68">
        <f t="shared" si="8"/>
        <v>3.7153100000000001</v>
      </c>
      <c r="I317" s="70">
        <f t="shared" si="9"/>
        <v>3.7153100000000001</v>
      </c>
      <c r="J317" s="71">
        <f>ROUND((H317*'2-Calculator'!$D$26),2)</f>
        <v>24483.89</v>
      </c>
      <c r="K317" s="71">
        <f>ROUND((I317*'2-Calculator'!$D$26),2)</f>
        <v>24483.89</v>
      </c>
      <c r="L317" s="69">
        <v>13.42</v>
      </c>
      <c r="M317" s="66" t="s">
        <v>2525</v>
      </c>
      <c r="N317" s="66" t="s">
        <v>2529</v>
      </c>
      <c r="O317" s="66"/>
      <c r="P317" s="66" t="s">
        <v>1829</v>
      </c>
      <c r="Q317" s="141">
        <v>1</v>
      </c>
    </row>
    <row r="318" spans="1:17" s="72" customFormat="1">
      <c r="A318" s="66"/>
      <c r="B318" s="66" t="s">
        <v>927</v>
      </c>
      <c r="C318" s="221" t="s">
        <v>1586</v>
      </c>
      <c r="D318" s="66" t="s">
        <v>2431</v>
      </c>
      <c r="E318" s="68">
        <v>2.05762</v>
      </c>
      <c r="F318" s="74">
        <v>1</v>
      </c>
      <c r="G318" s="74">
        <v>1</v>
      </c>
      <c r="H318" s="68">
        <f t="shared" si="8"/>
        <v>2.05762</v>
      </c>
      <c r="I318" s="70">
        <f t="shared" si="9"/>
        <v>2.05762</v>
      </c>
      <c r="J318" s="71">
        <f>ROUND((H318*'2-Calculator'!$D$26),2)</f>
        <v>13559.72</v>
      </c>
      <c r="K318" s="71">
        <f>ROUND((I318*'2-Calculator'!$D$26),2)</f>
        <v>13559.72</v>
      </c>
      <c r="L318" s="69">
        <v>2.16</v>
      </c>
      <c r="M318" s="66" t="s">
        <v>2525</v>
      </c>
      <c r="N318" s="66" t="s">
        <v>2529</v>
      </c>
      <c r="O318" s="66"/>
      <c r="P318" s="66" t="s">
        <v>1829</v>
      </c>
      <c r="Q318" s="141">
        <v>51</v>
      </c>
    </row>
    <row r="319" spans="1:17" s="72" customFormat="1">
      <c r="A319" s="66"/>
      <c r="B319" s="66" t="s">
        <v>926</v>
      </c>
      <c r="C319" s="221" t="s">
        <v>1586</v>
      </c>
      <c r="D319" s="66" t="s">
        <v>2431</v>
      </c>
      <c r="E319" s="68">
        <v>2.1923400000000002</v>
      </c>
      <c r="F319" s="74">
        <v>1</v>
      </c>
      <c r="G319" s="74">
        <v>1</v>
      </c>
      <c r="H319" s="68">
        <f t="shared" si="8"/>
        <v>2.1923400000000002</v>
      </c>
      <c r="I319" s="70">
        <f t="shared" si="9"/>
        <v>2.1923400000000002</v>
      </c>
      <c r="J319" s="71">
        <f>ROUND((H319*'2-Calculator'!$D$26),2)</f>
        <v>14447.52</v>
      </c>
      <c r="K319" s="71">
        <f>ROUND((I319*'2-Calculator'!$D$26),2)</f>
        <v>14447.52</v>
      </c>
      <c r="L319" s="69">
        <v>2.61</v>
      </c>
      <c r="M319" s="66" t="s">
        <v>2525</v>
      </c>
      <c r="N319" s="66" t="s">
        <v>2529</v>
      </c>
      <c r="O319" s="66"/>
      <c r="P319" s="66" t="s">
        <v>1829</v>
      </c>
      <c r="Q319" s="141">
        <v>89</v>
      </c>
    </row>
    <row r="320" spans="1:17" s="72" customFormat="1">
      <c r="A320" s="66"/>
      <c r="B320" s="66" t="s">
        <v>925</v>
      </c>
      <c r="C320" s="221" t="s">
        <v>1586</v>
      </c>
      <c r="D320" s="66" t="s">
        <v>2431</v>
      </c>
      <c r="E320" s="68">
        <v>2.7195900000000002</v>
      </c>
      <c r="F320" s="74">
        <v>1</v>
      </c>
      <c r="G320" s="74">
        <v>1</v>
      </c>
      <c r="H320" s="68">
        <f t="shared" si="8"/>
        <v>2.7195900000000002</v>
      </c>
      <c r="I320" s="70">
        <f t="shared" si="9"/>
        <v>2.7195900000000002</v>
      </c>
      <c r="J320" s="71">
        <f>ROUND((H320*'2-Calculator'!$D$26),2)</f>
        <v>17922.099999999999</v>
      </c>
      <c r="K320" s="71">
        <f>ROUND((I320*'2-Calculator'!$D$26),2)</f>
        <v>17922.099999999999</v>
      </c>
      <c r="L320" s="69">
        <v>4.5199999999999996</v>
      </c>
      <c r="M320" s="66" t="s">
        <v>2525</v>
      </c>
      <c r="N320" s="66" t="s">
        <v>2529</v>
      </c>
      <c r="O320" s="66"/>
      <c r="P320" s="66" t="s">
        <v>1829</v>
      </c>
      <c r="Q320" s="141">
        <v>48</v>
      </c>
    </row>
    <row r="321" spans="1:17" s="72" customFormat="1">
      <c r="A321" s="66"/>
      <c r="B321" s="66" t="s">
        <v>924</v>
      </c>
      <c r="C321" s="221" t="s">
        <v>1586</v>
      </c>
      <c r="D321" s="66" t="s">
        <v>2431</v>
      </c>
      <c r="E321" s="68">
        <v>4.1530899999999997</v>
      </c>
      <c r="F321" s="74">
        <v>1</v>
      </c>
      <c r="G321" s="74">
        <v>1</v>
      </c>
      <c r="H321" s="68">
        <f t="shared" si="8"/>
        <v>4.1530899999999997</v>
      </c>
      <c r="I321" s="70">
        <f t="shared" si="9"/>
        <v>4.1530899999999997</v>
      </c>
      <c r="J321" s="71">
        <f>ROUND((H321*'2-Calculator'!$D$26),2)</f>
        <v>27368.86</v>
      </c>
      <c r="K321" s="71">
        <f>ROUND((I321*'2-Calculator'!$D$26),2)</f>
        <v>27368.86</v>
      </c>
      <c r="L321" s="69">
        <v>8.3000000000000007</v>
      </c>
      <c r="M321" s="66" t="s">
        <v>2525</v>
      </c>
      <c r="N321" s="66" t="s">
        <v>2529</v>
      </c>
      <c r="O321" s="66"/>
      <c r="P321" s="66" t="s">
        <v>1829</v>
      </c>
      <c r="Q321" s="141">
        <v>26</v>
      </c>
    </row>
    <row r="322" spans="1:17" s="72" customFormat="1">
      <c r="A322" s="66"/>
      <c r="B322" s="66" t="s">
        <v>923</v>
      </c>
      <c r="C322" s="221" t="s">
        <v>1587</v>
      </c>
      <c r="D322" s="66" t="s">
        <v>2432</v>
      </c>
      <c r="E322" s="68">
        <v>1.8423099999999999</v>
      </c>
      <c r="F322" s="74">
        <v>1</v>
      </c>
      <c r="G322" s="74">
        <v>1</v>
      </c>
      <c r="H322" s="68">
        <f t="shared" si="8"/>
        <v>1.8423099999999999</v>
      </c>
      <c r="I322" s="70">
        <f t="shared" si="9"/>
        <v>1.8423099999999999</v>
      </c>
      <c r="J322" s="71">
        <f>ROUND((H322*'2-Calculator'!$D$26),2)</f>
        <v>12140.82</v>
      </c>
      <c r="K322" s="71">
        <f>ROUND((I322*'2-Calculator'!$D$26),2)</f>
        <v>12140.82</v>
      </c>
      <c r="L322" s="69">
        <v>1.92</v>
      </c>
      <c r="M322" s="66" t="s">
        <v>2525</v>
      </c>
      <c r="N322" s="66" t="s">
        <v>2529</v>
      </c>
      <c r="O322" s="66"/>
      <c r="P322" s="66" t="s">
        <v>1829</v>
      </c>
      <c r="Q322" s="141">
        <v>18</v>
      </c>
    </row>
    <row r="323" spans="1:17" s="72" customFormat="1">
      <c r="A323" s="66"/>
      <c r="B323" s="66" t="s">
        <v>922</v>
      </c>
      <c r="C323" s="221" t="s">
        <v>1587</v>
      </c>
      <c r="D323" s="66" t="s">
        <v>2432</v>
      </c>
      <c r="E323" s="68">
        <v>2.0563099999999999</v>
      </c>
      <c r="F323" s="74">
        <v>1</v>
      </c>
      <c r="G323" s="74">
        <v>1</v>
      </c>
      <c r="H323" s="68">
        <f t="shared" si="8"/>
        <v>2.0563099999999999</v>
      </c>
      <c r="I323" s="70">
        <f t="shared" si="9"/>
        <v>2.0563099999999999</v>
      </c>
      <c r="J323" s="71">
        <f>ROUND((H323*'2-Calculator'!$D$26),2)</f>
        <v>13551.08</v>
      </c>
      <c r="K323" s="71">
        <f>ROUND((I323*'2-Calculator'!$D$26),2)</f>
        <v>13551.08</v>
      </c>
      <c r="L323" s="69">
        <v>2.52</v>
      </c>
      <c r="M323" s="66" t="s">
        <v>2525</v>
      </c>
      <c r="N323" s="66" t="s">
        <v>2529</v>
      </c>
      <c r="O323" s="66"/>
      <c r="P323" s="66" t="s">
        <v>1829</v>
      </c>
      <c r="Q323" s="141">
        <v>49</v>
      </c>
    </row>
    <row r="324" spans="1:17" s="72" customFormat="1">
      <c r="A324" s="66"/>
      <c r="B324" s="66" t="s">
        <v>921</v>
      </c>
      <c r="C324" s="221" t="s">
        <v>1587</v>
      </c>
      <c r="D324" s="66" t="s">
        <v>2432</v>
      </c>
      <c r="E324" s="68">
        <v>2.6417000000000002</v>
      </c>
      <c r="F324" s="74">
        <v>1</v>
      </c>
      <c r="G324" s="74">
        <v>1</v>
      </c>
      <c r="H324" s="68">
        <f t="shared" si="8"/>
        <v>2.6417000000000002</v>
      </c>
      <c r="I324" s="70">
        <f t="shared" si="9"/>
        <v>2.6417000000000002</v>
      </c>
      <c r="J324" s="71">
        <f>ROUND((H324*'2-Calculator'!$D$26),2)</f>
        <v>17408.8</v>
      </c>
      <c r="K324" s="71">
        <f>ROUND((I324*'2-Calculator'!$D$26),2)</f>
        <v>17408.8</v>
      </c>
      <c r="L324" s="69">
        <v>4.67</v>
      </c>
      <c r="M324" s="66" t="s">
        <v>2525</v>
      </c>
      <c r="N324" s="66" t="s">
        <v>2529</v>
      </c>
      <c r="O324" s="66"/>
      <c r="P324" s="66" t="s">
        <v>1829</v>
      </c>
      <c r="Q324" s="141">
        <v>45</v>
      </c>
    </row>
    <row r="325" spans="1:17" s="72" customFormat="1">
      <c r="A325" s="66"/>
      <c r="B325" s="66" t="s">
        <v>920</v>
      </c>
      <c r="C325" s="221" t="s">
        <v>1587</v>
      </c>
      <c r="D325" s="66" t="s">
        <v>2432</v>
      </c>
      <c r="E325" s="68">
        <v>4.7089699999999999</v>
      </c>
      <c r="F325" s="74">
        <v>1</v>
      </c>
      <c r="G325" s="74">
        <v>1</v>
      </c>
      <c r="H325" s="68">
        <f t="shared" si="8"/>
        <v>4.7089699999999999</v>
      </c>
      <c r="I325" s="70">
        <f t="shared" si="9"/>
        <v>4.7089699999999999</v>
      </c>
      <c r="J325" s="71">
        <f>ROUND((H325*'2-Calculator'!$D$26),2)</f>
        <v>31032.11</v>
      </c>
      <c r="K325" s="71">
        <f>ROUND((I325*'2-Calculator'!$D$26),2)</f>
        <v>31032.11</v>
      </c>
      <c r="L325" s="69">
        <v>7.32</v>
      </c>
      <c r="M325" s="66" t="s">
        <v>2525</v>
      </c>
      <c r="N325" s="66" t="s">
        <v>2529</v>
      </c>
      <c r="O325" s="66"/>
      <c r="P325" s="66" t="s">
        <v>1829</v>
      </c>
      <c r="Q325" s="141">
        <v>9</v>
      </c>
    </row>
    <row r="326" spans="1:17" s="72" customFormat="1">
      <c r="A326" s="66"/>
      <c r="B326" s="66" t="s">
        <v>919</v>
      </c>
      <c r="C326" s="221" t="s">
        <v>1588</v>
      </c>
      <c r="D326" s="66" t="s">
        <v>2212</v>
      </c>
      <c r="E326" s="68">
        <v>1.6271800000000001</v>
      </c>
      <c r="F326" s="74">
        <v>1</v>
      </c>
      <c r="G326" s="74">
        <v>1</v>
      </c>
      <c r="H326" s="68">
        <f t="shared" si="8"/>
        <v>1.6271800000000001</v>
      </c>
      <c r="I326" s="70">
        <f t="shared" si="9"/>
        <v>1.6271800000000001</v>
      </c>
      <c r="J326" s="71">
        <f>ROUND((H326*'2-Calculator'!$D$26),2)</f>
        <v>10723.12</v>
      </c>
      <c r="K326" s="71">
        <f>ROUND((I326*'2-Calculator'!$D$26),2)</f>
        <v>10723.12</v>
      </c>
      <c r="L326" s="69">
        <v>3.92</v>
      </c>
      <c r="M326" s="66" t="s">
        <v>2525</v>
      </c>
      <c r="N326" s="66" t="s">
        <v>2529</v>
      </c>
      <c r="O326" s="66"/>
      <c r="P326" s="66" t="s">
        <v>1829</v>
      </c>
      <c r="Q326" s="141">
        <v>0</v>
      </c>
    </row>
    <row r="327" spans="1:17" s="72" customFormat="1">
      <c r="A327" s="66"/>
      <c r="B327" s="66" t="s">
        <v>918</v>
      </c>
      <c r="C327" s="221" t="s">
        <v>1588</v>
      </c>
      <c r="D327" s="66" t="s">
        <v>2212</v>
      </c>
      <c r="E327" s="68">
        <v>2.6623399999999999</v>
      </c>
      <c r="F327" s="74">
        <v>1</v>
      </c>
      <c r="G327" s="74">
        <v>1</v>
      </c>
      <c r="H327" s="68">
        <f t="shared" si="8"/>
        <v>2.6623399999999999</v>
      </c>
      <c r="I327" s="70">
        <f t="shared" si="9"/>
        <v>2.6623399999999999</v>
      </c>
      <c r="J327" s="71">
        <f>ROUND((H327*'2-Calculator'!$D$26),2)</f>
        <v>17544.82</v>
      </c>
      <c r="K327" s="71">
        <f>ROUND((I327*'2-Calculator'!$D$26),2)</f>
        <v>17544.82</v>
      </c>
      <c r="L327" s="69">
        <v>2.88</v>
      </c>
      <c r="M327" s="66" t="s">
        <v>2525</v>
      </c>
      <c r="N327" s="66" t="s">
        <v>2529</v>
      </c>
      <c r="O327" s="66"/>
      <c r="P327" s="66" t="s">
        <v>1829</v>
      </c>
      <c r="Q327" s="141">
        <v>0</v>
      </c>
    </row>
    <row r="328" spans="1:17" s="72" customFormat="1">
      <c r="A328" s="66"/>
      <c r="B328" s="66" t="s">
        <v>917</v>
      </c>
      <c r="C328" s="221" t="s">
        <v>1588</v>
      </c>
      <c r="D328" s="66" t="s">
        <v>2212</v>
      </c>
      <c r="E328" s="68">
        <v>4.0567299999999999</v>
      </c>
      <c r="F328" s="74">
        <v>1</v>
      </c>
      <c r="G328" s="74">
        <v>1</v>
      </c>
      <c r="H328" s="68">
        <f t="shared" si="8"/>
        <v>4.0567299999999999</v>
      </c>
      <c r="I328" s="70">
        <f t="shared" si="9"/>
        <v>4.0567299999999999</v>
      </c>
      <c r="J328" s="71">
        <f>ROUND((H328*'2-Calculator'!$D$26),2)</f>
        <v>26733.85</v>
      </c>
      <c r="K328" s="71">
        <f>ROUND((I328*'2-Calculator'!$D$26),2)</f>
        <v>26733.85</v>
      </c>
      <c r="L328" s="69">
        <v>5.35</v>
      </c>
      <c r="M328" s="66" t="s">
        <v>2525</v>
      </c>
      <c r="N328" s="66" t="s">
        <v>2529</v>
      </c>
      <c r="O328" s="66"/>
      <c r="P328" s="66" t="s">
        <v>1829</v>
      </c>
      <c r="Q328" s="141">
        <v>5</v>
      </c>
    </row>
    <row r="329" spans="1:17" s="72" customFormat="1">
      <c r="A329" s="66"/>
      <c r="B329" s="66" t="s">
        <v>916</v>
      </c>
      <c r="C329" s="221" t="s">
        <v>1588</v>
      </c>
      <c r="D329" s="66" t="s">
        <v>2212</v>
      </c>
      <c r="E329" s="68">
        <v>6.6511399999999998</v>
      </c>
      <c r="F329" s="74">
        <v>1</v>
      </c>
      <c r="G329" s="74">
        <v>1</v>
      </c>
      <c r="H329" s="68">
        <f t="shared" si="8"/>
        <v>6.6511399999999998</v>
      </c>
      <c r="I329" s="70">
        <f t="shared" si="9"/>
        <v>6.6511399999999998</v>
      </c>
      <c r="J329" s="71">
        <f>ROUND((H329*'2-Calculator'!$D$26),2)</f>
        <v>43831.01</v>
      </c>
      <c r="K329" s="71">
        <f>ROUND((I329*'2-Calculator'!$D$26),2)</f>
        <v>43831.01</v>
      </c>
      <c r="L329" s="69">
        <v>12.11</v>
      </c>
      <c r="M329" s="66" t="s">
        <v>2525</v>
      </c>
      <c r="N329" s="66" t="s">
        <v>2529</v>
      </c>
      <c r="O329" s="66"/>
      <c r="P329" s="66" t="s">
        <v>1829</v>
      </c>
      <c r="Q329" s="141">
        <v>1</v>
      </c>
    </row>
    <row r="330" spans="1:17" s="72" customFormat="1">
      <c r="A330" s="66"/>
      <c r="B330" s="66" t="s">
        <v>915</v>
      </c>
      <c r="C330" s="221" t="s">
        <v>1589</v>
      </c>
      <c r="D330" s="66" t="s">
        <v>2213</v>
      </c>
      <c r="E330" s="68">
        <v>1.0532999999999999</v>
      </c>
      <c r="F330" s="74">
        <v>1</v>
      </c>
      <c r="G330" s="74">
        <v>1</v>
      </c>
      <c r="H330" s="68">
        <f t="shared" si="8"/>
        <v>1.0532999999999999</v>
      </c>
      <c r="I330" s="70">
        <f t="shared" si="9"/>
        <v>1.0532999999999999</v>
      </c>
      <c r="J330" s="71">
        <f>ROUND((H330*'2-Calculator'!$D$26),2)</f>
        <v>6941.25</v>
      </c>
      <c r="K330" s="71">
        <f>ROUND((I330*'2-Calculator'!$D$26),2)</f>
        <v>6941.25</v>
      </c>
      <c r="L330" s="69">
        <v>2.84</v>
      </c>
      <c r="M330" s="66" t="s">
        <v>2525</v>
      </c>
      <c r="N330" s="66" t="s">
        <v>2529</v>
      </c>
      <c r="O330" s="66"/>
      <c r="P330" s="66" t="s">
        <v>1829</v>
      </c>
      <c r="Q330" s="141">
        <v>0</v>
      </c>
    </row>
    <row r="331" spans="1:17" s="72" customFormat="1">
      <c r="A331" s="66"/>
      <c r="B331" s="66" t="s">
        <v>914</v>
      </c>
      <c r="C331" s="221" t="s">
        <v>1589</v>
      </c>
      <c r="D331" s="66" t="s">
        <v>2213</v>
      </c>
      <c r="E331" s="68">
        <v>1.4136200000000001</v>
      </c>
      <c r="F331" s="74">
        <v>1</v>
      </c>
      <c r="G331" s="74">
        <v>1</v>
      </c>
      <c r="H331" s="68">
        <f t="shared" si="8"/>
        <v>1.4136200000000001</v>
      </c>
      <c r="I331" s="70">
        <f t="shared" si="9"/>
        <v>1.4136200000000001</v>
      </c>
      <c r="J331" s="71">
        <f>ROUND((H331*'2-Calculator'!$D$26),2)</f>
        <v>9315.76</v>
      </c>
      <c r="K331" s="71">
        <f>ROUND((I331*'2-Calculator'!$D$26),2)</f>
        <v>9315.76</v>
      </c>
      <c r="L331" s="69">
        <v>3.06</v>
      </c>
      <c r="M331" s="66" t="s">
        <v>2525</v>
      </c>
      <c r="N331" s="66" t="s">
        <v>2529</v>
      </c>
      <c r="O331" s="66"/>
      <c r="P331" s="66" t="s">
        <v>1829</v>
      </c>
      <c r="Q331" s="141">
        <v>0</v>
      </c>
    </row>
    <row r="332" spans="1:17" s="72" customFormat="1">
      <c r="A332" s="66"/>
      <c r="B332" s="66" t="s">
        <v>913</v>
      </c>
      <c r="C332" s="221" t="s">
        <v>1589</v>
      </c>
      <c r="D332" s="66" t="s">
        <v>2213</v>
      </c>
      <c r="E332" s="68">
        <v>2.1120000000000001</v>
      </c>
      <c r="F332" s="74">
        <v>1</v>
      </c>
      <c r="G332" s="74">
        <v>1</v>
      </c>
      <c r="H332" s="68">
        <f t="shared" si="8"/>
        <v>2.1120000000000001</v>
      </c>
      <c r="I332" s="70">
        <f t="shared" si="9"/>
        <v>2.1120000000000001</v>
      </c>
      <c r="J332" s="71">
        <f>ROUND((H332*'2-Calculator'!$D$26),2)</f>
        <v>13918.08</v>
      </c>
      <c r="K332" s="71">
        <f>ROUND((I332*'2-Calculator'!$D$26),2)</f>
        <v>13918.08</v>
      </c>
      <c r="L332" s="69">
        <v>5.16</v>
      </c>
      <c r="M332" s="66" t="s">
        <v>2525</v>
      </c>
      <c r="N332" s="66" t="s">
        <v>2529</v>
      </c>
      <c r="O332" s="66"/>
      <c r="P332" s="66" t="s">
        <v>1829</v>
      </c>
      <c r="Q332" s="141">
        <v>1</v>
      </c>
    </row>
    <row r="333" spans="1:17" s="72" customFormat="1">
      <c r="A333" s="66"/>
      <c r="B333" s="66" t="s">
        <v>912</v>
      </c>
      <c r="C333" s="221" t="s">
        <v>1589</v>
      </c>
      <c r="D333" s="66" t="s">
        <v>2213</v>
      </c>
      <c r="E333" s="68">
        <v>3.7038600000000002</v>
      </c>
      <c r="F333" s="74">
        <v>1</v>
      </c>
      <c r="G333" s="74">
        <v>1</v>
      </c>
      <c r="H333" s="68">
        <f t="shared" si="8"/>
        <v>3.7038600000000002</v>
      </c>
      <c r="I333" s="70">
        <f t="shared" si="9"/>
        <v>3.7038600000000002</v>
      </c>
      <c r="J333" s="71">
        <f>ROUND((H333*'2-Calculator'!$D$26),2)</f>
        <v>24408.44</v>
      </c>
      <c r="K333" s="71">
        <f>ROUND((I333*'2-Calculator'!$D$26),2)</f>
        <v>24408.44</v>
      </c>
      <c r="L333" s="69">
        <v>10.36</v>
      </c>
      <c r="M333" s="66" t="s">
        <v>2525</v>
      </c>
      <c r="N333" s="66" t="s">
        <v>2529</v>
      </c>
      <c r="O333" s="66"/>
      <c r="P333" s="66" t="s">
        <v>1829</v>
      </c>
      <c r="Q333" s="141">
        <v>0</v>
      </c>
    </row>
    <row r="334" spans="1:17" s="72" customFormat="1">
      <c r="A334" s="66"/>
      <c r="B334" s="66" t="s">
        <v>911</v>
      </c>
      <c r="C334" s="221" t="s">
        <v>1590</v>
      </c>
      <c r="D334" s="66" t="s">
        <v>2214</v>
      </c>
      <c r="E334" s="68">
        <v>1.3113999999999999</v>
      </c>
      <c r="F334" s="74">
        <v>1</v>
      </c>
      <c r="G334" s="74">
        <v>1</v>
      </c>
      <c r="H334" s="68">
        <f t="shared" ref="H334:H397" si="10">ROUND(E334*F334,5)</f>
        <v>1.3113999999999999</v>
      </c>
      <c r="I334" s="70">
        <f t="shared" ref="I334:I397" si="11">ROUND(E334*G334,5)</f>
        <v>1.3113999999999999</v>
      </c>
      <c r="J334" s="71">
        <f>ROUND((H334*'2-Calculator'!$D$26),2)</f>
        <v>8642.1299999999992</v>
      </c>
      <c r="K334" s="71">
        <f>ROUND((I334*'2-Calculator'!$D$26),2)</f>
        <v>8642.1299999999992</v>
      </c>
      <c r="L334" s="69">
        <v>3.29</v>
      </c>
      <c r="M334" s="66" t="s">
        <v>2525</v>
      </c>
      <c r="N334" s="66" t="s">
        <v>2529</v>
      </c>
      <c r="O334" s="66"/>
      <c r="P334" s="66" t="s">
        <v>1829</v>
      </c>
      <c r="Q334" s="141">
        <v>0</v>
      </c>
    </row>
    <row r="335" spans="1:17" s="72" customFormat="1">
      <c r="A335" s="66"/>
      <c r="B335" s="66" t="s">
        <v>910</v>
      </c>
      <c r="C335" s="221" t="s">
        <v>1590</v>
      </c>
      <c r="D335" s="66" t="s">
        <v>2214</v>
      </c>
      <c r="E335" s="68">
        <v>1.58277</v>
      </c>
      <c r="F335" s="74">
        <v>1</v>
      </c>
      <c r="G335" s="74">
        <v>1</v>
      </c>
      <c r="H335" s="68">
        <f t="shared" si="10"/>
        <v>1.58277</v>
      </c>
      <c r="I335" s="70">
        <f t="shared" si="11"/>
        <v>1.58277</v>
      </c>
      <c r="J335" s="71">
        <f>ROUND((H335*'2-Calculator'!$D$26),2)</f>
        <v>10430.450000000001</v>
      </c>
      <c r="K335" s="71">
        <f>ROUND((I335*'2-Calculator'!$D$26),2)</f>
        <v>10430.450000000001</v>
      </c>
      <c r="L335" s="69">
        <v>4.88</v>
      </c>
      <c r="M335" s="66" t="s">
        <v>2525</v>
      </c>
      <c r="N335" s="66" t="s">
        <v>2529</v>
      </c>
      <c r="O335" s="66"/>
      <c r="P335" s="66" t="s">
        <v>1829</v>
      </c>
      <c r="Q335" s="141">
        <v>8</v>
      </c>
    </row>
    <row r="336" spans="1:17" s="72" customFormat="1">
      <c r="A336" s="66"/>
      <c r="B336" s="66" t="s">
        <v>909</v>
      </c>
      <c r="C336" s="221" t="s">
        <v>1590</v>
      </c>
      <c r="D336" s="66" t="s">
        <v>2214</v>
      </c>
      <c r="E336" s="68">
        <v>2.2110699999999999</v>
      </c>
      <c r="F336" s="74">
        <v>1</v>
      </c>
      <c r="G336" s="74">
        <v>1</v>
      </c>
      <c r="H336" s="68">
        <f t="shared" si="10"/>
        <v>2.2110699999999999</v>
      </c>
      <c r="I336" s="70">
        <f t="shared" si="11"/>
        <v>2.2110699999999999</v>
      </c>
      <c r="J336" s="71">
        <f>ROUND((H336*'2-Calculator'!$D$26),2)</f>
        <v>14570.95</v>
      </c>
      <c r="K336" s="71">
        <f>ROUND((I336*'2-Calculator'!$D$26),2)</f>
        <v>14570.95</v>
      </c>
      <c r="L336" s="69">
        <v>8.4700000000000006</v>
      </c>
      <c r="M336" s="66" t="s">
        <v>2525</v>
      </c>
      <c r="N336" s="66" t="s">
        <v>2529</v>
      </c>
      <c r="O336" s="66"/>
      <c r="P336" s="66" t="s">
        <v>1829</v>
      </c>
      <c r="Q336" s="141">
        <v>13</v>
      </c>
    </row>
    <row r="337" spans="1:17" s="72" customFormat="1">
      <c r="A337" s="66"/>
      <c r="B337" s="66" t="s">
        <v>908</v>
      </c>
      <c r="C337" s="221" t="s">
        <v>1590</v>
      </c>
      <c r="D337" s="66" t="s">
        <v>2214</v>
      </c>
      <c r="E337" s="68">
        <v>3.7158199999999999</v>
      </c>
      <c r="F337" s="74">
        <v>1</v>
      </c>
      <c r="G337" s="74">
        <v>1</v>
      </c>
      <c r="H337" s="68">
        <f t="shared" si="10"/>
        <v>3.7158199999999999</v>
      </c>
      <c r="I337" s="70">
        <f t="shared" si="11"/>
        <v>3.7158199999999999</v>
      </c>
      <c r="J337" s="71">
        <f>ROUND((H337*'2-Calculator'!$D$26),2)</f>
        <v>24487.25</v>
      </c>
      <c r="K337" s="71">
        <f>ROUND((I337*'2-Calculator'!$D$26),2)</f>
        <v>24487.25</v>
      </c>
      <c r="L337" s="69">
        <v>13.12</v>
      </c>
      <c r="M337" s="66" t="s">
        <v>2525</v>
      </c>
      <c r="N337" s="66" t="s">
        <v>2529</v>
      </c>
      <c r="O337" s="66"/>
      <c r="P337" s="66" t="s">
        <v>1829</v>
      </c>
      <c r="Q337" s="141">
        <v>15</v>
      </c>
    </row>
    <row r="338" spans="1:17" s="72" customFormat="1">
      <c r="A338" s="66"/>
      <c r="B338" s="66" t="s">
        <v>2031</v>
      </c>
      <c r="C338" s="221" t="s">
        <v>2032</v>
      </c>
      <c r="D338" s="66" t="s">
        <v>2033</v>
      </c>
      <c r="E338" s="68">
        <v>1.47868</v>
      </c>
      <c r="F338" s="74">
        <v>1</v>
      </c>
      <c r="G338" s="74">
        <v>1</v>
      </c>
      <c r="H338" s="68">
        <f t="shared" si="10"/>
        <v>1.47868</v>
      </c>
      <c r="I338" s="70">
        <f t="shared" si="11"/>
        <v>1.47868</v>
      </c>
      <c r="J338" s="71">
        <f>ROUND((H338*'2-Calculator'!$D$26),2)</f>
        <v>9744.5</v>
      </c>
      <c r="K338" s="71">
        <f>ROUND((I338*'2-Calculator'!$D$26),2)</f>
        <v>9744.5</v>
      </c>
      <c r="L338" s="69">
        <v>2.63</v>
      </c>
      <c r="M338" s="66" t="s">
        <v>2525</v>
      </c>
      <c r="N338" s="66" t="s">
        <v>2529</v>
      </c>
      <c r="O338" s="66"/>
      <c r="P338" s="66" t="s">
        <v>1829</v>
      </c>
      <c r="Q338" s="141">
        <v>20</v>
      </c>
    </row>
    <row r="339" spans="1:17" s="72" customFormat="1">
      <c r="A339" s="66"/>
      <c r="B339" s="66" t="s">
        <v>2034</v>
      </c>
      <c r="C339" s="221" t="s">
        <v>2032</v>
      </c>
      <c r="D339" s="66" t="s">
        <v>2033</v>
      </c>
      <c r="E339" s="68">
        <v>1.99387</v>
      </c>
      <c r="F339" s="74">
        <v>1</v>
      </c>
      <c r="G339" s="74">
        <v>1</v>
      </c>
      <c r="H339" s="68">
        <f t="shared" si="10"/>
        <v>1.99387</v>
      </c>
      <c r="I339" s="70">
        <f t="shared" si="11"/>
        <v>1.99387</v>
      </c>
      <c r="J339" s="71">
        <f>ROUND((H339*'2-Calculator'!$D$26),2)</f>
        <v>13139.6</v>
      </c>
      <c r="K339" s="71">
        <f>ROUND((I339*'2-Calculator'!$D$26),2)</f>
        <v>13139.6</v>
      </c>
      <c r="L339" s="69">
        <v>4.54</v>
      </c>
      <c r="M339" s="66" t="s">
        <v>2525</v>
      </c>
      <c r="N339" s="66" t="s">
        <v>2529</v>
      </c>
      <c r="O339" s="66"/>
      <c r="P339" s="66" t="s">
        <v>1829</v>
      </c>
      <c r="Q339" s="141">
        <v>60</v>
      </c>
    </row>
    <row r="340" spans="1:17" s="72" customFormat="1">
      <c r="A340" s="66"/>
      <c r="B340" s="66" t="s">
        <v>2035</v>
      </c>
      <c r="C340" s="221" t="s">
        <v>2032</v>
      </c>
      <c r="D340" s="66" t="s">
        <v>2033</v>
      </c>
      <c r="E340" s="68">
        <v>3.1210100000000001</v>
      </c>
      <c r="F340" s="74">
        <v>1</v>
      </c>
      <c r="G340" s="74">
        <v>1</v>
      </c>
      <c r="H340" s="68">
        <f t="shared" si="10"/>
        <v>3.1210100000000001</v>
      </c>
      <c r="I340" s="70">
        <f t="shared" si="11"/>
        <v>3.1210100000000001</v>
      </c>
      <c r="J340" s="71">
        <f>ROUND((H340*'2-Calculator'!$D$26),2)</f>
        <v>20567.46</v>
      </c>
      <c r="K340" s="71">
        <f>ROUND((I340*'2-Calculator'!$D$26),2)</f>
        <v>20567.46</v>
      </c>
      <c r="L340" s="69">
        <v>9.43</v>
      </c>
      <c r="M340" s="66" t="s">
        <v>2525</v>
      </c>
      <c r="N340" s="66" t="s">
        <v>2529</v>
      </c>
      <c r="O340" s="66"/>
      <c r="P340" s="66" t="s">
        <v>1829</v>
      </c>
      <c r="Q340" s="141">
        <v>63</v>
      </c>
    </row>
    <row r="341" spans="1:17" s="72" customFormat="1">
      <c r="A341" s="66"/>
      <c r="B341" s="66" t="s">
        <v>2036</v>
      </c>
      <c r="C341" s="221" t="s">
        <v>2032</v>
      </c>
      <c r="D341" s="66" t="s">
        <v>2033</v>
      </c>
      <c r="E341" s="68">
        <v>5.6126800000000001</v>
      </c>
      <c r="F341" s="74">
        <v>1</v>
      </c>
      <c r="G341" s="74">
        <v>1</v>
      </c>
      <c r="H341" s="68">
        <f t="shared" si="10"/>
        <v>5.6126800000000001</v>
      </c>
      <c r="I341" s="70">
        <f t="shared" si="11"/>
        <v>5.6126800000000001</v>
      </c>
      <c r="J341" s="71">
        <f>ROUND((H341*'2-Calculator'!$D$26),2)</f>
        <v>36987.56</v>
      </c>
      <c r="K341" s="71">
        <f>ROUND((I341*'2-Calculator'!$D$26),2)</f>
        <v>36987.56</v>
      </c>
      <c r="L341" s="69">
        <v>16.91</v>
      </c>
      <c r="M341" s="66" t="s">
        <v>2525</v>
      </c>
      <c r="N341" s="66" t="s">
        <v>2529</v>
      </c>
      <c r="O341" s="66"/>
      <c r="P341" s="66" t="s">
        <v>1829</v>
      </c>
      <c r="Q341" s="141">
        <v>8</v>
      </c>
    </row>
    <row r="342" spans="1:17" s="72" customFormat="1">
      <c r="A342" s="66"/>
      <c r="B342" s="66" t="s">
        <v>2037</v>
      </c>
      <c r="C342" s="221" t="s">
        <v>2038</v>
      </c>
      <c r="D342" s="66" t="s">
        <v>2039</v>
      </c>
      <c r="E342" s="68">
        <v>1.8194900000000001</v>
      </c>
      <c r="F342" s="74">
        <v>1</v>
      </c>
      <c r="G342" s="74">
        <v>1</v>
      </c>
      <c r="H342" s="68">
        <f t="shared" si="10"/>
        <v>1.8194900000000001</v>
      </c>
      <c r="I342" s="70">
        <f t="shared" si="11"/>
        <v>1.8194900000000001</v>
      </c>
      <c r="J342" s="71">
        <f>ROUND((H342*'2-Calculator'!$D$26),2)</f>
        <v>11990.44</v>
      </c>
      <c r="K342" s="71">
        <f>ROUND((I342*'2-Calculator'!$D$26),2)</f>
        <v>11990.44</v>
      </c>
      <c r="L342" s="69">
        <v>1.78</v>
      </c>
      <c r="M342" s="66" t="s">
        <v>2525</v>
      </c>
      <c r="N342" s="66" t="s">
        <v>2529</v>
      </c>
      <c r="O342" s="66"/>
      <c r="P342" s="66" t="s">
        <v>1829</v>
      </c>
      <c r="Q342" s="141">
        <v>4</v>
      </c>
    </row>
    <row r="343" spans="1:17" s="72" customFormat="1">
      <c r="A343" s="66"/>
      <c r="B343" s="66" t="s">
        <v>2040</v>
      </c>
      <c r="C343" s="221" t="s">
        <v>2038</v>
      </c>
      <c r="D343" s="66" t="s">
        <v>2039</v>
      </c>
      <c r="E343" s="68">
        <v>2.1435399999999998</v>
      </c>
      <c r="F343" s="74">
        <v>1</v>
      </c>
      <c r="G343" s="74">
        <v>1</v>
      </c>
      <c r="H343" s="68">
        <f t="shared" si="10"/>
        <v>2.1435399999999998</v>
      </c>
      <c r="I343" s="70">
        <f t="shared" si="11"/>
        <v>2.1435399999999998</v>
      </c>
      <c r="J343" s="71">
        <f>ROUND((H343*'2-Calculator'!$D$26),2)</f>
        <v>14125.93</v>
      </c>
      <c r="K343" s="71">
        <f>ROUND((I343*'2-Calculator'!$D$26),2)</f>
        <v>14125.93</v>
      </c>
      <c r="L343" s="69">
        <v>3.35</v>
      </c>
      <c r="M343" s="66" t="s">
        <v>2525</v>
      </c>
      <c r="N343" s="66" t="s">
        <v>2529</v>
      </c>
      <c r="O343" s="66"/>
      <c r="P343" s="66" t="s">
        <v>1829</v>
      </c>
      <c r="Q343" s="141">
        <v>22</v>
      </c>
    </row>
    <row r="344" spans="1:17" s="72" customFormat="1">
      <c r="A344" s="66"/>
      <c r="B344" s="66" t="s">
        <v>2041</v>
      </c>
      <c r="C344" s="221" t="s">
        <v>2038</v>
      </c>
      <c r="D344" s="66" t="s">
        <v>2039</v>
      </c>
      <c r="E344" s="68">
        <v>2.8637600000000001</v>
      </c>
      <c r="F344" s="74">
        <v>1</v>
      </c>
      <c r="G344" s="74">
        <v>1</v>
      </c>
      <c r="H344" s="68">
        <f t="shared" si="10"/>
        <v>2.8637600000000001</v>
      </c>
      <c r="I344" s="70">
        <f t="shared" si="11"/>
        <v>2.8637600000000001</v>
      </c>
      <c r="J344" s="71">
        <f>ROUND((H344*'2-Calculator'!$D$26),2)</f>
        <v>18872.18</v>
      </c>
      <c r="K344" s="71">
        <f>ROUND((I344*'2-Calculator'!$D$26),2)</f>
        <v>18872.18</v>
      </c>
      <c r="L344" s="69">
        <v>6.77</v>
      </c>
      <c r="M344" s="66" t="s">
        <v>2525</v>
      </c>
      <c r="N344" s="66" t="s">
        <v>2529</v>
      </c>
      <c r="O344" s="66"/>
      <c r="P344" s="66" t="s">
        <v>1829</v>
      </c>
      <c r="Q344" s="141">
        <v>40</v>
      </c>
    </row>
    <row r="345" spans="1:17" s="72" customFormat="1">
      <c r="A345" s="66"/>
      <c r="B345" s="66" t="s">
        <v>2042</v>
      </c>
      <c r="C345" s="221" t="s">
        <v>2038</v>
      </c>
      <c r="D345" s="66" t="s">
        <v>2039</v>
      </c>
      <c r="E345" s="68">
        <v>4.9176299999999999</v>
      </c>
      <c r="F345" s="74">
        <v>1</v>
      </c>
      <c r="G345" s="74">
        <v>1</v>
      </c>
      <c r="H345" s="68">
        <f t="shared" si="10"/>
        <v>4.9176299999999999</v>
      </c>
      <c r="I345" s="70">
        <f t="shared" si="11"/>
        <v>4.9176299999999999</v>
      </c>
      <c r="J345" s="71">
        <f>ROUND((H345*'2-Calculator'!$D$26),2)</f>
        <v>32407.18</v>
      </c>
      <c r="K345" s="71">
        <f>ROUND((I345*'2-Calculator'!$D$26),2)</f>
        <v>32407.18</v>
      </c>
      <c r="L345" s="69">
        <v>18.45</v>
      </c>
      <c r="M345" s="66" t="s">
        <v>2525</v>
      </c>
      <c r="N345" s="66" t="s">
        <v>2529</v>
      </c>
      <c r="O345" s="66"/>
      <c r="P345" s="66" t="s">
        <v>1829</v>
      </c>
      <c r="Q345" s="141">
        <v>19</v>
      </c>
    </row>
    <row r="346" spans="1:17" s="72" customFormat="1">
      <c r="A346" s="66"/>
      <c r="B346" s="66" t="s">
        <v>907</v>
      </c>
      <c r="C346" s="221" t="s">
        <v>1591</v>
      </c>
      <c r="D346" s="66" t="s">
        <v>2043</v>
      </c>
      <c r="E346" s="68">
        <v>0.80586000000000002</v>
      </c>
      <c r="F346" s="74">
        <v>1</v>
      </c>
      <c r="G346" s="74">
        <v>1</v>
      </c>
      <c r="H346" s="68">
        <f t="shared" si="10"/>
        <v>0.80586000000000002</v>
      </c>
      <c r="I346" s="70">
        <f t="shared" si="11"/>
        <v>0.80586000000000002</v>
      </c>
      <c r="J346" s="71">
        <f>ROUND((H346*'2-Calculator'!$D$26),2)</f>
        <v>5310.62</v>
      </c>
      <c r="K346" s="71">
        <f>ROUND((I346*'2-Calculator'!$D$26),2)</f>
        <v>5310.62</v>
      </c>
      <c r="L346" s="69">
        <v>1.78</v>
      </c>
      <c r="M346" s="66" t="s">
        <v>2525</v>
      </c>
      <c r="N346" s="66" t="s">
        <v>2529</v>
      </c>
      <c r="O346" s="66"/>
      <c r="P346" s="66" t="s">
        <v>1829</v>
      </c>
      <c r="Q346" s="141">
        <v>23</v>
      </c>
    </row>
    <row r="347" spans="1:17" s="72" customFormat="1">
      <c r="A347" s="66"/>
      <c r="B347" s="66" t="s">
        <v>906</v>
      </c>
      <c r="C347" s="221" t="s">
        <v>1591</v>
      </c>
      <c r="D347" s="66" t="s">
        <v>2043</v>
      </c>
      <c r="E347" s="68">
        <v>0.89105000000000001</v>
      </c>
      <c r="F347" s="74">
        <v>1</v>
      </c>
      <c r="G347" s="74">
        <v>1</v>
      </c>
      <c r="H347" s="68">
        <f t="shared" si="10"/>
        <v>0.89105000000000001</v>
      </c>
      <c r="I347" s="70">
        <f t="shared" si="11"/>
        <v>0.89105000000000001</v>
      </c>
      <c r="J347" s="71">
        <f>ROUND((H347*'2-Calculator'!$D$26),2)</f>
        <v>5872.02</v>
      </c>
      <c r="K347" s="71">
        <f>ROUND((I347*'2-Calculator'!$D$26),2)</f>
        <v>5872.02</v>
      </c>
      <c r="L347" s="69">
        <v>2.4700000000000002</v>
      </c>
      <c r="M347" s="66" t="s">
        <v>2525</v>
      </c>
      <c r="N347" s="66" t="s">
        <v>2529</v>
      </c>
      <c r="O347" s="66"/>
      <c r="P347" s="66" t="s">
        <v>1829</v>
      </c>
      <c r="Q347" s="141">
        <v>94</v>
      </c>
    </row>
    <row r="348" spans="1:17" s="72" customFormat="1">
      <c r="A348" s="66"/>
      <c r="B348" s="66" t="s">
        <v>905</v>
      </c>
      <c r="C348" s="221" t="s">
        <v>1591</v>
      </c>
      <c r="D348" s="66" t="s">
        <v>2043</v>
      </c>
      <c r="E348" s="68">
        <v>1.1864699999999999</v>
      </c>
      <c r="F348" s="74">
        <v>1</v>
      </c>
      <c r="G348" s="74">
        <v>1</v>
      </c>
      <c r="H348" s="68">
        <f t="shared" si="10"/>
        <v>1.1864699999999999</v>
      </c>
      <c r="I348" s="70">
        <f t="shared" si="11"/>
        <v>1.1864699999999999</v>
      </c>
      <c r="J348" s="71">
        <f>ROUND((H348*'2-Calculator'!$D$26),2)</f>
        <v>7818.84</v>
      </c>
      <c r="K348" s="71">
        <f>ROUND((I348*'2-Calculator'!$D$26),2)</f>
        <v>7818.84</v>
      </c>
      <c r="L348" s="69">
        <v>4.3499999999999996</v>
      </c>
      <c r="M348" s="66" t="s">
        <v>2525</v>
      </c>
      <c r="N348" s="66" t="s">
        <v>2529</v>
      </c>
      <c r="O348" s="66"/>
      <c r="P348" s="66" t="s">
        <v>1829</v>
      </c>
      <c r="Q348" s="141">
        <v>49</v>
      </c>
    </row>
    <row r="349" spans="1:17" s="72" customFormat="1">
      <c r="A349" s="66"/>
      <c r="B349" s="66" t="s">
        <v>904</v>
      </c>
      <c r="C349" s="221" t="s">
        <v>1591</v>
      </c>
      <c r="D349" s="66" t="s">
        <v>2043</v>
      </c>
      <c r="E349" s="68">
        <v>2.10745</v>
      </c>
      <c r="F349" s="74">
        <v>1</v>
      </c>
      <c r="G349" s="74">
        <v>1</v>
      </c>
      <c r="H349" s="68">
        <f t="shared" si="10"/>
        <v>2.10745</v>
      </c>
      <c r="I349" s="70">
        <f t="shared" si="11"/>
        <v>2.10745</v>
      </c>
      <c r="J349" s="71">
        <f>ROUND((H349*'2-Calculator'!$D$26),2)</f>
        <v>13888.1</v>
      </c>
      <c r="K349" s="71">
        <f>ROUND((I349*'2-Calculator'!$D$26),2)</f>
        <v>13888.1</v>
      </c>
      <c r="L349" s="69">
        <v>6.3</v>
      </c>
      <c r="M349" s="66" t="s">
        <v>2525</v>
      </c>
      <c r="N349" s="66" t="s">
        <v>2529</v>
      </c>
      <c r="O349" s="66"/>
      <c r="P349" s="66" t="s">
        <v>1829</v>
      </c>
      <c r="Q349" s="141">
        <v>27</v>
      </c>
    </row>
    <row r="350" spans="1:17" s="72" customFormat="1">
      <c r="A350" s="66"/>
      <c r="B350" s="66" t="s">
        <v>903</v>
      </c>
      <c r="C350" s="221" t="s">
        <v>1592</v>
      </c>
      <c r="D350" s="66" t="s">
        <v>2433</v>
      </c>
      <c r="E350" s="68">
        <v>0.88536000000000004</v>
      </c>
      <c r="F350" s="74">
        <v>1</v>
      </c>
      <c r="G350" s="74">
        <v>1</v>
      </c>
      <c r="H350" s="68">
        <f t="shared" si="10"/>
        <v>0.88536000000000004</v>
      </c>
      <c r="I350" s="70">
        <f t="shared" si="11"/>
        <v>0.88536000000000004</v>
      </c>
      <c r="J350" s="71">
        <f>ROUND((H350*'2-Calculator'!$D$26),2)</f>
        <v>5834.52</v>
      </c>
      <c r="K350" s="71">
        <f>ROUND((I350*'2-Calculator'!$D$26),2)</f>
        <v>5834.52</v>
      </c>
      <c r="L350" s="69">
        <v>1.77</v>
      </c>
      <c r="M350" s="66" t="s">
        <v>2525</v>
      </c>
      <c r="N350" s="66" t="s">
        <v>2529</v>
      </c>
      <c r="O350" s="66"/>
      <c r="P350" s="66" t="s">
        <v>1829</v>
      </c>
      <c r="Q350" s="141">
        <v>15</v>
      </c>
    </row>
    <row r="351" spans="1:17" s="72" customFormat="1">
      <c r="A351" s="66"/>
      <c r="B351" s="66" t="s">
        <v>902</v>
      </c>
      <c r="C351" s="221" t="s">
        <v>1592</v>
      </c>
      <c r="D351" s="66" t="s">
        <v>2433</v>
      </c>
      <c r="E351" s="68">
        <v>1.0244</v>
      </c>
      <c r="F351" s="74">
        <v>1</v>
      </c>
      <c r="G351" s="74">
        <v>1</v>
      </c>
      <c r="H351" s="68">
        <f t="shared" si="10"/>
        <v>1.0244</v>
      </c>
      <c r="I351" s="70">
        <f t="shared" si="11"/>
        <v>1.0244</v>
      </c>
      <c r="J351" s="71">
        <f>ROUND((H351*'2-Calculator'!$D$26),2)</f>
        <v>6750.8</v>
      </c>
      <c r="K351" s="71">
        <f>ROUND((I351*'2-Calculator'!$D$26),2)</f>
        <v>6750.8</v>
      </c>
      <c r="L351" s="69">
        <v>2.34</v>
      </c>
      <c r="M351" s="66" t="s">
        <v>2525</v>
      </c>
      <c r="N351" s="66" t="s">
        <v>2529</v>
      </c>
      <c r="O351" s="66"/>
      <c r="P351" s="66" t="s">
        <v>1829</v>
      </c>
      <c r="Q351" s="141">
        <v>40</v>
      </c>
    </row>
    <row r="352" spans="1:17" s="72" customFormat="1">
      <c r="A352" s="66"/>
      <c r="B352" s="66" t="s">
        <v>901</v>
      </c>
      <c r="C352" s="221" t="s">
        <v>1592</v>
      </c>
      <c r="D352" s="66" t="s">
        <v>2433</v>
      </c>
      <c r="E352" s="68">
        <v>1.33799</v>
      </c>
      <c r="F352" s="74">
        <v>1</v>
      </c>
      <c r="G352" s="74">
        <v>1</v>
      </c>
      <c r="H352" s="68">
        <f t="shared" si="10"/>
        <v>1.33799</v>
      </c>
      <c r="I352" s="70">
        <f t="shared" si="11"/>
        <v>1.33799</v>
      </c>
      <c r="J352" s="71">
        <f>ROUND((H352*'2-Calculator'!$D$26),2)</f>
        <v>8817.35</v>
      </c>
      <c r="K352" s="71">
        <f>ROUND((I352*'2-Calculator'!$D$26),2)</f>
        <v>8817.35</v>
      </c>
      <c r="L352" s="69">
        <v>4.0599999999999996</v>
      </c>
      <c r="M352" s="66" t="s">
        <v>2525</v>
      </c>
      <c r="N352" s="66" t="s">
        <v>2529</v>
      </c>
      <c r="O352" s="66"/>
      <c r="P352" s="66" t="s">
        <v>1829</v>
      </c>
      <c r="Q352" s="141">
        <v>16</v>
      </c>
    </row>
    <row r="353" spans="1:17" s="72" customFormat="1">
      <c r="A353" s="66"/>
      <c r="B353" s="66" t="s">
        <v>900</v>
      </c>
      <c r="C353" s="221" t="s">
        <v>1592</v>
      </c>
      <c r="D353" s="66" t="s">
        <v>2433</v>
      </c>
      <c r="E353" s="68">
        <v>2.4819100000000001</v>
      </c>
      <c r="F353" s="74">
        <v>1</v>
      </c>
      <c r="G353" s="74">
        <v>1</v>
      </c>
      <c r="H353" s="68">
        <f t="shared" si="10"/>
        <v>2.4819100000000001</v>
      </c>
      <c r="I353" s="70">
        <f t="shared" si="11"/>
        <v>2.4819100000000001</v>
      </c>
      <c r="J353" s="71">
        <f>ROUND((H353*'2-Calculator'!$D$26),2)</f>
        <v>16355.79</v>
      </c>
      <c r="K353" s="71">
        <f>ROUND((I353*'2-Calculator'!$D$26),2)</f>
        <v>16355.79</v>
      </c>
      <c r="L353" s="69">
        <v>8.69</v>
      </c>
      <c r="M353" s="66" t="s">
        <v>2525</v>
      </c>
      <c r="N353" s="66" t="s">
        <v>2529</v>
      </c>
      <c r="O353" s="66"/>
      <c r="P353" s="66" t="s">
        <v>1829</v>
      </c>
      <c r="Q353" s="141">
        <v>0</v>
      </c>
    </row>
    <row r="354" spans="1:17" s="72" customFormat="1">
      <c r="A354" s="66"/>
      <c r="B354" s="66" t="s">
        <v>899</v>
      </c>
      <c r="C354" s="221" t="s">
        <v>1593</v>
      </c>
      <c r="D354" s="66" t="s">
        <v>2434</v>
      </c>
      <c r="E354" s="68">
        <v>0.93371000000000004</v>
      </c>
      <c r="F354" s="74">
        <v>1</v>
      </c>
      <c r="G354" s="74">
        <v>1</v>
      </c>
      <c r="H354" s="68">
        <f t="shared" si="10"/>
        <v>0.93371000000000004</v>
      </c>
      <c r="I354" s="70">
        <f t="shared" si="11"/>
        <v>0.93371000000000004</v>
      </c>
      <c r="J354" s="71">
        <f>ROUND((H354*'2-Calculator'!$D$26),2)</f>
        <v>6153.15</v>
      </c>
      <c r="K354" s="71">
        <f>ROUND((I354*'2-Calculator'!$D$26),2)</f>
        <v>6153.15</v>
      </c>
      <c r="L354" s="69">
        <v>1.99</v>
      </c>
      <c r="M354" s="66" t="s">
        <v>2525</v>
      </c>
      <c r="N354" s="66" t="s">
        <v>2529</v>
      </c>
      <c r="O354" s="66"/>
      <c r="P354" s="66" t="s">
        <v>1829</v>
      </c>
      <c r="Q354" s="141">
        <v>24</v>
      </c>
    </row>
    <row r="355" spans="1:17" s="72" customFormat="1">
      <c r="A355" s="66"/>
      <c r="B355" s="66" t="s">
        <v>898</v>
      </c>
      <c r="C355" s="221" t="s">
        <v>1593</v>
      </c>
      <c r="D355" s="66" t="s">
        <v>2434</v>
      </c>
      <c r="E355" s="68">
        <v>1.1440900000000001</v>
      </c>
      <c r="F355" s="74">
        <v>1</v>
      </c>
      <c r="G355" s="74">
        <v>1</v>
      </c>
      <c r="H355" s="68">
        <f t="shared" si="10"/>
        <v>1.1440900000000001</v>
      </c>
      <c r="I355" s="70">
        <f t="shared" si="11"/>
        <v>1.1440900000000001</v>
      </c>
      <c r="J355" s="71">
        <f>ROUND((H355*'2-Calculator'!$D$26),2)</f>
        <v>7539.55</v>
      </c>
      <c r="K355" s="71">
        <f>ROUND((I355*'2-Calculator'!$D$26),2)</f>
        <v>7539.55</v>
      </c>
      <c r="L355" s="69">
        <v>3.36</v>
      </c>
      <c r="M355" s="66" t="s">
        <v>2525</v>
      </c>
      <c r="N355" s="66" t="s">
        <v>2529</v>
      </c>
      <c r="O355" s="66"/>
      <c r="P355" s="66" t="s">
        <v>1829</v>
      </c>
      <c r="Q355" s="141">
        <v>88</v>
      </c>
    </row>
    <row r="356" spans="1:17" s="72" customFormat="1">
      <c r="A356" s="66"/>
      <c r="B356" s="66" t="s">
        <v>897</v>
      </c>
      <c r="C356" s="221" t="s">
        <v>1593</v>
      </c>
      <c r="D356" s="66" t="s">
        <v>2434</v>
      </c>
      <c r="E356" s="68">
        <v>1.6254500000000001</v>
      </c>
      <c r="F356" s="74">
        <v>1</v>
      </c>
      <c r="G356" s="74">
        <v>1</v>
      </c>
      <c r="H356" s="68">
        <f t="shared" si="10"/>
        <v>1.6254500000000001</v>
      </c>
      <c r="I356" s="70">
        <f t="shared" si="11"/>
        <v>1.6254500000000001</v>
      </c>
      <c r="J356" s="71">
        <f>ROUND((H356*'2-Calculator'!$D$26),2)</f>
        <v>10711.72</v>
      </c>
      <c r="K356" s="71">
        <f>ROUND((I356*'2-Calculator'!$D$26),2)</f>
        <v>10711.72</v>
      </c>
      <c r="L356" s="69">
        <v>6.49</v>
      </c>
      <c r="M356" s="66" t="s">
        <v>2525</v>
      </c>
      <c r="N356" s="66" t="s">
        <v>2529</v>
      </c>
      <c r="O356" s="66"/>
      <c r="P356" s="66" t="s">
        <v>1829</v>
      </c>
      <c r="Q356" s="141">
        <v>85</v>
      </c>
    </row>
    <row r="357" spans="1:17" s="72" customFormat="1">
      <c r="A357" s="66"/>
      <c r="B357" s="66" t="s">
        <v>896</v>
      </c>
      <c r="C357" s="221" t="s">
        <v>1593</v>
      </c>
      <c r="D357" s="66" t="s">
        <v>2434</v>
      </c>
      <c r="E357" s="68">
        <v>3.0175800000000002</v>
      </c>
      <c r="F357" s="74">
        <v>1</v>
      </c>
      <c r="G357" s="74">
        <v>1</v>
      </c>
      <c r="H357" s="68">
        <f t="shared" si="10"/>
        <v>3.0175800000000002</v>
      </c>
      <c r="I357" s="70">
        <f t="shared" si="11"/>
        <v>3.0175800000000002</v>
      </c>
      <c r="J357" s="71">
        <f>ROUND((H357*'2-Calculator'!$D$26),2)</f>
        <v>19885.849999999999</v>
      </c>
      <c r="K357" s="71">
        <f>ROUND((I357*'2-Calculator'!$D$26),2)</f>
        <v>19885.849999999999</v>
      </c>
      <c r="L357" s="69">
        <v>12.34</v>
      </c>
      <c r="M357" s="66" t="s">
        <v>2525</v>
      </c>
      <c r="N357" s="66" t="s">
        <v>2529</v>
      </c>
      <c r="O357" s="66"/>
      <c r="P357" s="66" t="s">
        <v>1829</v>
      </c>
      <c r="Q357" s="141">
        <v>27</v>
      </c>
    </row>
    <row r="358" spans="1:17" s="72" customFormat="1">
      <c r="A358" s="66"/>
      <c r="B358" s="66" t="s">
        <v>895</v>
      </c>
      <c r="C358" s="221" t="s">
        <v>1594</v>
      </c>
      <c r="D358" s="66" t="s">
        <v>2044</v>
      </c>
      <c r="E358" s="68">
        <v>0.83674999999999999</v>
      </c>
      <c r="F358" s="74">
        <v>1</v>
      </c>
      <c r="G358" s="74">
        <v>1</v>
      </c>
      <c r="H358" s="68">
        <f t="shared" si="10"/>
        <v>0.83674999999999999</v>
      </c>
      <c r="I358" s="70">
        <f t="shared" si="11"/>
        <v>0.83674999999999999</v>
      </c>
      <c r="J358" s="71">
        <f>ROUND((H358*'2-Calculator'!$D$26),2)</f>
        <v>5514.18</v>
      </c>
      <c r="K358" s="71">
        <f>ROUND((I358*'2-Calculator'!$D$26),2)</f>
        <v>5514.18</v>
      </c>
      <c r="L358" s="69">
        <v>5.29</v>
      </c>
      <c r="M358" s="66" t="s">
        <v>2525</v>
      </c>
      <c r="N358" s="66" t="s">
        <v>2529</v>
      </c>
      <c r="O358" s="66"/>
      <c r="P358" s="66" t="s">
        <v>1829</v>
      </c>
      <c r="Q358" s="141">
        <v>0</v>
      </c>
    </row>
    <row r="359" spans="1:17" s="72" customFormat="1">
      <c r="A359" s="66"/>
      <c r="B359" s="66" t="s">
        <v>894</v>
      </c>
      <c r="C359" s="221" t="s">
        <v>1594</v>
      </c>
      <c r="D359" s="66" t="s">
        <v>2044</v>
      </c>
      <c r="E359" s="68">
        <v>1.1146100000000001</v>
      </c>
      <c r="F359" s="74">
        <v>1</v>
      </c>
      <c r="G359" s="74">
        <v>1</v>
      </c>
      <c r="H359" s="68">
        <f t="shared" si="10"/>
        <v>1.1146100000000001</v>
      </c>
      <c r="I359" s="70">
        <f t="shared" si="11"/>
        <v>1.1146100000000001</v>
      </c>
      <c r="J359" s="71">
        <f>ROUND((H359*'2-Calculator'!$D$26),2)</f>
        <v>7345.28</v>
      </c>
      <c r="K359" s="71">
        <f>ROUND((I359*'2-Calculator'!$D$26),2)</f>
        <v>7345.28</v>
      </c>
      <c r="L359" s="69">
        <v>5.77</v>
      </c>
      <c r="M359" s="66" t="s">
        <v>2525</v>
      </c>
      <c r="N359" s="66" t="s">
        <v>2529</v>
      </c>
      <c r="O359" s="66"/>
      <c r="P359" s="66" t="s">
        <v>1829</v>
      </c>
      <c r="Q359" s="141">
        <v>4</v>
      </c>
    </row>
    <row r="360" spans="1:17" s="72" customFormat="1">
      <c r="A360" s="66"/>
      <c r="B360" s="66" t="s">
        <v>893</v>
      </c>
      <c r="C360" s="221" t="s">
        <v>1594</v>
      </c>
      <c r="D360" s="66" t="s">
        <v>2044</v>
      </c>
      <c r="E360" s="68">
        <v>1.61151</v>
      </c>
      <c r="F360" s="74">
        <v>1</v>
      </c>
      <c r="G360" s="74">
        <v>1</v>
      </c>
      <c r="H360" s="68">
        <f t="shared" si="10"/>
        <v>1.61151</v>
      </c>
      <c r="I360" s="70">
        <f t="shared" si="11"/>
        <v>1.61151</v>
      </c>
      <c r="J360" s="71">
        <f>ROUND((H360*'2-Calculator'!$D$26),2)</f>
        <v>10619.85</v>
      </c>
      <c r="K360" s="71">
        <f>ROUND((I360*'2-Calculator'!$D$26),2)</f>
        <v>10619.85</v>
      </c>
      <c r="L360" s="69">
        <v>9.59</v>
      </c>
      <c r="M360" s="66" t="s">
        <v>2525</v>
      </c>
      <c r="N360" s="66" t="s">
        <v>2529</v>
      </c>
      <c r="O360" s="66"/>
      <c r="P360" s="66" t="s">
        <v>1829</v>
      </c>
      <c r="Q360" s="141">
        <v>5</v>
      </c>
    </row>
    <row r="361" spans="1:17" s="72" customFormat="1">
      <c r="A361" s="66"/>
      <c r="B361" s="66" t="s">
        <v>892</v>
      </c>
      <c r="C361" s="221" t="s">
        <v>1594</v>
      </c>
      <c r="D361" s="66" t="s">
        <v>2044</v>
      </c>
      <c r="E361" s="68">
        <v>2.6274799999999998</v>
      </c>
      <c r="F361" s="74">
        <v>1</v>
      </c>
      <c r="G361" s="74">
        <v>1</v>
      </c>
      <c r="H361" s="68">
        <f t="shared" si="10"/>
        <v>2.6274799999999998</v>
      </c>
      <c r="I361" s="70">
        <f t="shared" si="11"/>
        <v>2.6274799999999998</v>
      </c>
      <c r="J361" s="71">
        <f>ROUND((H361*'2-Calculator'!$D$26),2)</f>
        <v>17315.09</v>
      </c>
      <c r="K361" s="71">
        <f>ROUND((I361*'2-Calculator'!$D$26),2)</f>
        <v>17315.09</v>
      </c>
      <c r="L361" s="69">
        <v>11.13</v>
      </c>
      <c r="M361" s="66" t="s">
        <v>2525</v>
      </c>
      <c r="N361" s="66" t="s">
        <v>2529</v>
      </c>
      <c r="O361" s="66"/>
      <c r="P361" s="66" t="s">
        <v>1829</v>
      </c>
      <c r="Q361" s="141">
        <v>5</v>
      </c>
    </row>
    <row r="362" spans="1:17" s="72" customFormat="1">
      <c r="A362" s="66"/>
      <c r="B362" s="66" t="s">
        <v>891</v>
      </c>
      <c r="C362" s="221" t="s">
        <v>1595</v>
      </c>
      <c r="D362" s="66" t="s">
        <v>2045</v>
      </c>
      <c r="E362" s="68">
        <v>0.51110999999999995</v>
      </c>
      <c r="F362" s="74">
        <v>1</v>
      </c>
      <c r="G362" s="74">
        <v>1</v>
      </c>
      <c r="H362" s="68">
        <f t="shared" si="10"/>
        <v>0.51110999999999995</v>
      </c>
      <c r="I362" s="70">
        <f t="shared" si="11"/>
        <v>0.51110999999999995</v>
      </c>
      <c r="J362" s="71">
        <f>ROUND((H362*'2-Calculator'!$D$26),2)</f>
        <v>3368.21</v>
      </c>
      <c r="K362" s="71">
        <f>ROUND((I362*'2-Calculator'!$D$26),2)</f>
        <v>3368.21</v>
      </c>
      <c r="L362" s="69">
        <v>2.41</v>
      </c>
      <c r="M362" s="66" t="s">
        <v>2525</v>
      </c>
      <c r="N362" s="66" t="s">
        <v>2529</v>
      </c>
      <c r="O362" s="66"/>
      <c r="P362" s="66" t="s">
        <v>1829</v>
      </c>
      <c r="Q362" s="141">
        <v>128</v>
      </c>
    </row>
    <row r="363" spans="1:17" s="72" customFormat="1">
      <c r="A363" s="66"/>
      <c r="B363" s="66" t="s">
        <v>890</v>
      </c>
      <c r="C363" s="221" t="s">
        <v>1595</v>
      </c>
      <c r="D363" s="66" t="s">
        <v>2045</v>
      </c>
      <c r="E363" s="68">
        <v>0.65461000000000003</v>
      </c>
      <c r="F363" s="74">
        <v>1</v>
      </c>
      <c r="G363" s="74">
        <v>1</v>
      </c>
      <c r="H363" s="68">
        <f t="shared" si="10"/>
        <v>0.65461000000000003</v>
      </c>
      <c r="I363" s="70">
        <f t="shared" si="11"/>
        <v>0.65461000000000003</v>
      </c>
      <c r="J363" s="71">
        <f>ROUND((H363*'2-Calculator'!$D$26),2)</f>
        <v>4313.88</v>
      </c>
      <c r="K363" s="71">
        <f>ROUND((I363*'2-Calculator'!$D$26),2)</f>
        <v>4313.88</v>
      </c>
      <c r="L363" s="69">
        <v>3.35</v>
      </c>
      <c r="M363" s="66" t="s">
        <v>2525</v>
      </c>
      <c r="N363" s="66" t="s">
        <v>2529</v>
      </c>
      <c r="O363" s="66"/>
      <c r="P363" s="66" t="s">
        <v>1829</v>
      </c>
      <c r="Q363" s="141">
        <v>490</v>
      </c>
    </row>
    <row r="364" spans="1:17" s="72" customFormat="1">
      <c r="A364" s="66"/>
      <c r="B364" s="66" t="s">
        <v>889</v>
      </c>
      <c r="C364" s="221" t="s">
        <v>1595</v>
      </c>
      <c r="D364" s="66" t="s">
        <v>2045</v>
      </c>
      <c r="E364" s="68">
        <v>0.95094000000000001</v>
      </c>
      <c r="F364" s="74">
        <v>1</v>
      </c>
      <c r="G364" s="74">
        <v>1</v>
      </c>
      <c r="H364" s="68">
        <f t="shared" si="10"/>
        <v>0.95094000000000001</v>
      </c>
      <c r="I364" s="70">
        <f t="shared" si="11"/>
        <v>0.95094000000000001</v>
      </c>
      <c r="J364" s="71">
        <f>ROUND((H364*'2-Calculator'!$D$26),2)</f>
        <v>6266.69</v>
      </c>
      <c r="K364" s="71">
        <f>ROUND((I364*'2-Calculator'!$D$26),2)</f>
        <v>6266.69</v>
      </c>
      <c r="L364" s="69">
        <v>5.35</v>
      </c>
      <c r="M364" s="66" t="s">
        <v>2525</v>
      </c>
      <c r="N364" s="66" t="s">
        <v>2529</v>
      </c>
      <c r="O364" s="66"/>
      <c r="P364" s="66" t="s">
        <v>1829</v>
      </c>
      <c r="Q364" s="141">
        <v>641</v>
      </c>
    </row>
    <row r="365" spans="1:17" s="72" customFormat="1">
      <c r="A365" s="66"/>
      <c r="B365" s="66" t="s">
        <v>888</v>
      </c>
      <c r="C365" s="221" t="s">
        <v>1595</v>
      </c>
      <c r="D365" s="66" t="s">
        <v>2045</v>
      </c>
      <c r="E365" s="68">
        <v>1.75261</v>
      </c>
      <c r="F365" s="74">
        <v>1</v>
      </c>
      <c r="G365" s="74">
        <v>1</v>
      </c>
      <c r="H365" s="68">
        <f t="shared" si="10"/>
        <v>1.75261</v>
      </c>
      <c r="I365" s="70">
        <f t="shared" si="11"/>
        <v>1.75261</v>
      </c>
      <c r="J365" s="71">
        <f>ROUND((H365*'2-Calculator'!$D$26),2)</f>
        <v>11549.7</v>
      </c>
      <c r="K365" s="71">
        <f>ROUND((I365*'2-Calculator'!$D$26),2)</f>
        <v>11549.7</v>
      </c>
      <c r="L365" s="69">
        <v>9.43</v>
      </c>
      <c r="M365" s="66" t="s">
        <v>2525</v>
      </c>
      <c r="N365" s="66" t="s">
        <v>2529</v>
      </c>
      <c r="O365" s="66"/>
      <c r="P365" s="66" t="s">
        <v>1829</v>
      </c>
      <c r="Q365" s="141">
        <v>118</v>
      </c>
    </row>
    <row r="366" spans="1:17" s="72" customFormat="1">
      <c r="A366" s="66"/>
      <c r="B366" s="66" t="s">
        <v>887</v>
      </c>
      <c r="C366" s="221" t="s">
        <v>1596</v>
      </c>
      <c r="D366" s="66" t="s">
        <v>2046</v>
      </c>
      <c r="E366" s="68">
        <v>0.46510000000000001</v>
      </c>
      <c r="F366" s="74">
        <v>1</v>
      </c>
      <c r="G366" s="74">
        <v>1</v>
      </c>
      <c r="H366" s="68">
        <f t="shared" si="10"/>
        <v>0.46510000000000001</v>
      </c>
      <c r="I366" s="70">
        <f t="shared" si="11"/>
        <v>0.46510000000000001</v>
      </c>
      <c r="J366" s="71">
        <f>ROUND((H366*'2-Calculator'!$D$26),2)</f>
        <v>3065.01</v>
      </c>
      <c r="K366" s="71">
        <f>ROUND((I366*'2-Calculator'!$D$26),2)</f>
        <v>3065.01</v>
      </c>
      <c r="L366" s="69">
        <v>1.25</v>
      </c>
      <c r="M366" s="66" t="s">
        <v>2525</v>
      </c>
      <c r="N366" s="66" t="s">
        <v>2529</v>
      </c>
      <c r="O366" s="66"/>
      <c r="P366" s="66" t="s">
        <v>1829</v>
      </c>
      <c r="Q366" s="141">
        <v>1</v>
      </c>
    </row>
    <row r="367" spans="1:17" s="72" customFormat="1">
      <c r="A367" s="66"/>
      <c r="B367" s="66" t="s">
        <v>886</v>
      </c>
      <c r="C367" s="221" t="s">
        <v>1596</v>
      </c>
      <c r="D367" s="66" t="s">
        <v>2046</v>
      </c>
      <c r="E367" s="68">
        <v>0.53032000000000001</v>
      </c>
      <c r="F367" s="74">
        <v>1</v>
      </c>
      <c r="G367" s="74">
        <v>1</v>
      </c>
      <c r="H367" s="68">
        <f t="shared" si="10"/>
        <v>0.53032000000000001</v>
      </c>
      <c r="I367" s="70">
        <f t="shared" si="11"/>
        <v>0.53032000000000001</v>
      </c>
      <c r="J367" s="71">
        <f>ROUND((H367*'2-Calculator'!$D$26),2)</f>
        <v>3494.81</v>
      </c>
      <c r="K367" s="71">
        <f>ROUND((I367*'2-Calculator'!$D$26),2)</f>
        <v>3494.81</v>
      </c>
      <c r="L367" s="69">
        <v>2</v>
      </c>
      <c r="M367" s="66" t="s">
        <v>2525</v>
      </c>
      <c r="N367" s="66" t="s">
        <v>2529</v>
      </c>
      <c r="O367" s="66"/>
      <c r="P367" s="66" t="s">
        <v>1829</v>
      </c>
      <c r="Q367" s="141">
        <v>2</v>
      </c>
    </row>
    <row r="368" spans="1:17" s="72" customFormat="1">
      <c r="A368" s="66"/>
      <c r="B368" s="66" t="s">
        <v>885</v>
      </c>
      <c r="C368" s="221" t="s">
        <v>1596</v>
      </c>
      <c r="D368" s="66" t="s">
        <v>2046</v>
      </c>
      <c r="E368" s="68">
        <v>1.04871</v>
      </c>
      <c r="F368" s="74">
        <v>1</v>
      </c>
      <c r="G368" s="74">
        <v>1</v>
      </c>
      <c r="H368" s="68">
        <f t="shared" si="10"/>
        <v>1.04871</v>
      </c>
      <c r="I368" s="70">
        <f t="shared" si="11"/>
        <v>1.04871</v>
      </c>
      <c r="J368" s="71">
        <f>ROUND((H368*'2-Calculator'!$D$26),2)</f>
        <v>6911</v>
      </c>
      <c r="K368" s="71">
        <f>ROUND((I368*'2-Calculator'!$D$26),2)</f>
        <v>6911</v>
      </c>
      <c r="L368" s="69">
        <v>2.74</v>
      </c>
      <c r="M368" s="66" t="s">
        <v>2525</v>
      </c>
      <c r="N368" s="66" t="s">
        <v>2529</v>
      </c>
      <c r="O368" s="66"/>
      <c r="P368" s="66" t="s">
        <v>1829</v>
      </c>
      <c r="Q368" s="141">
        <v>5</v>
      </c>
    </row>
    <row r="369" spans="1:17" s="72" customFormat="1">
      <c r="A369" s="66"/>
      <c r="B369" s="66" t="s">
        <v>884</v>
      </c>
      <c r="C369" s="221" t="s">
        <v>1596</v>
      </c>
      <c r="D369" s="66" t="s">
        <v>2046</v>
      </c>
      <c r="E369" s="68">
        <v>2.6113499999999998</v>
      </c>
      <c r="F369" s="74">
        <v>1</v>
      </c>
      <c r="G369" s="74">
        <v>1</v>
      </c>
      <c r="H369" s="68">
        <f t="shared" si="10"/>
        <v>2.6113499999999998</v>
      </c>
      <c r="I369" s="70">
        <f t="shared" si="11"/>
        <v>2.6113499999999998</v>
      </c>
      <c r="J369" s="71">
        <f>ROUND((H369*'2-Calculator'!$D$26),2)</f>
        <v>17208.8</v>
      </c>
      <c r="K369" s="71">
        <f>ROUND((I369*'2-Calculator'!$D$26),2)</f>
        <v>17208.8</v>
      </c>
      <c r="L369" s="69">
        <v>5.25</v>
      </c>
      <c r="M369" s="66" t="s">
        <v>2525</v>
      </c>
      <c r="N369" s="66" t="s">
        <v>2529</v>
      </c>
      <c r="O369" s="66"/>
      <c r="P369" s="66" t="s">
        <v>1829</v>
      </c>
      <c r="Q369" s="141">
        <v>19</v>
      </c>
    </row>
    <row r="370" spans="1:17" s="72" customFormat="1">
      <c r="A370" s="66"/>
      <c r="B370" s="66" t="s">
        <v>883</v>
      </c>
      <c r="C370" s="221" t="s">
        <v>1597</v>
      </c>
      <c r="D370" s="66" t="s">
        <v>2215</v>
      </c>
      <c r="E370" s="68">
        <v>0.45495999999999998</v>
      </c>
      <c r="F370" s="74">
        <v>1</v>
      </c>
      <c r="G370" s="74">
        <v>1</v>
      </c>
      <c r="H370" s="68">
        <f t="shared" si="10"/>
        <v>0.45495999999999998</v>
      </c>
      <c r="I370" s="70">
        <f t="shared" si="11"/>
        <v>0.45495999999999998</v>
      </c>
      <c r="J370" s="71">
        <f>ROUND((H370*'2-Calculator'!$D$26),2)</f>
        <v>2998.19</v>
      </c>
      <c r="K370" s="71">
        <f>ROUND((I370*'2-Calculator'!$D$26),2)</f>
        <v>2998.19</v>
      </c>
      <c r="L370" s="69">
        <v>2.68</v>
      </c>
      <c r="M370" s="66" t="s">
        <v>2525</v>
      </c>
      <c r="N370" s="66" t="s">
        <v>2529</v>
      </c>
      <c r="O370" s="66"/>
      <c r="P370" s="66" t="s">
        <v>1829</v>
      </c>
      <c r="Q370" s="141">
        <v>12</v>
      </c>
    </row>
    <row r="371" spans="1:17" s="72" customFormat="1">
      <c r="A371" s="66"/>
      <c r="B371" s="66" t="s">
        <v>882</v>
      </c>
      <c r="C371" s="221" t="s">
        <v>1597</v>
      </c>
      <c r="D371" s="66" t="s">
        <v>2215</v>
      </c>
      <c r="E371" s="68">
        <v>0.61836000000000002</v>
      </c>
      <c r="F371" s="74">
        <v>1</v>
      </c>
      <c r="G371" s="74">
        <v>1</v>
      </c>
      <c r="H371" s="68">
        <f t="shared" si="10"/>
        <v>0.61836000000000002</v>
      </c>
      <c r="I371" s="70">
        <f t="shared" si="11"/>
        <v>0.61836000000000002</v>
      </c>
      <c r="J371" s="71">
        <f>ROUND((H371*'2-Calculator'!$D$26),2)</f>
        <v>4074.99</v>
      </c>
      <c r="K371" s="71">
        <f>ROUND((I371*'2-Calculator'!$D$26),2)</f>
        <v>4074.99</v>
      </c>
      <c r="L371" s="69">
        <v>3.52</v>
      </c>
      <c r="M371" s="66" t="s">
        <v>2525</v>
      </c>
      <c r="N371" s="66" t="s">
        <v>2529</v>
      </c>
      <c r="O371" s="66"/>
      <c r="P371" s="66" t="s">
        <v>1829</v>
      </c>
      <c r="Q371" s="141">
        <v>66</v>
      </c>
    </row>
    <row r="372" spans="1:17" s="72" customFormat="1">
      <c r="A372" s="66"/>
      <c r="B372" s="66" t="s">
        <v>881</v>
      </c>
      <c r="C372" s="221" t="s">
        <v>1597</v>
      </c>
      <c r="D372" s="66" t="s">
        <v>2215</v>
      </c>
      <c r="E372" s="68">
        <v>0.93250999999999995</v>
      </c>
      <c r="F372" s="74">
        <v>1</v>
      </c>
      <c r="G372" s="74">
        <v>1</v>
      </c>
      <c r="H372" s="68">
        <f t="shared" si="10"/>
        <v>0.93250999999999995</v>
      </c>
      <c r="I372" s="70">
        <f t="shared" si="11"/>
        <v>0.93250999999999995</v>
      </c>
      <c r="J372" s="71">
        <f>ROUND((H372*'2-Calculator'!$D$26),2)</f>
        <v>6145.24</v>
      </c>
      <c r="K372" s="71">
        <f>ROUND((I372*'2-Calculator'!$D$26),2)</f>
        <v>6145.24</v>
      </c>
      <c r="L372" s="69">
        <v>4.7300000000000004</v>
      </c>
      <c r="M372" s="66" t="s">
        <v>2525</v>
      </c>
      <c r="N372" s="66" t="s">
        <v>2529</v>
      </c>
      <c r="O372" s="66"/>
      <c r="P372" s="66" t="s">
        <v>1829</v>
      </c>
      <c r="Q372" s="141">
        <v>62</v>
      </c>
    </row>
    <row r="373" spans="1:17" s="72" customFormat="1">
      <c r="A373" s="66"/>
      <c r="B373" s="66" t="s">
        <v>880</v>
      </c>
      <c r="C373" s="221" t="s">
        <v>1597</v>
      </c>
      <c r="D373" s="66" t="s">
        <v>2215</v>
      </c>
      <c r="E373" s="68">
        <v>1.94292</v>
      </c>
      <c r="F373" s="74">
        <v>1</v>
      </c>
      <c r="G373" s="74">
        <v>1</v>
      </c>
      <c r="H373" s="68">
        <f t="shared" si="10"/>
        <v>1.94292</v>
      </c>
      <c r="I373" s="70">
        <f t="shared" si="11"/>
        <v>1.94292</v>
      </c>
      <c r="J373" s="71">
        <f>ROUND((H373*'2-Calculator'!$D$26),2)</f>
        <v>12803.84</v>
      </c>
      <c r="K373" s="71">
        <f>ROUND((I373*'2-Calculator'!$D$26),2)</f>
        <v>12803.84</v>
      </c>
      <c r="L373" s="69">
        <v>9.85</v>
      </c>
      <c r="M373" s="66" t="s">
        <v>2525</v>
      </c>
      <c r="N373" s="66" t="s">
        <v>2529</v>
      </c>
      <c r="O373" s="66"/>
      <c r="P373" s="66" t="s">
        <v>1829</v>
      </c>
      <c r="Q373" s="141">
        <v>9</v>
      </c>
    </row>
    <row r="374" spans="1:17" s="72" customFormat="1">
      <c r="A374" s="66"/>
      <c r="B374" s="66" t="s">
        <v>879</v>
      </c>
      <c r="C374" s="221" t="s">
        <v>1598</v>
      </c>
      <c r="D374" s="66" t="s">
        <v>2216</v>
      </c>
      <c r="E374" s="68">
        <v>0.43226999999999999</v>
      </c>
      <c r="F374" s="74">
        <v>1</v>
      </c>
      <c r="G374" s="74">
        <v>1</v>
      </c>
      <c r="H374" s="68">
        <f t="shared" si="10"/>
        <v>0.43226999999999999</v>
      </c>
      <c r="I374" s="70">
        <f t="shared" si="11"/>
        <v>0.43226999999999999</v>
      </c>
      <c r="J374" s="71">
        <f>ROUND((H374*'2-Calculator'!$D$26),2)</f>
        <v>2848.66</v>
      </c>
      <c r="K374" s="71">
        <f>ROUND((I374*'2-Calculator'!$D$26),2)</f>
        <v>2848.66</v>
      </c>
      <c r="L374" s="69">
        <v>1.75</v>
      </c>
      <c r="M374" s="66" t="s">
        <v>2525</v>
      </c>
      <c r="N374" s="66" t="s">
        <v>2529</v>
      </c>
      <c r="O374" s="66"/>
      <c r="P374" s="66" t="s">
        <v>1829</v>
      </c>
      <c r="Q374" s="141">
        <v>20</v>
      </c>
    </row>
    <row r="375" spans="1:17" s="72" customFormat="1">
      <c r="A375" s="66"/>
      <c r="B375" s="66" t="s">
        <v>878</v>
      </c>
      <c r="C375" s="221" t="s">
        <v>1598</v>
      </c>
      <c r="D375" s="66" t="s">
        <v>2216</v>
      </c>
      <c r="E375" s="68">
        <v>0.51319000000000004</v>
      </c>
      <c r="F375" s="74">
        <v>1</v>
      </c>
      <c r="G375" s="74">
        <v>1</v>
      </c>
      <c r="H375" s="68">
        <f t="shared" si="10"/>
        <v>0.51319000000000004</v>
      </c>
      <c r="I375" s="70">
        <f t="shared" si="11"/>
        <v>0.51319000000000004</v>
      </c>
      <c r="J375" s="71">
        <f>ROUND((H375*'2-Calculator'!$D$26),2)</f>
        <v>3381.92</v>
      </c>
      <c r="K375" s="71">
        <f>ROUND((I375*'2-Calculator'!$D$26),2)</f>
        <v>3381.92</v>
      </c>
      <c r="L375" s="69">
        <v>2.2200000000000002</v>
      </c>
      <c r="M375" s="66" t="s">
        <v>2525</v>
      </c>
      <c r="N375" s="66" t="s">
        <v>2529</v>
      </c>
      <c r="O375" s="66"/>
      <c r="P375" s="66" t="s">
        <v>1829</v>
      </c>
      <c r="Q375" s="141">
        <v>62</v>
      </c>
    </row>
    <row r="376" spans="1:17" s="72" customFormat="1">
      <c r="A376" s="66"/>
      <c r="B376" s="66" t="s">
        <v>877</v>
      </c>
      <c r="C376" s="221" t="s">
        <v>1598</v>
      </c>
      <c r="D376" s="66" t="s">
        <v>2216</v>
      </c>
      <c r="E376" s="68">
        <v>0.69721999999999995</v>
      </c>
      <c r="F376" s="74">
        <v>1</v>
      </c>
      <c r="G376" s="74">
        <v>1</v>
      </c>
      <c r="H376" s="68">
        <f t="shared" si="10"/>
        <v>0.69721999999999995</v>
      </c>
      <c r="I376" s="70">
        <f t="shared" si="11"/>
        <v>0.69721999999999995</v>
      </c>
      <c r="J376" s="71">
        <f>ROUND((H376*'2-Calculator'!$D$26),2)</f>
        <v>4594.68</v>
      </c>
      <c r="K376" s="71">
        <f>ROUND((I376*'2-Calculator'!$D$26),2)</f>
        <v>4594.68</v>
      </c>
      <c r="L376" s="69">
        <v>3.26</v>
      </c>
      <c r="M376" s="66" t="s">
        <v>2525</v>
      </c>
      <c r="N376" s="66" t="s">
        <v>2529</v>
      </c>
      <c r="O376" s="66"/>
      <c r="P376" s="66" t="s">
        <v>1829</v>
      </c>
      <c r="Q376" s="141">
        <v>32</v>
      </c>
    </row>
    <row r="377" spans="1:17" s="72" customFormat="1">
      <c r="A377" s="66"/>
      <c r="B377" s="66" t="s">
        <v>876</v>
      </c>
      <c r="C377" s="221" t="s">
        <v>1598</v>
      </c>
      <c r="D377" s="66" t="s">
        <v>2216</v>
      </c>
      <c r="E377" s="68">
        <v>2.0541800000000001</v>
      </c>
      <c r="F377" s="74">
        <v>1</v>
      </c>
      <c r="G377" s="74">
        <v>1</v>
      </c>
      <c r="H377" s="68">
        <f t="shared" si="10"/>
        <v>2.0541800000000001</v>
      </c>
      <c r="I377" s="70">
        <f t="shared" si="11"/>
        <v>2.0541800000000001</v>
      </c>
      <c r="J377" s="71">
        <f>ROUND((H377*'2-Calculator'!$D$26),2)</f>
        <v>13537.05</v>
      </c>
      <c r="K377" s="71">
        <f>ROUND((I377*'2-Calculator'!$D$26),2)</f>
        <v>13537.05</v>
      </c>
      <c r="L377" s="69">
        <v>8.07</v>
      </c>
      <c r="M377" s="66" t="s">
        <v>2525</v>
      </c>
      <c r="N377" s="66" t="s">
        <v>2529</v>
      </c>
      <c r="O377" s="66"/>
      <c r="P377" s="66" t="s">
        <v>1829</v>
      </c>
      <c r="Q377" s="141">
        <v>2</v>
      </c>
    </row>
    <row r="378" spans="1:17" s="72" customFormat="1">
      <c r="A378" s="66"/>
      <c r="B378" s="66" t="s">
        <v>875</v>
      </c>
      <c r="C378" s="221" t="s">
        <v>1599</v>
      </c>
      <c r="D378" s="66" t="s">
        <v>2047</v>
      </c>
      <c r="E378" s="68">
        <v>0.44795000000000001</v>
      </c>
      <c r="F378" s="74">
        <v>1</v>
      </c>
      <c r="G378" s="74">
        <v>1</v>
      </c>
      <c r="H378" s="68">
        <f t="shared" si="10"/>
        <v>0.44795000000000001</v>
      </c>
      <c r="I378" s="70">
        <f t="shared" si="11"/>
        <v>0.44795000000000001</v>
      </c>
      <c r="J378" s="71">
        <f>ROUND((H378*'2-Calculator'!$D$26),2)</f>
        <v>2951.99</v>
      </c>
      <c r="K378" s="71">
        <f>ROUND((I378*'2-Calculator'!$D$26),2)</f>
        <v>2951.99</v>
      </c>
      <c r="L378" s="69">
        <v>2.08</v>
      </c>
      <c r="M378" s="66" t="s">
        <v>2525</v>
      </c>
      <c r="N378" s="66" t="s">
        <v>2529</v>
      </c>
      <c r="O378" s="66"/>
      <c r="P378" s="66" t="s">
        <v>1829</v>
      </c>
      <c r="Q378" s="141">
        <v>26</v>
      </c>
    </row>
    <row r="379" spans="1:17" s="72" customFormat="1">
      <c r="A379" s="66"/>
      <c r="B379" s="66" t="s">
        <v>874</v>
      </c>
      <c r="C379" s="221" t="s">
        <v>1599</v>
      </c>
      <c r="D379" s="66" t="s">
        <v>2047</v>
      </c>
      <c r="E379" s="68">
        <v>0.55145999999999995</v>
      </c>
      <c r="F379" s="74">
        <v>1</v>
      </c>
      <c r="G379" s="74">
        <v>1</v>
      </c>
      <c r="H379" s="68">
        <f t="shared" si="10"/>
        <v>0.55145999999999995</v>
      </c>
      <c r="I379" s="70">
        <f t="shared" si="11"/>
        <v>0.55145999999999995</v>
      </c>
      <c r="J379" s="71">
        <f>ROUND((H379*'2-Calculator'!$D$26),2)</f>
        <v>3634.12</v>
      </c>
      <c r="K379" s="71">
        <f>ROUND((I379*'2-Calculator'!$D$26),2)</f>
        <v>3634.12</v>
      </c>
      <c r="L379" s="69">
        <v>2.48</v>
      </c>
      <c r="M379" s="66" t="s">
        <v>2525</v>
      </c>
      <c r="N379" s="66" t="s">
        <v>2529</v>
      </c>
      <c r="O379" s="66"/>
      <c r="P379" s="66" t="s">
        <v>1829</v>
      </c>
      <c r="Q379" s="141">
        <v>111</v>
      </c>
    </row>
    <row r="380" spans="1:17" s="72" customFormat="1">
      <c r="A380" s="66"/>
      <c r="B380" s="66" t="s">
        <v>873</v>
      </c>
      <c r="C380" s="221" t="s">
        <v>1599</v>
      </c>
      <c r="D380" s="66" t="s">
        <v>2047</v>
      </c>
      <c r="E380" s="68">
        <v>0.77568999999999999</v>
      </c>
      <c r="F380" s="74">
        <v>1</v>
      </c>
      <c r="G380" s="74">
        <v>1</v>
      </c>
      <c r="H380" s="68">
        <f t="shared" si="10"/>
        <v>0.77568999999999999</v>
      </c>
      <c r="I380" s="70">
        <f t="shared" si="11"/>
        <v>0.77568999999999999</v>
      </c>
      <c r="J380" s="71">
        <f>ROUND((H380*'2-Calculator'!$D$26),2)</f>
        <v>5111.8</v>
      </c>
      <c r="K380" s="71">
        <f>ROUND((I380*'2-Calculator'!$D$26),2)</f>
        <v>5111.8</v>
      </c>
      <c r="L380" s="69">
        <v>3.75</v>
      </c>
      <c r="M380" s="66" t="s">
        <v>2525</v>
      </c>
      <c r="N380" s="66" t="s">
        <v>2529</v>
      </c>
      <c r="O380" s="66"/>
      <c r="P380" s="66" t="s">
        <v>1829</v>
      </c>
      <c r="Q380" s="141">
        <v>107</v>
      </c>
    </row>
    <row r="381" spans="1:17" s="72" customFormat="1">
      <c r="A381" s="66"/>
      <c r="B381" s="66" t="s">
        <v>872</v>
      </c>
      <c r="C381" s="221" t="s">
        <v>1599</v>
      </c>
      <c r="D381" s="66" t="s">
        <v>2047</v>
      </c>
      <c r="E381" s="68">
        <v>1.86636</v>
      </c>
      <c r="F381" s="74">
        <v>1</v>
      </c>
      <c r="G381" s="74">
        <v>1</v>
      </c>
      <c r="H381" s="68">
        <f t="shared" si="10"/>
        <v>1.86636</v>
      </c>
      <c r="I381" s="70">
        <f t="shared" si="11"/>
        <v>1.86636</v>
      </c>
      <c r="J381" s="71">
        <f>ROUND((H381*'2-Calculator'!$D$26),2)</f>
        <v>12299.31</v>
      </c>
      <c r="K381" s="71">
        <f>ROUND((I381*'2-Calculator'!$D$26),2)</f>
        <v>12299.31</v>
      </c>
      <c r="L381" s="69">
        <v>5.59</v>
      </c>
      <c r="M381" s="66" t="s">
        <v>2525</v>
      </c>
      <c r="N381" s="66" t="s">
        <v>2529</v>
      </c>
      <c r="O381" s="66"/>
      <c r="P381" s="66" t="s">
        <v>1829</v>
      </c>
      <c r="Q381" s="141">
        <v>15</v>
      </c>
    </row>
    <row r="382" spans="1:17" s="72" customFormat="1">
      <c r="A382" s="66"/>
      <c r="B382" s="66" t="s">
        <v>871</v>
      </c>
      <c r="C382" s="221" t="s">
        <v>1600</v>
      </c>
      <c r="D382" s="66" t="s">
        <v>2217</v>
      </c>
      <c r="E382" s="68">
        <v>0.46659</v>
      </c>
      <c r="F382" s="74">
        <v>1</v>
      </c>
      <c r="G382" s="74">
        <v>1</v>
      </c>
      <c r="H382" s="68">
        <f t="shared" si="10"/>
        <v>0.46659</v>
      </c>
      <c r="I382" s="70">
        <f t="shared" si="11"/>
        <v>0.46659</v>
      </c>
      <c r="J382" s="71">
        <f>ROUND((H382*'2-Calculator'!$D$26),2)</f>
        <v>3074.83</v>
      </c>
      <c r="K382" s="71">
        <f>ROUND((I382*'2-Calculator'!$D$26),2)</f>
        <v>3074.83</v>
      </c>
      <c r="L382" s="69">
        <v>1.65</v>
      </c>
      <c r="M382" s="66" t="s">
        <v>2525</v>
      </c>
      <c r="N382" s="66" t="s">
        <v>2529</v>
      </c>
      <c r="O382" s="66"/>
      <c r="P382" s="66" t="s">
        <v>1829</v>
      </c>
      <c r="Q382" s="141">
        <v>1</v>
      </c>
    </row>
    <row r="383" spans="1:17" s="72" customFormat="1">
      <c r="A383" s="66"/>
      <c r="B383" s="66" t="s">
        <v>870</v>
      </c>
      <c r="C383" s="221" t="s">
        <v>1600</v>
      </c>
      <c r="D383" s="66" t="s">
        <v>2217</v>
      </c>
      <c r="E383" s="68">
        <v>0.57765</v>
      </c>
      <c r="F383" s="74">
        <v>1</v>
      </c>
      <c r="G383" s="74">
        <v>1</v>
      </c>
      <c r="H383" s="68">
        <f t="shared" si="10"/>
        <v>0.57765</v>
      </c>
      <c r="I383" s="70">
        <f t="shared" si="11"/>
        <v>0.57765</v>
      </c>
      <c r="J383" s="71">
        <f>ROUND((H383*'2-Calculator'!$D$26),2)</f>
        <v>3806.71</v>
      </c>
      <c r="K383" s="71">
        <f>ROUND((I383*'2-Calculator'!$D$26),2)</f>
        <v>3806.71</v>
      </c>
      <c r="L383" s="69">
        <v>3.36</v>
      </c>
      <c r="M383" s="66" t="s">
        <v>2525</v>
      </c>
      <c r="N383" s="66" t="s">
        <v>2529</v>
      </c>
      <c r="O383" s="66"/>
      <c r="P383" s="66" t="s">
        <v>1829</v>
      </c>
      <c r="Q383" s="141">
        <v>8</v>
      </c>
    </row>
    <row r="384" spans="1:17" s="72" customFormat="1">
      <c r="A384" s="66"/>
      <c r="B384" s="66" t="s">
        <v>869</v>
      </c>
      <c r="C384" s="221" t="s">
        <v>1600</v>
      </c>
      <c r="D384" s="66" t="s">
        <v>2217</v>
      </c>
      <c r="E384" s="68">
        <v>0.90034000000000003</v>
      </c>
      <c r="F384" s="74">
        <v>1</v>
      </c>
      <c r="G384" s="74">
        <v>1</v>
      </c>
      <c r="H384" s="68">
        <f t="shared" si="10"/>
        <v>0.90034000000000003</v>
      </c>
      <c r="I384" s="70">
        <f t="shared" si="11"/>
        <v>0.90034000000000003</v>
      </c>
      <c r="J384" s="71">
        <f>ROUND((H384*'2-Calculator'!$D$26),2)</f>
        <v>5933.24</v>
      </c>
      <c r="K384" s="71">
        <f>ROUND((I384*'2-Calculator'!$D$26),2)</f>
        <v>5933.24</v>
      </c>
      <c r="L384" s="69">
        <v>5.62</v>
      </c>
      <c r="M384" s="66" t="s">
        <v>2525</v>
      </c>
      <c r="N384" s="66" t="s">
        <v>2529</v>
      </c>
      <c r="O384" s="66"/>
      <c r="P384" s="66" t="s">
        <v>1829</v>
      </c>
      <c r="Q384" s="141">
        <v>8</v>
      </c>
    </row>
    <row r="385" spans="1:17" s="72" customFormat="1">
      <c r="A385" s="66"/>
      <c r="B385" s="66" t="s">
        <v>868</v>
      </c>
      <c r="C385" s="221" t="s">
        <v>1600</v>
      </c>
      <c r="D385" s="66" t="s">
        <v>2217</v>
      </c>
      <c r="E385" s="68">
        <v>1.96343</v>
      </c>
      <c r="F385" s="74">
        <v>1</v>
      </c>
      <c r="G385" s="74">
        <v>1</v>
      </c>
      <c r="H385" s="68">
        <f t="shared" si="10"/>
        <v>1.96343</v>
      </c>
      <c r="I385" s="70">
        <f t="shared" si="11"/>
        <v>1.96343</v>
      </c>
      <c r="J385" s="71">
        <f>ROUND((H385*'2-Calculator'!$D$26),2)</f>
        <v>12939</v>
      </c>
      <c r="K385" s="71">
        <f>ROUND((I385*'2-Calculator'!$D$26),2)</f>
        <v>12939</v>
      </c>
      <c r="L385" s="69">
        <v>12.02</v>
      </c>
      <c r="M385" s="66" t="s">
        <v>2525</v>
      </c>
      <c r="N385" s="66" t="s">
        <v>2529</v>
      </c>
      <c r="O385" s="66"/>
      <c r="P385" s="66" t="s">
        <v>1829</v>
      </c>
      <c r="Q385" s="141">
        <v>3</v>
      </c>
    </row>
    <row r="386" spans="1:17" s="72" customFormat="1">
      <c r="A386" s="66"/>
      <c r="B386" s="66" t="s">
        <v>867</v>
      </c>
      <c r="C386" s="221" t="s">
        <v>1601</v>
      </c>
      <c r="D386" s="66" t="s">
        <v>2218</v>
      </c>
      <c r="E386" s="68">
        <v>0.42523</v>
      </c>
      <c r="F386" s="74">
        <v>1</v>
      </c>
      <c r="G386" s="74">
        <v>1</v>
      </c>
      <c r="H386" s="68">
        <f t="shared" si="10"/>
        <v>0.42523</v>
      </c>
      <c r="I386" s="70">
        <f t="shared" si="11"/>
        <v>0.42523</v>
      </c>
      <c r="J386" s="71">
        <f>ROUND((H386*'2-Calculator'!$D$26),2)</f>
        <v>2802.27</v>
      </c>
      <c r="K386" s="71">
        <f>ROUND((I386*'2-Calculator'!$D$26),2)</f>
        <v>2802.27</v>
      </c>
      <c r="L386" s="69">
        <v>1.81</v>
      </c>
      <c r="M386" s="66" t="s">
        <v>2525</v>
      </c>
      <c r="N386" s="66" t="s">
        <v>2529</v>
      </c>
      <c r="O386" s="66"/>
      <c r="P386" s="66" t="s">
        <v>1829</v>
      </c>
      <c r="Q386" s="141">
        <v>34</v>
      </c>
    </row>
    <row r="387" spans="1:17" s="72" customFormat="1">
      <c r="A387" s="66"/>
      <c r="B387" s="66" t="s">
        <v>866</v>
      </c>
      <c r="C387" s="221" t="s">
        <v>1601</v>
      </c>
      <c r="D387" s="66" t="s">
        <v>2218</v>
      </c>
      <c r="E387" s="68">
        <v>0.55698000000000003</v>
      </c>
      <c r="F387" s="74">
        <v>1</v>
      </c>
      <c r="G387" s="74">
        <v>1</v>
      </c>
      <c r="H387" s="68">
        <f t="shared" si="10"/>
        <v>0.55698000000000003</v>
      </c>
      <c r="I387" s="70">
        <f t="shared" si="11"/>
        <v>0.55698000000000003</v>
      </c>
      <c r="J387" s="71">
        <f>ROUND((H387*'2-Calculator'!$D$26),2)</f>
        <v>3670.5</v>
      </c>
      <c r="K387" s="71">
        <f>ROUND((I387*'2-Calculator'!$D$26),2)</f>
        <v>3670.5</v>
      </c>
      <c r="L387" s="69">
        <v>2.44</v>
      </c>
      <c r="M387" s="66" t="s">
        <v>2525</v>
      </c>
      <c r="N387" s="66" t="s">
        <v>2529</v>
      </c>
      <c r="O387" s="66"/>
      <c r="P387" s="66" t="s">
        <v>1829</v>
      </c>
      <c r="Q387" s="141">
        <v>126</v>
      </c>
    </row>
    <row r="388" spans="1:17" s="72" customFormat="1">
      <c r="A388" s="66"/>
      <c r="B388" s="66" t="s">
        <v>865</v>
      </c>
      <c r="C388" s="221" t="s">
        <v>1601</v>
      </c>
      <c r="D388" s="66" t="s">
        <v>2218</v>
      </c>
      <c r="E388" s="68">
        <v>0.84987999999999997</v>
      </c>
      <c r="F388" s="74">
        <v>1</v>
      </c>
      <c r="G388" s="74">
        <v>1</v>
      </c>
      <c r="H388" s="68">
        <f t="shared" si="10"/>
        <v>0.84987999999999997</v>
      </c>
      <c r="I388" s="70">
        <f t="shared" si="11"/>
        <v>0.84987999999999997</v>
      </c>
      <c r="J388" s="71">
        <f>ROUND((H388*'2-Calculator'!$D$26),2)</f>
        <v>5600.71</v>
      </c>
      <c r="K388" s="71">
        <f>ROUND((I388*'2-Calculator'!$D$26),2)</f>
        <v>5600.71</v>
      </c>
      <c r="L388" s="69">
        <v>4.24</v>
      </c>
      <c r="M388" s="66" t="s">
        <v>2525</v>
      </c>
      <c r="N388" s="66" t="s">
        <v>2529</v>
      </c>
      <c r="O388" s="66"/>
      <c r="P388" s="66" t="s">
        <v>1829</v>
      </c>
      <c r="Q388" s="141">
        <v>102</v>
      </c>
    </row>
    <row r="389" spans="1:17" s="72" customFormat="1">
      <c r="A389" s="66"/>
      <c r="B389" s="66" t="s">
        <v>864</v>
      </c>
      <c r="C389" s="221" t="s">
        <v>1601</v>
      </c>
      <c r="D389" s="66" t="s">
        <v>2218</v>
      </c>
      <c r="E389" s="68">
        <v>1.7279800000000001</v>
      </c>
      <c r="F389" s="74">
        <v>1</v>
      </c>
      <c r="G389" s="74">
        <v>1</v>
      </c>
      <c r="H389" s="68">
        <f t="shared" si="10"/>
        <v>1.7279800000000001</v>
      </c>
      <c r="I389" s="70">
        <f t="shared" si="11"/>
        <v>1.7279800000000001</v>
      </c>
      <c r="J389" s="71">
        <f>ROUND((H389*'2-Calculator'!$D$26),2)</f>
        <v>11387.39</v>
      </c>
      <c r="K389" s="71">
        <f>ROUND((I389*'2-Calculator'!$D$26),2)</f>
        <v>11387.39</v>
      </c>
      <c r="L389" s="69">
        <v>7.97</v>
      </c>
      <c r="M389" s="66" t="s">
        <v>2525</v>
      </c>
      <c r="N389" s="66" t="s">
        <v>2529</v>
      </c>
      <c r="O389" s="66"/>
      <c r="P389" s="66" t="s">
        <v>1829</v>
      </c>
      <c r="Q389" s="141">
        <v>14</v>
      </c>
    </row>
    <row r="390" spans="1:17" s="72" customFormat="1">
      <c r="A390" s="66"/>
      <c r="B390" s="66" t="s">
        <v>863</v>
      </c>
      <c r="C390" s="221" t="s">
        <v>1602</v>
      </c>
      <c r="D390" s="66" t="s">
        <v>2048</v>
      </c>
      <c r="E390" s="68">
        <v>0.42425000000000002</v>
      </c>
      <c r="F390" s="74">
        <v>1</v>
      </c>
      <c r="G390" s="74">
        <v>1</v>
      </c>
      <c r="H390" s="68">
        <f t="shared" si="10"/>
        <v>0.42425000000000002</v>
      </c>
      <c r="I390" s="70">
        <f t="shared" si="11"/>
        <v>0.42425000000000002</v>
      </c>
      <c r="J390" s="71">
        <f>ROUND((H390*'2-Calculator'!$D$26),2)</f>
        <v>2795.81</v>
      </c>
      <c r="K390" s="71">
        <f>ROUND((I390*'2-Calculator'!$D$26),2)</f>
        <v>2795.81</v>
      </c>
      <c r="L390" s="69">
        <v>1.6</v>
      </c>
      <c r="M390" s="66" t="s">
        <v>2525</v>
      </c>
      <c r="N390" s="66" t="s">
        <v>2529</v>
      </c>
      <c r="O390" s="66"/>
      <c r="P390" s="66" t="s">
        <v>1829</v>
      </c>
      <c r="Q390" s="141">
        <v>11</v>
      </c>
    </row>
    <row r="391" spans="1:17" s="72" customFormat="1">
      <c r="A391" s="66"/>
      <c r="B391" s="66" t="s">
        <v>862</v>
      </c>
      <c r="C391" s="221" t="s">
        <v>1602</v>
      </c>
      <c r="D391" s="66" t="s">
        <v>2048</v>
      </c>
      <c r="E391" s="68">
        <v>0.51483999999999996</v>
      </c>
      <c r="F391" s="74">
        <v>1</v>
      </c>
      <c r="G391" s="74">
        <v>1</v>
      </c>
      <c r="H391" s="68">
        <f t="shared" si="10"/>
        <v>0.51483999999999996</v>
      </c>
      <c r="I391" s="70">
        <f t="shared" si="11"/>
        <v>0.51483999999999996</v>
      </c>
      <c r="J391" s="71">
        <f>ROUND((H391*'2-Calculator'!$D$26),2)</f>
        <v>3392.8</v>
      </c>
      <c r="K391" s="71">
        <f>ROUND((I391*'2-Calculator'!$D$26),2)</f>
        <v>3392.8</v>
      </c>
      <c r="L391" s="69">
        <v>2.13</v>
      </c>
      <c r="M391" s="66" t="s">
        <v>2525</v>
      </c>
      <c r="N391" s="66" t="s">
        <v>2529</v>
      </c>
      <c r="O391" s="66"/>
      <c r="P391" s="66" t="s">
        <v>1829</v>
      </c>
      <c r="Q391" s="141">
        <v>47</v>
      </c>
    </row>
    <row r="392" spans="1:17" s="72" customFormat="1">
      <c r="A392" s="66"/>
      <c r="B392" s="66" t="s">
        <v>861</v>
      </c>
      <c r="C392" s="221" t="s">
        <v>1602</v>
      </c>
      <c r="D392" s="66" t="s">
        <v>2048</v>
      </c>
      <c r="E392" s="68">
        <v>0.67686999999999997</v>
      </c>
      <c r="F392" s="74">
        <v>1</v>
      </c>
      <c r="G392" s="74">
        <v>1</v>
      </c>
      <c r="H392" s="68">
        <f t="shared" si="10"/>
        <v>0.67686999999999997</v>
      </c>
      <c r="I392" s="70">
        <f t="shared" si="11"/>
        <v>0.67686999999999997</v>
      </c>
      <c r="J392" s="71">
        <f>ROUND((H392*'2-Calculator'!$D$26),2)</f>
        <v>4460.57</v>
      </c>
      <c r="K392" s="71">
        <f>ROUND((I392*'2-Calculator'!$D$26),2)</f>
        <v>4460.57</v>
      </c>
      <c r="L392" s="69">
        <v>2.72</v>
      </c>
      <c r="M392" s="66" t="s">
        <v>2525</v>
      </c>
      <c r="N392" s="66" t="s">
        <v>2529</v>
      </c>
      <c r="O392" s="66"/>
      <c r="P392" s="66" t="s">
        <v>1829</v>
      </c>
      <c r="Q392" s="141">
        <v>21</v>
      </c>
    </row>
    <row r="393" spans="1:17" s="72" customFormat="1">
      <c r="A393" s="66"/>
      <c r="B393" s="66" t="s">
        <v>860</v>
      </c>
      <c r="C393" s="221" t="s">
        <v>1602</v>
      </c>
      <c r="D393" s="66" t="s">
        <v>2048</v>
      </c>
      <c r="E393" s="68">
        <v>1.0280499999999999</v>
      </c>
      <c r="F393" s="74">
        <v>1</v>
      </c>
      <c r="G393" s="74">
        <v>1</v>
      </c>
      <c r="H393" s="68">
        <f t="shared" si="10"/>
        <v>1.0280499999999999</v>
      </c>
      <c r="I393" s="70">
        <f t="shared" si="11"/>
        <v>1.0280499999999999</v>
      </c>
      <c r="J393" s="71">
        <f>ROUND((H393*'2-Calculator'!$D$26),2)</f>
        <v>6774.85</v>
      </c>
      <c r="K393" s="71">
        <f>ROUND((I393*'2-Calculator'!$D$26),2)</f>
        <v>6774.85</v>
      </c>
      <c r="L393" s="69">
        <v>6.18</v>
      </c>
      <c r="M393" s="66" t="s">
        <v>2525</v>
      </c>
      <c r="N393" s="66" t="s">
        <v>2529</v>
      </c>
      <c r="O393" s="66"/>
      <c r="P393" s="66" t="s">
        <v>1829</v>
      </c>
      <c r="Q393" s="141">
        <v>0</v>
      </c>
    </row>
    <row r="394" spans="1:17" s="72" customFormat="1">
      <c r="A394" s="66"/>
      <c r="B394" s="66" t="s">
        <v>859</v>
      </c>
      <c r="C394" s="221" t="s">
        <v>1603</v>
      </c>
      <c r="D394" s="66" t="s">
        <v>2049</v>
      </c>
      <c r="E394" s="68">
        <v>0.48947000000000002</v>
      </c>
      <c r="F394" s="74">
        <v>1</v>
      </c>
      <c r="G394" s="74">
        <v>1</v>
      </c>
      <c r="H394" s="68">
        <f t="shared" si="10"/>
        <v>0.48947000000000002</v>
      </c>
      <c r="I394" s="70">
        <f t="shared" si="11"/>
        <v>0.48947000000000002</v>
      </c>
      <c r="J394" s="71">
        <f>ROUND((H394*'2-Calculator'!$D$26),2)</f>
        <v>3225.61</v>
      </c>
      <c r="K394" s="71">
        <f>ROUND((I394*'2-Calculator'!$D$26),2)</f>
        <v>3225.61</v>
      </c>
      <c r="L394" s="69">
        <v>2.0099999999999998</v>
      </c>
      <c r="M394" s="66" t="s">
        <v>2525</v>
      </c>
      <c r="N394" s="66" t="s">
        <v>2529</v>
      </c>
      <c r="O394" s="66"/>
      <c r="P394" s="66" t="s">
        <v>1829</v>
      </c>
      <c r="Q394" s="141">
        <v>10</v>
      </c>
    </row>
    <row r="395" spans="1:17" s="72" customFormat="1">
      <c r="A395" s="66"/>
      <c r="B395" s="66" t="s">
        <v>858</v>
      </c>
      <c r="C395" s="221" t="s">
        <v>1603</v>
      </c>
      <c r="D395" s="66" t="s">
        <v>2049</v>
      </c>
      <c r="E395" s="68">
        <v>0.57982999999999996</v>
      </c>
      <c r="F395" s="74">
        <v>1</v>
      </c>
      <c r="G395" s="74">
        <v>1</v>
      </c>
      <c r="H395" s="68">
        <f t="shared" si="10"/>
        <v>0.57982999999999996</v>
      </c>
      <c r="I395" s="70">
        <f t="shared" si="11"/>
        <v>0.57982999999999996</v>
      </c>
      <c r="J395" s="71">
        <f>ROUND((H395*'2-Calculator'!$D$26),2)</f>
        <v>3821.08</v>
      </c>
      <c r="K395" s="71">
        <f>ROUND((I395*'2-Calculator'!$D$26),2)</f>
        <v>3821.08</v>
      </c>
      <c r="L395" s="69">
        <v>2.72</v>
      </c>
      <c r="M395" s="66" t="s">
        <v>2525</v>
      </c>
      <c r="N395" s="66" t="s">
        <v>2529</v>
      </c>
      <c r="O395" s="66"/>
      <c r="P395" s="66" t="s">
        <v>1829</v>
      </c>
      <c r="Q395" s="141">
        <v>55</v>
      </c>
    </row>
    <row r="396" spans="1:17" s="72" customFormat="1">
      <c r="A396" s="66"/>
      <c r="B396" s="66" t="s">
        <v>857</v>
      </c>
      <c r="C396" s="221" t="s">
        <v>1603</v>
      </c>
      <c r="D396" s="66" t="s">
        <v>2049</v>
      </c>
      <c r="E396" s="68">
        <v>0.74485999999999997</v>
      </c>
      <c r="F396" s="74">
        <v>1</v>
      </c>
      <c r="G396" s="74">
        <v>1</v>
      </c>
      <c r="H396" s="68">
        <f t="shared" si="10"/>
        <v>0.74485999999999997</v>
      </c>
      <c r="I396" s="70">
        <f t="shared" si="11"/>
        <v>0.74485999999999997</v>
      </c>
      <c r="J396" s="71">
        <f>ROUND((H396*'2-Calculator'!$D$26),2)</f>
        <v>4908.63</v>
      </c>
      <c r="K396" s="71">
        <f>ROUND((I396*'2-Calculator'!$D$26),2)</f>
        <v>4908.63</v>
      </c>
      <c r="L396" s="69">
        <v>3.85</v>
      </c>
      <c r="M396" s="66" t="s">
        <v>2525</v>
      </c>
      <c r="N396" s="66" t="s">
        <v>2529</v>
      </c>
      <c r="O396" s="66"/>
      <c r="P396" s="66" t="s">
        <v>1829</v>
      </c>
      <c r="Q396" s="141">
        <v>22</v>
      </c>
    </row>
    <row r="397" spans="1:17" s="72" customFormat="1">
      <c r="A397" s="66"/>
      <c r="B397" s="66" t="s">
        <v>856</v>
      </c>
      <c r="C397" s="221" t="s">
        <v>1603</v>
      </c>
      <c r="D397" s="66" t="s">
        <v>2049</v>
      </c>
      <c r="E397" s="68">
        <v>1.3060099999999999</v>
      </c>
      <c r="F397" s="74">
        <v>1</v>
      </c>
      <c r="G397" s="74">
        <v>1</v>
      </c>
      <c r="H397" s="68">
        <f t="shared" si="10"/>
        <v>1.3060099999999999</v>
      </c>
      <c r="I397" s="70">
        <f t="shared" si="11"/>
        <v>1.3060099999999999</v>
      </c>
      <c r="J397" s="71">
        <f>ROUND((H397*'2-Calculator'!$D$26),2)</f>
        <v>8606.61</v>
      </c>
      <c r="K397" s="71">
        <f>ROUND((I397*'2-Calculator'!$D$26),2)</f>
        <v>8606.61</v>
      </c>
      <c r="L397" s="69">
        <v>5.93</v>
      </c>
      <c r="M397" s="66" t="s">
        <v>2525</v>
      </c>
      <c r="N397" s="66" t="s">
        <v>2529</v>
      </c>
      <c r="O397" s="66"/>
      <c r="P397" s="66" t="s">
        <v>1829</v>
      </c>
      <c r="Q397" s="141">
        <v>3</v>
      </c>
    </row>
    <row r="398" spans="1:17" s="72" customFormat="1">
      <c r="A398" s="66"/>
      <c r="B398" s="66" t="s">
        <v>855</v>
      </c>
      <c r="C398" s="221" t="s">
        <v>1604</v>
      </c>
      <c r="D398" s="66" t="s">
        <v>2050</v>
      </c>
      <c r="E398" s="68">
        <v>0.44403999999999999</v>
      </c>
      <c r="F398" s="74">
        <v>1</v>
      </c>
      <c r="G398" s="74">
        <v>1</v>
      </c>
      <c r="H398" s="68">
        <f t="shared" ref="H398:H461" si="12">ROUND(E398*F398,5)</f>
        <v>0.44403999999999999</v>
      </c>
      <c r="I398" s="70">
        <f t="shared" ref="I398:I461" si="13">ROUND(E398*G398,5)</f>
        <v>0.44403999999999999</v>
      </c>
      <c r="J398" s="71">
        <f>ROUND((H398*'2-Calculator'!$D$26),2)</f>
        <v>2926.22</v>
      </c>
      <c r="K398" s="71">
        <f>ROUND((I398*'2-Calculator'!$D$26),2)</f>
        <v>2926.22</v>
      </c>
      <c r="L398" s="69">
        <v>2</v>
      </c>
      <c r="M398" s="66" t="s">
        <v>2525</v>
      </c>
      <c r="N398" s="66" t="s">
        <v>2529</v>
      </c>
      <c r="O398" s="66"/>
      <c r="P398" s="66" t="s">
        <v>1829</v>
      </c>
      <c r="Q398" s="141">
        <v>1</v>
      </c>
    </row>
    <row r="399" spans="1:17" s="72" customFormat="1">
      <c r="A399" s="66"/>
      <c r="B399" s="66" t="s">
        <v>854</v>
      </c>
      <c r="C399" s="221" t="s">
        <v>1604</v>
      </c>
      <c r="D399" s="66" t="s">
        <v>2050</v>
      </c>
      <c r="E399" s="68">
        <v>0.58118999999999998</v>
      </c>
      <c r="F399" s="74">
        <v>1</v>
      </c>
      <c r="G399" s="74">
        <v>1</v>
      </c>
      <c r="H399" s="68">
        <f t="shared" si="12"/>
        <v>0.58118999999999998</v>
      </c>
      <c r="I399" s="70">
        <f t="shared" si="13"/>
        <v>0.58118999999999998</v>
      </c>
      <c r="J399" s="71">
        <f>ROUND((H399*'2-Calculator'!$D$26),2)</f>
        <v>3830.04</v>
      </c>
      <c r="K399" s="71">
        <f>ROUND((I399*'2-Calculator'!$D$26),2)</f>
        <v>3830.04</v>
      </c>
      <c r="L399" s="69">
        <v>2.79</v>
      </c>
      <c r="M399" s="66" t="s">
        <v>2525</v>
      </c>
      <c r="N399" s="66" t="s">
        <v>2529</v>
      </c>
      <c r="O399" s="66"/>
      <c r="P399" s="66" t="s">
        <v>1829</v>
      </c>
      <c r="Q399" s="141">
        <v>6</v>
      </c>
    </row>
    <row r="400" spans="1:17" s="72" customFormat="1">
      <c r="A400" s="66"/>
      <c r="B400" s="66" t="s">
        <v>853</v>
      </c>
      <c r="C400" s="221" t="s">
        <v>1604</v>
      </c>
      <c r="D400" s="66" t="s">
        <v>2050</v>
      </c>
      <c r="E400" s="68">
        <v>0.86441000000000001</v>
      </c>
      <c r="F400" s="74">
        <v>1</v>
      </c>
      <c r="G400" s="74">
        <v>1</v>
      </c>
      <c r="H400" s="68">
        <f t="shared" si="12"/>
        <v>0.86441000000000001</v>
      </c>
      <c r="I400" s="70">
        <f t="shared" si="13"/>
        <v>0.86441000000000001</v>
      </c>
      <c r="J400" s="71">
        <f>ROUND((H400*'2-Calculator'!$D$26),2)</f>
        <v>5696.46</v>
      </c>
      <c r="K400" s="71">
        <f>ROUND((I400*'2-Calculator'!$D$26),2)</f>
        <v>5696.46</v>
      </c>
      <c r="L400" s="69">
        <v>4.22</v>
      </c>
      <c r="M400" s="66" t="s">
        <v>2525</v>
      </c>
      <c r="N400" s="66" t="s">
        <v>2529</v>
      </c>
      <c r="O400" s="66"/>
      <c r="P400" s="66" t="s">
        <v>1829</v>
      </c>
      <c r="Q400" s="141">
        <v>5</v>
      </c>
    </row>
    <row r="401" spans="1:17" s="72" customFormat="1">
      <c r="A401" s="66"/>
      <c r="B401" s="66" t="s">
        <v>852</v>
      </c>
      <c r="C401" s="221" t="s">
        <v>1604</v>
      </c>
      <c r="D401" s="66" t="s">
        <v>2050</v>
      </c>
      <c r="E401" s="68">
        <v>2.1892499999999999</v>
      </c>
      <c r="F401" s="74">
        <v>1</v>
      </c>
      <c r="G401" s="74">
        <v>1</v>
      </c>
      <c r="H401" s="68">
        <f t="shared" si="12"/>
        <v>2.1892499999999999</v>
      </c>
      <c r="I401" s="70">
        <f t="shared" si="13"/>
        <v>2.1892499999999999</v>
      </c>
      <c r="J401" s="71">
        <f>ROUND((H401*'2-Calculator'!$D$26),2)</f>
        <v>14427.16</v>
      </c>
      <c r="K401" s="71">
        <f>ROUND((I401*'2-Calculator'!$D$26),2)</f>
        <v>14427.16</v>
      </c>
      <c r="L401" s="69">
        <v>10.5</v>
      </c>
      <c r="M401" s="66" t="s">
        <v>2525</v>
      </c>
      <c r="N401" s="66" t="s">
        <v>2529</v>
      </c>
      <c r="O401" s="66"/>
      <c r="P401" s="66" t="s">
        <v>1829</v>
      </c>
      <c r="Q401" s="141">
        <v>2</v>
      </c>
    </row>
    <row r="402" spans="1:17" s="72" customFormat="1">
      <c r="A402" s="66"/>
      <c r="B402" s="66" t="s">
        <v>851</v>
      </c>
      <c r="C402" s="221" t="s">
        <v>1605</v>
      </c>
      <c r="D402" s="66" t="s">
        <v>2435</v>
      </c>
      <c r="E402" s="68">
        <v>0.60172000000000003</v>
      </c>
      <c r="F402" s="74">
        <v>1</v>
      </c>
      <c r="G402" s="74">
        <v>1</v>
      </c>
      <c r="H402" s="68">
        <f t="shared" si="12"/>
        <v>0.60172000000000003</v>
      </c>
      <c r="I402" s="70">
        <f t="shared" si="13"/>
        <v>0.60172000000000003</v>
      </c>
      <c r="J402" s="71">
        <f>ROUND((H402*'2-Calculator'!$D$26),2)</f>
        <v>3965.33</v>
      </c>
      <c r="K402" s="71">
        <f>ROUND((I402*'2-Calculator'!$D$26),2)</f>
        <v>3965.33</v>
      </c>
      <c r="L402" s="69">
        <v>2.34</v>
      </c>
      <c r="M402" s="66" t="s">
        <v>2525</v>
      </c>
      <c r="N402" s="66" t="s">
        <v>2529</v>
      </c>
      <c r="O402" s="66"/>
      <c r="P402" s="66" t="s">
        <v>1829</v>
      </c>
      <c r="Q402" s="141">
        <v>0</v>
      </c>
    </row>
    <row r="403" spans="1:17" s="72" customFormat="1">
      <c r="A403" s="66"/>
      <c r="B403" s="66" t="s">
        <v>850</v>
      </c>
      <c r="C403" s="221" t="s">
        <v>1605</v>
      </c>
      <c r="D403" s="66" t="s">
        <v>2435</v>
      </c>
      <c r="E403" s="68">
        <v>0.63666999999999996</v>
      </c>
      <c r="F403" s="74">
        <v>1</v>
      </c>
      <c r="G403" s="74">
        <v>1</v>
      </c>
      <c r="H403" s="68">
        <f t="shared" si="12"/>
        <v>0.63666999999999996</v>
      </c>
      <c r="I403" s="70">
        <f t="shared" si="13"/>
        <v>0.63666999999999996</v>
      </c>
      <c r="J403" s="71">
        <f>ROUND((H403*'2-Calculator'!$D$26),2)</f>
        <v>4195.66</v>
      </c>
      <c r="K403" s="71">
        <f>ROUND((I403*'2-Calculator'!$D$26),2)</f>
        <v>4195.66</v>
      </c>
      <c r="L403" s="69">
        <v>3.11</v>
      </c>
      <c r="M403" s="66" t="s">
        <v>2525</v>
      </c>
      <c r="N403" s="66" t="s">
        <v>2529</v>
      </c>
      <c r="O403" s="66"/>
      <c r="P403" s="66" t="s">
        <v>1829</v>
      </c>
      <c r="Q403" s="141">
        <v>8</v>
      </c>
    </row>
    <row r="404" spans="1:17" s="72" customFormat="1">
      <c r="A404" s="66"/>
      <c r="B404" s="66" t="s">
        <v>849</v>
      </c>
      <c r="C404" s="221" t="s">
        <v>1605</v>
      </c>
      <c r="D404" s="66" t="s">
        <v>2435</v>
      </c>
      <c r="E404" s="68">
        <v>1.0699099999999999</v>
      </c>
      <c r="F404" s="74">
        <v>1</v>
      </c>
      <c r="G404" s="74">
        <v>1</v>
      </c>
      <c r="H404" s="68">
        <f t="shared" si="12"/>
        <v>1.0699099999999999</v>
      </c>
      <c r="I404" s="70">
        <f t="shared" si="13"/>
        <v>1.0699099999999999</v>
      </c>
      <c r="J404" s="71">
        <f>ROUND((H404*'2-Calculator'!$D$26),2)</f>
        <v>7050.71</v>
      </c>
      <c r="K404" s="71">
        <f>ROUND((I404*'2-Calculator'!$D$26),2)</f>
        <v>7050.71</v>
      </c>
      <c r="L404" s="69">
        <v>5.42</v>
      </c>
      <c r="M404" s="66" t="s">
        <v>2525</v>
      </c>
      <c r="N404" s="66" t="s">
        <v>2529</v>
      </c>
      <c r="O404" s="66"/>
      <c r="P404" s="66" t="s">
        <v>1829</v>
      </c>
      <c r="Q404" s="141">
        <v>20</v>
      </c>
    </row>
    <row r="405" spans="1:17" s="72" customFormat="1">
      <c r="A405" s="66"/>
      <c r="B405" s="66" t="s">
        <v>848</v>
      </c>
      <c r="C405" s="221" t="s">
        <v>1605</v>
      </c>
      <c r="D405" s="66" t="s">
        <v>2435</v>
      </c>
      <c r="E405" s="68">
        <v>2.0715499999999998</v>
      </c>
      <c r="F405" s="74">
        <v>1</v>
      </c>
      <c r="G405" s="74">
        <v>1</v>
      </c>
      <c r="H405" s="68">
        <f t="shared" si="12"/>
        <v>2.0715499999999998</v>
      </c>
      <c r="I405" s="70">
        <f t="shared" si="13"/>
        <v>2.0715499999999998</v>
      </c>
      <c r="J405" s="71">
        <f>ROUND((H405*'2-Calculator'!$D$26),2)</f>
        <v>13651.51</v>
      </c>
      <c r="K405" s="71">
        <f>ROUND((I405*'2-Calculator'!$D$26),2)</f>
        <v>13651.51</v>
      </c>
      <c r="L405" s="69">
        <v>10.130000000000001</v>
      </c>
      <c r="M405" s="66" t="s">
        <v>2525</v>
      </c>
      <c r="N405" s="66" t="s">
        <v>2529</v>
      </c>
      <c r="O405" s="66"/>
      <c r="P405" s="66" t="s">
        <v>1829</v>
      </c>
      <c r="Q405" s="141">
        <v>7</v>
      </c>
    </row>
    <row r="406" spans="1:17" s="72" customFormat="1">
      <c r="A406" s="66"/>
      <c r="B406" s="66" t="s">
        <v>847</v>
      </c>
      <c r="C406" s="221" t="s">
        <v>1606</v>
      </c>
      <c r="D406" s="66" t="s">
        <v>2219</v>
      </c>
      <c r="E406" s="68">
        <v>0.48788999999999999</v>
      </c>
      <c r="F406" s="74">
        <v>1</v>
      </c>
      <c r="G406" s="74">
        <v>1</v>
      </c>
      <c r="H406" s="68">
        <f t="shared" si="12"/>
        <v>0.48788999999999999</v>
      </c>
      <c r="I406" s="70">
        <f t="shared" si="13"/>
        <v>0.48788999999999999</v>
      </c>
      <c r="J406" s="71">
        <f>ROUND((H406*'2-Calculator'!$D$26),2)</f>
        <v>3215.2</v>
      </c>
      <c r="K406" s="71">
        <f>ROUND((I406*'2-Calculator'!$D$26),2)</f>
        <v>3215.2</v>
      </c>
      <c r="L406" s="69">
        <v>2.23</v>
      </c>
      <c r="M406" s="66" t="s">
        <v>2525</v>
      </c>
      <c r="N406" s="66" t="s">
        <v>2529</v>
      </c>
      <c r="O406" s="66"/>
      <c r="P406" s="66" t="s">
        <v>1829</v>
      </c>
      <c r="Q406" s="141">
        <v>34</v>
      </c>
    </row>
    <row r="407" spans="1:17" s="72" customFormat="1">
      <c r="A407" s="66"/>
      <c r="B407" s="66" t="s">
        <v>846</v>
      </c>
      <c r="C407" s="221" t="s">
        <v>1606</v>
      </c>
      <c r="D407" s="66" t="s">
        <v>2219</v>
      </c>
      <c r="E407" s="68">
        <v>0.63934000000000002</v>
      </c>
      <c r="F407" s="74">
        <v>1</v>
      </c>
      <c r="G407" s="74">
        <v>1</v>
      </c>
      <c r="H407" s="68">
        <f t="shared" si="12"/>
        <v>0.63934000000000002</v>
      </c>
      <c r="I407" s="70">
        <f t="shared" si="13"/>
        <v>0.63934000000000002</v>
      </c>
      <c r="J407" s="71">
        <f>ROUND((H407*'2-Calculator'!$D$26),2)</f>
        <v>4213.25</v>
      </c>
      <c r="K407" s="71">
        <f>ROUND((I407*'2-Calculator'!$D$26),2)</f>
        <v>4213.25</v>
      </c>
      <c r="L407" s="69">
        <v>2.95</v>
      </c>
      <c r="M407" s="66" t="s">
        <v>2525</v>
      </c>
      <c r="N407" s="66" t="s">
        <v>2529</v>
      </c>
      <c r="O407" s="66"/>
      <c r="P407" s="66" t="s">
        <v>1829</v>
      </c>
      <c r="Q407" s="141">
        <v>23</v>
      </c>
    </row>
    <row r="408" spans="1:17" s="72" customFormat="1">
      <c r="A408" s="66"/>
      <c r="B408" s="66" t="s">
        <v>845</v>
      </c>
      <c r="C408" s="221" t="s">
        <v>1606</v>
      </c>
      <c r="D408" s="66" t="s">
        <v>2219</v>
      </c>
      <c r="E408" s="68">
        <v>0.93749000000000005</v>
      </c>
      <c r="F408" s="74">
        <v>1</v>
      </c>
      <c r="G408" s="74">
        <v>1</v>
      </c>
      <c r="H408" s="68">
        <f t="shared" si="12"/>
        <v>0.93749000000000005</v>
      </c>
      <c r="I408" s="70">
        <f t="shared" si="13"/>
        <v>0.93749000000000005</v>
      </c>
      <c r="J408" s="71">
        <f>ROUND((H408*'2-Calculator'!$D$26),2)</f>
        <v>6178.06</v>
      </c>
      <c r="K408" s="71">
        <f>ROUND((I408*'2-Calculator'!$D$26),2)</f>
        <v>6178.06</v>
      </c>
      <c r="L408" s="69">
        <v>4.8499999999999996</v>
      </c>
      <c r="M408" s="66" t="s">
        <v>2525</v>
      </c>
      <c r="N408" s="66" t="s">
        <v>2529</v>
      </c>
      <c r="O408" s="66"/>
      <c r="P408" s="66" t="s">
        <v>1829</v>
      </c>
      <c r="Q408" s="141">
        <v>34</v>
      </c>
    </row>
    <row r="409" spans="1:17" s="72" customFormat="1">
      <c r="A409" s="66"/>
      <c r="B409" s="66" t="s">
        <v>844</v>
      </c>
      <c r="C409" s="221" t="s">
        <v>1606</v>
      </c>
      <c r="D409" s="66" t="s">
        <v>2219</v>
      </c>
      <c r="E409" s="68">
        <v>1.92645</v>
      </c>
      <c r="F409" s="74">
        <v>1</v>
      </c>
      <c r="G409" s="74">
        <v>1</v>
      </c>
      <c r="H409" s="68">
        <f t="shared" si="12"/>
        <v>1.92645</v>
      </c>
      <c r="I409" s="70">
        <f t="shared" si="13"/>
        <v>1.92645</v>
      </c>
      <c r="J409" s="71">
        <f>ROUND((H409*'2-Calculator'!$D$26),2)</f>
        <v>12695.31</v>
      </c>
      <c r="K409" s="71">
        <f>ROUND((I409*'2-Calculator'!$D$26),2)</f>
        <v>12695.31</v>
      </c>
      <c r="L409" s="69">
        <v>8.66</v>
      </c>
      <c r="M409" s="66" t="s">
        <v>2525</v>
      </c>
      <c r="N409" s="66" t="s">
        <v>2529</v>
      </c>
      <c r="O409" s="66"/>
      <c r="P409" s="66" t="s">
        <v>1829</v>
      </c>
      <c r="Q409" s="141">
        <v>8</v>
      </c>
    </row>
    <row r="410" spans="1:17" s="72" customFormat="1">
      <c r="A410" s="66"/>
      <c r="B410" s="66" t="s">
        <v>843</v>
      </c>
      <c r="C410" s="221" t="s">
        <v>1607</v>
      </c>
      <c r="D410" s="66" t="s">
        <v>2220</v>
      </c>
      <c r="E410" s="68">
        <v>1.29874</v>
      </c>
      <c r="F410" s="74">
        <v>1</v>
      </c>
      <c r="G410" s="74">
        <v>1</v>
      </c>
      <c r="H410" s="68">
        <f t="shared" si="12"/>
        <v>1.29874</v>
      </c>
      <c r="I410" s="70">
        <f t="shared" si="13"/>
        <v>1.29874</v>
      </c>
      <c r="J410" s="71">
        <f>ROUND((H410*'2-Calculator'!$D$26),2)</f>
        <v>8558.7000000000007</v>
      </c>
      <c r="K410" s="71">
        <f>ROUND((I410*'2-Calculator'!$D$26),2)</f>
        <v>8558.7000000000007</v>
      </c>
      <c r="L410" s="69">
        <v>2.66</v>
      </c>
      <c r="M410" s="66" t="s">
        <v>2525</v>
      </c>
      <c r="N410" s="66" t="s">
        <v>2530</v>
      </c>
      <c r="O410" s="66"/>
      <c r="P410" s="66" t="s">
        <v>1829</v>
      </c>
      <c r="Q410" s="141">
        <v>15</v>
      </c>
    </row>
    <row r="411" spans="1:17" s="72" customFormat="1">
      <c r="A411" s="66"/>
      <c r="B411" s="66" t="s">
        <v>842</v>
      </c>
      <c r="C411" s="221" t="s">
        <v>1607</v>
      </c>
      <c r="D411" s="66" t="s">
        <v>2220</v>
      </c>
      <c r="E411" s="68">
        <v>1.8165500000000001</v>
      </c>
      <c r="F411" s="74">
        <v>1</v>
      </c>
      <c r="G411" s="74">
        <v>1</v>
      </c>
      <c r="H411" s="68">
        <f t="shared" si="12"/>
        <v>1.8165500000000001</v>
      </c>
      <c r="I411" s="70">
        <f t="shared" si="13"/>
        <v>1.8165500000000001</v>
      </c>
      <c r="J411" s="71">
        <f>ROUND((H411*'2-Calculator'!$D$26),2)</f>
        <v>11971.06</v>
      </c>
      <c r="K411" s="71">
        <f>ROUND((I411*'2-Calculator'!$D$26),2)</f>
        <v>11971.06</v>
      </c>
      <c r="L411" s="69">
        <v>6</v>
      </c>
      <c r="M411" s="66" t="s">
        <v>2525</v>
      </c>
      <c r="N411" s="66" t="s">
        <v>2530</v>
      </c>
      <c r="O411" s="66"/>
      <c r="P411" s="66" t="s">
        <v>1829</v>
      </c>
      <c r="Q411" s="141">
        <v>11</v>
      </c>
    </row>
    <row r="412" spans="1:17" s="72" customFormat="1">
      <c r="A412" s="66"/>
      <c r="B412" s="66" t="s">
        <v>841</v>
      </c>
      <c r="C412" s="221" t="s">
        <v>1607</v>
      </c>
      <c r="D412" s="66" t="s">
        <v>2220</v>
      </c>
      <c r="E412" s="68">
        <v>2.99396</v>
      </c>
      <c r="F412" s="74">
        <v>1</v>
      </c>
      <c r="G412" s="74">
        <v>1</v>
      </c>
      <c r="H412" s="68">
        <f t="shared" si="12"/>
        <v>2.99396</v>
      </c>
      <c r="I412" s="70">
        <f t="shared" si="13"/>
        <v>2.99396</v>
      </c>
      <c r="J412" s="71">
        <f>ROUND((H412*'2-Calculator'!$D$26),2)</f>
        <v>19730.2</v>
      </c>
      <c r="K412" s="71">
        <f>ROUND((I412*'2-Calculator'!$D$26),2)</f>
        <v>19730.2</v>
      </c>
      <c r="L412" s="69">
        <v>11.03</v>
      </c>
      <c r="M412" s="66" t="s">
        <v>2525</v>
      </c>
      <c r="N412" s="66" t="s">
        <v>2530</v>
      </c>
      <c r="O412" s="66"/>
      <c r="P412" s="66" t="s">
        <v>1829</v>
      </c>
      <c r="Q412" s="141">
        <v>19</v>
      </c>
    </row>
    <row r="413" spans="1:17" s="72" customFormat="1">
      <c r="A413" s="66"/>
      <c r="B413" s="66" t="s">
        <v>840</v>
      </c>
      <c r="C413" s="221" t="s">
        <v>1607</v>
      </c>
      <c r="D413" s="66" t="s">
        <v>2220</v>
      </c>
      <c r="E413" s="68">
        <v>5.6266400000000001</v>
      </c>
      <c r="F413" s="74">
        <v>1</v>
      </c>
      <c r="G413" s="74">
        <v>1</v>
      </c>
      <c r="H413" s="68">
        <f t="shared" si="12"/>
        <v>5.6266400000000001</v>
      </c>
      <c r="I413" s="70">
        <f t="shared" si="13"/>
        <v>5.6266400000000001</v>
      </c>
      <c r="J413" s="71">
        <f>ROUND((H413*'2-Calculator'!$D$26),2)</f>
        <v>37079.56</v>
      </c>
      <c r="K413" s="71">
        <f>ROUND((I413*'2-Calculator'!$D$26),2)</f>
        <v>37079.56</v>
      </c>
      <c r="L413" s="69">
        <v>20.76</v>
      </c>
      <c r="M413" s="66" t="s">
        <v>2525</v>
      </c>
      <c r="N413" s="66" t="s">
        <v>2530</v>
      </c>
      <c r="O413" s="66"/>
      <c r="P413" s="66" t="s">
        <v>1829</v>
      </c>
      <c r="Q413" s="141">
        <v>16</v>
      </c>
    </row>
    <row r="414" spans="1:17" s="72" customFormat="1">
      <c r="A414" s="66"/>
      <c r="B414" s="66" t="s">
        <v>839</v>
      </c>
      <c r="C414" s="221" t="s">
        <v>1608</v>
      </c>
      <c r="D414" s="66" t="s">
        <v>2221</v>
      </c>
      <c r="E414" s="68">
        <v>1.04481</v>
      </c>
      <c r="F414" s="74">
        <v>1</v>
      </c>
      <c r="G414" s="74">
        <v>1</v>
      </c>
      <c r="H414" s="68">
        <f t="shared" si="12"/>
        <v>1.04481</v>
      </c>
      <c r="I414" s="70">
        <f t="shared" si="13"/>
        <v>1.04481</v>
      </c>
      <c r="J414" s="71">
        <f>ROUND((H414*'2-Calculator'!$D$26),2)</f>
        <v>6885.3</v>
      </c>
      <c r="K414" s="71">
        <f>ROUND((I414*'2-Calculator'!$D$26),2)</f>
        <v>6885.3</v>
      </c>
      <c r="L414" s="69">
        <v>2.35</v>
      </c>
      <c r="M414" s="66" t="s">
        <v>2525</v>
      </c>
      <c r="N414" s="66" t="s">
        <v>2530</v>
      </c>
      <c r="O414" s="66"/>
      <c r="P414" s="66" t="s">
        <v>1829</v>
      </c>
      <c r="Q414" s="141">
        <v>48</v>
      </c>
    </row>
    <row r="415" spans="1:17" s="72" customFormat="1">
      <c r="A415" s="66"/>
      <c r="B415" s="66" t="s">
        <v>838</v>
      </c>
      <c r="C415" s="221" t="s">
        <v>1608</v>
      </c>
      <c r="D415" s="66" t="s">
        <v>2221</v>
      </c>
      <c r="E415" s="68">
        <v>1.3545199999999999</v>
      </c>
      <c r="F415" s="74">
        <v>1</v>
      </c>
      <c r="G415" s="74">
        <v>1</v>
      </c>
      <c r="H415" s="68">
        <f t="shared" si="12"/>
        <v>1.3545199999999999</v>
      </c>
      <c r="I415" s="70">
        <f t="shared" si="13"/>
        <v>1.3545199999999999</v>
      </c>
      <c r="J415" s="71">
        <f>ROUND((H415*'2-Calculator'!$D$26),2)</f>
        <v>8926.2900000000009</v>
      </c>
      <c r="K415" s="71">
        <f>ROUND((I415*'2-Calculator'!$D$26),2)</f>
        <v>8926.2900000000009</v>
      </c>
      <c r="L415" s="69">
        <v>4.1100000000000003</v>
      </c>
      <c r="M415" s="66" t="s">
        <v>2525</v>
      </c>
      <c r="N415" s="66" t="s">
        <v>2530</v>
      </c>
      <c r="O415" s="66"/>
      <c r="P415" s="66" t="s">
        <v>1829</v>
      </c>
      <c r="Q415" s="141">
        <v>18</v>
      </c>
    </row>
    <row r="416" spans="1:17" s="72" customFormat="1">
      <c r="A416" s="66"/>
      <c r="B416" s="66" t="s">
        <v>837</v>
      </c>
      <c r="C416" s="221" t="s">
        <v>1608</v>
      </c>
      <c r="D416" s="66" t="s">
        <v>2221</v>
      </c>
      <c r="E416" s="68">
        <v>2.33127</v>
      </c>
      <c r="F416" s="74">
        <v>1</v>
      </c>
      <c r="G416" s="74">
        <v>1</v>
      </c>
      <c r="H416" s="68">
        <f t="shared" si="12"/>
        <v>2.33127</v>
      </c>
      <c r="I416" s="70">
        <f t="shared" si="13"/>
        <v>2.33127</v>
      </c>
      <c r="J416" s="71">
        <f>ROUND((H416*'2-Calculator'!$D$26),2)</f>
        <v>15363.07</v>
      </c>
      <c r="K416" s="71">
        <f>ROUND((I416*'2-Calculator'!$D$26),2)</f>
        <v>15363.07</v>
      </c>
      <c r="L416" s="69">
        <v>7.44</v>
      </c>
      <c r="M416" s="66" t="s">
        <v>2525</v>
      </c>
      <c r="N416" s="66" t="s">
        <v>2530</v>
      </c>
      <c r="O416" s="66"/>
      <c r="P416" s="66" t="s">
        <v>1829</v>
      </c>
      <c r="Q416" s="141">
        <v>7</v>
      </c>
    </row>
    <row r="417" spans="1:17" s="72" customFormat="1">
      <c r="A417" s="66"/>
      <c r="B417" s="66" t="s">
        <v>836</v>
      </c>
      <c r="C417" s="221" t="s">
        <v>1608</v>
      </c>
      <c r="D417" s="66" t="s">
        <v>2221</v>
      </c>
      <c r="E417" s="68">
        <v>4.6895600000000002</v>
      </c>
      <c r="F417" s="74">
        <v>1</v>
      </c>
      <c r="G417" s="74">
        <v>1</v>
      </c>
      <c r="H417" s="68">
        <f t="shared" si="12"/>
        <v>4.6895600000000002</v>
      </c>
      <c r="I417" s="70">
        <f t="shared" si="13"/>
        <v>4.6895600000000002</v>
      </c>
      <c r="J417" s="71">
        <f>ROUND((H417*'2-Calculator'!$D$26),2)</f>
        <v>30904.2</v>
      </c>
      <c r="K417" s="71">
        <f>ROUND((I417*'2-Calculator'!$D$26),2)</f>
        <v>30904.2</v>
      </c>
      <c r="L417" s="69">
        <v>12.24</v>
      </c>
      <c r="M417" s="66" t="s">
        <v>2525</v>
      </c>
      <c r="N417" s="66" t="s">
        <v>2530</v>
      </c>
      <c r="O417" s="66"/>
      <c r="P417" s="66" t="s">
        <v>1829</v>
      </c>
      <c r="Q417" s="141">
        <v>6</v>
      </c>
    </row>
    <row r="418" spans="1:17" s="72" customFormat="1">
      <c r="A418" s="66"/>
      <c r="B418" s="66" t="s">
        <v>835</v>
      </c>
      <c r="C418" s="221" t="s">
        <v>1609</v>
      </c>
      <c r="D418" s="66" t="s">
        <v>2222</v>
      </c>
      <c r="E418" s="68">
        <v>1.10829</v>
      </c>
      <c r="F418" s="74">
        <v>1</v>
      </c>
      <c r="G418" s="74">
        <v>1</v>
      </c>
      <c r="H418" s="68">
        <f t="shared" si="12"/>
        <v>1.10829</v>
      </c>
      <c r="I418" s="70">
        <f t="shared" si="13"/>
        <v>1.10829</v>
      </c>
      <c r="J418" s="71">
        <f>ROUND((H418*'2-Calculator'!$D$26),2)</f>
        <v>7303.63</v>
      </c>
      <c r="K418" s="71">
        <f>ROUND((I418*'2-Calculator'!$D$26),2)</f>
        <v>7303.63</v>
      </c>
      <c r="L418" s="69">
        <v>3.51</v>
      </c>
      <c r="M418" s="66" t="s">
        <v>2525</v>
      </c>
      <c r="N418" s="66" t="s">
        <v>2530</v>
      </c>
      <c r="O418" s="66"/>
      <c r="P418" s="66" t="s">
        <v>1829</v>
      </c>
      <c r="Q418" s="141">
        <v>32</v>
      </c>
    </row>
    <row r="419" spans="1:17" s="72" customFormat="1">
      <c r="A419" s="66"/>
      <c r="B419" s="66" t="s">
        <v>834</v>
      </c>
      <c r="C419" s="221" t="s">
        <v>1609</v>
      </c>
      <c r="D419" s="66" t="s">
        <v>2222</v>
      </c>
      <c r="E419" s="68">
        <v>1.4563200000000001</v>
      </c>
      <c r="F419" s="74">
        <v>1</v>
      </c>
      <c r="G419" s="74">
        <v>1</v>
      </c>
      <c r="H419" s="68">
        <f t="shared" si="12"/>
        <v>1.4563200000000001</v>
      </c>
      <c r="I419" s="70">
        <f t="shared" si="13"/>
        <v>1.4563200000000001</v>
      </c>
      <c r="J419" s="71">
        <f>ROUND((H419*'2-Calculator'!$D$26),2)</f>
        <v>9597.15</v>
      </c>
      <c r="K419" s="71">
        <f>ROUND((I419*'2-Calculator'!$D$26),2)</f>
        <v>9597.15</v>
      </c>
      <c r="L419" s="69">
        <v>5.51</v>
      </c>
      <c r="M419" s="66" t="s">
        <v>2525</v>
      </c>
      <c r="N419" s="66" t="s">
        <v>2530</v>
      </c>
      <c r="O419" s="66"/>
      <c r="P419" s="66" t="s">
        <v>1829</v>
      </c>
      <c r="Q419" s="141">
        <v>16</v>
      </c>
    </row>
    <row r="420" spans="1:17" s="72" customFormat="1">
      <c r="A420" s="66"/>
      <c r="B420" s="66" t="s">
        <v>833</v>
      </c>
      <c r="C420" s="221" t="s">
        <v>1609</v>
      </c>
      <c r="D420" s="66" t="s">
        <v>2222</v>
      </c>
      <c r="E420" s="68">
        <v>2.2682600000000002</v>
      </c>
      <c r="F420" s="74">
        <v>1</v>
      </c>
      <c r="G420" s="74">
        <v>1</v>
      </c>
      <c r="H420" s="68">
        <f t="shared" si="12"/>
        <v>2.2682600000000002</v>
      </c>
      <c r="I420" s="70">
        <f t="shared" si="13"/>
        <v>2.2682600000000002</v>
      </c>
      <c r="J420" s="71">
        <f>ROUND((H420*'2-Calculator'!$D$26),2)</f>
        <v>14947.83</v>
      </c>
      <c r="K420" s="71">
        <f>ROUND((I420*'2-Calculator'!$D$26),2)</f>
        <v>14947.83</v>
      </c>
      <c r="L420" s="69">
        <v>8.92</v>
      </c>
      <c r="M420" s="66" t="s">
        <v>2525</v>
      </c>
      <c r="N420" s="66" t="s">
        <v>2530</v>
      </c>
      <c r="O420" s="66"/>
      <c r="P420" s="66" t="s">
        <v>1829</v>
      </c>
      <c r="Q420" s="141">
        <v>9</v>
      </c>
    </row>
    <row r="421" spans="1:17" s="72" customFormat="1">
      <c r="A421" s="66"/>
      <c r="B421" s="66" t="s">
        <v>832</v>
      </c>
      <c r="C421" s="221" t="s">
        <v>1609</v>
      </c>
      <c r="D421" s="66" t="s">
        <v>2222</v>
      </c>
      <c r="E421" s="68">
        <v>4.6327600000000002</v>
      </c>
      <c r="F421" s="74">
        <v>1</v>
      </c>
      <c r="G421" s="74">
        <v>1</v>
      </c>
      <c r="H421" s="68">
        <f t="shared" si="12"/>
        <v>4.6327600000000002</v>
      </c>
      <c r="I421" s="70">
        <f t="shared" si="13"/>
        <v>4.6327600000000002</v>
      </c>
      <c r="J421" s="71">
        <f>ROUND((H421*'2-Calculator'!$D$26),2)</f>
        <v>30529.89</v>
      </c>
      <c r="K421" s="71">
        <f>ROUND((I421*'2-Calculator'!$D$26),2)</f>
        <v>30529.89</v>
      </c>
      <c r="L421" s="69">
        <v>15.79</v>
      </c>
      <c r="M421" s="66" t="s">
        <v>2525</v>
      </c>
      <c r="N421" s="66" t="s">
        <v>2530</v>
      </c>
      <c r="O421" s="66"/>
      <c r="P421" s="66" t="s">
        <v>1829</v>
      </c>
      <c r="Q421" s="141">
        <v>3</v>
      </c>
    </row>
    <row r="422" spans="1:17" s="72" customFormat="1">
      <c r="A422" s="66"/>
      <c r="B422" s="66" t="s">
        <v>831</v>
      </c>
      <c r="C422" s="221" t="s">
        <v>1610</v>
      </c>
      <c r="D422" s="66" t="s">
        <v>2051</v>
      </c>
      <c r="E422" s="68">
        <v>1.1695</v>
      </c>
      <c r="F422" s="74">
        <v>1</v>
      </c>
      <c r="G422" s="74">
        <v>1</v>
      </c>
      <c r="H422" s="68">
        <f t="shared" si="12"/>
        <v>1.1695</v>
      </c>
      <c r="I422" s="70">
        <f t="shared" si="13"/>
        <v>1.1695</v>
      </c>
      <c r="J422" s="71">
        <f>ROUND((H422*'2-Calculator'!$D$26),2)</f>
        <v>7707.01</v>
      </c>
      <c r="K422" s="71">
        <f>ROUND((I422*'2-Calculator'!$D$26),2)</f>
        <v>7707.01</v>
      </c>
      <c r="L422" s="69">
        <v>4.9400000000000004</v>
      </c>
      <c r="M422" s="66" t="s">
        <v>2525</v>
      </c>
      <c r="N422" s="66" t="s">
        <v>2530</v>
      </c>
      <c r="O422" s="66"/>
      <c r="P422" s="66" t="s">
        <v>1829</v>
      </c>
      <c r="Q422" s="141">
        <v>13</v>
      </c>
    </row>
    <row r="423" spans="1:17" s="72" customFormat="1">
      <c r="A423" s="66"/>
      <c r="B423" s="66" t="s">
        <v>830</v>
      </c>
      <c r="C423" s="221" t="s">
        <v>1610</v>
      </c>
      <c r="D423" s="66" t="s">
        <v>2051</v>
      </c>
      <c r="E423" s="68">
        <v>1.5175399999999999</v>
      </c>
      <c r="F423" s="74">
        <v>1</v>
      </c>
      <c r="G423" s="74">
        <v>1</v>
      </c>
      <c r="H423" s="68">
        <f t="shared" si="12"/>
        <v>1.5175399999999999</v>
      </c>
      <c r="I423" s="70">
        <f t="shared" si="13"/>
        <v>1.5175399999999999</v>
      </c>
      <c r="J423" s="71">
        <f>ROUND((H423*'2-Calculator'!$D$26),2)</f>
        <v>10000.59</v>
      </c>
      <c r="K423" s="71">
        <f>ROUND((I423*'2-Calculator'!$D$26),2)</f>
        <v>10000.59</v>
      </c>
      <c r="L423" s="69">
        <v>6.7</v>
      </c>
      <c r="M423" s="66" t="s">
        <v>2525</v>
      </c>
      <c r="N423" s="66" t="s">
        <v>2530</v>
      </c>
      <c r="O423" s="66"/>
      <c r="P423" s="66" t="s">
        <v>1829</v>
      </c>
      <c r="Q423" s="141">
        <v>10</v>
      </c>
    </row>
    <row r="424" spans="1:17" s="72" customFormat="1">
      <c r="A424" s="66"/>
      <c r="B424" s="66" t="s">
        <v>829</v>
      </c>
      <c r="C424" s="221" t="s">
        <v>1610</v>
      </c>
      <c r="D424" s="66" t="s">
        <v>2051</v>
      </c>
      <c r="E424" s="68">
        <v>2.1617000000000002</v>
      </c>
      <c r="F424" s="74">
        <v>1</v>
      </c>
      <c r="G424" s="74">
        <v>1</v>
      </c>
      <c r="H424" s="68">
        <f t="shared" si="12"/>
        <v>2.1617000000000002</v>
      </c>
      <c r="I424" s="70">
        <f t="shared" si="13"/>
        <v>2.1617000000000002</v>
      </c>
      <c r="J424" s="71">
        <f>ROUND((H424*'2-Calculator'!$D$26),2)</f>
        <v>14245.6</v>
      </c>
      <c r="K424" s="71">
        <f>ROUND((I424*'2-Calculator'!$D$26),2)</f>
        <v>14245.6</v>
      </c>
      <c r="L424" s="69">
        <v>9.5399999999999991</v>
      </c>
      <c r="M424" s="66" t="s">
        <v>2525</v>
      </c>
      <c r="N424" s="66" t="s">
        <v>2530</v>
      </c>
      <c r="O424" s="66"/>
      <c r="P424" s="66" t="s">
        <v>1829</v>
      </c>
      <c r="Q424" s="141">
        <v>16</v>
      </c>
    </row>
    <row r="425" spans="1:17" s="72" customFormat="1">
      <c r="A425" s="66"/>
      <c r="B425" s="66" t="s">
        <v>828</v>
      </c>
      <c r="C425" s="221" t="s">
        <v>1610</v>
      </c>
      <c r="D425" s="66" t="s">
        <v>2051</v>
      </c>
      <c r="E425" s="68">
        <v>4.2556700000000003</v>
      </c>
      <c r="F425" s="74">
        <v>1</v>
      </c>
      <c r="G425" s="74">
        <v>1</v>
      </c>
      <c r="H425" s="68">
        <f t="shared" si="12"/>
        <v>4.2556700000000003</v>
      </c>
      <c r="I425" s="70">
        <f t="shared" si="13"/>
        <v>4.2556700000000003</v>
      </c>
      <c r="J425" s="71">
        <f>ROUND((H425*'2-Calculator'!$D$26),2)</f>
        <v>28044.87</v>
      </c>
      <c r="K425" s="71">
        <f>ROUND((I425*'2-Calculator'!$D$26),2)</f>
        <v>28044.87</v>
      </c>
      <c r="L425" s="69">
        <v>16.57</v>
      </c>
      <c r="M425" s="66" t="s">
        <v>2525</v>
      </c>
      <c r="N425" s="66" t="s">
        <v>2530</v>
      </c>
      <c r="O425" s="66"/>
      <c r="P425" s="66" t="s">
        <v>1829</v>
      </c>
      <c r="Q425" s="141">
        <v>2</v>
      </c>
    </row>
    <row r="426" spans="1:17" s="72" customFormat="1">
      <c r="A426" s="66"/>
      <c r="B426" s="66" t="s">
        <v>827</v>
      </c>
      <c r="C426" s="221" t="s">
        <v>1611</v>
      </c>
      <c r="D426" s="66" t="s">
        <v>2223</v>
      </c>
      <c r="E426" s="68">
        <v>0.65254999999999996</v>
      </c>
      <c r="F426" s="74">
        <v>1</v>
      </c>
      <c r="G426" s="74">
        <v>1</v>
      </c>
      <c r="H426" s="68">
        <f t="shared" si="12"/>
        <v>0.65254999999999996</v>
      </c>
      <c r="I426" s="70">
        <f t="shared" si="13"/>
        <v>0.65254999999999996</v>
      </c>
      <c r="J426" s="71">
        <f>ROUND((H426*'2-Calculator'!$D$26),2)</f>
        <v>4300.3</v>
      </c>
      <c r="K426" s="71">
        <f>ROUND((I426*'2-Calculator'!$D$26),2)</f>
        <v>4300.3</v>
      </c>
      <c r="L426" s="69">
        <v>2.96</v>
      </c>
      <c r="M426" s="66" t="s">
        <v>2525</v>
      </c>
      <c r="N426" s="66" t="s">
        <v>2530</v>
      </c>
      <c r="O426" s="66"/>
      <c r="P426" s="66" t="s">
        <v>1829</v>
      </c>
      <c r="Q426" s="141">
        <v>6</v>
      </c>
    </row>
    <row r="427" spans="1:17" s="72" customFormat="1">
      <c r="A427" s="66"/>
      <c r="B427" s="66" t="s">
        <v>826</v>
      </c>
      <c r="C427" s="221" t="s">
        <v>1611</v>
      </c>
      <c r="D427" s="66" t="s">
        <v>2223</v>
      </c>
      <c r="E427" s="68">
        <v>0.88712000000000002</v>
      </c>
      <c r="F427" s="74">
        <v>1</v>
      </c>
      <c r="G427" s="74">
        <v>1</v>
      </c>
      <c r="H427" s="68">
        <f t="shared" si="12"/>
        <v>0.88712000000000002</v>
      </c>
      <c r="I427" s="70">
        <f t="shared" si="13"/>
        <v>0.88712000000000002</v>
      </c>
      <c r="J427" s="71">
        <f>ROUND((H427*'2-Calculator'!$D$26),2)</f>
        <v>5846.12</v>
      </c>
      <c r="K427" s="71">
        <f>ROUND((I427*'2-Calculator'!$D$26),2)</f>
        <v>5846.12</v>
      </c>
      <c r="L427" s="69">
        <v>4.6500000000000004</v>
      </c>
      <c r="M427" s="66" t="s">
        <v>2525</v>
      </c>
      <c r="N427" s="66" t="s">
        <v>2530</v>
      </c>
      <c r="O427" s="66"/>
      <c r="P427" s="66" t="s">
        <v>1829</v>
      </c>
      <c r="Q427" s="141">
        <v>3</v>
      </c>
    </row>
    <row r="428" spans="1:17" s="72" customFormat="1">
      <c r="A428" s="66"/>
      <c r="B428" s="66" t="s">
        <v>825</v>
      </c>
      <c r="C428" s="221" t="s">
        <v>1611</v>
      </c>
      <c r="D428" s="66" t="s">
        <v>2223</v>
      </c>
      <c r="E428" s="68">
        <v>1.43353</v>
      </c>
      <c r="F428" s="74">
        <v>1</v>
      </c>
      <c r="G428" s="74">
        <v>1</v>
      </c>
      <c r="H428" s="68">
        <f t="shared" si="12"/>
        <v>1.43353</v>
      </c>
      <c r="I428" s="70">
        <f t="shared" si="13"/>
        <v>1.43353</v>
      </c>
      <c r="J428" s="71">
        <f>ROUND((H428*'2-Calculator'!$D$26),2)</f>
        <v>9446.9599999999991</v>
      </c>
      <c r="K428" s="71">
        <f>ROUND((I428*'2-Calculator'!$D$26),2)</f>
        <v>9446.9599999999991</v>
      </c>
      <c r="L428" s="69">
        <v>12.24</v>
      </c>
      <c r="M428" s="66" t="s">
        <v>2525</v>
      </c>
      <c r="N428" s="66" t="s">
        <v>2530</v>
      </c>
      <c r="O428" s="66"/>
      <c r="P428" s="66" t="s">
        <v>1829</v>
      </c>
      <c r="Q428" s="141">
        <v>2</v>
      </c>
    </row>
    <row r="429" spans="1:17" s="72" customFormat="1">
      <c r="A429" s="66"/>
      <c r="B429" s="66" t="s">
        <v>824</v>
      </c>
      <c r="C429" s="221" t="s">
        <v>1611</v>
      </c>
      <c r="D429" s="66" t="s">
        <v>2223</v>
      </c>
      <c r="E429" s="68">
        <v>2.6756099999999998</v>
      </c>
      <c r="F429" s="74">
        <v>1</v>
      </c>
      <c r="G429" s="74">
        <v>1</v>
      </c>
      <c r="H429" s="68">
        <f t="shared" si="12"/>
        <v>2.6756099999999998</v>
      </c>
      <c r="I429" s="70">
        <f t="shared" si="13"/>
        <v>2.6756099999999998</v>
      </c>
      <c r="J429" s="71">
        <f>ROUND((H429*'2-Calculator'!$D$26),2)</f>
        <v>17632.27</v>
      </c>
      <c r="K429" s="71">
        <f>ROUND((I429*'2-Calculator'!$D$26),2)</f>
        <v>17632.27</v>
      </c>
      <c r="L429" s="69">
        <v>8.86</v>
      </c>
      <c r="M429" s="66" t="s">
        <v>2525</v>
      </c>
      <c r="N429" s="66" t="s">
        <v>2530</v>
      </c>
      <c r="O429" s="66"/>
      <c r="P429" s="66" t="s">
        <v>1829</v>
      </c>
      <c r="Q429" s="141">
        <v>0</v>
      </c>
    </row>
    <row r="430" spans="1:17" s="72" customFormat="1">
      <c r="A430" s="66"/>
      <c r="B430" s="66" t="s">
        <v>823</v>
      </c>
      <c r="C430" s="221" t="s">
        <v>1612</v>
      </c>
      <c r="D430" s="66" t="s">
        <v>2224</v>
      </c>
      <c r="E430" s="68">
        <v>1.0280400000000001</v>
      </c>
      <c r="F430" s="74">
        <v>1</v>
      </c>
      <c r="G430" s="74">
        <v>1</v>
      </c>
      <c r="H430" s="68">
        <f t="shared" si="12"/>
        <v>1.0280400000000001</v>
      </c>
      <c r="I430" s="70">
        <f t="shared" si="13"/>
        <v>1.0280400000000001</v>
      </c>
      <c r="J430" s="71">
        <f>ROUND((H430*'2-Calculator'!$D$26),2)</f>
        <v>6774.78</v>
      </c>
      <c r="K430" s="71">
        <f>ROUND((I430*'2-Calculator'!$D$26),2)</f>
        <v>6774.78</v>
      </c>
      <c r="L430" s="69">
        <v>3.06</v>
      </c>
      <c r="M430" s="66" t="s">
        <v>2525</v>
      </c>
      <c r="N430" s="66" t="s">
        <v>2530</v>
      </c>
      <c r="O430" s="66"/>
      <c r="P430" s="66" t="s">
        <v>1829</v>
      </c>
      <c r="Q430" s="141">
        <v>27</v>
      </c>
    </row>
    <row r="431" spans="1:17" s="72" customFormat="1">
      <c r="A431" s="66"/>
      <c r="B431" s="66" t="s">
        <v>822</v>
      </c>
      <c r="C431" s="221" t="s">
        <v>1612</v>
      </c>
      <c r="D431" s="66" t="s">
        <v>2224</v>
      </c>
      <c r="E431" s="68">
        <v>1.32714</v>
      </c>
      <c r="F431" s="74">
        <v>1</v>
      </c>
      <c r="G431" s="74">
        <v>1</v>
      </c>
      <c r="H431" s="68">
        <f t="shared" si="12"/>
        <v>1.32714</v>
      </c>
      <c r="I431" s="70">
        <f t="shared" si="13"/>
        <v>1.32714</v>
      </c>
      <c r="J431" s="71">
        <f>ROUND((H431*'2-Calculator'!$D$26),2)</f>
        <v>8745.85</v>
      </c>
      <c r="K431" s="71">
        <f>ROUND((I431*'2-Calculator'!$D$26),2)</f>
        <v>8745.85</v>
      </c>
      <c r="L431" s="69">
        <v>4.22</v>
      </c>
      <c r="M431" s="66" t="s">
        <v>2525</v>
      </c>
      <c r="N431" s="66" t="s">
        <v>2530</v>
      </c>
      <c r="O431" s="66"/>
      <c r="P431" s="66" t="s">
        <v>1829</v>
      </c>
      <c r="Q431" s="141">
        <v>29</v>
      </c>
    </row>
    <row r="432" spans="1:17" s="72" customFormat="1">
      <c r="A432" s="66"/>
      <c r="B432" s="66" t="s">
        <v>821</v>
      </c>
      <c r="C432" s="221" t="s">
        <v>1612</v>
      </c>
      <c r="D432" s="66" t="s">
        <v>2224</v>
      </c>
      <c r="E432" s="68">
        <v>2.0918600000000001</v>
      </c>
      <c r="F432" s="74">
        <v>1</v>
      </c>
      <c r="G432" s="74">
        <v>1</v>
      </c>
      <c r="H432" s="68">
        <f t="shared" si="12"/>
        <v>2.0918600000000001</v>
      </c>
      <c r="I432" s="70">
        <f t="shared" si="13"/>
        <v>2.0918600000000001</v>
      </c>
      <c r="J432" s="71">
        <f>ROUND((H432*'2-Calculator'!$D$26),2)</f>
        <v>13785.36</v>
      </c>
      <c r="K432" s="71">
        <f>ROUND((I432*'2-Calculator'!$D$26),2)</f>
        <v>13785.36</v>
      </c>
      <c r="L432" s="69">
        <v>7.53</v>
      </c>
      <c r="M432" s="66" t="s">
        <v>2525</v>
      </c>
      <c r="N432" s="66" t="s">
        <v>2530</v>
      </c>
      <c r="O432" s="66"/>
      <c r="P432" s="66" t="s">
        <v>1829</v>
      </c>
      <c r="Q432" s="141">
        <v>15</v>
      </c>
    </row>
    <row r="433" spans="1:17" s="72" customFormat="1">
      <c r="A433" s="66"/>
      <c r="B433" s="66" t="s">
        <v>820</v>
      </c>
      <c r="C433" s="221" t="s">
        <v>1612</v>
      </c>
      <c r="D433" s="66" t="s">
        <v>2224</v>
      </c>
      <c r="E433" s="68">
        <v>3.94774</v>
      </c>
      <c r="F433" s="74">
        <v>1</v>
      </c>
      <c r="G433" s="74">
        <v>1</v>
      </c>
      <c r="H433" s="68">
        <f t="shared" si="12"/>
        <v>3.94774</v>
      </c>
      <c r="I433" s="70">
        <f t="shared" si="13"/>
        <v>3.94774</v>
      </c>
      <c r="J433" s="71">
        <f>ROUND((H433*'2-Calculator'!$D$26),2)</f>
        <v>26015.61</v>
      </c>
      <c r="K433" s="71">
        <f>ROUND((I433*'2-Calculator'!$D$26),2)</f>
        <v>26015.61</v>
      </c>
      <c r="L433" s="69">
        <v>15.88</v>
      </c>
      <c r="M433" s="66" t="s">
        <v>2525</v>
      </c>
      <c r="N433" s="66" t="s">
        <v>2530</v>
      </c>
      <c r="O433" s="66"/>
      <c r="P433" s="66" t="s">
        <v>1829</v>
      </c>
      <c r="Q433" s="141">
        <v>3</v>
      </c>
    </row>
    <row r="434" spans="1:17" s="72" customFormat="1">
      <c r="A434" s="66"/>
      <c r="B434" s="66" t="s">
        <v>819</v>
      </c>
      <c r="C434" s="221" t="s">
        <v>1613</v>
      </c>
      <c r="D434" s="66" t="s">
        <v>2225</v>
      </c>
      <c r="E434" s="68">
        <v>0.76500000000000001</v>
      </c>
      <c r="F434" s="74">
        <v>1</v>
      </c>
      <c r="G434" s="74">
        <v>1</v>
      </c>
      <c r="H434" s="68">
        <f t="shared" si="12"/>
        <v>0.76500000000000001</v>
      </c>
      <c r="I434" s="70">
        <f t="shared" si="13"/>
        <v>0.76500000000000001</v>
      </c>
      <c r="J434" s="71">
        <f>ROUND((H434*'2-Calculator'!$D$26),2)</f>
        <v>5041.3500000000004</v>
      </c>
      <c r="K434" s="71">
        <f>ROUND((I434*'2-Calculator'!$D$26),2)</f>
        <v>5041.3500000000004</v>
      </c>
      <c r="L434" s="69">
        <v>1.94</v>
      </c>
      <c r="M434" s="66" t="s">
        <v>2525</v>
      </c>
      <c r="N434" s="66" t="s">
        <v>2530</v>
      </c>
      <c r="O434" s="66"/>
      <c r="P434" s="66" t="s">
        <v>1829</v>
      </c>
      <c r="Q434" s="141">
        <v>6</v>
      </c>
    </row>
    <row r="435" spans="1:17" s="72" customFormat="1">
      <c r="A435" s="66"/>
      <c r="B435" s="66" t="s">
        <v>818</v>
      </c>
      <c r="C435" s="221" t="s">
        <v>1613</v>
      </c>
      <c r="D435" s="66" t="s">
        <v>2225</v>
      </c>
      <c r="E435" s="68">
        <v>1.00264</v>
      </c>
      <c r="F435" s="74">
        <v>1</v>
      </c>
      <c r="G435" s="74">
        <v>1</v>
      </c>
      <c r="H435" s="68">
        <f t="shared" si="12"/>
        <v>1.00264</v>
      </c>
      <c r="I435" s="70">
        <f t="shared" si="13"/>
        <v>1.00264</v>
      </c>
      <c r="J435" s="71">
        <f>ROUND((H435*'2-Calculator'!$D$26),2)</f>
        <v>6607.4</v>
      </c>
      <c r="K435" s="71">
        <f>ROUND((I435*'2-Calculator'!$D$26),2)</f>
        <v>6607.4</v>
      </c>
      <c r="L435" s="69">
        <v>3.32</v>
      </c>
      <c r="M435" s="66" t="s">
        <v>2525</v>
      </c>
      <c r="N435" s="66" t="s">
        <v>2530</v>
      </c>
      <c r="O435" s="66"/>
      <c r="P435" s="66" t="s">
        <v>1829</v>
      </c>
      <c r="Q435" s="141">
        <v>5</v>
      </c>
    </row>
    <row r="436" spans="1:17" s="72" customFormat="1">
      <c r="A436" s="66"/>
      <c r="B436" s="66" t="s">
        <v>817</v>
      </c>
      <c r="C436" s="221" t="s">
        <v>1613</v>
      </c>
      <c r="D436" s="66" t="s">
        <v>2225</v>
      </c>
      <c r="E436" s="68">
        <v>1.51223</v>
      </c>
      <c r="F436" s="74">
        <v>1</v>
      </c>
      <c r="G436" s="74">
        <v>1</v>
      </c>
      <c r="H436" s="68">
        <f t="shared" si="12"/>
        <v>1.51223</v>
      </c>
      <c r="I436" s="70">
        <f t="shared" si="13"/>
        <v>1.51223</v>
      </c>
      <c r="J436" s="71">
        <f>ROUND((H436*'2-Calculator'!$D$26),2)</f>
        <v>9965.6</v>
      </c>
      <c r="K436" s="71">
        <f>ROUND((I436*'2-Calculator'!$D$26),2)</f>
        <v>9965.6</v>
      </c>
      <c r="L436" s="69">
        <v>5.41</v>
      </c>
      <c r="M436" s="66" t="s">
        <v>2525</v>
      </c>
      <c r="N436" s="66" t="s">
        <v>2530</v>
      </c>
      <c r="O436" s="66"/>
      <c r="P436" s="66" t="s">
        <v>1829</v>
      </c>
      <c r="Q436" s="141">
        <v>6</v>
      </c>
    </row>
    <row r="437" spans="1:17" s="72" customFormat="1">
      <c r="A437" s="66"/>
      <c r="B437" s="66" t="s">
        <v>816</v>
      </c>
      <c r="C437" s="221" t="s">
        <v>1613</v>
      </c>
      <c r="D437" s="66" t="s">
        <v>2225</v>
      </c>
      <c r="E437" s="68">
        <v>3.22411</v>
      </c>
      <c r="F437" s="74">
        <v>1</v>
      </c>
      <c r="G437" s="74">
        <v>1</v>
      </c>
      <c r="H437" s="68">
        <f t="shared" si="12"/>
        <v>3.22411</v>
      </c>
      <c r="I437" s="70">
        <f t="shared" si="13"/>
        <v>3.22411</v>
      </c>
      <c r="J437" s="71">
        <f>ROUND((H437*'2-Calculator'!$D$26),2)</f>
        <v>21246.880000000001</v>
      </c>
      <c r="K437" s="71">
        <f>ROUND((I437*'2-Calculator'!$D$26),2)</f>
        <v>21246.880000000001</v>
      </c>
      <c r="L437" s="69">
        <v>13.31</v>
      </c>
      <c r="M437" s="66" t="s">
        <v>2525</v>
      </c>
      <c r="N437" s="66" t="s">
        <v>2530</v>
      </c>
      <c r="O437" s="66"/>
      <c r="P437" s="66" t="s">
        <v>1829</v>
      </c>
      <c r="Q437" s="141">
        <v>3</v>
      </c>
    </row>
    <row r="438" spans="1:17" s="72" customFormat="1">
      <c r="A438" s="66"/>
      <c r="B438" s="66" t="s">
        <v>815</v>
      </c>
      <c r="C438" s="221" t="s">
        <v>1614</v>
      </c>
      <c r="D438" s="66" t="s">
        <v>2226</v>
      </c>
      <c r="E438" s="68">
        <v>1.0534600000000001</v>
      </c>
      <c r="F438" s="74">
        <v>1</v>
      </c>
      <c r="G438" s="74">
        <v>1</v>
      </c>
      <c r="H438" s="68">
        <f t="shared" si="12"/>
        <v>1.0534600000000001</v>
      </c>
      <c r="I438" s="70">
        <f t="shared" si="13"/>
        <v>1.0534600000000001</v>
      </c>
      <c r="J438" s="71">
        <f>ROUND((H438*'2-Calculator'!$D$26),2)</f>
        <v>6942.3</v>
      </c>
      <c r="K438" s="71">
        <f>ROUND((I438*'2-Calculator'!$D$26),2)</f>
        <v>6942.3</v>
      </c>
      <c r="L438" s="69">
        <v>3.57</v>
      </c>
      <c r="M438" s="66" t="s">
        <v>2525</v>
      </c>
      <c r="N438" s="66" t="s">
        <v>2530</v>
      </c>
      <c r="O438" s="66"/>
      <c r="P438" s="66" t="s">
        <v>1829</v>
      </c>
      <c r="Q438" s="141">
        <v>8</v>
      </c>
    </row>
    <row r="439" spans="1:17" s="72" customFormat="1">
      <c r="A439" s="66"/>
      <c r="B439" s="66" t="s">
        <v>814</v>
      </c>
      <c r="C439" s="221" t="s">
        <v>1614</v>
      </c>
      <c r="D439" s="66" t="s">
        <v>2226</v>
      </c>
      <c r="E439" s="68">
        <v>1.4099600000000001</v>
      </c>
      <c r="F439" s="74">
        <v>1</v>
      </c>
      <c r="G439" s="74">
        <v>1</v>
      </c>
      <c r="H439" s="68">
        <f t="shared" si="12"/>
        <v>1.4099600000000001</v>
      </c>
      <c r="I439" s="70">
        <f t="shared" si="13"/>
        <v>1.4099600000000001</v>
      </c>
      <c r="J439" s="71">
        <f>ROUND((H439*'2-Calculator'!$D$26),2)</f>
        <v>9291.64</v>
      </c>
      <c r="K439" s="71">
        <f>ROUND((I439*'2-Calculator'!$D$26),2)</f>
        <v>9291.64</v>
      </c>
      <c r="L439" s="69">
        <v>4.8499999999999996</v>
      </c>
      <c r="M439" s="66" t="s">
        <v>2525</v>
      </c>
      <c r="N439" s="66" t="s">
        <v>2530</v>
      </c>
      <c r="O439" s="66"/>
      <c r="P439" s="66" t="s">
        <v>1829</v>
      </c>
      <c r="Q439" s="141">
        <v>11</v>
      </c>
    </row>
    <row r="440" spans="1:17" s="72" customFormat="1">
      <c r="A440" s="66"/>
      <c r="B440" s="66" t="s">
        <v>813</v>
      </c>
      <c r="C440" s="221" t="s">
        <v>1614</v>
      </c>
      <c r="D440" s="66" t="s">
        <v>2226</v>
      </c>
      <c r="E440" s="68">
        <v>2.2408600000000001</v>
      </c>
      <c r="F440" s="74">
        <v>1</v>
      </c>
      <c r="G440" s="74">
        <v>1</v>
      </c>
      <c r="H440" s="68">
        <f t="shared" si="12"/>
        <v>2.2408600000000001</v>
      </c>
      <c r="I440" s="70">
        <f t="shared" si="13"/>
        <v>2.2408600000000001</v>
      </c>
      <c r="J440" s="71">
        <f>ROUND((H440*'2-Calculator'!$D$26),2)</f>
        <v>14767.27</v>
      </c>
      <c r="K440" s="71">
        <f>ROUND((I440*'2-Calculator'!$D$26),2)</f>
        <v>14767.27</v>
      </c>
      <c r="L440" s="69">
        <v>7.1</v>
      </c>
      <c r="M440" s="66" t="s">
        <v>2525</v>
      </c>
      <c r="N440" s="66" t="s">
        <v>2530</v>
      </c>
      <c r="O440" s="66"/>
      <c r="P440" s="66" t="s">
        <v>1829</v>
      </c>
      <c r="Q440" s="141">
        <v>14</v>
      </c>
    </row>
    <row r="441" spans="1:17" s="72" customFormat="1">
      <c r="A441" s="66"/>
      <c r="B441" s="66" t="s">
        <v>812</v>
      </c>
      <c r="C441" s="221" t="s">
        <v>1614</v>
      </c>
      <c r="D441" s="66" t="s">
        <v>2226</v>
      </c>
      <c r="E441" s="68">
        <v>4.4959499999999997</v>
      </c>
      <c r="F441" s="74">
        <v>1</v>
      </c>
      <c r="G441" s="74">
        <v>1</v>
      </c>
      <c r="H441" s="68">
        <f t="shared" si="12"/>
        <v>4.4959499999999997</v>
      </c>
      <c r="I441" s="70">
        <f t="shared" si="13"/>
        <v>4.4959499999999997</v>
      </c>
      <c r="J441" s="71">
        <f>ROUND((H441*'2-Calculator'!$D$26),2)</f>
        <v>29628.31</v>
      </c>
      <c r="K441" s="71">
        <f>ROUND((I441*'2-Calculator'!$D$26),2)</f>
        <v>29628.31</v>
      </c>
      <c r="L441" s="69">
        <v>14.48</v>
      </c>
      <c r="M441" s="66" t="s">
        <v>2525</v>
      </c>
      <c r="N441" s="66" t="s">
        <v>2530</v>
      </c>
      <c r="O441" s="66"/>
      <c r="P441" s="66" t="s">
        <v>1829</v>
      </c>
      <c r="Q441" s="141">
        <v>4</v>
      </c>
    </row>
    <row r="442" spans="1:17" s="72" customFormat="1">
      <c r="A442" s="66"/>
      <c r="B442" s="66" t="s">
        <v>2227</v>
      </c>
      <c r="C442" s="221" t="s">
        <v>2398</v>
      </c>
      <c r="D442" s="66" t="s">
        <v>2436</v>
      </c>
      <c r="E442" s="68">
        <v>1.3758600000000001</v>
      </c>
      <c r="F442" s="74">
        <v>1</v>
      </c>
      <c r="G442" s="74">
        <v>1</v>
      </c>
      <c r="H442" s="68">
        <f t="shared" si="12"/>
        <v>1.3758600000000001</v>
      </c>
      <c r="I442" s="70">
        <f t="shared" si="13"/>
        <v>1.3758600000000001</v>
      </c>
      <c r="J442" s="71">
        <f>ROUND((H442*'2-Calculator'!$D$26),2)</f>
        <v>9066.92</v>
      </c>
      <c r="K442" s="71">
        <f>ROUND((I442*'2-Calculator'!$D$26),2)</f>
        <v>9066.92</v>
      </c>
      <c r="L442" s="69">
        <v>4.74</v>
      </c>
      <c r="M442" s="66" t="s">
        <v>2525</v>
      </c>
      <c r="N442" s="66" t="s">
        <v>2530</v>
      </c>
      <c r="O442" s="66"/>
      <c r="P442" s="66" t="s">
        <v>1829</v>
      </c>
      <c r="Q442" s="141">
        <v>28</v>
      </c>
    </row>
    <row r="443" spans="1:17" s="72" customFormat="1">
      <c r="A443" s="66"/>
      <c r="B443" s="66" t="s">
        <v>2228</v>
      </c>
      <c r="C443" s="221" t="s">
        <v>2398</v>
      </c>
      <c r="D443" s="66" t="s">
        <v>2436</v>
      </c>
      <c r="E443" s="68">
        <v>1.7388999999999999</v>
      </c>
      <c r="F443" s="74">
        <v>1</v>
      </c>
      <c r="G443" s="74">
        <v>1</v>
      </c>
      <c r="H443" s="68">
        <f t="shared" si="12"/>
        <v>1.7388999999999999</v>
      </c>
      <c r="I443" s="70">
        <f t="shared" si="13"/>
        <v>1.7388999999999999</v>
      </c>
      <c r="J443" s="71">
        <f>ROUND((H443*'2-Calculator'!$D$26),2)</f>
        <v>11459.35</v>
      </c>
      <c r="K443" s="71">
        <f>ROUND((I443*'2-Calculator'!$D$26),2)</f>
        <v>11459.35</v>
      </c>
      <c r="L443" s="69">
        <v>6.51</v>
      </c>
      <c r="M443" s="66" t="s">
        <v>2525</v>
      </c>
      <c r="N443" s="66" t="s">
        <v>2530</v>
      </c>
      <c r="O443" s="66"/>
      <c r="P443" s="66" t="s">
        <v>1829</v>
      </c>
      <c r="Q443" s="141">
        <v>66</v>
      </c>
    </row>
    <row r="444" spans="1:17" s="72" customFormat="1">
      <c r="A444" s="66"/>
      <c r="B444" s="66" t="s">
        <v>2229</v>
      </c>
      <c r="C444" s="221" t="s">
        <v>2398</v>
      </c>
      <c r="D444" s="66" t="s">
        <v>2436</v>
      </c>
      <c r="E444" s="68">
        <v>2.5750299999999999</v>
      </c>
      <c r="F444" s="74">
        <v>1</v>
      </c>
      <c r="G444" s="74">
        <v>1</v>
      </c>
      <c r="H444" s="68">
        <f t="shared" si="12"/>
        <v>2.5750299999999999</v>
      </c>
      <c r="I444" s="70">
        <f t="shared" si="13"/>
        <v>2.5750299999999999</v>
      </c>
      <c r="J444" s="71">
        <f>ROUND((H444*'2-Calculator'!$D$26),2)</f>
        <v>16969.45</v>
      </c>
      <c r="K444" s="71">
        <f>ROUND((I444*'2-Calculator'!$D$26),2)</f>
        <v>16969.45</v>
      </c>
      <c r="L444" s="69">
        <v>10.78</v>
      </c>
      <c r="M444" s="66" t="s">
        <v>2525</v>
      </c>
      <c r="N444" s="66" t="s">
        <v>2530</v>
      </c>
      <c r="O444" s="66"/>
      <c r="P444" s="66" t="s">
        <v>1829</v>
      </c>
      <c r="Q444" s="141">
        <v>42</v>
      </c>
    </row>
    <row r="445" spans="1:17" s="72" customFormat="1">
      <c r="A445" s="66"/>
      <c r="B445" s="66" t="s">
        <v>2230</v>
      </c>
      <c r="C445" s="221" t="s">
        <v>2398</v>
      </c>
      <c r="D445" s="66" t="s">
        <v>2436</v>
      </c>
      <c r="E445" s="68">
        <v>4.8620099999999997</v>
      </c>
      <c r="F445" s="74">
        <v>1</v>
      </c>
      <c r="G445" s="74">
        <v>1</v>
      </c>
      <c r="H445" s="68">
        <f t="shared" si="12"/>
        <v>4.8620099999999997</v>
      </c>
      <c r="I445" s="70">
        <f t="shared" si="13"/>
        <v>4.8620099999999997</v>
      </c>
      <c r="J445" s="71">
        <f>ROUND((H445*'2-Calculator'!$D$26),2)</f>
        <v>32040.65</v>
      </c>
      <c r="K445" s="71">
        <f>ROUND((I445*'2-Calculator'!$D$26),2)</f>
        <v>32040.65</v>
      </c>
      <c r="L445" s="69">
        <v>20.68</v>
      </c>
      <c r="M445" s="66" t="s">
        <v>2525</v>
      </c>
      <c r="N445" s="66" t="s">
        <v>2530</v>
      </c>
      <c r="O445" s="66"/>
      <c r="P445" s="66" t="s">
        <v>1829</v>
      </c>
      <c r="Q445" s="141">
        <v>38</v>
      </c>
    </row>
    <row r="446" spans="1:17" s="72" customFormat="1">
      <c r="A446" s="66"/>
      <c r="B446" s="66" t="s">
        <v>2231</v>
      </c>
      <c r="C446" s="221" t="s">
        <v>2399</v>
      </c>
      <c r="D446" s="66" t="s">
        <v>2437</v>
      </c>
      <c r="E446" s="68">
        <v>1.4738100000000001</v>
      </c>
      <c r="F446" s="74">
        <v>1</v>
      </c>
      <c r="G446" s="74">
        <v>1</v>
      </c>
      <c r="H446" s="68">
        <f t="shared" si="12"/>
        <v>1.4738100000000001</v>
      </c>
      <c r="I446" s="70">
        <f t="shared" si="13"/>
        <v>1.4738100000000001</v>
      </c>
      <c r="J446" s="71">
        <f>ROUND((H446*'2-Calculator'!$D$26),2)</f>
        <v>9712.41</v>
      </c>
      <c r="K446" s="71">
        <f>ROUND((I446*'2-Calculator'!$D$26),2)</f>
        <v>9712.41</v>
      </c>
      <c r="L446" s="69">
        <v>4.24</v>
      </c>
      <c r="M446" s="66" t="s">
        <v>2525</v>
      </c>
      <c r="N446" s="66" t="s">
        <v>2530</v>
      </c>
      <c r="O446" s="66"/>
      <c r="P446" s="66" t="s">
        <v>1829</v>
      </c>
      <c r="Q446" s="141">
        <v>40</v>
      </c>
    </row>
    <row r="447" spans="1:17" s="72" customFormat="1">
      <c r="A447" s="66"/>
      <c r="B447" s="66" t="s">
        <v>2232</v>
      </c>
      <c r="C447" s="221" t="s">
        <v>2399</v>
      </c>
      <c r="D447" s="66" t="s">
        <v>2437</v>
      </c>
      <c r="E447" s="68">
        <v>1.82463</v>
      </c>
      <c r="F447" s="74">
        <v>1</v>
      </c>
      <c r="G447" s="74">
        <v>1</v>
      </c>
      <c r="H447" s="68">
        <f t="shared" si="12"/>
        <v>1.82463</v>
      </c>
      <c r="I447" s="70">
        <f t="shared" si="13"/>
        <v>1.82463</v>
      </c>
      <c r="J447" s="71">
        <f>ROUND((H447*'2-Calculator'!$D$26),2)</f>
        <v>12024.31</v>
      </c>
      <c r="K447" s="71">
        <f>ROUND((I447*'2-Calculator'!$D$26),2)</f>
        <v>12024.31</v>
      </c>
      <c r="L447" s="69">
        <v>5.68</v>
      </c>
      <c r="M447" s="66" t="s">
        <v>2525</v>
      </c>
      <c r="N447" s="66" t="s">
        <v>2530</v>
      </c>
      <c r="O447" s="66"/>
      <c r="P447" s="66" t="s">
        <v>1829</v>
      </c>
      <c r="Q447" s="141">
        <v>92</v>
      </c>
    </row>
    <row r="448" spans="1:17" s="72" customFormat="1">
      <c r="A448" s="66"/>
      <c r="B448" s="66" t="s">
        <v>2233</v>
      </c>
      <c r="C448" s="221" t="s">
        <v>2399</v>
      </c>
      <c r="D448" s="66" t="s">
        <v>2437</v>
      </c>
      <c r="E448" s="68">
        <v>2.66547</v>
      </c>
      <c r="F448" s="74">
        <v>1</v>
      </c>
      <c r="G448" s="74">
        <v>1</v>
      </c>
      <c r="H448" s="68">
        <f t="shared" si="12"/>
        <v>2.66547</v>
      </c>
      <c r="I448" s="70">
        <f t="shared" si="13"/>
        <v>2.66547</v>
      </c>
      <c r="J448" s="71">
        <f>ROUND((H448*'2-Calculator'!$D$26),2)</f>
        <v>17565.45</v>
      </c>
      <c r="K448" s="71">
        <f>ROUND((I448*'2-Calculator'!$D$26),2)</f>
        <v>17565.45</v>
      </c>
      <c r="L448" s="69">
        <v>9.9499999999999993</v>
      </c>
      <c r="M448" s="66" t="s">
        <v>2525</v>
      </c>
      <c r="N448" s="66" t="s">
        <v>2530</v>
      </c>
      <c r="O448" s="66"/>
      <c r="P448" s="66" t="s">
        <v>1829</v>
      </c>
      <c r="Q448" s="141">
        <v>51</v>
      </c>
    </row>
    <row r="449" spans="1:17" s="72" customFormat="1">
      <c r="A449" s="66"/>
      <c r="B449" s="66" t="s">
        <v>2234</v>
      </c>
      <c r="C449" s="221" t="s">
        <v>2399</v>
      </c>
      <c r="D449" s="66" t="s">
        <v>2437</v>
      </c>
      <c r="E449" s="68">
        <v>4.99099</v>
      </c>
      <c r="F449" s="74">
        <v>1</v>
      </c>
      <c r="G449" s="74">
        <v>1</v>
      </c>
      <c r="H449" s="68">
        <f t="shared" si="12"/>
        <v>4.99099</v>
      </c>
      <c r="I449" s="70">
        <f t="shared" si="13"/>
        <v>4.99099</v>
      </c>
      <c r="J449" s="71">
        <f>ROUND((H449*'2-Calculator'!$D$26),2)</f>
        <v>32890.620000000003</v>
      </c>
      <c r="K449" s="71">
        <f>ROUND((I449*'2-Calculator'!$D$26),2)</f>
        <v>32890.620000000003</v>
      </c>
      <c r="L449" s="69">
        <v>17.89</v>
      </c>
      <c r="M449" s="66" t="s">
        <v>2525</v>
      </c>
      <c r="N449" s="66" t="s">
        <v>2530</v>
      </c>
      <c r="O449" s="66"/>
      <c r="P449" s="66" t="s">
        <v>1829</v>
      </c>
      <c r="Q449" s="141">
        <v>17</v>
      </c>
    </row>
    <row r="450" spans="1:17" s="72" customFormat="1">
      <c r="A450" s="66"/>
      <c r="B450" s="66" t="s">
        <v>2235</v>
      </c>
      <c r="C450" s="221" t="s">
        <v>2400</v>
      </c>
      <c r="D450" s="66" t="s">
        <v>2438</v>
      </c>
      <c r="E450" s="68">
        <v>1.06165</v>
      </c>
      <c r="F450" s="74">
        <v>1</v>
      </c>
      <c r="G450" s="74">
        <v>1</v>
      </c>
      <c r="H450" s="68">
        <f t="shared" si="12"/>
        <v>1.06165</v>
      </c>
      <c r="I450" s="70">
        <f t="shared" si="13"/>
        <v>1.06165</v>
      </c>
      <c r="J450" s="71">
        <f>ROUND((H450*'2-Calculator'!$D$26),2)</f>
        <v>6996.27</v>
      </c>
      <c r="K450" s="71">
        <f>ROUND((I450*'2-Calculator'!$D$26),2)</f>
        <v>6996.27</v>
      </c>
      <c r="L450" s="69">
        <v>1.89</v>
      </c>
      <c r="M450" s="66" t="s">
        <v>2525</v>
      </c>
      <c r="N450" s="66" t="s">
        <v>2530</v>
      </c>
      <c r="O450" s="66"/>
      <c r="P450" s="66" t="s">
        <v>1829</v>
      </c>
      <c r="Q450" s="141">
        <v>1</v>
      </c>
    </row>
    <row r="451" spans="1:17" s="72" customFormat="1">
      <c r="A451" s="66"/>
      <c r="B451" s="66" t="s">
        <v>2236</v>
      </c>
      <c r="C451" s="221" t="s">
        <v>2400</v>
      </c>
      <c r="D451" s="66" t="s">
        <v>2438</v>
      </c>
      <c r="E451" s="68">
        <v>1.2518899999999999</v>
      </c>
      <c r="F451" s="74">
        <v>1</v>
      </c>
      <c r="G451" s="74">
        <v>1</v>
      </c>
      <c r="H451" s="68">
        <f t="shared" si="12"/>
        <v>1.2518899999999999</v>
      </c>
      <c r="I451" s="70">
        <f t="shared" si="13"/>
        <v>1.2518899999999999</v>
      </c>
      <c r="J451" s="71">
        <f>ROUND((H451*'2-Calculator'!$D$26),2)</f>
        <v>8249.9599999999991</v>
      </c>
      <c r="K451" s="71">
        <f>ROUND((I451*'2-Calculator'!$D$26),2)</f>
        <v>8249.9599999999991</v>
      </c>
      <c r="L451" s="69">
        <v>3.11</v>
      </c>
      <c r="M451" s="66" t="s">
        <v>2525</v>
      </c>
      <c r="N451" s="66" t="s">
        <v>2530</v>
      </c>
      <c r="O451" s="66"/>
      <c r="P451" s="66" t="s">
        <v>1829</v>
      </c>
      <c r="Q451" s="141">
        <v>4</v>
      </c>
    </row>
    <row r="452" spans="1:17" s="72" customFormat="1">
      <c r="A452" s="66"/>
      <c r="B452" s="66" t="s">
        <v>2237</v>
      </c>
      <c r="C452" s="221" t="s">
        <v>2400</v>
      </c>
      <c r="D452" s="66" t="s">
        <v>2438</v>
      </c>
      <c r="E452" s="68">
        <v>2.0020600000000002</v>
      </c>
      <c r="F452" s="74">
        <v>1</v>
      </c>
      <c r="G452" s="74">
        <v>1</v>
      </c>
      <c r="H452" s="68">
        <f t="shared" si="12"/>
        <v>2.0020600000000002</v>
      </c>
      <c r="I452" s="70">
        <f t="shared" si="13"/>
        <v>2.0020600000000002</v>
      </c>
      <c r="J452" s="71">
        <f>ROUND((H452*'2-Calculator'!$D$26),2)</f>
        <v>13193.58</v>
      </c>
      <c r="K452" s="71">
        <f>ROUND((I452*'2-Calculator'!$D$26),2)</f>
        <v>13193.58</v>
      </c>
      <c r="L452" s="69">
        <v>5.48</v>
      </c>
      <c r="M452" s="66" t="s">
        <v>2525</v>
      </c>
      <c r="N452" s="66" t="s">
        <v>2530</v>
      </c>
      <c r="O452" s="66"/>
      <c r="P452" s="66" t="s">
        <v>1829</v>
      </c>
      <c r="Q452" s="141">
        <v>9</v>
      </c>
    </row>
    <row r="453" spans="1:17" s="72" customFormat="1">
      <c r="A453" s="66"/>
      <c r="B453" s="66" t="s">
        <v>2238</v>
      </c>
      <c r="C453" s="221" t="s">
        <v>2400</v>
      </c>
      <c r="D453" s="66" t="s">
        <v>2438</v>
      </c>
      <c r="E453" s="68">
        <v>4.4598300000000002</v>
      </c>
      <c r="F453" s="74">
        <v>1</v>
      </c>
      <c r="G453" s="74">
        <v>1</v>
      </c>
      <c r="H453" s="68">
        <f t="shared" si="12"/>
        <v>4.4598300000000002</v>
      </c>
      <c r="I453" s="70">
        <f t="shared" si="13"/>
        <v>4.4598300000000002</v>
      </c>
      <c r="J453" s="71">
        <f>ROUND((H453*'2-Calculator'!$D$26),2)</f>
        <v>29390.28</v>
      </c>
      <c r="K453" s="71">
        <f>ROUND((I453*'2-Calculator'!$D$26),2)</f>
        <v>29390.28</v>
      </c>
      <c r="L453" s="69">
        <v>9.4600000000000009</v>
      </c>
      <c r="M453" s="66" t="s">
        <v>2525</v>
      </c>
      <c r="N453" s="66" t="s">
        <v>2530</v>
      </c>
      <c r="O453" s="66"/>
      <c r="P453" s="66" t="s">
        <v>1829</v>
      </c>
      <c r="Q453" s="141">
        <v>3</v>
      </c>
    </row>
    <row r="454" spans="1:17" s="72" customFormat="1">
      <c r="A454" s="66"/>
      <c r="B454" s="66" t="s">
        <v>2239</v>
      </c>
      <c r="C454" s="221" t="s">
        <v>2401</v>
      </c>
      <c r="D454" s="66" t="s">
        <v>2240</v>
      </c>
      <c r="E454" s="68">
        <v>1.10399</v>
      </c>
      <c r="F454" s="74">
        <v>1</v>
      </c>
      <c r="G454" s="74">
        <v>1</v>
      </c>
      <c r="H454" s="68">
        <f t="shared" si="12"/>
        <v>1.10399</v>
      </c>
      <c r="I454" s="70">
        <f t="shared" si="13"/>
        <v>1.10399</v>
      </c>
      <c r="J454" s="71">
        <f>ROUND((H454*'2-Calculator'!$D$26),2)</f>
        <v>7275.29</v>
      </c>
      <c r="K454" s="71">
        <f>ROUND((I454*'2-Calculator'!$D$26),2)</f>
        <v>7275.29</v>
      </c>
      <c r="L454" s="69">
        <v>3.14</v>
      </c>
      <c r="M454" s="66" t="s">
        <v>2525</v>
      </c>
      <c r="N454" s="66" t="s">
        <v>2530</v>
      </c>
      <c r="O454" s="66"/>
      <c r="P454" s="66" t="s">
        <v>1829</v>
      </c>
      <c r="Q454" s="141">
        <v>56</v>
      </c>
    </row>
    <row r="455" spans="1:17" s="72" customFormat="1">
      <c r="A455" s="66"/>
      <c r="B455" s="66" t="s">
        <v>2241</v>
      </c>
      <c r="C455" s="221" t="s">
        <v>2401</v>
      </c>
      <c r="D455" s="66" t="s">
        <v>2240</v>
      </c>
      <c r="E455" s="68">
        <v>1.1045100000000001</v>
      </c>
      <c r="F455" s="74">
        <v>1</v>
      </c>
      <c r="G455" s="74">
        <v>1</v>
      </c>
      <c r="H455" s="68">
        <f t="shared" si="12"/>
        <v>1.1045100000000001</v>
      </c>
      <c r="I455" s="70">
        <f t="shared" si="13"/>
        <v>1.1045100000000001</v>
      </c>
      <c r="J455" s="71">
        <f>ROUND((H455*'2-Calculator'!$D$26),2)</f>
        <v>7278.72</v>
      </c>
      <c r="K455" s="71">
        <f>ROUND((I455*'2-Calculator'!$D$26),2)</f>
        <v>7278.72</v>
      </c>
      <c r="L455" s="69">
        <v>4.3</v>
      </c>
      <c r="M455" s="66" t="s">
        <v>2525</v>
      </c>
      <c r="N455" s="66" t="s">
        <v>2530</v>
      </c>
      <c r="O455" s="66"/>
      <c r="P455" s="66" t="s">
        <v>1829</v>
      </c>
      <c r="Q455" s="141">
        <v>23</v>
      </c>
    </row>
    <row r="456" spans="1:17" s="72" customFormat="1">
      <c r="A456" s="66"/>
      <c r="B456" s="66" t="s">
        <v>2242</v>
      </c>
      <c r="C456" s="221" t="s">
        <v>2401</v>
      </c>
      <c r="D456" s="66" t="s">
        <v>2240</v>
      </c>
      <c r="E456" s="68">
        <v>1.8413299999999999</v>
      </c>
      <c r="F456" s="74">
        <v>1</v>
      </c>
      <c r="G456" s="74">
        <v>1</v>
      </c>
      <c r="H456" s="68">
        <f t="shared" si="12"/>
        <v>1.8413299999999999</v>
      </c>
      <c r="I456" s="70">
        <f t="shared" si="13"/>
        <v>1.8413299999999999</v>
      </c>
      <c r="J456" s="71">
        <f>ROUND((H456*'2-Calculator'!$D$26),2)</f>
        <v>12134.36</v>
      </c>
      <c r="K456" s="71">
        <f>ROUND((I456*'2-Calculator'!$D$26),2)</f>
        <v>12134.36</v>
      </c>
      <c r="L456" s="69">
        <v>7.37</v>
      </c>
      <c r="M456" s="66" t="s">
        <v>2525</v>
      </c>
      <c r="N456" s="66" t="s">
        <v>2530</v>
      </c>
      <c r="O456" s="66"/>
      <c r="P456" s="66" t="s">
        <v>1829</v>
      </c>
      <c r="Q456" s="141">
        <v>5</v>
      </c>
    </row>
    <row r="457" spans="1:17" s="72" customFormat="1">
      <c r="A457" s="66"/>
      <c r="B457" s="66" t="s">
        <v>2243</v>
      </c>
      <c r="C457" s="221" t="s">
        <v>2401</v>
      </c>
      <c r="D457" s="66" t="s">
        <v>2240</v>
      </c>
      <c r="E457" s="68">
        <v>3.42746</v>
      </c>
      <c r="F457" s="74">
        <v>1</v>
      </c>
      <c r="G457" s="74">
        <v>1</v>
      </c>
      <c r="H457" s="68">
        <f t="shared" si="12"/>
        <v>3.42746</v>
      </c>
      <c r="I457" s="70">
        <f t="shared" si="13"/>
        <v>3.42746</v>
      </c>
      <c r="J457" s="71">
        <f>ROUND((H457*'2-Calculator'!$D$26),2)</f>
        <v>22586.959999999999</v>
      </c>
      <c r="K457" s="71">
        <f>ROUND((I457*'2-Calculator'!$D$26),2)</f>
        <v>22586.959999999999</v>
      </c>
      <c r="L457" s="69">
        <v>12</v>
      </c>
      <c r="M457" s="66" t="s">
        <v>2525</v>
      </c>
      <c r="N457" s="66" t="s">
        <v>2530</v>
      </c>
      <c r="O457" s="66"/>
      <c r="P457" s="66" t="s">
        <v>1829</v>
      </c>
      <c r="Q457" s="141">
        <v>1</v>
      </c>
    </row>
    <row r="458" spans="1:17" s="72" customFormat="1">
      <c r="A458" s="66"/>
      <c r="B458" s="66" t="s">
        <v>2244</v>
      </c>
      <c r="C458" s="221" t="s">
        <v>2402</v>
      </c>
      <c r="D458" s="66" t="s">
        <v>2245</v>
      </c>
      <c r="E458" s="68">
        <v>0.78761999999999999</v>
      </c>
      <c r="F458" s="74">
        <v>1</v>
      </c>
      <c r="G458" s="74">
        <v>1</v>
      </c>
      <c r="H458" s="68">
        <f t="shared" si="12"/>
        <v>0.78761999999999999</v>
      </c>
      <c r="I458" s="70">
        <f t="shared" si="13"/>
        <v>0.78761999999999999</v>
      </c>
      <c r="J458" s="71">
        <f>ROUND((H458*'2-Calculator'!$D$26),2)</f>
        <v>5190.42</v>
      </c>
      <c r="K458" s="71">
        <f>ROUND((I458*'2-Calculator'!$D$26),2)</f>
        <v>5190.42</v>
      </c>
      <c r="L458" s="69">
        <v>1.59</v>
      </c>
      <c r="M458" s="66" t="s">
        <v>2525</v>
      </c>
      <c r="N458" s="66" t="s">
        <v>2530</v>
      </c>
      <c r="O458" s="66"/>
      <c r="P458" s="66" t="s">
        <v>1829</v>
      </c>
      <c r="Q458" s="141">
        <v>37</v>
      </c>
    </row>
    <row r="459" spans="1:17" s="72" customFormat="1">
      <c r="A459" s="66"/>
      <c r="B459" s="66" t="s">
        <v>2246</v>
      </c>
      <c r="C459" s="221" t="s">
        <v>2402</v>
      </c>
      <c r="D459" s="66" t="s">
        <v>2245</v>
      </c>
      <c r="E459" s="68">
        <v>1.09857</v>
      </c>
      <c r="F459" s="74">
        <v>1</v>
      </c>
      <c r="G459" s="74">
        <v>1</v>
      </c>
      <c r="H459" s="68">
        <f t="shared" si="12"/>
        <v>1.09857</v>
      </c>
      <c r="I459" s="70">
        <f t="shared" si="13"/>
        <v>1.09857</v>
      </c>
      <c r="J459" s="71">
        <f>ROUND((H459*'2-Calculator'!$D$26),2)</f>
        <v>7239.58</v>
      </c>
      <c r="K459" s="71">
        <f>ROUND((I459*'2-Calculator'!$D$26),2)</f>
        <v>7239.58</v>
      </c>
      <c r="L459" s="69">
        <v>2.2599999999999998</v>
      </c>
      <c r="M459" s="66" t="s">
        <v>2525</v>
      </c>
      <c r="N459" s="66" t="s">
        <v>2530</v>
      </c>
      <c r="O459" s="66"/>
      <c r="P459" s="66" t="s">
        <v>1829</v>
      </c>
      <c r="Q459" s="141">
        <v>16</v>
      </c>
    </row>
    <row r="460" spans="1:17" s="72" customFormat="1">
      <c r="A460" s="66"/>
      <c r="B460" s="66" t="s">
        <v>2247</v>
      </c>
      <c r="C460" s="221" t="s">
        <v>2402</v>
      </c>
      <c r="D460" s="66" t="s">
        <v>2245</v>
      </c>
      <c r="E460" s="68">
        <v>1.80565</v>
      </c>
      <c r="F460" s="74">
        <v>1</v>
      </c>
      <c r="G460" s="74">
        <v>1</v>
      </c>
      <c r="H460" s="68">
        <f t="shared" si="12"/>
        <v>1.80565</v>
      </c>
      <c r="I460" s="70">
        <f t="shared" si="13"/>
        <v>1.80565</v>
      </c>
      <c r="J460" s="71">
        <f>ROUND((H460*'2-Calculator'!$D$26),2)</f>
        <v>11899.23</v>
      </c>
      <c r="K460" s="71">
        <f>ROUND((I460*'2-Calculator'!$D$26),2)</f>
        <v>11899.23</v>
      </c>
      <c r="L460" s="69">
        <v>4.41</v>
      </c>
      <c r="M460" s="66" t="s">
        <v>2525</v>
      </c>
      <c r="N460" s="66" t="s">
        <v>2530</v>
      </c>
      <c r="O460" s="66"/>
      <c r="P460" s="66" t="s">
        <v>1829</v>
      </c>
      <c r="Q460" s="141">
        <v>7</v>
      </c>
    </row>
    <row r="461" spans="1:17" s="72" customFormat="1">
      <c r="A461" s="66"/>
      <c r="B461" s="66" t="s">
        <v>2248</v>
      </c>
      <c r="C461" s="221" t="s">
        <v>2402</v>
      </c>
      <c r="D461" s="66" t="s">
        <v>2245</v>
      </c>
      <c r="E461" s="68">
        <v>3.3086000000000002</v>
      </c>
      <c r="F461" s="74">
        <v>1</v>
      </c>
      <c r="G461" s="74">
        <v>1</v>
      </c>
      <c r="H461" s="68">
        <f t="shared" si="12"/>
        <v>3.3086000000000002</v>
      </c>
      <c r="I461" s="70">
        <f t="shared" si="13"/>
        <v>3.3086000000000002</v>
      </c>
      <c r="J461" s="71">
        <f>ROUND((H461*'2-Calculator'!$D$26),2)</f>
        <v>21803.67</v>
      </c>
      <c r="K461" s="71">
        <f>ROUND((I461*'2-Calculator'!$D$26),2)</f>
        <v>21803.67</v>
      </c>
      <c r="L461" s="69">
        <v>12</v>
      </c>
      <c r="M461" s="66" t="s">
        <v>2525</v>
      </c>
      <c r="N461" s="66" t="s">
        <v>2530</v>
      </c>
      <c r="O461" s="66"/>
      <c r="P461" s="66" t="s">
        <v>1829</v>
      </c>
      <c r="Q461" s="141">
        <v>0</v>
      </c>
    </row>
    <row r="462" spans="1:17" s="72" customFormat="1">
      <c r="A462" s="66"/>
      <c r="B462" s="66" t="s">
        <v>811</v>
      </c>
      <c r="C462" s="221" t="s">
        <v>1615</v>
      </c>
      <c r="D462" s="66" t="s">
        <v>2249</v>
      </c>
      <c r="E462" s="68">
        <v>0.60475000000000001</v>
      </c>
      <c r="F462" s="74">
        <v>1</v>
      </c>
      <c r="G462" s="74">
        <v>1</v>
      </c>
      <c r="H462" s="68">
        <f t="shared" ref="H462:H525" si="14">ROUND(E462*F462,5)</f>
        <v>0.60475000000000001</v>
      </c>
      <c r="I462" s="70">
        <f t="shared" ref="I462:I525" si="15">ROUND(E462*G462,5)</f>
        <v>0.60475000000000001</v>
      </c>
      <c r="J462" s="71">
        <f>ROUND((H462*'2-Calculator'!$D$26),2)</f>
        <v>3985.3</v>
      </c>
      <c r="K462" s="71">
        <f>ROUND((I462*'2-Calculator'!$D$26),2)</f>
        <v>3985.3</v>
      </c>
      <c r="L462" s="69">
        <v>3.72</v>
      </c>
      <c r="M462" s="66" t="s">
        <v>2525</v>
      </c>
      <c r="N462" s="66" t="s">
        <v>2530</v>
      </c>
      <c r="O462" s="66"/>
      <c r="P462" s="66" t="s">
        <v>1829</v>
      </c>
      <c r="Q462" s="141">
        <v>2</v>
      </c>
    </row>
    <row r="463" spans="1:17" s="72" customFormat="1">
      <c r="A463" s="66"/>
      <c r="B463" s="66" t="s">
        <v>810</v>
      </c>
      <c r="C463" s="221" t="s">
        <v>1615</v>
      </c>
      <c r="D463" s="66" t="s">
        <v>2249</v>
      </c>
      <c r="E463" s="68">
        <v>0.79566999999999999</v>
      </c>
      <c r="F463" s="74">
        <v>1</v>
      </c>
      <c r="G463" s="74">
        <v>1</v>
      </c>
      <c r="H463" s="68">
        <f t="shared" si="14"/>
        <v>0.79566999999999999</v>
      </c>
      <c r="I463" s="70">
        <f t="shared" si="15"/>
        <v>0.79566999999999999</v>
      </c>
      <c r="J463" s="71">
        <f>ROUND((H463*'2-Calculator'!$D$26),2)</f>
        <v>5243.47</v>
      </c>
      <c r="K463" s="71">
        <f>ROUND((I463*'2-Calculator'!$D$26),2)</f>
        <v>5243.47</v>
      </c>
      <c r="L463" s="69">
        <v>4.2</v>
      </c>
      <c r="M463" s="66" t="s">
        <v>2525</v>
      </c>
      <c r="N463" s="66" t="s">
        <v>2530</v>
      </c>
      <c r="O463" s="66"/>
      <c r="P463" s="66" t="s">
        <v>1829</v>
      </c>
      <c r="Q463" s="141">
        <v>35</v>
      </c>
    </row>
    <row r="464" spans="1:17" s="72" customFormat="1">
      <c r="A464" s="66"/>
      <c r="B464" s="66" t="s">
        <v>809</v>
      </c>
      <c r="C464" s="221" t="s">
        <v>1615</v>
      </c>
      <c r="D464" s="66" t="s">
        <v>2249</v>
      </c>
      <c r="E464" s="68">
        <v>1.2290300000000001</v>
      </c>
      <c r="F464" s="74">
        <v>1</v>
      </c>
      <c r="G464" s="74">
        <v>1</v>
      </c>
      <c r="H464" s="68">
        <f t="shared" si="14"/>
        <v>1.2290300000000001</v>
      </c>
      <c r="I464" s="70">
        <f t="shared" si="15"/>
        <v>1.2290300000000001</v>
      </c>
      <c r="J464" s="71">
        <f>ROUND((H464*'2-Calculator'!$D$26),2)</f>
        <v>8099.31</v>
      </c>
      <c r="K464" s="71">
        <f>ROUND((I464*'2-Calculator'!$D$26),2)</f>
        <v>8099.31</v>
      </c>
      <c r="L464" s="69">
        <v>6.49</v>
      </c>
      <c r="M464" s="66" t="s">
        <v>2525</v>
      </c>
      <c r="N464" s="66" t="s">
        <v>2530</v>
      </c>
      <c r="O464" s="66"/>
      <c r="P464" s="66" t="s">
        <v>1829</v>
      </c>
      <c r="Q464" s="141">
        <v>37</v>
      </c>
    </row>
    <row r="465" spans="1:17" s="72" customFormat="1">
      <c r="A465" s="66"/>
      <c r="B465" s="66" t="s">
        <v>808</v>
      </c>
      <c r="C465" s="221" t="s">
        <v>1615</v>
      </c>
      <c r="D465" s="66" t="s">
        <v>2249</v>
      </c>
      <c r="E465" s="68">
        <v>2.26607</v>
      </c>
      <c r="F465" s="74">
        <v>1</v>
      </c>
      <c r="G465" s="74">
        <v>1</v>
      </c>
      <c r="H465" s="68">
        <f t="shared" si="14"/>
        <v>2.26607</v>
      </c>
      <c r="I465" s="70">
        <f t="shared" si="15"/>
        <v>2.26607</v>
      </c>
      <c r="J465" s="71">
        <f>ROUND((H465*'2-Calculator'!$D$26),2)</f>
        <v>14933.4</v>
      </c>
      <c r="K465" s="71">
        <f>ROUND((I465*'2-Calculator'!$D$26),2)</f>
        <v>14933.4</v>
      </c>
      <c r="L465" s="69">
        <v>11.43</v>
      </c>
      <c r="M465" s="66" t="s">
        <v>2525</v>
      </c>
      <c r="N465" s="66" t="s">
        <v>2530</v>
      </c>
      <c r="O465" s="66"/>
      <c r="P465" s="66" t="s">
        <v>1829</v>
      </c>
      <c r="Q465" s="141">
        <v>14</v>
      </c>
    </row>
    <row r="466" spans="1:17" s="72" customFormat="1">
      <c r="A466" s="66"/>
      <c r="B466" s="66" t="s">
        <v>807</v>
      </c>
      <c r="C466" s="221" t="s">
        <v>1616</v>
      </c>
      <c r="D466" s="66" t="s">
        <v>2052</v>
      </c>
      <c r="E466" s="68">
        <v>0.59953000000000001</v>
      </c>
      <c r="F466" s="74">
        <v>1</v>
      </c>
      <c r="G466" s="74">
        <v>1</v>
      </c>
      <c r="H466" s="68">
        <f t="shared" si="14"/>
        <v>0.59953000000000001</v>
      </c>
      <c r="I466" s="70">
        <f t="shared" si="15"/>
        <v>0.59953000000000001</v>
      </c>
      <c r="J466" s="71">
        <f>ROUND((H466*'2-Calculator'!$D$26),2)</f>
        <v>3950.9</v>
      </c>
      <c r="K466" s="71">
        <f>ROUND((I466*'2-Calculator'!$D$26),2)</f>
        <v>3950.9</v>
      </c>
      <c r="L466" s="69">
        <v>2.5499999999999998</v>
      </c>
      <c r="M466" s="66" t="s">
        <v>2525</v>
      </c>
      <c r="N466" s="66" t="s">
        <v>2530</v>
      </c>
      <c r="O466" s="66"/>
      <c r="P466" s="66" t="s">
        <v>1829</v>
      </c>
      <c r="Q466" s="141">
        <v>35</v>
      </c>
    </row>
    <row r="467" spans="1:17" s="72" customFormat="1">
      <c r="A467" s="66"/>
      <c r="B467" s="66" t="s">
        <v>806</v>
      </c>
      <c r="C467" s="221" t="s">
        <v>1616</v>
      </c>
      <c r="D467" s="66" t="s">
        <v>2052</v>
      </c>
      <c r="E467" s="68">
        <v>0.78688000000000002</v>
      </c>
      <c r="F467" s="74">
        <v>1</v>
      </c>
      <c r="G467" s="74">
        <v>1</v>
      </c>
      <c r="H467" s="68">
        <f t="shared" si="14"/>
        <v>0.78688000000000002</v>
      </c>
      <c r="I467" s="70">
        <f t="shared" si="15"/>
        <v>0.78688000000000002</v>
      </c>
      <c r="J467" s="71">
        <f>ROUND((H467*'2-Calculator'!$D$26),2)</f>
        <v>5185.54</v>
      </c>
      <c r="K467" s="71">
        <f>ROUND((I467*'2-Calculator'!$D$26),2)</f>
        <v>5185.54</v>
      </c>
      <c r="L467" s="69">
        <v>3.11</v>
      </c>
      <c r="M467" s="66" t="s">
        <v>2525</v>
      </c>
      <c r="N467" s="66" t="s">
        <v>2530</v>
      </c>
      <c r="O467" s="66"/>
      <c r="P467" s="66" t="s">
        <v>1829</v>
      </c>
      <c r="Q467" s="141">
        <v>64</v>
      </c>
    </row>
    <row r="468" spans="1:17" s="72" customFormat="1">
      <c r="A468" s="66"/>
      <c r="B468" s="66" t="s">
        <v>805</v>
      </c>
      <c r="C468" s="221" t="s">
        <v>1616</v>
      </c>
      <c r="D468" s="66" t="s">
        <v>2052</v>
      </c>
      <c r="E468" s="68">
        <v>1.19608</v>
      </c>
      <c r="F468" s="74">
        <v>1</v>
      </c>
      <c r="G468" s="74">
        <v>1</v>
      </c>
      <c r="H468" s="68">
        <f t="shared" si="14"/>
        <v>1.19608</v>
      </c>
      <c r="I468" s="70">
        <f t="shared" si="15"/>
        <v>1.19608</v>
      </c>
      <c r="J468" s="71">
        <f>ROUND((H468*'2-Calculator'!$D$26),2)</f>
        <v>7882.17</v>
      </c>
      <c r="K468" s="71">
        <f>ROUND((I468*'2-Calculator'!$D$26),2)</f>
        <v>7882.17</v>
      </c>
      <c r="L468" s="69">
        <v>4.83</v>
      </c>
      <c r="M468" s="66" t="s">
        <v>2525</v>
      </c>
      <c r="N468" s="66" t="s">
        <v>2530</v>
      </c>
      <c r="O468" s="66"/>
      <c r="P468" s="66" t="s">
        <v>1829</v>
      </c>
      <c r="Q468" s="141">
        <v>73</v>
      </c>
    </row>
    <row r="469" spans="1:17" s="72" customFormat="1">
      <c r="A469" s="66"/>
      <c r="B469" s="66" t="s">
        <v>804</v>
      </c>
      <c r="C469" s="221" t="s">
        <v>1616</v>
      </c>
      <c r="D469" s="66" t="s">
        <v>2052</v>
      </c>
      <c r="E469" s="68">
        <v>2.9541499999999998</v>
      </c>
      <c r="F469" s="74">
        <v>1</v>
      </c>
      <c r="G469" s="74">
        <v>1</v>
      </c>
      <c r="H469" s="68">
        <f t="shared" si="14"/>
        <v>2.9541499999999998</v>
      </c>
      <c r="I469" s="70">
        <f t="shared" si="15"/>
        <v>2.9541499999999998</v>
      </c>
      <c r="J469" s="71">
        <f>ROUND((H469*'2-Calculator'!$D$26),2)</f>
        <v>19467.849999999999</v>
      </c>
      <c r="K469" s="71">
        <f>ROUND((I469*'2-Calculator'!$D$26),2)</f>
        <v>19467.849999999999</v>
      </c>
      <c r="L469" s="69">
        <v>9.56</v>
      </c>
      <c r="M469" s="66" t="s">
        <v>2525</v>
      </c>
      <c r="N469" s="66" t="s">
        <v>2530</v>
      </c>
      <c r="O469" s="66"/>
      <c r="P469" s="66" t="s">
        <v>1829</v>
      </c>
      <c r="Q469" s="141">
        <v>2</v>
      </c>
    </row>
    <row r="470" spans="1:17" s="72" customFormat="1">
      <c r="A470" s="66"/>
      <c r="B470" s="66" t="s">
        <v>803</v>
      </c>
      <c r="C470" s="221" t="s">
        <v>1617</v>
      </c>
      <c r="D470" s="66" t="s">
        <v>2250</v>
      </c>
      <c r="E470" s="68">
        <v>0.52849000000000002</v>
      </c>
      <c r="F470" s="74">
        <v>1</v>
      </c>
      <c r="G470" s="74">
        <v>1</v>
      </c>
      <c r="H470" s="68">
        <f t="shared" si="14"/>
        <v>0.52849000000000002</v>
      </c>
      <c r="I470" s="70">
        <f t="shared" si="15"/>
        <v>0.52849000000000002</v>
      </c>
      <c r="J470" s="71">
        <f>ROUND((H470*'2-Calculator'!$D$26),2)</f>
        <v>3482.75</v>
      </c>
      <c r="K470" s="71">
        <f>ROUND((I470*'2-Calculator'!$D$26),2)</f>
        <v>3482.75</v>
      </c>
      <c r="L470" s="69">
        <v>2.37</v>
      </c>
      <c r="M470" s="66" t="s">
        <v>2525</v>
      </c>
      <c r="N470" s="66" t="s">
        <v>2530</v>
      </c>
      <c r="O470" s="66"/>
      <c r="P470" s="66" t="s">
        <v>1829</v>
      </c>
      <c r="Q470" s="141">
        <v>1</v>
      </c>
    </row>
    <row r="471" spans="1:17" s="72" customFormat="1">
      <c r="A471" s="66"/>
      <c r="B471" s="66" t="s">
        <v>802</v>
      </c>
      <c r="C471" s="221" t="s">
        <v>1617</v>
      </c>
      <c r="D471" s="66" t="s">
        <v>2250</v>
      </c>
      <c r="E471" s="68">
        <v>0.68662999999999996</v>
      </c>
      <c r="F471" s="74">
        <v>1</v>
      </c>
      <c r="G471" s="74">
        <v>1</v>
      </c>
      <c r="H471" s="68">
        <f t="shared" si="14"/>
        <v>0.68662999999999996</v>
      </c>
      <c r="I471" s="70">
        <f t="shared" si="15"/>
        <v>0.68662999999999996</v>
      </c>
      <c r="J471" s="71">
        <f>ROUND((H471*'2-Calculator'!$D$26),2)</f>
        <v>4524.8900000000003</v>
      </c>
      <c r="K471" s="71">
        <f>ROUND((I471*'2-Calculator'!$D$26),2)</f>
        <v>4524.8900000000003</v>
      </c>
      <c r="L471" s="69">
        <v>2.84</v>
      </c>
      <c r="M471" s="66" t="s">
        <v>2525</v>
      </c>
      <c r="N471" s="66" t="s">
        <v>2530</v>
      </c>
      <c r="O471" s="66"/>
      <c r="P471" s="66" t="s">
        <v>1829</v>
      </c>
      <c r="Q471" s="141">
        <v>13</v>
      </c>
    </row>
    <row r="472" spans="1:17" s="72" customFormat="1">
      <c r="A472" s="66"/>
      <c r="B472" s="66" t="s">
        <v>801</v>
      </c>
      <c r="C472" s="221" t="s">
        <v>1617</v>
      </c>
      <c r="D472" s="66" t="s">
        <v>2250</v>
      </c>
      <c r="E472" s="68">
        <v>1.0447299999999999</v>
      </c>
      <c r="F472" s="74">
        <v>1</v>
      </c>
      <c r="G472" s="74">
        <v>1</v>
      </c>
      <c r="H472" s="68">
        <f t="shared" si="14"/>
        <v>1.0447299999999999</v>
      </c>
      <c r="I472" s="70">
        <f t="shared" si="15"/>
        <v>1.0447299999999999</v>
      </c>
      <c r="J472" s="71">
        <f>ROUND((H472*'2-Calculator'!$D$26),2)</f>
        <v>6884.77</v>
      </c>
      <c r="K472" s="71">
        <f>ROUND((I472*'2-Calculator'!$D$26),2)</f>
        <v>6884.77</v>
      </c>
      <c r="L472" s="69">
        <v>4.82</v>
      </c>
      <c r="M472" s="66" t="s">
        <v>2525</v>
      </c>
      <c r="N472" s="66" t="s">
        <v>2530</v>
      </c>
      <c r="O472" s="66"/>
      <c r="P472" s="66" t="s">
        <v>1829</v>
      </c>
      <c r="Q472" s="141">
        <v>26</v>
      </c>
    </row>
    <row r="473" spans="1:17" s="72" customFormat="1">
      <c r="A473" s="66"/>
      <c r="B473" s="66" t="s">
        <v>800</v>
      </c>
      <c r="C473" s="221" t="s">
        <v>1617</v>
      </c>
      <c r="D473" s="66" t="s">
        <v>2250</v>
      </c>
      <c r="E473" s="68">
        <v>2.5549599999999999</v>
      </c>
      <c r="F473" s="74">
        <v>1</v>
      </c>
      <c r="G473" s="74">
        <v>1</v>
      </c>
      <c r="H473" s="68">
        <f t="shared" si="14"/>
        <v>2.5549599999999999</v>
      </c>
      <c r="I473" s="70">
        <f t="shared" si="15"/>
        <v>2.5549599999999999</v>
      </c>
      <c r="J473" s="71">
        <f>ROUND((H473*'2-Calculator'!$D$26),2)</f>
        <v>16837.189999999999</v>
      </c>
      <c r="K473" s="71">
        <f>ROUND((I473*'2-Calculator'!$D$26),2)</f>
        <v>16837.189999999999</v>
      </c>
      <c r="L473" s="69">
        <v>14.28</v>
      </c>
      <c r="M473" s="66" t="s">
        <v>2525</v>
      </c>
      <c r="N473" s="66" t="s">
        <v>2530</v>
      </c>
      <c r="O473" s="66"/>
      <c r="P473" s="66" t="s">
        <v>1829</v>
      </c>
      <c r="Q473" s="141">
        <v>9</v>
      </c>
    </row>
    <row r="474" spans="1:17" s="72" customFormat="1">
      <c r="A474" s="66"/>
      <c r="B474" s="66" t="s">
        <v>799</v>
      </c>
      <c r="C474" s="221" t="s">
        <v>1618</v>
      </c>
      <c r="D474" s="66" t="s">
        <v>2251</v>
      </c>
      <c r="E474" s="68">
        <v>0.51673999999999998</v>
      </c>
      <c r="F474" s="74">
        <v>1</v>
      </c>
      <c r="G474" s="74">
        <v>1</v>
      </c>
      <c r="H474" s="68">
        <f t="shared" si="14"/>
        <v>0.51673999999999998</v>
      </c>
      <c r="I474" s="70">
        <f t="shared" si="15"/>
        <v>0.51673999999999998</v>
      </c>
      <c r="J474" s="71">
        <f>ROUND((H474*'2-Calculator'!$D$26),2)</f>
        <v>3405.32</v>
      </c>
      <c r="K474" s="71">
        <f>ROUND((I474*'2-Calculator'!$D$26),2)</f>
        <v>3405.32</v>
      </c>
      <c r="L474" s="69">
        <v>2.04</v>
      </c>
      <c r="M474" s="66" t="s">
        <v>2525</v>
      </c>
      <c r="N474" s="66" t="s">
        <v>2530</v>
      </c>
      <c r="O474" s="66"/>
      <c r="P474" s="66" t="s">
        <v>1829</v>
      </c>
      <c r="Q474" s="141">
        <v>8</v>
      </c>
    </row>
    <row r="475" spans="1:17" s="72" customFormat="1">
      <c r="A475" s="66"/>
      <c r="B475" s="66" t="s">
        <v>798</v>
      </c>
      <c r="C475" s="221" t="s">
        <v>1618</v>
      </c>
      <c r="D475" s="66" t="s">
        <v>2251</v>
      </c>
      <c r="E475" s="68">
        <v>0.64168000000000003</v>
      </c>
      <c r="F475" s="74">
        <v>1</v>
      </c>
      <c r="G475" s="74">
        <v>1</v>
      </c>
      <c r="H475" s="68">
        <f t="shared" si="14"/>
        <v>0.64168000000000003</v>
      </c>
      <c r="I475" s="70">
        <f t="shared" si="15"/>
        <v>0.64168000000000003</v>
      </c>
      <c r="J475" s="71">
        <f>ROUND((H475*'2-Calculator'!$D$26),2)</f>
        <v>4228.67</v>
      </c>
      <c r="K475" s="71">
        <f>ROUND((I475*'2-Calculator'!$D$26),2)</f>
        <v>4228.67</v>
      </c>
      <c r="L475" s="69">
        <v>2.74</v>
      </c>
      <c r="M475" s="66" t="s">
        <v>2525</v>
      </c>
      <c r="N475" s="66" t="s">
        <v>2530</v>
      </c>
      <c r="O475" s="66"/>
      <c r="P475" s="66" t="s">
        <v>1829</v>
      </c>
      <c r="Q475" s="141">
        <v>41</v>
      </c>
    </row>
    <row r="476" spans="1:17" s="72" customFormat="1">
      <c r="A476" s="66"/>
      <c r="B476" s="66" t="s">
        <v>797</v>
      </c>
      <c r="C476" s="221" t="s">
        <v>1618</v>
      </c>
      <c r="D476" s="66" t="s">
        <v>2251</v>
      </c>
      <c r="E476" s="68">
        <v>0.92552000000000001</v>
      </c>
      <c r="F476" s="74">
        <v>1</v>
      </c>
      <c r="G476" s="74">
        <v>1</v>
      </c>
      <c r="H476" s="68">
        <f t="shared" si="14"/>
        <v>0.92552000000000001</v>
      </c>
      <c r="I476" s="70">
        <f t="shared" si="15"/>
        <v>0.92552000000000001</v>
      </c>
      <c r="J476" s="71">
        <f>ROUND((H476*'2-Calculator'!$D$26),2)</f>
        <v>6099.18</v>
      </c>
      <c r="K476" s="71">
        <f>ROUND((I476*'2-Calculator'!$D$26),2)</f>
        <v>6099.18</v>
      </c>
      <c r="L476" s="69">
        <v>5.14</v>
      </c>
      <c r="M476" s="66" t="s">
        <v>2525</v>
      </c>
      <c r="N476" s="66" t="s">
        <v>2530</v>
      </c>
      <c r="O476" s="66"/>
      <c r="P476" s="66" t="s">
        <v>1829</v>
      </c>
      <c r="Q476" s="141">
        <v>39</v>
      </c>
    </row>
    <row r="477" spans="1:17" s="72" customFormat="1">
      <c r="A477" s="66"/>
      <c r="B477" s="66" t="s">
        <v>796</v>
      </c>
      <c r="C477" s="221" t="s">
        <v>1618</v>
      </c>
      <c r="D477" s="66" t="s">
        <v>2251</v>
      </c>
      <c r="E477" s="68">
        <v>2.0487899999999999</v>
      </c>
      <c r="F477" s="74">
        <v>1</v>
      </c>
      <c r="G477" s="74">
        <v>1</v>
      </c>
      <c r="H477" s="68">
        <f t="shared" si="14"/>
        <v>2.0487899999999999</v>
      </c>
      <c r="I477" s="70">
        <f t="shared" si="15"/>
        <v>2.0487899999999999</v>
      </c>
      <c r="J477" s="71">
        <f>ROUND((H477*'2-Calculator'!$D$26),2)</f>
        <v>13501.53</v>
      </c>
      <c r="K477" s="71">
        <f>ROUND((I477*'2-Calculator'!$D$26),2)</f>
        <v>13501.53</v>
      </c>
      <c r="L477" s="69">
        <v>9.48</v>
      </c>
      <c r="M477" s="66" t="s">
        <v>2525</v>
      </c>
      <c r="N477" s="66" t="s">
        <v>2530</v>
      </c>
      <c r="O477" s="66"/>
      <c r="P477" s="66" t="s">
        <v>1829</v>
      </c>
      <c r="Q477" s="141">
        <v>8</v>
      </c>
    </row>
    <row r="478" spans="1:17" s="72" customFormat="1">
      <c r="A478" s="66"/>
      <c r="B478" s="66" t="s">
        <v>795</v>
      </c>
      <c r="C478" s="221" t="s">
        <v>1619</v>
      </c>
      <c r="D478" s="66" t="s">
        <v>2053</v>
      </c>
      <c r="E478" s="68">
        <v>0.51154999999999995</v>
      </c>
      <c r="F478" s="74">
        <v>1</v>
      </c>
      <c r="G478" s="74">
        <v>1</v>
      </c>
      <c r="H478" s="68">
        <f t="shared" si="14"/>
        <v>0.51154999999999995</v>
      </c>
      <c r="I478" s="70">
        <f t="shared" si="15"/>
        <v>0.51154999999999995</v>
      </c>
      <c r="J478" s="71">
        <f>ROUND((H478*'2-Calculator'!$D$26),2)</f>
        <v>3371.11</v>
      </c>
      <c r="K478" s="71">
        <f>ROUND((I478*'2-Calculator'!$D$26),2)</f>
        <v>3371.11</v>
      </c>
      <c r="L478" s="69">
        <v>3.03</v>
      </c>
      <c r="M478" s="66" t="s">
        <v>2525</v>
      </c>
      <c r="N478" s="66" t="s">
        <v>2530</v>
      </c>
      <c r="O478" s="66"/>
      <c r="P478" s="66" t="s">
        <v>1829</v>
      </c>
      <c r="Q478" s="141">
        <v>30</v>
      </c>
    </row>
    <row r="479" spans="1:17" s="72" customFormat="1">
      <c r="A479" s="66"/>
      <c r="B479" s="66" t="s">
        <v>794</v>
      </c>
      <c r="C479" s="221" t="s">
        <v>1619</v>
      </c>
      <c r="D479" s="66" t="s">
        <v>2053</v>
      </c>
      <c r="E479" s="68">
        <v>0.65902000000000005</v>
      </c>
      <c r="F479" s="74">
        <v>1</v>
      </c>
      <c r="G479" s="74">
        <v>1</v>
      </c>
      <c r="H479" s="68">
        <f t="shared" si="14"/>
        <v>0.65902000000000005</v>
      </c>
      <c r="I479" s="70">
        <f t="shared" si="15"/>
        <v>0.65902000000000005</v>
      </c>
      <c r="J479" s="71">
        <f>ROUND((H479*'2-Calculator'!$D$26),2)</f>
        <v>4342.9399999999996</v>
      </c>
      <c r="K479" s="71">
        <f>ROUND((I479*'2-Calculator'!$D$26),2)</f>
        <v>4342.9399999999996</v>
      </c>
      <c r="L479" s="69">
        <v>3.37</v>
      </c>
      <c r="M479" s="66" t="s">
        <v>2525</v>
      </c>
      <c r="N479" s="66" t="s">
        <v>2530</v>
      </c>
      <c r="O479" s="66"/>
      <c r="P479" s="66" t="s">
        <v>1829</v>
      </c>
      <c r="Q479" s="141">
        <v>40</v>
      </c>
    </row>
    <row r="480" spans="1:17" s="72" customFormat="1">
      <c r="A480" s="66"/>
      <c r="B480" s="66" t="s">
        <v>793</v>
      </c>
      <c r="C480" s="221" t="s">
        <v>1619</v>
      </c>
      <c r="D480" s="66" t="s">
        <v>2053</v>
      </c>
      <c r="E480" s="68">
        <v>1.00562</v>
      </c>
      <c r="F480" s="74">
        <v>1</v>
      </c>
      <c r="G480" s="74">
        <v>1</v>
      </c>
      <c r="H480" s="68">
        <f t="shared" si="14"/>
        <v>1.00562</v>
      </c>
      <c r="I480" s="70">
        <f t="shared" si="15"/>
        <v>1.00562</v>
      </c>
      <c r="J480" s="71">
        <f>ROUND((H480*'2-Calculator'!$D$26),2)</f>
        <v>6627.04</v>
      </c>
      <c r="K480" s="71">
        <f>ROUND((I480*'2-Calculator'!$D$26),2)</f>
        <v>6627.04</v>
      </c>
      <c r="L480" s="69">
        <v>4.9400000000000004</v>
      </c>
      <c r="M480" s="66" t="s">
        <v>2525</v>
      </c>
      <c r="N480" s="66" t="s">
        <v>2530</v>
      </c>
      <c r="O480" s="66"/>
      <c r="P480" s="66" t="s">
        <v>1829</v>
      </c>
      <c r="Q480" s="141">
        <v>16</v>
      </c>
    </row>
    <row r="481" spans="1:17" s="72" customFormat="1">
      <c r="A481" s="66"/>
      <c r="B481" s="66" t="s">
        <v>792</v>
      </c>
      <c r="C481" s="221" t="s">
        <v>1619</v>
      </c>
      <c r="D481" s="66" t="s">
        <v>2053</v>
      </c>
      <c r="E481" s="68">
        <v>2.1782499999999998</v>
      </c>
      <c r="F481" s="74">
        <v>1</v>
      </c>
      <c r="G481" s="74">
        <v>1</v>
      </c>
      <c r="H481" s="68">
        <f t="shared" si="14"/>
        <v>2.1782499999999998</v>
      </c>
      <c r="I481" s="70">
        <f t="shared" si="15"/>
        <v>2.1782499999999998</v>
      </c>
      <c r="J481" s="71">
        <f>ROUND((H481*'2-Calculator'!$D$26),2)</f>
        <v>14354.67</v>
      </c>
      <c r="K481" s="71">
        <f>ROUND((I481*'2-Calculator'!$D$26),2)</f>
        <v>14354.67</v>
      </c>
      <c r="L481" s="69">
        <v>10.94</v>
      </c>
      <c r="M481" s="66" t="s">
        <v>2525</v>
      </c>
      <c r="N481" s="66" t="s">
        <v>2530</v>
      </c>
      <c r="O481" s="66"/>
      <c r="P481" s="66" t="s">
        <v>1829</v>
      </c>
      <c r="Q481" s="141">
        <v>1</v>
      </c>
    </row>
    <row r="482" spans="1:17" s="72" customFormat="1">
      <c r="A482" s="66"/>
      <c r="B482" s="66" t="s">
        <v>791</v>
      </c>
      <c r="C482" s="221" t="s">
        <v>1620</v>
      </c>
      <c r="D482" s="66" t="s">
        <v>2054</v>
      </c>
      <c r="E482" s="68">
        <v>0.56350999999999996</v>
      </c>
      <c r="F482" s="74">
        <v>1</v>
      </c>
      <c r="G482" s="74">
        <v>1</v>
      </c>
      <c r="H482" s="68">
        <f t="shared" si="14"/>
        <v>0.56350999999999996</v>
      </c>
      <c r="I482" s="70">
        <f t="shared" si="15"/>
        <v>0.56350999999999996</v>
      </c>
      <c r="J482" s="71">
        <f>ROUND((H482*'2-Calculator'!$D$26),2)</f>
        <v>3713.53</v>
      </c>
      <c r="K482" s="71">
        <f>ROUND((I482*'2-Calculator'!$D$26),2)</f>
        <v>3713.53</v>
      </c>
      <c r="L482" s="69">
        <v>3.1</v>
      </c>
      <c r="M482" s="66" t="s">
        <v>2525</v>
      </c>
      <c r="N482" s="66" t="s">
        <v>2530</v>
      </c>
      <c r="O482" s="66"/>
      <c r="P482" s="66" t="s">
        <v>1829</v>
      </c>
      <c r="Q482" s="141">
        <v>25</v>
      </c>
    </row>
    <row r="483" spans="1:17" s="72" customFormat="1">
      <c r="A483" s="66"/>
      <c r="B483" s="66" t="s">
        <v>790</v>
      </c>
      <c r="C483" s="221" t="s">
        <v>1620</v>
      </c>
      <c r="D483" s="66" t="s">
        <v>2054</v>
      </c>
      <c r="E483" s="68">
        <v>0.68420000000000003</v>
      </c>
      <c r="F483" s="74">
        <v>1</v>
      </c>
      <c r="G483" s="74">
        <v>1</v>
      </c>
      <c r="H483" s="68">
        <f t="shared" si="14"/>
        <v>0.68420000000000003</v>
      </c>
      <c r="I483" s="70">
        <f t="shared" si="15"/>
        <v>0.68420000000000003</v>
      </c>
      <c r="J483" s="71">
        <f>ROUND((H483*'2-Calculator'!$D$26),2)</f>
        <v>4508.88</v>
      </c>
      <c r="K483" s="71">
        <f>ROUND((I483*'2-Calculator'!$D$26),2)</f>
        <v>4508.88</v>
      </c>
      <c r="L483" s="69">
        <v>3.94</v>
      </c>
      <c r="M483" s="66" t="s">
        <v>2525</v>
      </c>
      <c r="N483" s="66" t="s">
        <v>2530</v>
      </c>
      <c r="O483" s="66"/>
      <c r="P483" s="66" t="s">
        <v>1829</v>
      </c>
      <c r="Q483" s="141">
        <v>33</v>
      </c>
    </row>
    <row r="484" spans="1:17" s="72" customFormat="1">
      <c r="A484" s="66"/>
      <c r="B484" s="66" t="s">
        <v>789</v>
      </c>
      <c r="C484" s="221" t="s">
        <v>1620</v>
      </c>
      <c r="D484" s="66" t="s">
        <v>2054</v>
      </c>
      <c r="E484" s="68">
        <v>1.01285</v>
      </c>
      <c r="F484" s="74">
        <v>1</v>
      </c>
      <c r="G484" s="74">
        <v>1</v>
      </c>
      <c r="H484" s="68">
        <f t="shared" si="14"/>
        <v>1.01285</v>
      </c>
      <c r="I484" s="70">
        <f t="shared" si="15"/>
        <v>1.01285</v>
      </c>
      <c r="J484" s="71">
        <f>ROUND((H484*'2-Calculator'!$D$26),2)</f>
        <v>6674.68</v>
      </c>
      <c r="K484" s="71">
        <f>ROUND((I484*'2-Calculator'!$D$26),2)</f>
        <v>6674.68</v>
      </c>
      <c r="L484" s="69">
        <v>6.01</v>
      </c>
      <c r="M484" s="66" t="s">
        <v>2525</v>
      </c>
      <c r="N484" s="66" t="s">
        <v>2530</v>
      </c>
      <c r="O484" s="66"/>
      <c r="P484" s="66" t="s">
        <v>1829</v>
      </c>
      <c r="Q484" s="141">
        <v>18</v>
      </c>
    </row>
    <row r="485" spans="1:17" s="72" customFormat="1">
      <c r="A485" s="66"/>
      <c r="B485" s="66" t="s">
        <v>788</v>
      </c>
      <c r="C485" s="221" t="s">
        <v>1620</v>
      </c>
      <c r="D485" s="66" t="s">
        <v>2054</v>
      </c>
      <c r="E485" s="68">
        <v>1.82117</v>
      </c>
      <c r="F485" s="74">
        <v>1</v>
      </c>
      <c r="G485" s="74">
        <v>1</v>
      </c>
      <c r="H485" s="68">
        <f t="shared" si="14"/>
        <v>1.82117</v>
      </c>
      <c r="I485" s="70">
        <f t="shared" si="15"/>
        <v>1.82117</v>
      </c>
      <c r="J485" s="71">
        <f>ROUND((H485*'2-Calculator'!$D$26),2)</f>
        <v>12001.51</v>
      </c>
      <c r="K485" s="71">
        <f>ROUND((I485*'2-Calculator'!$D$26),2)</f>
        <v>12001.51</v>
      </c>
      <c r="L485" s="69">
        <v>9.0500000000000007</v>
      </c>
      <c r="M485" s="66" t="s">
        <v>2525</v>
      </c>
      <c r="N485" s="66" t="s">
        <v>2530</v>
      </c>
      <c r="O485" s="66"/>
      <c r="P485" s="66" t="s">
        <v>1829</v>
      </c>
      <c r="Q485" s="141">
        <v>2</v>
      </c>
    </row>
    <row r="486" spans="1:17" s="72" customFormat="1">
      <c r="A486" s="66"/>
      <c r="B486" s="66" t="s">
        <v>787</v>
      </c>
      <c r="C486" s="221" t="s">
        <v>1621</v>
      </c>
      <c r="D486" s="66" t="s">
        <v>2252</v>
      </c>
      <c r="E486" s="68">
        <v>0.62543000000000004</v>
      </c>
      <c r="F486" s="74">
        <v>1</v>
      </c>
      <c r="G486" s="74">
        <v>1</v>
      </c>
      <c r="H486" s="68">
        <f t="shared" si="14"/>
        <v>0.62543000000000004</v>
      </c>
      <c r="I486" s="70">
        <f t="shared" si="15"/>
        <v>0.62543000000000004</v>
      </c>
      <c r="J486" s="71">
        <f>ROUND((H486*'2-Calculator'!$D$26),2)</f>
        <v>4121.58</v>
      </c>
      <c r="K486" s="71">
        <f>ROUND((I486*'2-Calculator'!$D$26),2)</f>
        <v>4121.58</v>
      </c>
      <c r="L486" s="69">
        <v>2.64</v>
      </c>
      <c r="M486" s="66" t="s">
        <v>2525</v>
      </c>
      <c r="N486" s="66" t="s">
        <v>2530</v>
      </c>
      <c r="O486" s="66"/>
      <c r="P486" s="66" t="s">
        <v>1829</v>
      </c>
      <c r="Q486" s="141">
        <v>2</v>
      </c>
    </row>
    <row r="487" spans="1:17" s="72" customFormat="1">
      <c r="A487" s="66"/>
      <c r="B487" s="66" t="s">
        <v>786</v>
      </c>
      <c r="C487" s="221" t="s">
        <v>1621</v>
      </c>
      <c r="D487" s="66" t="s">
        <v>2252</v>
      </c>
      <c r="E487" s="68">
        <v>0.76375000000000004</v>
      </c>
      <c r="F487" s="74">
        <v>1</v>
      </c>
      <c r="G487" s="74">
        <v>1</v>
      </c>
      <c r="H487" s="68">
        <f t="shared" si="14"/>
        <v>0.76375000000000004</v>
      </c>
      <c r="I487" s="70">
        <f t="shared" si="15"/>
        <v>0.76375000000000004</v>
      </c>
      <c r="J487" s="71">
        <f>ROUND((H487*'2-Calculator'!$D$26),2)</f>
        <v>5033.1099999999997</v>
      </c>
      <c r="K487" s="71">
        <f>ROUND((I487*'2-Calculator'!$D$26),2)</f>
        <v>5033.1099999999997</v>
      </c>
      <c r="L487" s="69">
        <v>3.36</v>
      </c>
      <c r="M487" s="66" t="s">
        <v>2525</v>
      </c>
      <c r="N487" s="66" t="s">
        <v>2530</v>
      </c>
      <c r="O487" s="66"/>
      <c r="P487" s="66" t="s">
        <v>1829</v>
      </c>
      <c r="Q487" s="141">
        <v>4</v>
      </c>
    </row>
    <row r="488" spans="1:17" s="72" customFormat="1">
      <c r="A488" s="66"/>
      <c r="B488" s="66" t="s">
        <v>785</v>
      </c>
      <c r="C488" s="221" t="s">
        <v>1621</v>
      </c>
      <c r="D488" s="66" t="s">
        <v>2252</v>
      </c>
      <c r="E488" s="68">
        <v>1.12897</v>
      </c>
      <c r="F488" s="74">
        <v>1</v>
      </c>
      <c r="G488" s="74">
        <v>1</v>
      </c>
      <c r="H488" s="68">
        <f t="shared" si="14"/>
        <v>1.12897</v>
      </c>
      <c r="I488" s="70">
        <f t="shared" si="15"/>
        <v>1.12897</v>
      </c>
      <c r="J488" s="71">
        <f>ROUND((H488*'2-Calculator'!$D$26),2)</f>
        <v>7439.91</v>
      </c>
      <c r="K488" s="71">
        <f>ROUND((I488*'2-Calculator'!$D$26),2)</f>
        <v>7439.91</v>
      </c>
      <c r="L488" s="69">
        <v>5.78</v>
      </c>
      <c r="M488" s="66" t="s">
        <v>2525</v>
      </c>
      <c r="N488" s="66" t="s">
        <v>2530</v>
      </c>
      <c r="O488" s="66"/>
      <c r="P488" s="66" t="s">
        <v>1829</v>
      </c>
      <c r="Q488" s="141">
        <v>4</v>
      </c>
    </row>
    <row r="489" spans="1:17" s="72" customFormat="1">
      <c r="A489" s="66"/>
      <c r="B489" s="66" t="s">
        <v>784</v>
      </c>
      <c r="C489" s="221" t="s">
        <v>1621</v>
      </c>
      <c r="D489" s="66" t="s">
        <v>2252</v>
      </c>
      <c r="E489" s="68">
        <v>2.1714000000000002</v>
      </c>
      <c r="F489" s="74">
        <v>1</v>
      </c>
      <c r="G489" s="74">
        <v>1</v>
      </c>
      <c r="H489" s="68">
        <f t="shared" si="14"/>
        <v>2.1714000000000002</v>
      </c>
      <c r="I489" s="70">
        <f t="shared" si="15"/>
        <v>2.1714000000000002</v>
      </c>
      <c r="J489" s="71">
        <f>ROUND((H489*'2-Calculator'!$D$26),2)</f>
        <v>14309.53</v>
      </c>
      <c r="K489" s="71">
        <f>ROUND((I489*'2-Calculator'!$D$26),2)</f>
        <v>14309.53</v>
      </c>
      <c r="L489" s="69">
        <v>10.029999999999999</v>
      </c>
      <c r="M489" s="66" t="s">
        <v>2525</v>
      </c>
      <c r="N489" s="66" t="s">
        <v>2530</v>
      </c>
      <c r="O489" s="66"/>
      <c r="P489" s="66" t="s">
        <v>1829</v>
      </c>
      <c r="Q489" s="141">
        <v>3</v>
      </c>
    </row>
    <row r="490" spans="1:17" s="72" customFormat="1">
      <c r="A490" s="66"/>
      <c r="B490" s="66" t="s">
        <v>783</v>
      </c>
      <c r="C490" s="221" t="s">
        <v>1622</v>
      </c>
      <c r="D490" s="66" t="s">
        <v>2055</v>
      </c>
      <c r="E490" s="68">
        <v>0.48912</v>
      </c>
      <c r="F490" s="74">
        <v>1</v>
      </c>
      <c r="G490" s="74">
        <v>1</v>
      </c>
      <c r="H490" s="68">
        <f t="shared" si="14"/>
        <v>0.48912</v>
      </c>
      <c r="I490" s="70">
        <f t="shared" si="15"/>
        <v>0.48912</v>
      </c>
      <c r="J490" s="71">
        <f>ROUND((H490*'2-Calculator'!$D$26),2)</f>
        <v>3223.3</v>
      </c>
      <c r="K490" s="71">
        <f>ROUND((I490*'2-Calculator'!$D$26),2)</f>
        <v>3223.3</v>
      </c>
      <c r="L490" s="69">
        <v>2.73</v>
      </c>
      <c r="M490" s="66" t="s">
        <v>2525</v>
      </c>
      <c r="N490" s="66" t="s">
        <v>2530</v>
      </c>
      <c r="O490" s="66"/>
      <c r="P490" s="66" t="s">
        <v>1829</v>
      </c>
      <c r="Q490" s="141">
        <v>75</v>
      </c>
    </row>
    <row r="491" spans="1:17" s="72" customFormat="1">
      <c r="A491" s="66"/>
      <c r="B491" s="66" t="s">
        <v>782</v>
      </c>
      <c r="C491" s="221" t="s">
        <v>1622</v>
      </c>
      <c r="D491" s="66" t="s">
        <v>2055</v>
      </c>
      <c r="E491" s="68">
        <v>0.61550000000000005</v>
      </c>
      <c r="F491" s="74">
        <v>1</v>
      </c>
      <c r="G491" s="74">
        <v>1</v>
      </c>
      <c r="H491" s="68">
        <f t="shared" si="14"/>
        <v>0.61550000000000005</v>
      </c>
      <c r="I491" s="70">
        <f t="shared" si="15"/>
        <v>0.61550000000000005</v>
      </c>
      <c r="J491" s="71">
        <f>ROUND((H491*'2-Calculator'!$D$26),2)</f>
        <v>4056.15</v>
      </c>
      <c r="K491" s="71">
        <f>ROUND((I491*'2-Calculator'!$D$26),2)</f>
        <v>4056.15</v>
      </c>
      <c r="L491" s="69">
        <v>3.53</v>
      </c>
      <c r="M491" s="66" t="s">
        <v>2525</v>
      </c>
      <c r="N491" s="66" t="s">
        <v>2530</v>
      </c>
      <c r="O491" s="66"/>
      <c r="P491" s="66" t="s">
        <v>1829</v>
      </c>
      <c r="Q491" s="141">
        <v>92</v>
      </c>
    </row>
    <row r="492" spans="1:17" s="72" customFormat="1">
      <c r="A492" s="66"/>
      <c r="B492" s="66" t="s">
        <v>781</v>
      </c>
      <c r="C492" s="221" t="s">
        <v>1622</v>
      </c>
      <c r="D492" s="66" t="s">
        <v>2055</v>
      </c>
      <c r="E492" s="68">
        <v>0.94108999999999998</v>
      </c>
      <c r="F492" s="74">
        <v>1</v>
      </c>
      <c r="G492" s="74">
        <v>1</v>
      </c>
      <c r="H492" s="68">
        <f t="shared" si="14"/>
        <v>0.94108999999999998</v>
      </c>
      <c r="I492" s="70">
        <f t="shared" si="15"/>
        <v>0.94108999999999998</v>
      </c>
      <c r="J492" s="71">
        <f>ROUND((H492*'2-Calculator'!$D$26),2)</f>
        <v>6201.78</v>
      </c>
      <c r="K492" s="71">
        <f>ROUND((I492*'2-Calculator'!$D$26),2)</f>
        <v>6201.78</v>
      </c>
      <c r="L492" s="69">
        <v>5.91</v>
      </c>
      <c r="M492" s="66" t="s">
        <v>2525</v>
      </c>
      <c r="N492" s="66" t="s">
        <v>2530</v>
      </c>
      <c r="O492" s="66"/>
      <c r="P492" s="66" t="s">
        <v>1829</v>
      </c>
      <c r="Q492" s="141">
        <v>49</v>
      </c>
    </row>
    <row r="493" spans="1:17" s="72" customFormat="1">
      <c r="A493" s="66"/>
      <c r="B493" s="66" t="s">
        <v>780</v>
      </c>
      <c r="C493" s="221" t="s">
        <v>1622</v>
      </c>
      <c r="D493" s="66" t="s">
        <v>2055</v>
      </c>
      <c r="E493" s="68">
        <v>2.1165600000000002</v>
      </c>
      <c r="F493" s="74">
        <v>1</v>
      </c>
      <c r="G493" s="74">
        <v>1</v>
      </c>
      <c r="H493" s="68">
        <f t="shared" si="14"/>
        <v>2.1165600000000002</v>
      </c>
      <c r="I493" s="70">
        <f t="shared" si="15"/>
        <v>2.1165600000000002</v>
      </c>
      <c r="J493" s="71">
        <f>ROUND((H493*'2-Calculator'!$D$26),2)</f>
        <v>13948.13</v>
      </c>
      <c r="K493" s="71">
        <f>ROUND((I493*'2-Calculator'!$D$26),2)</f>
        <v>13948.13</v>
      </c>
      <c r="L493" s="69">
        <v>10.130000000000001</v>
      </c>
      <c r="M493" s="66" t="s">
        <v>2525</v>
      </c>
      <c r="N493" s="66" t="s">
        <v>2530</v>
      </c>
      <c r="O493" s="66"/>
      <c r="P493" s="66" t="s">
        <v>1829</v>
      </c>
      <c r="Q493" s="141">
        <v>10</v>
      </c>
    </row>
    <row r="494" spans="1:17" s="72" customFormat="1">
      <c r="A494" s="66"/>
      <c r="B494" s="66" t="s">
        <v>779</v>
      </c>
      <c r="C494" s="221" t="s">
        <v>1623</v>
      </c>
      <c r="D494" s="66" t="s">
        <v>2253</v>
      </c>
      <c r="E494" s="68">
        <v>0.51754</v>
      </c>
      <c r="F494" s="74">
        <v>1</v>
      </c>
      <c r="G494" s="74">
        <v>1</v>
      </c>
      <c r="H494" s="68">
        <f t="shared" si="14"/>
        <v>0.51754</v>
      </c>
      <c r="I494" s="70">
        <f t="shared" si="15"/>
        <v>0.51754</v>
      </c>
      <c r="J494" s="71">
        <f>ROUND((H494*'2-Calculator'!$D$26),2)</f>
        <v>3410.59</v>
      </c>
      <c r="K494" s="71">
        <f>ROUND((I494*'2-Calculator'!$D$26),2)</f>
        <v>3410.59</v>
      </c>
      <c r="L494" s="69">
        <v>2.98</v>
      </c>
      <c r="M494" s="66" t="s">
        <v>2525</v>
      </c>
      <c r="N494" s="66" t="s">
        <v>2530</v>
      </c>
      <c r="O494" s="66"/>
      <c r="P494" s="66" t="s">
        <v>1829</v>
      </c>
      <c r="Q494" s="141">
        <v>50</v>
      </c>
    </row>
    <row r="495" spans="1:17" s="72" customFormat="1">
      <c r="A495" s="66"/>
      <c r="B495" s="66" t="s">
        <v>778</v>
      </c>
      <c r="C495" s="221" t="s">
        <v>1623</v>
      </c>
      <c r="D495" s="66" t="s">
        <v>2253</v>
      </c>
      <c r="E495" s="68">
        <v>0.71687999999999996</v>
      </c>
      <c r="F495" s="74">
        <v>1</v>
      </c>
      <c r="G495" s="74">
        <v>1</v>
      </c>
      <c r="H495" s="68">
        <f t="shared" si="14"/>
        <v>0.71687999999999996</v>
      </c>
      <c r="I495" s="70">
        <f t="shared" si="15"/>
        <v>0.71687999999999996</v>
      </c>
      <c r="J495" s="71">
        <f>ROUND((H495*'2-Calculator'!$D$26),2)</f>
        <v>4724.24</v>
      </c>
      <c r="K495" s="71">
        <f>ROUND((I495*'2-Calculator'!$D$26),2)</f>
        <v>4724.24</v>
      </c>
      <c r="L495" s="69">
        <v>4.24</v>
      </c>
      <c r="M495" s="66" t="s">
        <v>2525</v>
      </c>
      <c r="N495" s="66" t="s">
        <v>2530</v>
      </c>
      <c r="O495" s="66"/>
      <c r="P495" s="66" t="s">
        <v>1829</v>
      </c>
      <c r="Q495" s="141">
        <v>85</v>
      </c>
    </row>
    <row r="496" spans="1:17" s="72" customFormat="1">
      <c r="A496" s="66"/>
      <c r="B496" s="66" t="s">
        <v>777</v>
      </c>
      <c r="C496" s="221" t="s">
        <v>1623</v>
      </c>
      <c r="D496" s="66" t="s">
        <v>2253</v>
      </c>
      <c r="E496" s="68">
        <v>1.03678</v>
      </c>
      <c r="F496" s="74">
        <v>1</v>
      </c>
      <c r="G496" s="74">
        <v>1</v>
      </c>
      <c r="H496" s="68">
        <f t="shared" si="14"/>
        <v>1.03678</v>
      </c>
      <c r="I496" s="70">
        <f t="shared" si="15"/>
        <v>1.03678</v>
      </c>
      <c r="J496" s="71">
        <f>ROUND((H496*'2-Calculator'!$D$26),2)</f>
        <v>6832.38</v>
      </c>
      <c r="K496" s="71">
        <f>ROUND((I496*'2-Calculator'!$D$26),2)</f>
        <v>6832.38</v>
      </c>
      <c r="L496" s="69">
        <v>6.14</v>
      </c>
      <c r="M496" s="66" t="s">
        <v>2525</v>
      </c>
      <c r="N496" s="66" t="s">
        <v>2530</v>
      </c>
      <c r="O496" s="66"/>
      <c r="P496" s="66" t="s">
        <v>1829</v>
      </c>
      <c r="Q496" s="141">
        <v>36</v>
      </c>
    </row>
    <row r="497" spans="1:17" s="72" customFormat="1">
      <c r="A497" s="66"/>
      <c r="B497" s="66" t="s">
        <v>776</v>
      </c>
      <c r="C497" s="221" t="s">
        <v>1623</v>
      </c>
      <c r="D497" s="66" t="s">
        <v>2253</v>
      </c>
      <c r="E497" s="68">
        <v>2.1507999999999998</v>
      </c>
      <c r="F497" s="74">
        <v>1</v>
      </c>
      <c r="G497" s="74">
        <v>1</v>
      </c>
      <c r="H497" s="68">
        <f t="shared" si="14"/>
        <v>2.1507999999999998</v>
      </c>
      <c r="I497" s="70">
        <f t="shared" si="15"/>
        <v>2.1507999999999998</v>
      </c>
      <c r="J497" s="71">
        <f>ROUND((H497*'2-Calculator'!$D$26),2)</f>
        <v>14173.77</v>
      </c>
      <c r="K497" s="71">
        <f>ROUND((I497*'2-Calculator'!$D$26),2)</f>
        <v>14173.77</v>
      </c>
      <c r="L497" s="69">
        <v>12.39</v>
      </c>
      <c r="M497" s="66" t="s">
        <v>2525</v>
      </c>
      <c r="N497" s="66" t="s">
        <v>2530</v>
      </c>
      <c r="O497" s="66"/>
      <c r="P497" s="66" t="s">
        <v>1829</v>
      </c>
      <c r="Q497" s="141">
        <v>12</v>
      </c>
    </row>
    <row r="498" spans="1:17" s="72" customFormat="1">
      <c r="A498" s="66"/>
      <c r="B498" s="66" t="s">
        <v>775</v>
      </c>
      <c r="C498" s="221" t="s">
        <v>1624</v>
      </c>
      <c r="D498" s="66" t="s">
        <v>2254</v>
      </c>
      <c r="E498" s="68">
        <v>0.39656000000000002</v>
      </c>
      <c r="F498" s="74">
        <v>1</v>
      </c>
      <c r="G498" s="74">
        <v>1</v>
      </c>
      <c r="H498" s="68">
        <f t="shared" si="14"/>
        <v>0.39656000000000002</v>
      </c>
      <c r="I498" s="70">
        <f t="shared" si="15"/>
        <v>0.39656000000000002</v>
      </c>
      <c r="J498" s="71">
        <f>ROUND((H498*'2-Calculator'!$D$26),2)</f>
        <v>2613.33</v>
      </c>
      <c r="K498" s="71">
        <f>ROUND((I498*'2-Calculator'!$D$26),2)</f>
        <v>2613.33</v>
      </c>
      <c r="L498" s="69">
        <v>2.14</v>
      </c>
      <c r="M498" s="66" t="s">
        <v>2525</v>
      </c>
      <c r="N498" s="66" t="s">
        <v>2530</v>
      </c>
      <c r="O498" s="66"/>
      <c r="P498" s="66" t="s">
        <v>1829</v>
      </c>
      <c r="Q498" s="141">
        <v>195</v>
      </c>
    </row>
    <row r="499" spans="1:17" s="72" customFormat="1">
      <c r="A499" s="66"/>
      <c r="B499" s="66" t="s">
        <v>774</v>
      </c>
      <c r="C499" s="221" t="s">
        <v>1624</v>
      </c>
      <c r="D499" s="66" t="s">
        <v>2254</v>
      </c>
      <c r="E499" s="68">
        <v>0.50902999999999998</v>
      </c>
      <c r="F499" s="74">
        <v>1</v>
      </c>
      <c r="G499" s="74">
        <v>1</v>
      </c>
      <c r="H499" s="68">
        <f t="shared" si="14"/>
        <v>0.50902999999999998</v>
      </c>
      <c r="I499" s="70">
        <f t="shared" si="15"/>
        <v>0.50902999999999998</v>
      </c>
      <c r="J499" s="71">
        <f>ROUND((H499*'2-Calculator'!$D$26),2)</f>
        <v>3354.51</v>
      </c>
      <c r="K499" s="71">
        <f>ROUND((I499*'2-Calculator'!$D$26),2)</f>
        <v>3354.51</v>
      </c>
      <c r="L499" s="69">
        <v>2.75</v>
      </c>
      <c r="M499" s="66" t="s">
        <v>2525</v>
      </c>
      <c r="N499" s="66" t="s">
        <v>2530</v>
      </c>
      <c r="O499" s="66"/>
      <c r="P499" s="66" t="s">
        <v>1829</v>
      </c>
      <c r="Q499" s="141">
        <v>232</v>
      </c>
    </row>
    <row r="500" spans="1:17" s="72" customFormat="1">
      <c r="A500" s="66"/>
      <c r="B500" s="66" t="s">
        <v>773</v>
      </c>
      <c r="C500" s="221" t="s">
        <v>1624</v>
      </c>
      <c r="D500" s="66" t="s">
        <v>2254</v>
      </c>
      <c r="E500" s="68">
        <v>0.70816000000000001</v>
      </c>
      <c r="F500" s="74">
        <v>1</v>
      </c>
      <c r="G500" s="74">
        <v>1</v>
      </c>
      <c r="H500" s="68">
        <f t="shared" si="14"/>
        <v>0.70816000000000001</v>
      </c>
      <c r="I500" s="70">
        <f t="shared" si="15"/>
        <v>0.70816000000000001</v>
      </c>
      <c r="J500" s="71">
        <f>ROUND((H500*'2-Calculator'!$D$26),2)</f>
        <v>4666.7700000000004</v>
      </c>
      <c r="K500" s="71">
        <f>ROUND((I500*'2-Calculator'!$D$26),2)</f>
        <v>4666.7700000000004</v>
      </c>
      <c r="L500" s="69">
        <v>4.05</v>
      </c>
      <c r="M500" s="66" t="s">
        <v>2525</v>
      </c>
      <c r="N500" s="66" t="s">
        <v>2530</v>
      </c>
      <c r="O500" s="66"/>
      <c r="P500" s="66" t="s">
        <v>1829</v>
      </c>
      <c r="Q500" s="141">
        <v>98</v>
      </c>
    </row>
    <row r="501" spans="1:17" s="72" customFormat="1">
      <c r="A501" s="66"/>
      <c r="B501" s="66" t="s">
        <v>772</v>
      </c>
      <c r="C501" s="221" t="s">
        <v>1624</v>
      </c>
      <c r="D501" s="66" t="s">
        <v>2254</v>
      </c>
      <c r="E501" s="68">
        <v>1.59039</v>
      </c>
      <c r="F501" s="74">
        <v>1</v>
      </c>
      <c r="G501" s="74">
        <v>1</v>
      </c>
      <c r="H501" s="68">
        <f t="shared" si="14"/>
        <v>1.59039</v>
      </c>
      <c r="I501" s="70">
        <f t="shared" si="15"/>
        <v>1.59039</v>
      </c>
      <c r="J501" s="71">
        <f>ROUND((H501*'2-Calculator'!$D$26),2)</f>
        <v>10480.67</v>
      </c>
      <c r="K501" s="71">
        <f>ROUND((I501*'2-Calculator'!$D$26),2)</f>
        <v>10480.67</v>
      </c>
      <c r="L501" s="69">
        <v>8.65</v>
      </c>
      <c r="M501" s="66" t="s">
        <v>2525</v>
      </c>
      <c r="N501" s="66" t="s">
        <v>2530</v>
      </c>
      <c r="O501" s="66"/>
      <c r="P501" s="66" t="s">
        <v>1829</v>
      </c>
      <c r="Q501" s="141">
        <v>13</v>
      </c>
    </row>
    <row r="502" spans="1:17" s="72" customFormat="1">
      <c r="A502" s="66"/>
      <c r="B502" s="66" t="s">
        <v>771</v>
      </c>
      <c r="C502" s="221" t="s">
        <v>1625</v>
      </c>
      <c r="D502" s="66" t="s">
        <v>2056</v>
      </c>
      <c r="E502" s="68">
        <v>0.45282</v>
      </c>
      <c r="F502" s="74">
        <v>1</v>
      </c>
      <c r="G502" s="74">
        <v>1</v>
      </c>
      <c r="H502" s="68">
        <f t="shared" si="14"/>
        <v>0.45282</v>
      </c>
      <c r="I502" s="70">
        <f t="shared" si="15"/>
        <v>0.45282</v>
      </c>
      <c r="J502" s="71">
        <f>ROUND((H502*'2-Calculator'!$D$26),2)</f>
        <v>2984.08</v>
      </c>
      <c r="K502" s="71">
        <f>ROUND((I502*'2-Calculator'!$D$26),2)</f>
        <v>2984.08</v>
      </c>
      <c r="L502" s="69">
        <v>2.15</v>
      </c>
      <c r="M502" s="66" t="s">
        <v>2525</v>
      </c>
      <c r="N502" s="66" t="s">
        <v>2530</v>
      </c>
      <c r="O502" s="66"/>
      <c r="P502" s="66" t="s">
        <v>1829</v>
      </c>
      <c r="Q502" s="141">
        <v>13</v>
      </c>
    </row>
    <row r="503" spans="1:17" s="72" customFormat="1">
      <c r="A503" s="66"/>
      <c r="B503" s="66" t="s">
        <v>770</v>
      </c>
      <c r="C503" s="221" t="s">
        <v>1625</v>
      </c>
      <c r="D503" s="66" t="s">
        <v>2056</v>
      </c>
      <c r="E503" s="68">
        <v>0.57713000000000003</v>
      </c>
      <c r="F503" s="74">
        <v>1</v>
      </c>
      <c r="G503" s="74">
        <v>1</v>
      </c>
      <c r="H503" s="68">
        <f t="shared" si="14"/>
        <v>0.57713000000000003</v>
      </c>
      <c r="I503" s="70">
        <f t="shared" si="15"/>
        <v>0.57713000000000003</v>
      </c>
      <c r="J503" s="71">
        <f>ROUND((H503*'2-Calculator'!$D$26),2)</f>
        <v>3803.29</v>
      </c>
      <c r="K503" s="71">
        <f>ROUND((I503*'2-Calculator'!$D$26),2)</f>
        <v>3803.29</v>
      </c>
      <c r="L503" s="69">
        <v>2.69</v>
      </c>
      <c r="M503" s="66" t="s">
        <v>2525</v>
      </c>
      <c r="N503" s="66" t="s">
        <v>2530</v>
      </c>
      <c r="O503" s="66"/>
      <c r="P503" s="66" t="s">
        <v>1829</v>
      </c>
      <c r="Q503" s="141">
        <v>34</v>
      </c>
    </row>
    <row r="504" spans="1:17" s="72" customFormat="1">
      <c r="A504" s="66"/>
      <c r="B504" s="66" t="s">
        <v>769</v>
      </c>
      <c r="C504" s="221" t="s">
        <v>1625</v>
      </c>
      <c r="D504" s="66" t="s">
        <v>2056</v>
      </c>
      <c r="E504" s="68">
        <v>0.78707000000000005</v>
      </c>
      <c r="F504" s="74">
        <v>1</v>
      </c>
      <c r="G504" s="74">
        <v>1</v>
      </c>
      <c r="H504" s="68">
        <f t="shared" si="14"/>
        <v>0.78707000000000005</v>
      </c>
      <c r="I504" s="70">
        <f t="shared" si="15"/>
        <v>0.78707000000000005</v>
      </c>
      <c r="J504" s="71">
        <f>ROUND((H504*'2-Calculator'!$D$26),2)</f>
        <v>5186.79</v>
      </c>
      <c r="K504" s="71">
        <f>ROUND((I504*'2-Calculator'!$D$26),2)</f>
        <v>5186.79</v>
      </c>
      <c r="L504" s="69">
        <v>4.43</v>
      </c>
      <c r="M504" s="66" t="s">
        <v>2525</v>
      </c>
      <c r="N504" s="66" t="s">
        <v>2530</v>
      </c>
      <c r="O504" s="66"/>
      <c r="P504" s="66" t="s">
        <v>1829</v>
      </c>
      <c r="Q504" s="141">
        <v>10</v>
      </c>
    </row>
    <row r="505" spans="1:17" s="72" customFormat="1">
      <c r="A505" s="66"/>
      <c r="B505" s="66" t="s">
        <v>768</v>
      </c>
      <c r="C505" s="221" t="s">
        <v>1625</v>
      </c>
      <c r="D505" s="66" t="s">
        <v>2056</v>
      </c>
      <c r="E505" s="68">
        <v>1.5711900000000001</v>
      </c>
      <c r="F505" s="74">
        <v>1</v>
      </c>
      <c r="G505" s="74">
        <v>1</v>
      </c>
      <c r="H505" s="68">
        <f t="shared" si="14"/>
        <v>1.5711900000000001</v>
      </c>
      <c r="I505" s="70">
        <f t="shared" si="15"/>
        <v>1.5711900000000001</v>
      </c>
      <c r="J505" s="71">
        <f>ROUND((H505*'2-Calculator'!$D$26),2)</f>
        <v>10354.14</v>
      </c>
      <c r="K505" s="71">
        <f>ROUND((I505*'2-Calculator'!$D$26),2)</f>
        <v>10354.14</v>
      </c>
      <c r="L505" s="69">
        <v>8.5</v>
      </c>
      <c r="M505" s="66" t="s">
        <v>2525</v>
      </c>
      <c r="N505" s="66" t="s">
        <v>2530</v>
      </c>
      <c r="O505" s="66"/>
      <c r="P505" s="66" t="s">
        <v>1829</v>
      </c>
      <c r="Q505" s="141">
        <v>0</v>
      </c>
    </row>
    <row r="506" spans="1:17" s="72" customFormat="1">
      <c r="A506" s="66"/>
      <c r="B506" s="66" t="s">
        <v>767</v>
      </c>
      <c r="C506" s="221" t="s">
        <v>1626</v>
      </c>
      <c r="D506" s="66" t="s">
        <v>2255</v>
      </c>
      <c r="E506" s="68">
        <v>0.51783999999999997</v>
      </c>
      <c r="F506" s="74">
        <v>1</v>
      </c>
      <c r="G506" s="74">
        <v>1</v>
      </c>
      <c r="H506" s="68">
        <f t="shared" si="14"/>
        <v>0.51783999999999997</v>
      </c>
      <c r="I506" s="70">
        <f t="shared" si="15"/>
        <v>0.51783999999999997</v>
      </c>
      <c r="J506" s="71">
        <f>ROUND((H506*'2-Calculator'!$D$26),2)</f>
        <v>3412.57</v>
      </c>
      <c r="K506" s="71">
        <f>ROUND((I506*'2-Calculator'!$D$26),2)</f>
        <v>3412.57</v>
      </c>
      <c r="L506" s="69">
        <v>3.31</v>
      </c>
      <c r="M506" s="66" t="s">
        <v>2525</v>
      </c>
      <c r="N506" s="66" t="s">
        <v>2530</v>
      </c>
      <c r="O506" s="66"/>
      <c r="P506" s="66" t="s">
        <v>1829</v>
      </c>
      <c r="Q506" s="141">
        <v>8</v>
      </c>
    </row>
    <row r="507" spans="1:17" s="72" customFormat="1">
      <c r="A507" s="66"/>
      <c r="B507" s="66" t="s">
        <v>766</v>
      </c>
      <c r="C507" s="221" t="s">
        <v>1626</v>
      </c>
      <c r="D507" s="66" t="s">
        <v>2255</v>
      </c>
      <c r="E507" s="68">
        <v>0.72158</v>
      </c>
      <c r="F507" s="74">
        <v>1</v>
      </c>
      <c r="G507" s="74">
        <v>1</v>
      </c>
      <c r="H507" s="68">
        <f t="shared" si="14"/>
        <v>0.72158</v>
      </c>
      <c r="I507" s="70">
        <f t="shared" si="15"/>
        <v>0.72158</v>
      </c>
      <c r="J507" s="71">
        <f>ROUND((H507*'2-Calculator'!$D$26),2)</f>
        <v>4755.21</v>
      </c>
      <c r="K507" s="71">
        <f>ROUND((I507*'2-Calculator'!$D$26),2)</f>
        <v>4755.21</v>
      </c>
      <c r="L507" s="69">
        <v>3.87</v>
      </c>
      <c r="M507" s="66" t="s">
        <v>2525</v>
      </c>
      <c r="N507" s="66" t="s">
        <v>2530</v>
      </c>
      <c r="O507" s="66"/>
      <c r="P507" s="66" t="s">
        <v>1829</v>
      </c>
      <c r="Q507" s="141">
        <v>25</v>
      </c>
    </row>
    <row r="508" spans="1:17" s="72" customFormat="1">
      <c r="A508" s="66"/>
      <c r="B508" s="66" t="s">
        <v>765</v>
      </c>
      <c r="C508" s="221" t="s">
        <v>1626</v>
      </c>
      <c r="D508" s="66" t="s">
        <v>2255</v>
      </c>
      <c r="E508" s="68">
        <v>1.04813</v>
      </c>
      <c r="F508" s="74">
        <v>1</v>
      </c>
      <c r="G508" s="74">
        <v>1</v>
      </c>
      <c r="H508" s="68">
        <f t="shared" si="14"/>
        <v>1.04813</v>
      </c>
      <c r="I508" s="70">
        <f t="shared" si="15"/>
        <v>1.04813</v>
      </c>
      <c r="J508" s="71">
        <f>ROUND((H508*'2-Calculator'!$D$26),2)</f>
        <v>6907.18</v>
      </c>
      <c r="K508" s="71">
        <f>ROUND((I508*'2-Calculator'!$D$26),2)</f>
        <v>6907.18</v>
      </c>
      <c r="L508" s="69">
        <v>5.82</v>
      </c>
      <c r="M508" s="66" t="s">
        <v>2525</v>
      </c>
      <c r="N508" s="66" t="s">
        <v>2530</v>
      </c>
      <c r="O508" s="66"/>
      <c r="P508" s="66" t="s">
        <v>1829</v>
      </c>
      <c r="Q508" s="141">
        <v>21</v>
      </c>
    </row>
    <row r="509" spans="1:17" s="72" customFormat="1">
      <c r="A509" s="66"/>
      <c r="B509" s="66" t="s">
        <v>764</v>
      </c>
      <c r="C509" s="221" t="s">
        <v>1626</v>
      </c>
      <c r="D509" s="66" t="s">
        <v>2255</v>
      </c>
      <c r="E509" s="68">
        <v>2.40903</v>
      </c>
      <c r="F509" s="74">
        <v>1</v>
      </c>
      <c r="G509" s="74">
        <v>1</v>
      </c>
      <c r="H509" s="68">
        <f t="shared" si="14"/>
        <v>2.40903</v>
      </c>
      <c r="I509" s="70">
        <f t="shared" si="15"/>
        <v>2.40903</v>
      </c>
      <c r="J509" s="71">
        <f>ROUND((H509*'2-Calculator'!$D$26),2)</f>
        <v>15875.51</v>
      </c>
      <c r="K509" s="71">
        <f>ROUND((I509*'2-Calculator'!$D$26),2)</f>
        <v>15875.51</v>
      </c>
      <c r="L509" s="69">
        <v>12.21</v>
      </c>
      <c r="M509" s="66" t="s">
        <v>2525</v>
      </c>
      <c r="N509" s="66" t="s">
        <v>2530</v>
      </c>
      <c r="O509" s="66"/>
      <c r="P509" s="66" t="s">
        <v>1829</v>
      </c>
      <c r="Q509" s="141">
        <v>12</v>
      </c>
    </row>
    <row r="510" spans="1:17" s="72" customFormat="1">
      <c r="A510" s="66"/>
      <c r="B510" s="66" t="s">
        <v>763</v>
      </c>
      <c r="C510" s="221" t="s">
        <v>1627</v>
      </c>
      <c r="D510" s="66" t="s">
        <v>2256</v>
      </c>
      <c r="E510" s="68">
        <v>0.53749000000000002</v>
      </c>
      <c r="F510" s="74">
        <v>1</v>
      </c>
      <c r="G510" s="74">
        <v>1</v>
      </c>
      <c r="H510" s="68">
        <f t="shared" si="14"/>
        <v>0.53749000000000002</v>
      </c>
      <c r="I510" s="70">
        <f t="shared" si="15"/>
        <v>0.53749000000000002</v>
      </c>
      <c r="J510" s="71">
        <f>ROUND((H510*'2-Calculator'!$D$26),2)</f>
        <v>3542.06</v>
      </c>
      <c r="K510" s="71">
        <f>ROUND((I510*'2-Calculator'!$D$26),2)</f>
        <v>3542.06</v>
      </c>
      <c r="L510" s="69">
        <v>2.37</v>
      </c>
      <c r="M510" s="66" t="s">
        <v>2525</v>
      </c>
      <c r="N510" s="66" t="s">
        <v>2530</v>
      </c>
      <c r="O510" s="66"/>
      <c r="P510" s="66" t="s">
        <v>1829</v>
      </c>
      <c r="Q510" s="141">
        <v>16</v>
      </c>
    </row>
    <row r="511" spans="1:17" s="72" customFormat="1">
      <c r="A511" s="66"/>
      <c r="B511" s="66" t="s">
        <v>762</v>
      </c>
      <c r="C511" s="221" t="s">
        <v>1627</v>
      </c>
      <c r="D511" s="66" t="s">
        <v>2256</v>
      </c>
      <c r="E511" s="68">
        <v>0.70657000000000003</v>
      </c>
      <c r="F511" s="74">
        <v>1</v>
      </c>
      <c r="G511" s="74">
        <v>1</v>
      </c>
      <c r="H511" s="68">
        <f t="shared" si="14"/>
        <v>0.70657000000000003</v>
      </c>
      <c r="I511" s="70">
        <f t="shared" si="15"/>
        <v>0.70657000000000003</v>
      </c>
      <c r="J511" s="71">
        <f>ROUND((H511*'2-Calculator'!$D$26),2)</f>
        <v>4656.3</v>
      </c>
      <c r="K511" s="71">
        <f>ROUND((I511*'2-Calculator'!$D$26),2)</f>
        <v>4656.3</v>
      </c>
      <c r="L511" s="69">
        <v>2.94</v>
      </c>
      <c r="M511" s="66" t="s">
        <v>2525</v>
      </c>
      <c r="N511" s="66" t="s">
        <v>2530</v>
      </c>
      <c r="O511" s="66"/>
      <c r="P511" s="66" t="s">
        <v>1829</v>
      </c>
      <c r="Q511" s="141">
        <v>64</v>
      </c>
    </row>
    <row r="512" spans="1:17" s="72" customFormat="1">
      <c r="A512" s="66"/>
      <c r="B512" s="66" t="s">
        <v>761</v>
      </c>
      <c r="C512" s="221" t="s">
        <v>1627</v>
      </c>
      <c r="D512" s="66" t="s">
        <v>2256</v>
      </c>
      <c r="E512" s="68">
        <v>1.07128</v>
      </c>
      <c r="F512" s="74">
        <v>1</v>
      </c>
      <c r="G512" s="74">
        <v>1</v>
      </c>
      <c r="H512" s="68">
        <f t="shared" si="14"/>
        <v>1.07128</v>
      </c>
      <c r="I512" s="70">
        <f t="shared" si="15"/>
        <v>1.07128</v>
      </c>
      <c r="J512" s="71">
        <f>ROUND((H512*'2-Calculator'!$D$26),2)</f>
        <v>7059.74</v>
      </c>
      <c r="K512" s="71">
        <f>ROUND((I512*'2-Calculator'!$D$26),2)</f>
        <v>7059.74</v>
      </c>
      <c r="L512" s="69">
        <v>4.63</v>
      </c>
      <c r="M512" s="66" t="s">
        <v>2525</v>
      </c>
      <c r="N512" s="66" t="s">
        <v>2530</v>
      </c>
      <c r="O512" s="66"/>
      <c r="P512" s="66" t="s">
        <v>1829</v>
      </c>
      <c r="Q512" s="141">
        <v>60</v>
      </c>
    </row>
    <row r="513" spans="1:17" s="72" customFormat="1">
      <c r="A513" s="66"/>
      <c r="B513" s="66" t="s">
        <v>760</v>
      </c>
      <c r="C513" s="221" t="s">
        <v>1627</v>
      </c>
      <c r="D513" s="66" t="s">
        <v>2256</v>
      </c>
      <c r="E513" s="68">
        <v>2.1101800000000002</v>
      </c>
      <c r="F513" s="74">
        <v>1</v>
      </c>
      <c r="G513" s="74">
        <v>1</v>
      </c>
      <c r="H513" s="68">
        <f t="shared" si="14"/>
        <v>2.1101800000000002</v>
      </c>
      <c r="I513" s="70">
        <f t="shared" si="15"/>
        <v>2.1101800000000002</v>
      </c>
      <c r="J513" s="71">
        <f>ROUND((H513*'2-Calculator'!$D$26),2)</f>
        <v>13906.09</v>
      </c>
      <c r="K513" s="71">
        <f>ROUND((I513*'2-Calculator'!$D$26),2)</f>
        <v>13906.09</v>
      </c>
      <c r="L513" s="69">
        <v>7.79</v>
      </c>
      <c r="M513" s="66" t="s">
        <v>2525</v>
      </c>
      <c r="N513" s="66" t="s">
        <v>2530</v>
      </c>
      <c r="O513" s="66"/>
      <c r="P513" s="66" t="s">
        <v>1829</v>
      </c>
      <c r="Q513" s="141">
        <v>20</v>
      </c>
    </row>
    <row r="514" spans="1:17" s="72" customFormat="1">
      <c r="A514" s="66"/>
      <c r="B514" s="66" t="s">
        <v>759</v>
      </c>
      <c r="C514" s="221" t="s">
        <v>1628</v>
      </c>
      <c r="D514" s="66" t="s">
        <v>2257</v>
      </c>
      <c r="E514" s="68">
        <v>0.48581000000000002</v>
      </c>
      <c r="F514" s="74">
        <v>1</v>
      </c>
      <c r="G514" s="74">
        <v>1</v>
      </c>
      <c r="H514" s="68">
        <f t="shared" si="14"/>
        <v>0.48581000000000002</v>
      </c>
      <c r="I514" s="70">
        <f t="shared" si="15"/>
        <v>0.48581000000000002</v>
      </c>
      <c r="J514" s="71">
        <f>ROUND((H514*'2-Calculator'!$D$26),2)</f>
        <v>3201.49</v>
      </c>
      <c r="K514" s="71">
        <f>ROUND((I514*'2-Calculator'!$D$26),2)</f>
        <v>3201.49</v>
      </c>
      <c r="L514" s="69">
        <v>2.57</v>
      </c>
      <c r="M514" s="66" t="s">
        <v>2525</v>
      </c>
      <c r="N514" s="66" t="s">
        <v>2530</v>
      </c>
      <c r="O514" s="66"/>
      <c r="P514" s="66" t="s">
        <v>1829</v>
      </c>
      <c r="Q514" s="141">
        <v>123</v>
      </c>
    </row>
    <row r="515" spans="1:17" s="72" customFormat="1">
      <c r="A515" s="66"/>
      <c r="B515" s="66" t="s">
        <v>758</v>
      </c>
      <c r="C515" s="221" t="s">
        <v>1628</v>
      </c>
      <c r="D515" s="66" t="s">
        <v>2257</v>
      </c>
      <c r="E515" s="68">
        <v>0.65983999999999998</v>
      </c>
      <c r="F515" s="74">
        <v>1</v>
      </c>
      <c r="G515" s="74">
        <v>1</v>
      </c>
      <c r="H515" s="68">
        <f t="shared" si="14"/>
        <v>0.65983999999999998</v>
      </c>
      <c r="I515" s="70">
        <f t="shared" si="15"/>
        <v>0.65983999999999998</v>
      </c>
      <c r="J515" s="71">
        <f>ROUND((H515*'2-Calculator'!$D$26),2)</f>
        <v>4348.3500000000004</v>
      </c>
      <c r="K515" s="71">
        <f>ROUND((I515*'2-Calculator'!$D$26),2)</f>
        <v>4348.3500000000004</v>
      </c>
      <c r="L515" s="69">
        <v>3.43</v>
      </c>
      <c r="M515" s="66" t="s">
        <v>2525</v>
      </c>
      <c r="N515" s="66" t="s">
        <v>2530</v>
      </c>
      <c r="O515" s="66"/>
      <c r="P515" s="66" t="s">
        <v>1829</v>
      </c>
      <c r="Q515" s="141">
        <v>127</v>
      </c>
    </row>
    <row r="516" spans="1:17" s="72" customFormat="1">
      <c r="A516" s="66"/>
      <c r="B516" s="66" t="s">
        <v>757</v>
      </c>
      <c r="C516" s="221" t="s">
        <v>1628</v>
      </c>
      <c r="D516" s="66" t="s">
        <v>2257</v>
      </c>
      <c r="E516" s="68">
        <v>0.96292</v>
      </c>
      <c r="F516" s="74">
        <v>1</v>
      </c>
      <c r="G516" s="74">
        <v>1</v>
      </c>
      <c r="H516" s="68">
        <f t="shared" si="14"/>
        <v>0.96292</v>
      </c>
      <c r="I516" s="70">
        <f t="shared" si="15"/>
        <v>0.96292</v>
      </c>
      <c r="J516" s="71">
        <f>ROUND((H516*'2-Calculator'!$D$26),2)</f>
        <v>6345.64</v>
      </c>
      <c r="K516" s="71">
        <f>ROUND((I516*'2-Calculator'!$D$26),2)</f>
        <v>6345.64</v>
      </c>
      <c r="L516" s="69">
        <v>5.63</v>
      </c>
      <c r="M516" s="66" t="s">
        <v>2525</v>
      </c>
      <c r="N516" s="66" t="s">
        <v>2530</v>
      </c>
      <c r="O516" s="66"/>
      <c r="P516" s="66" t="s">
        <v>1829</v>
      </c>
      <c r="Q516" s="141">
        <v>93</v>
      </c>
    </row>
    <row r="517" spans="1:17" s="72" customFormat="1">
      <c r="A517" s="66"/>
      <c r="B517" s="66" t="s">
        <v>756</v>
      </c>
      <c r="C517" s="221" t="s">
        <v>1628</v>
      </c>
      <c r="D517" s="66" t="s">
        <v>2257</v>
      </c>
      <c r="E517" s="68">
        <v>1.94922</v>
      </c>
      <c r="F517" s="74">
        <v>1</v>
      </c>
      <c r="G517" s="74">
        <v>1</v>
      </c>
      <c r="H517" s="68">
        <f t="shared" si="14"/>
        <v>1.94922</v>
      </c>
      <c r="I517" s="70">
        <f t="shared" si="15"/>
        <v>1.94922</v>
      </c>
      <c r="J517" s="71">
        <f>ROUND((H517*'2-Calculator'!$D$26),2)</f>
        <v>12845.36</v>
      </c>
      <c r="K517" s="71">
        <f>ROUND((I517*'2-Calculator'!$D$26),2)</f>
        <v>12845.36</v>
      </c>
      <c r="L517" s="69">
        <v>10.17</v>
      </c>
      <c r="M517" s="66" t="s">
        <v>2525</v>
      </c>
      <c r="N517" s="66" t="s">
        <v>2530</v>
      </c>
      <c r="O517" s="66"/>
      <c r="P517" s="66" t="s">
        <v>1829</v>
      </c>
      <c r="Q517" s="141">
        <v>22</v>
      </c>
    </row>
    <row r="518" spans="1:17" s="72" customFormat="1">
      <c r="A518" s="66"/>
      <c r="B518" s="66" t="s">
        <v>755</v>
      </c>
      <c r="C518" s="221" t="s">
        <v>1629</v>
      </c>
      <c r="D518" s="66" t="s">
        <v>2258</v>
      </c>
      <c r="E518" s="68">
        <v>1.4495</v>
      </c>
      <c r="F518" s="74">
        <v>1</v>
      </c>
      <c r="G518" s="74">
        <v>1</v>
      </c>
      <c r="H518" s="68">
        <f t="shared" si="14"/>
        <v>1.4495</v>
      </c>
      <c r="I518" s="70">
        <f t="shared" si="15"/>
        <v>1.4495</v>
      </c>
      <c r="J518" s="71">
        <f>ROUND((H518*'2-Calculator'!$D$26),2)</f>
        <v>9552.2099999999991</v>
      </c>
      <c r="K518" s="71">
        <f>ROUND((I518*'2-Calculator'!$D$26),2)</f>
        <v>9552.2099999999991</v>
      </c>
      <c r="L518" s="69">
        <v>4.8600000000000003</v>
      </c>
      <c r="M518" s="66" t="s">
        <v>2525</v>
      </c>
      <c r="N518" s="66" t="s">
        <v>2530</v>
      </c>
      <c r="O518" s="66"/>
      <c r="P518" s="66" t="s">
        <v>1829</v>
      </c>
      <c r="Q518" s="141">
        <v>1</v>
      </c>
    </row>
    <row r="519" spans="1:17" s="72" customFormat="1">
      <c r="A519" s="66"/>
      <c r="B519" s="66" t="s">
        <v>754</v>
      </c>
      <c r="C519" s="221" t="s">
        <v>1629</v>
      </c>
      <c r="D519" s="66" t="s">
        <v>2258</v>
      </c>
      <c r="E519" s="68">
        <v>1.9126700000000001</v>
      </c>
      <c r="F519" s="74">
        <v>1</v>
      </c>
      <c r="G519" s="74">
        <v>1</v>
      </c>
      <c r="H519" s="68">
        <f t="shared" si="14"/>
        <v>1.9126700000000001</v>
      </c>
      <c r="I519" s="70">
        <f t="shared" si="15"/>
        <v>1.9126700000000001</v>
      </c>
      <c r="J519" s="71">
        <f>ROUND((H519*'2-Calculator'!$D$26),2)</f>
        <v>12604.5</v>
      </c>
      <c r="K519" s="71">
        <f>ROUND((I519*'2-Calculator'!$D$26),2)</f>
        <v>12604.5</v>
      </c>
      <c r="L519" s="69">
        <v>6.38</v>
      </c>
      <c r="M519" s="66" t="s">
        <v>2525</v>
      </c>
      <c r="N519" s="66" t="s">
        <v>2530</v>
      </c>
      <c r="O519" s="66"/>
      <c r="P519" s="66" t="s">
        <v>1829</v>
      </c>
      <c r="Q519" s="141">
        <v>8</v>
      </c>
    </row>
    <row r="520" spans="1:17" s="72" customFormat="1">
      <c r="A520" s="66"/>
      <c r="B520" s="66" t="s">
        <v>753</v>
      </c>
      <c r="C520" s="221" t="s">
        <v>1629</v>
      </c>
      <c r="D520" s="66" t="s">
        <v>2258</v>
      </c>
      <c r="E520" s="68">
        <v>3.01444</v>
      </c>
      <c r="F520" s="74">
        <v>1</v>
      </c>
      <c r="G520" s="74">
        <v>1</v>
      </c>
      <c r="H520" s="68">
        <f t="shared" si="14"/>
        <v>3.01444</v>
      </c>
      <c r="I520" s="70">
        <f t="shared" si="15"/>
        <v>3.01444</v>
      </c>
      <c r="J520" s="71">
        <f>ROUND((H520*'2-Calculator'!$D$26),2)</f>
        <v>19865.16</v>
      </c>
      <c r="K520" s="71">
        <f>ROUND((I520*'2-Calculator'!$D$26),2)</f>
        <v>19865.16</v>
      </c>
      <c r="L520" s="69">
        <v>9.18</v>
      </c>
      <c r="M520" s="66" t="s">
        <v>2525</v>
      </c>
      <c r="N520" s="66" t="s">
        <v>2530</v>
      </c>
      <c r="O520" s="66"/>
      <c r="P520" s="66" t="s">
        <v>1829</v>
      </c>
      <c r="Q520" s="141">
        <v>3</v>
      </c>
    </row>
    <row r="521" spans="1:17" s="72" customFormat="1">
      <c r="A521" s="66"/>
      <c r="B521" s="66" t="s">
        <v>752</v>
      </c>
      <c r="C521" s="221" t="s">
        <v>1629</v>
      </c>
      <c r="D521" s="66" t="s">
        <v>2258</v>
      </c>
      <c r="E521" s="68">
        <v>5.7383699999999997</v>
      </c>
      <c r="F521" s="74">
        <v>1</v>
      </c>
      <c r="G521" s="74">
        <v>1</v>
      </c>
      <c r="H521" s="68">
        <f t="shared" si="14"/>
        <v>5.7383699999999997</v>
      </c>
      <c r="I521" s="70">
        <f t="shared" si="15"/>
        <v>5.7383699999999997</v>
      </c>
      <c r="J521" s="71">
        <f>ROUND((H521*'2-Calculator'!$D$26),2)</f>
        <v>37815.86</v>
      </c>
      <c r="K521" s="71">
        <f>ROUND((I521*'2-Calculator'!$D$26),2)</f>
        <v>37815.86</v>
      </c>
      <c r="L521" s="69">
        <v>20.5</v>
      </c>
      <c r="M521" s="66" t="s">
        <v>2525</v>
      </c>
      <c r="N521" s="66" t="s">
        <v>2530</v>
      </c>
      <c r="O521" s="66"/>
      <c r="P521" s="66" t="s">
        <v>1829</v>
      </c>
      <c r="Q521" s="141">
        <v>4</v>
      </c>
    </row>
    <row r="522" spans="1:17" s="72" customFormat="1">
      <c r="A522" s="66"/>
      <c r="B522" s="66" t="s">
        <v>751</v>
      </c>
      <c r="C522" s="221" t="s">
        <v>1630</v>
      </c>
      <c r="D522" s="66" t="s">
        <v>2259</v>
      </c>
      <c r="E522" s="68">
        <v>1.32047</v>
      </c>
      <c r="F522" s="74">
        <v>1</v>
      </c>
      <c r="G522" s="74">
        <v>1</v>
      </c>
      <c r="H522" s="68">
        <f t="shared" si="14"/>
        <v>1.32047</v>
      </c>
      <c r="I522" s="70">
        <f t="shared" si="15"/>
        <v>1.32047</v>
      </c>
      <c r="J522" s="71">
        <f>ROUND((H522*'2-Calculator'!$D$26),2)</f>
        <v>8701.9</v>
      </c>
      <c r="K522" s="71">
        <f>ROUND((I522*'2-Calculator'!$D$26),2)</f>
        <v>8701.9</v>
      </c>
      <c r="L522" s="69">
        <v>4.6399999999999997</v>
      </c>
      <c r="M522" s="66" t="s">
        <v>2525</v>
      </c>
      <c r="N522" s="66" t="s">
        <v>2530</v>
      </c>
      <c r="O522" s="66"/>
      <c r="P522" s="66" t="s">
        <v>1829</v>
      </c>
      <c r="Q522" s="141">
        <v>1</v>
      </c>
    </row>
    <row r="523" spans="1:17" s="72" customFormat="1">
      <c r="A523" s="66"/>
      <c r="B523" s="66" t="s">
        <v>750</v>
      </c>
      <c r="C523" s="221" t="s">
        <v>1630</v>
      </c>
      <c r="D523" s="66" t="s">
        <v>2259</v>
      </c>
      <c r="E523" s="68">
        <v>1.7659</v>
      </c>
      <c r="F523" s="74">
        <v>1</v>
      </c>
      <c r="G523" s="74">
        <v>1</v>
      </c>
      <c r="H523" s="68">
        <f t="shared" si="14"/>
        <v>1.7659</v>
      </c>
      <c r="I523" s="70">
        <f t="shared" si="15"/>
        <v>1.7659</v>
      </c>
      <c r="J523" s="71">
        <f>ROUND((H523*'2-Calculator'!$D$26),2)</f>
        <v>11637.28</v>
      </c>
      <c r="K523" s="71">
        <f>ROUND((I523*'2-Calculator'!$D$26),2)</f>
        <v>11637.28</v>
      </c>
      <c r="L523" s="69">
        <v>5.97</v>
      </c>
      <c r="M523" s="66" t="s">
        <v>2525</v>
      </c>
      <c r="N523" s="66" t="s">
        <v>2530</v>
      </c>
      <c r="O523" s="66"/>
      <c r="P523" s="66" t="s">
        <v>1829</v>
      </c>
      <c r="Q523" s="141">
        <v>3</v>
      </c>
    </row>
    <row r="524" spans="1:17" s="72" customFormat="1">
      <c r="A524" s="66"/>
      <c r="B524" s="66" t="s">
        <v>749</v>
      </c>
      <c r="C524" s="221" t="s">
        <v>1630</v>
      </c>
      <c r="D524" s="66" t="s">
        <v>2259</v>
      </c>
      <c r="E524" s="68">
        <v>2.55837</v>
      </c>
      <c r="F524" s="74">
        <v>1</v>
      </c>
      <c r="G524" s="74">
        <v>1</v>
      </c>
      <c r="H524" s="68">
        <f t="shared" si="14"/>
        <v>2.55837</v>
      </c>
      <c r="I524" s="70">
        <f t="shared" si="15"/>
        <v>2.55837</v>
      </c>
      <c r="J524" s="71">
        <f>ROUND((H524*'2-Calculator'!$D$26),2)</f>
        <v>16859.66</v>
      </c>
      <c r="K524" s="71">
        <f>ROUND((I524*'2-Calculator'!$D$26),2)</f>
        <v>16859.66</v>
      </c>
      <c r="L524" s="69">
        <v>11.84</v>
      </c>
      <c r="M524" s="66" t="s">
        <v>2525</v>
      </c>
      <c r="N524" s="66" t="s">
        <v>2530</v>
      </c>
      <c r="O524" s="66"/>
      <c r="P524" s="66" t="s">
        <v>1829</v>
      </c>
      <c r="Q524" s="141">
        <v>2</v>
      </c>
    </row>
    <row r="525" spans="1:17" s="72" customFormat="1">
      <c r="A525" s="66"/>
      <c r="B525" s="66" t="s">
        <v>748</v>
      </c>
      <c r="C525" s="221" t="s">
        <v>1630</v>
      </c>
      <c r="D525" s="66" t="s">
        <v>2259</v>
      </c>
      <c r="E525" s="68">
        <v>4.5476000000000001</v>
      </c>
      <c r="F525" s="74">
        <v>1</v>
      </c>
      <c r="G525" s="74">
        <v>1</v>
      </c>
      <c r="H525" s="68">
        <f t="shared" si="14"/>
        <v>4.5476000000000001</v>
      </c>
      <c r="I525" s="70">
        <f t="shared" si="15"/>
        <v>4.5476000000000001</v>
      </c>
      <c r="J525" s="71">
        <f>ROUND((H525*'2-Calculator'!$D$26),2)</f>
        <v>29968.68</v>
      </c>
      <c r="K525" s="71">
        <f>ROUND((I525*'2-Calculator'!$D$26),2)</f>
        <v>29968.68</v>
      </c>
      <c r="L525" s="69">
        <v>23.46</v>
      </c>
      <c r="M525" s="66" t="s">
        <v>2525</v>
      </c>
      <c r="N525" s="66" t="s">
        <v>2530</v>
      </c>
      <c r="O525" s="66"/>
      <c r="P525" s="66" t="s">
        <v>1829</v>
      </c>
      <c r="Q525" s="141">
        <v>1</v>
      </c>
    </row>
    <row r="526" spans="1:17" s="72" customFormat="1">
      <c r="A526" s="66"/>
      <c r="B526" s="66" t="s">
        <v>747</v>
      </c>
      <c r="C526" s="221" t="s">
        <v>1631</v>
      </c>
      <c r="D526" s="66" t="s">
        <v>2260</v>
      </c>
      <c r="E526" s="68">
        <v>0.97011999999999998</v>
      </c>
      <c r="F526" s="74">
        <v>1</v>
      </c>
      <c r="G526" s="74">
        <v>1</v>
      </c>
      <c r="H526" s="68">
        <f t="shared" ref="H526:H589" si="16">ROUND(E526*F526,5)</f>
        <v>0.97011999999999998</v>
      </c>
      <c r="I526" s="70">
        <f t="shared" ref="I526:I589" si="17">ROUND(E526*G526,5)</f>
        <v>0.97011999999999998</v>
      </c>
      <c r="J526" s="71">
        <f>ROUND((H526*'2-Calculator'!$D$26),2)</f>
        <v>6393.09</v>
      </c>
      <c r="K526" s="71">
        <f>ROUND((I526*'2-Calculator'!$D$26),2)</f>
        <v>6393.09</v>
      </c>
      <c r="L526" s="69">
        <v>2.4900000000000002</v>
      </c>
      <c r="M526" s="66" t="s">
        <v>2525</v>
      </c>
      <c r="N526" s="66" t="s">
        <v>2530</v>
      </c>
      <c r="O526" s="66"/>
      <c r="P526" s="66" t="s">
        <v>1829</v>
      </c>
      <c r="Q526" s="141">
        <v>56</v>
      </c>
    </row>
    <row r="527" spans="1:17" s="72" customFormat="1">
      <c r="A527" s="66"/>
      <c r="B527" s="66" t="s">
        <v>746</v>
      </c>
      <c r="C527" s="221" t="s">
        <v>1631</v>
      </c>
      <c r="D527" s="66" t="s">
        <v>2260</v>
      </c>
      <c r="E527" s="68">
        <v>1.2707200000000001</v>
      </c>
      <c r="F527" s="74">
        <v>1</v>
      </c>
      <c r="G527" s="74">
        <v>1</v>
      </c>
      <c r="H527" s="68">
        <f t="shared" si="16"/>
        <v>1.2707200000000001</v>
      </c>
      <c r="I527" s="70">
        <f t="shared" si="17"/>
        <v>1.2707200000000001</v>
      </c>
      <c r="J527" s="71">
        <f>ROUND((H527*'2-Calculator'!$D$26),2)</f>
        <v>8374.0400000000009</v>
      </c>
      <c r="K527" s="71">
        <f>ROUND((I527*'2-Calculator'!$D$26),2)</f>
        <v>8374.0400000000009</v>
      </c>
      <c r="L527" s="69">
        <v>3.47</v>
      </c>
      <c r="M527" s="66" t="s">
        <v>2525</v>
      </c>
      <c r="N527" s="66" t="s">
        <v>2530</v>
      </c>
      <c r="O527" s="66"/>
      <c r="P527" s="66" t="s">
        <v>1829</v>
      </c>
      <c r="Q527" s="141">
        <v>122</v>
      </c>
    </row>
    <row r="528" spans="1:17" s="72" customFormat="1">
      <c r="A528" s="66"/>
      <c r="B528" s="66" t="s">
        <v>745</v>
      </c>
      <c r="C528" s="221" t="s">
        <v>1631</v>
      </c>
      <c r="D528" s="66" t="s">
        <v>2260</v>
      </c>
      <c r="E528" s="68">
        <v>1.74593</v>
      </c>
      <c r="F528" s="74">
        <v>1</v>
      </c>
      <c r="G528" s="74">
        <v>1</v>
      </c>
      <c r="H528" s="68">
        <f t="shared" si="16"/>
        <v>1.74593</v>
      </c>
      <c r="I528" s="70">
        <f t="shared" si="17"/>
        <v>1.74593</v>
      </c>
      <c r="J528" s="71">
        <f>ROUND((H528*'2-Calculator'!$D$26),2)</f>
        <v>11505.68</v>
      </c>
      <c r="K528" s="71">
        <f>ROUND((I528*'2-Calculator'!$D$26),2)</f>
        <v>11505.68</v>
      </c>
      <c r="L528" s="69">
        <v>5.77</v>
      </c>
      <c r="M528" s="66" t="s">
        <v>2525</v>
      </c>
      <c r="N528" s="66" t="s">
        <v>2530</v>
      </c>
      <c r="O528" s="66"/>
      <c r="P528" s="66" t="s">
        <v>1829</v>
      </c>
      <c r="Q528" s="141">
        <v>53</v>
      </c>
    </row>
    <row r="529" spans="1:17" s="72" customFormat="1">
      <c r="A529" s="66"/>
      <c r="B529" s="66" t="s">
        <v>744</v>
      </c>
      <c r="C529" s="221" t="s">
        <v>1631</v>
      </c>
      <c r="D529" s="66" t="s">
        <v>2260</v>
      </c>
      <c r="E529" s="68">
        <v>3.5485899999999999</v>
      </c>
      <c r="F529" s="74">
        <v>1</v>
      </c>
      <c r="G529" s="74">
        <v>1</v>
      </c>
      <c r="H529" s="68">
        <f t="shared" si="16"/>
        <v>3.5485899999999999</v>
      </c>
      <c r="I529" s="70">
        <f t="shared" si="17"/>
        <v>3.5485899999999999</v>
      </c>
      <c r="J529" s="71">
        <f>ROUND((H529*'2-Calculator'!$D$26),2)</f>
        <v>23385.21</v>
      </c>
      <c r="K529" s="71">
        <f>ROUND((I529*'2-Calculator'!$D$26),2)</f>
        <v>23385.21</v>
      </c>
      <c r="L529" s="69">
        <v>14.02</v>
      </c>
      <c r="M529" s="66" t="s">
        <v>2525</v>
      </c>
      <c r="N529" s="66" t="s">
        <v>2530</v>
      </c>
      <c r="O529" s="66"/>
      <c r="P529" s="66" t="s">
        <v>1829</v>
      </c>
      <c r="Q529" s="141">
        <v>6</v>
      </c>
    </row>
    <row r="530" spans="1:17" s="72" customFormat="1">
      <c r="A530" s="66"/>
      <c r="B530" s="66" t="s">
        <v>743</v>
      </c>
      <c r="C530" s="221" t="s">
        <v>1632</v>
      </c>
      <c r="D530" s="66" t="s">
        <v>2261</v>
      </c>
      <c r="E530" s="68">
        <v>1.2573799999999999</v>
      </c>
      <c r="F530" s="74">
        <v>1</v>
      </c>
      <c r="G530" s="74">
        <v>1</v>
      </c>
      <c r="H530" s="68">
        <f t="shared" si="16"/>
        <v>1.2573799999999999</v>
      </c>
      <c r="I530" s="70">
        <f t="shared" si="17"/>
        <v>1.2573799999999999</v>
      </c>
      <c r="J530" s="71">
        <f>ROUND((H530*'2-Calculator'!$D$26),2)</f>
        <v>8286.1299999999992</v>
      </c>
      <c r="K530" s="71">
        <f>ROUND((I530*'2-Calculator'!$D$26),2)</f>
        <v>8286.1299999999992</v>
      </c>
      <c r="L530" s="69">
        <v>4.2</v>
      </c>
      <c r="M530" s="66" t="s">
        <v>2525</v>
      </c>
      <c r="N530" s="66" t="s">
        <v>2530</v>
      </c>
      <c r="O530" s="66"/>
      <c r="P530" s="66" t="s">
        <v>1829</v>
      </c>
      <c r="Q530" s="141">
        <v>6</v>
      </c>
    </row>
    <row r="531" spans="1:17" s="72" customFormat="1">
      <c r="A531" s="66"/>
      <c r="B531" s="66" t="s">
        <v>742</v>
      </c>
      <c r="C531" s="221" t="s">
        <v>1632</v>
      </c>
      <c r="D531" s="66" t="s">
        <v>2261</v>
      </c>
      <c r="E531" s="68">
        <v>1.4990300000000001</v>
      </c>
      <c r="F531" s="74">
        <v>1</v>
      </c>
      <c r="G531" s="74">
        <v>1</v>
      </c>
      <c r="H531" s="68">
        <f t="shared" si="16"/>
        <v>1.4990300000000001</v>
      </c>
      <c r="I531" s="70">
        <f t="shared" si="17"/>
        <v>1.4990300000000001</v>
      </c>
      <c r="J531" s="71">
        <f>ROUND((H531*'2-Calculator'!$D$26),2)</f>
        <v>9878.61</v>
      </c>
      <c r="K531" s="71">
        <f>ROUND((I531*'2-Calculator'!$D$26),2)</f>
        <v>9878.61</v>
      </c>
      <c r="L531" s="69">
        <v>4.18</v>
      </c>
      <c r="M531" s="66" t="s">
        <v>2525</v>
      </c>
      <c r="N531" s="66" t="s">
        <v>2530</v>
      </c>
      <c r="O531" s="66"/>
      <c r="P531" s="66" t="s">
        <v>1829</v>
      </c>
      <c r="Q531" s="141">
        <v>3</v>
      </c>
    </row>
    <row r="532" spans="1:17" s="72" customFormat="1">
      <c r="A532" s="66"/>
      <c r="B532" s="66" t="s">
        <v>741</v>
      </c>
      <c r="C532" s="221" t="s">
        <v>1632</v>
      </c>
      <c r="D532" s="66" t="s">
        <v>2261</v>
      </c>
      <c r="E532" s="68">
        <v>2.2337400000000001</v>
      </c>
      <c r="F532" s="74">
        <v>1</v>
      </c>
      <c r="G532" s="74">
        <v>1</v>
      </c>
      <c r="H532" s="68">
        <f t="shared" si="16"/>
        <v>2.2337400000000001</v>
      </c>
      <c r="I532" s="70">
        <f t="shared" si="17"/>
        <v>2.2337400000000001</v>
      </c>
      <c r="J532" s="71">
        <f>ROUND((H532*'2-Calculator'!$D$26),2)</f>
        <v>14720.35</v>
      </c>
      <c r="K532" s="71">
        <f>ROUND((I532*'2-Calculator'!$D$26),2)</f>
        <v>14720.35</v>
      </c>
      <c r="L532" s="69">
        <v>8.6199999999999992</v>
      </c>
      <c r="M532" s="66" t="s">
        <v>2525</v>
      </c>
      <c r="N532" s="66" t="s">
        <v>2530</v>
      </c>
      <c r="O532" s="66"/>
      <c r="P532" s="66" t="s">
        <v>1829</v>
      </c>
      <c r="Q532" s="141">
        <v>3</v>
      </c>
    </row>
    <row r="533" spans="1:17" s="72" customFormat="1">
      <c r="A533" s="66"/>
      <c r="B533" s="66" t="s">
        <v>740</v>
      </c>
      <c r="C533" s="221" t="s">
        <v>1632</v>
      </c>
      <c r="D533" s="66" t="s">
        <v>2261</v>
      </c>
      <c r="E533" s="68">
        <v>4.5192300000000003</v>
      </c>
      <c r="F533" s="74">
        <v>1</v>
      </c>
      <c r="G533" s="74">
        <v>1</v>
      </c>
      <c r="H533" s="68">
        <f t="shared" si="16"/>
        <v>4.5192300000000003</v>
      </c>
      <c r="I533" s="70">
        <f t="shared" si="17"/>
        <v>4.5192300000000003</v>
      </c>
      <c r="J533" s="71">
        <f>ROUND((H533*'2-Calculator'!$D$26),2)</f>
        <v>29781.73</v>
      </c>
      <c r="K533" s="71">
        <f>ROUND((I533*'2-Calculator'!$D$26),2)</f>
        <v>29781.73</v>
      </c>
      <c r="L533" s="69">
        <v>20.16</v>
      </c>
      <c r="M533" s="66" t="s">
        <v>2525</v>
      </c>
      <c r="N533" s="66" t="s">
        <v>2530</v>
      </c>
      <c r="O533" s="66"/>
      <c r="P533" s="66" t="s">
        <v>1829</v>
      </c>
      <c r="Q533" s="141">
        <v>2</v>
      </c>
    </row>
    <row r="534" spans="1:17" s="72" customFormat="1">
      <c r="A534" s="66"/>
      <c r="B534" s="66" t="s">
        <v>739</v>
      </c>
      <c r="C534" s="221" t="s">
        <v>1633</v>
      </c>
      <c r="D534" s="66" t="s">
        <v>2262</v>
      </c>
      <c r="E534" s="68">
        <v>0.48326000000000002</v>
      </c>
      <c r="F534" s="74">
        <v>1</v>
      </c>
      <c r="G534" s="74">
        <v>1</v>
      </c>
      <c r="H534" s="68">
        <f t="shared" si="16"/>
        <v>0.48326000000000002</v>
      </c>
      <c r="I534" s="70">
        <f t="shared" si="17"/>
        <v>0.48326000000000002</v>
      </c>
      <c r="J534" s="71">
        <f>ROUND((H534*'2-Calculator'!$D$26),2)</f>
        <v>3184.68</v>
      </c>
      <c r="K534" s="71">
        <f>ROUND((I534*'2-Calculator'!$D$26),2)</f>
        <v>3184.68</v>
      </c>
      <c r="L534" s="69">
        <v>2.62</v>
      </c>
      <c r="M534" s="66" t="s">
        <v>2525</v>
      </c>
      <c r="N534" s="66" t="s">
        <v>2530</v>
      </c>
      <c r="O534" s="66"/>
      <c r="P534" s="66" t="s">
        <v>1829</v>
      </c>
      <c r="Q534" s="141">
        <v>8</v>
      </c>
    </row>
    <row r="535" spans="1:17" s="72" customFormat="1">
      <c r="A535" s="66"/>
      <c r="B535" s="66" t="s">
        <v>738</v>
      </c>
      <c r="C535" s="221" t="s">
        <v>1633</v>
      </c>
      <c r="D535" s="66" t="s">
        <v>2262</v>
      </c>
      <c r="E535" s="68">
        <v>0.65027999999999997</v>
      </c>
      <c r="F535" s="74">
        <v>1</v>
      </c>
      <c r="G535" s="74">
        <v>1</v>
      </c>
      <c r="H535" s="68">
        <f t="shared" si="16"/>
        <v>0.65027999999999997</v>
      </c>
      <c r="I535" s="70">
        <f t="shared" si="17"/>
        <v>0.65027999999999997</v>
      </c>
      <c r="J535" s="71">
        <f>ROUND((H535*'2-Calculator'!$D$26),2)</f>
        <v>4285.3500000000004</v>
      </c>
      <c r="K535" s="71">
        <f>ROUND((I535*'2-Calculator'!$D$26),2)</f>
        <v>4285.3500000000004</v>
      </c>
      <c r="L535" s="69">
        <v>4</v>
      </c>
      <c r="M535" s="66" t="s">
        <v>2525</v>
      </c>
      <c r="N535" s="66" t="s">
        <v>2530</v>
      </c>
      <c r="O535" s="66"/>
      <c r="P535" s="66" t="s">
        <v>1829</v>
      </c>
      <c r="Q535" s="141">
        <v>40</v>
      </c>
    </row>
    <row r="536" spans="1:17" s="72" customFormat="1">
      <c r="A536" s="66"/>
      <c r="B536" s="66" t="s">
        <v>737</v>
      </c>
      <c r="C536" s="221" t="s">
        <v>1633</v>
      </c>
      <c r="D536" s="66" t="s">
        <v>2262</v>
      </c>
      <c r="E536" s="68">
        <v>1.046</v>
      </c>
      <c r="F536" s="74">
        <v>1</v>
      </c>
      <c r="G536" s="74">
        <v>1</v>
      </c>
      <c r="H536" s="68">
        <f t="shared" si="16"/>
        <v>1.046</v>
      </c>
      <c r="I536" s="70">
        <f t="shared" si="17"/>
        <v>1.046</v>
      </c>
      <c r="J536" s="71">
        <f>ROUND((H536*'2-Calculator'!$D$26),2)</f>
        <v>6893.14</v>
      </c>
      <c r="K536" s="71">
        <f>ROUND((I536*'2-Calculator'!$D$26),2)</f>
        <v>6893.14</v>
      </c>
      <c r="L536" s="69">
        <v>5.43</v>
      </c>
      <c r="M536" s="66" t="s">
        <v>2525</v>
      </c>
      <c r="N536" s="66" t="s">
        <v>2530</v>
      </c>
      <c r="O536" s="66"/>
      <c r="P536" s="66" t="s">
        <v>1829</v>
      </c>
      <c r="Q536" s="141">
        <v>65</v>
      </c>
    </row>
    <row r="537" spans="1:17" s="72" customFormat="1">
      <c r="A537" s="66"/>
      <c r="B537" s="66" t="s">
        <v>736</v>
      </c>
      <c r="C537" s="221" t="s">
        <v>1633</v>
      </c>
      <c r="D537" s="66" t="s">
        <v>2262</v>
      </c>
      <c r="E537" s="68">
        <v>2.4901300000000002</v>
      </c>
      <c r="F537" s="74">
        <v>1</v>
      </c>
      <c r="G537" s="74">
        <v>1</v>
      </c>
      <c r="H537" s="68">
        <f t="shared" si="16"/>
        <v>2.4901300000000002</v>
      </c>
      <c r="I537" s="70">
        <f t="shared" si="17"/>
        <v>2.4901300000000002</v>
      </c>
      <c r="J537" s="71">
        <f>ROUND((H537*'2-Calculator'!$D$26),2)</f>
        <v>16409.96</v>
      </c>
      <c r="K537" s="71">
        <f>ROUND((I537*'2-Calculator'!$D$26),2)</f>
        <v>16409.96</v>
      </c>
      <c r="L537" s="69">
        <v>10.029999999999999</v>
      </c>
      <c r="M537" s="66" t="s">
        <v>2525</v>
      </c>
      <c r="N537" s="66" t="s">
        <v>2530</v>
      </c>
      <c r="O537" s="66"/>
      <c r="P537" s="66" t="s">
        <v>1829</v>
      </c>
      <c r="Q537" s="141">
        <v>23</v>
      </c>
    </row>
    <row r="538" spans="1:17" s="72" customFormat="1">
      <c r="A538" s="66"/>
      <c r="B538" s="66" t="s">
        <v>735</v>
      </c>
      <c r="C538" s="221" t="s">
        <v>1634</v>
      </c>
      <c r="D538" s="66" t="s">
        <v>2057</v>
      </c>
      <c r="E538" s="68">
        <v>0.52964</v>
      </c>
      <c r="F538" s="74">
        <v>1</v>
      </c>
      <c r="G538" s="74">
        <v>1</v>
      </c>
      <c r="H538" s="68">
        <f t="shared" si="16"/>
        <v>0.52964</v>
      </c>
      <c r="I538" s="70">
        <f t="shared" si="17"/>
        <v>0.52964</v>
      </c>
      <c r="J538" s="71">
        <f>ROUND((H538*'2-Calculator'!$D$26),2)</f>
        <v>3490.33</v>
      </c>
      <c r="K538" s="71">
        <f>ROUND((I538*'2-Calculator'!$D$26),2)</f>
        <v>3490.33</v>
      </c>
      <c r="L538" s="69">
        <v>2.4700000000000002</v>
      </c>
      <c r="M538" s="66" t="s">
        <v>2525</v>
      </c>
      <c r="N538" s="66" t="s">
        <v>2530</v>
      </c>
      <c r="O538" s="66"/>
      <c r="P538" s="66" t="s">
        <v>1829</v>
      </c>
      <c r="Q538" s="141">
        <v>9</v>
      </c>
    </row>
    <row r="539" spans="1:17" s="72" customFormat="1">
      <c r="A539" s="66"/>
      <c r="B539" s="66" t="s">
        <v>734</v>
      </c>
      <c r="C539" s="221" t="s">
        <v>1634</v>
      </c>
      <c r="D539" s="66" t="s">
        <v>2057</v>
      </c>
      <c r="E539" s="68">
        <v>0.71008000000000004</v>
      </c>
      <c r="F539" s="74">
        <v>1</v>
      </c>
      <c r="G539" s="74">
        <v>1</v>
      </c>
      <c r="H539" s="68">
        <f t="shared" si="16"/>
        <v>0.71008000000000004</v>
      </c>
      <c r="I539" s="70">
        <f t="shared" si="17"/>
        <v>0.71008000000000004</v>
      </c>
      <c r="J539" s="71">
        <f>ROUND((H539*'2-Calculator'!$D$26),2)</f>
        <v>4679.43</v>
      </c>
      <c r="K539" s="71">
        <f>ROUND((I539*'2-Calculator'!$D$26),2)</f>
        <v>4679.43</v>
      </c>
      <c r="L539" s="69">
        <v>3.63</v>
      </c>
      <c r="M539" s="66" t="s">
        <v>2525</v>
      </c>
      <c r="N539" s="66" t="s">
        <v>2530</v>
      </c>
      <c r="O539" s="66"/>
      <c r="P539" s="66" t="s">
        <v>1829</v>
      </c>
      <c r="Q539" s="141">
        <v>36</v>
      </c>
    </row>
    <row r="540" spans="1:17" s="72" customFormat="1">
      <c r="A540" s="66"/>
      <c r="B540" s="66" t="s">
        <v>733</v>
      </c>
      <c r="C540" s="221" t="s">
        <v>1634</v>
      </c>
      <c r="D540" s="66" t="s">
        <v>2057</v>
      </c>
      <c r="E540" s="68">
        <v>1.12924</v>
      </c>
      <c r="F540" s="74">
        <v>1</v>
      </c>
      <c r="G540" s="74">
        <v>1</v>
      </c>
      <c r="H540" s="68">
        <f t="shared" si="16"/>
        <v>1.12924</v>
      </c>
      <c r="I540" s="70">
        <f t="shared" si="17"/>
        <v>1.12924</v>
      </c>
      <c r="J540" s="71">
        <f>ROUND((H540*'2-Calculator'!$D$26),2)</f>
        <v>7441.69</v>
      </c>
      <c r="K540" s="71">
        <f>ROUND((I540*'2-Calculator'!$D$26),2)</f>
        <v>7441.69</v>
      </c>
      <c r="L540" s="69">
        <v>5.74</v>
      </c>
      <c r="M540" s="66" t="s">
        <v>2525</v>
      </c>
      <c r="N540" s="66" t="s">
        <v>2530</v>
      </c>
      <c r="O540" s="66"/>
      <c r="P540" s="66" t="s">
        <v>1829</v>
      </c>
      <c r="Q540" s="141">
        <v>90</v>
      </c>
    </row>
    <row r="541" spans="1:17" s="72" customFormat="1">
      <c r="A541" s="66"/>
      <c r="B541" s="66" t="s">
        <v>732</v>
      </c>
      <c r="C541" s="221" t="s">
        <v>1634</v>
      </c>
      <c r="D541" s="66" t="s">
        <v>2057</v>
      </c>
      <c r="E541" s="68">
        <v>2.4043100000000002</v>
      </c>
      <c r="F541" s="74">
        <v>1</v>
      </c>
      <c r="G541" s="74">
        <v>1</v>
      </c>
      <c r="H541" s="68">
        <f t="shared" si="16"/>
        <v>2.4043100000000002</v>
      </c>
      <c r="I541" s="70">
        <f t="shared" si="17"/>
        <v>2.4043100000000002</v>
      </c>
      <c r="J541" s="71">
        <f>ROUND((H541*'2-Calculator'!$D$26),2)</f>
        <v>15844.4</v>
      </c>
      <c r="K541" s="71">
        <f>ROUND((I541*'2-Calculator'!$D$26),2)</f>
        <v>15844.4</v>
      </c>
      <c r="L541" s="69">
        <v>10.73</v>
      </c>
      <c r="M541" s="66" t="s">
        <v>2525</v>
      </c>
      <c r="N541" s="66" t="s">
        <v>2530</v>
      </c>
      <c r="O541" s="66"/>
      <c r="P541" s="66" t="s">
        <v>1829</v>
      </c>
      <c r="Q541" s="141">
        <v>30</v>
      </c>
    </row>
    <row r="542" spans="1:17" s="72" customFormat="1">
      <c r="A542" s="66"/>
      <c r="B542" s="66" t="s">
        <v>731</v>
      </c>
      <c r="C542" s="221" t="s">
        <v>1635</v>
      </c>
      <c r="D542" s="66" t="s">
        <v>2263</v>
      </c>
      <c r="E542" s="68">
        <v>0.61046999999999996</v>
      </c>
      <c r="F542" s="74">
        <v>1</v>
      </c>
      <c r="G542" s="74">
        <v>1</v>
      </c>
      <c r="H542" s="68">
        <f t="shared" si="16"/>
        <v>0.61046999999999996</v>
      </c>
      <c r="I542" s="70">
        <f t="shared" si="17"/>
        <v>0.61046999999999996</v>
      </c>
      <c r="J542" s="71">
        <f>ROUND((H542*'2-Calculator'!$D$26),2)</f>
        <v>4023</v>
      </c>
      <c r="K542" s="71">
        <f>ROUND((I542*'2-Calculator'!$D$26),2)</f>
        <v>4023</v>
      </c>
      <c r="L542" s="69">
        <v>1.63</v>
      </c>
      <c r="M542" s="66" t="s">
        <v>2525</v>
      </c>
      <c r="N542" s="66" t="s">
        <v>2530</v>
      </c>
      <c r="O542" s="66"/>
      <c r="P542" s="66" t="s">
        <v>1829</v>
      </c>
      <c r="Q542" s="141">
        <v>3</v>
      </c>
    </row>
    <row r="543" spans="1:17" s="72" customFormat="1">
      <c r="A543" s="66"/>
      <c r="B543" s="66" t="s">
        <v>730</v>
      </c>
      <c r="C543" s="221" t="s">
        <v>1635</v>
      </c>
      <c r="D543" s="66" t="s">
        <v>2263</v>
      </c>
      <c r="E543" s="68">
        <v>0.84767000000000003</v>
      </c>
      <c r="F543" s="74">
        <v>1</v>
      </c>
      <c r="G543" s="74">
        <v>1</v>
      </c>
      <c r="H543" s="68">
        <f t="shared" si="16"/>
        <v>0.84767000000000003</v>
      </c>
      <c r="I543" s="70">
        <f t="shared" si="17"/>
        <v>0.84767000000000003</v>
      </c>
      <c r="J543" s="71">
        <f>ROUND((H543*'2-Calculator'!$D$26),2)</f>
        <v>5586.15</v>
      </c>
      <c r="K543" s="71">
        <f>ROUND((I543*'2-Calculator'!$D$26),2)</f>
        <v>5586.15</v>
      </c>
      <c r="L543" s="69">
        <v>3.75</v>
      </c>
      <c r="M543" s="66" t="s">
        <v>2525</v>
      </c>
      <c r="N543" s="66" t="s">
        <v>2530</v>
      </c>
      <c r="O543" s="66"/>
      <c r="P543" s="66" t="s">
        <v>1829</v>
      </c>
      <c r="Q543" s="141">
        <v>22</v>
      </c>
    </row>
    <row r="544" spans="1:17" s="72" customFormat="1">
      <c r="A544" s="66"/>
      <c r="B544" s="66" t="s">
        <v>729</v>
      </c>
      <c r="C544" s="221" t="s">
        <v>1635</v>
      </c>
      <c r="D544" s="66" t="s">
        <v>2263</v>
      </c>
      <c r="E544" s="68">
        <v>1.19079</v>
      </c>
      <c r="F544" s="74">
        <v>1</v>
      </c>
      <c r="G544" s="74">
        <v>1</v>
      </c>
      <c r="H544" s="68">
        <f t="shared" si="16"/>
        <v>1.19079</v>
      </c>
      <c r="I544" s="70">
        <f t="shared" si="17"/>
        <v>1.19079</v>
      </c>
      <c r="J544" s="71">
        <f>ROUND((H544*'2-Calculator'!$D$26),2)</f>
        <v>7847.31</v>
      </c>
      <c r="K544" s="71">
        <f>ROUND((I544*'2-Calculator'!$D$26),2)</f>
        <v>7847.31</v>
      </c>
      <c r="L544" s="69">
        <v>5.78</v>
      </c>
      <c r="M544" s="66" t="s">
        <v>2525</v>
      </c>
      <c r="N544" s="66" t="s">
        <v>2530</v>
      </c>
      <c r="O544" s="66"/>
      <c r="P544" s="66" t="s">
        <v>1829</v>
      </c>
      <c r="Q544" s="141">
        <v>30</v>
      </c>
    </row>
    <row r="545" spans="1:17" s="72" customFormat="1">
      <c r="A545" s="66"/>
      <c r="B545" s="66" t="s">
        <v>728</v>
      </c>
      <c r="C545" s="221" t="s">
        <v>1635</v>
      </c>
      <c r="D545" s="66" t="s">
        <v>2263</v>
      </c>
      <c r="E545" s="68">
        <v>2.21915</v>
      </c>
      <c r="F545" s="74">
        <v>1</v>
      </c>
      <c r="G545" s="74">
        <v>1</v>
      </c>
      <c r="H545" s="68">
        <f t="shared" si="16"/>
        <v>2.21915</v>
      </c>
      <c r="I545" s="70">
        <f t="shared" si="17"/>
        <v>2.21915</v>
      </c>
      <c r="J545" s="71">
        <f>ROUND((H545*'2-Calculator'!$D$26),2)</f>
        <v>14624.2</v>
      </c>
      <c r="K545" s="71">
        <f>ROUND((I545*'2-Calculator'!$D$26),2)</f>
        <v>14624.2</v>
      </c>
      <c r="L545" s="69">
        <v>8.7100000000000009</v>
      </c>
      <c r="M545" s="66" t="s">
        <v>2525</v>
      </c>
      <c r="N545" s="66" t="s">
        <v>2530</v>
      </c>
      <c r="O545" s="66"/>
      <c r="P545" s="66" t="s">
        <v>1829</v>
      </c>
      <c r="Q545" s="141">
        <v>10</v>
      </c>
    </row>
    <row r="546" spans="1:17" s="72" customFormat="1">
      <c r="A546" s="66"/>
      <c r="B546" s="66" t="s">
        <v>727</v>
      </c>
      <c r="C546" s="221" t="s">
        <v>1636</v>
      </c>
      <c r="D546" s="66" t="s">
        <v>2264</v>
      </c>
      <c r="E546" s="68">
        <v>0.54151000000000005</v>
      </c>
      <c r="F546" s="74">
        <v>1</v>
      </c>
      <c r="G546" s="74">
        <v>1</v>
      </c>
      <c r="H546" s="68">
        <f t="shared" si="16"/>
        <v>0.54151000000000005</v>
      </c>
      <c r="I546" s="70">
        <f t="shared" si="17"/>
        <v>0.54151000000000005</v>
      </c>
      <c r="J546" s="71">
        <f>ROUND((H546*'2-Calculator'!$D$26),2)</f>
        <v>3568.55</v>
      </c>
      <c r="K546" s="71">
        <f>ROUND((I546*'2-Calculator'!$D$26),2)</f>
        <v>3568.55</v>
      </c>
      <c r="L546" s="69">
        <v>2.82</v>
      </c>
      <c r="M546" s="66" t="s">
        <v>2525</v>
      </c>
      <c r="N546" s="66" t="s">
        <v>2530</v>
      </c>
      <c r="O546" s="66"/>
      <c r="P546" s="66" t="s">
        <v>1829</v>
      </c>
      <c r="Q546" s="141">
        <v>141</v>
      </c>
    </row>
    <row r="547" spans="1:17" s="72" customFormat="1">
      <c r="A547" s="66"/>
      <c r="B547" s="66" t="s">
        <v>726</v>
      </c>
      <c r="C547" s="221" t="s">
        <v>1636</v>
      </c>
      <c r="D547" s="66" t="s">
        <v>2264</v>
      </c>
      <c r="E547" s="68">
        <v>0.69396999999999998</v>
      </c>
      <c r="F547" s="74">
        <v>1</v>
      </c>
      <c r="G547" s="74">
        <v>1</v>
      </c>
      <c r="H547" s="68">
        <f t="shared" si="16"/>
        <v>0.69396999999999998</v>
      </c>
      <c r="I547" s="70">
        <f t="shared" si="17"/>
        <v>0.69396999999999998</v>
      </c>
      <c r="J547" s="71">
        <f>ROUND((H547*'2-Calculator'!$D$26),2)</f>
        <v>4573.26</v>
      </c>
      <c r="K547" s="71">
        <f>ROUND((I547*'2-Calculator'!$D$26),2)</f>
        <v>4573.26</v>
      </c>
      <c r="L547" s="69">
        <v>3.51</v>
      </c>
      <c r="M547" s="66" t="s">
        <v>2525</v>
      </c>
      <c r="N547" s="66" t="s">
        <v>2530</v>
      </c>
      <c r="O547" s="66"/>
      <c r="P547" s="66" t="s">
        <v>1829</v>
      </c>
      <c r="Q547" s="141">
        <v>168</v>
      </c>
    </row>
    <row r="548" spans="1:17" s="72" customFormat="1">
      <c r="A548" s="66"/>
      <c r="B548" s="66" t="s">
        <v>725</v>
      </c>
      <c r="C548" s="221" t="s">
        <v>1636</v>
      </c>
      <c r="D548" s="66" t="s">
        <v>2264</v>
      </c>
      <c r="E548" s="68">
        <v>1.1068800000000001</v>
      </c>
      <c r="F548" s="74">
        <v>1</v>
      </c>
      <c r="G548" s="74">
        <v>1</v>
      </c>
      <c r="H548" s="68">
        <f t="shared" si="16"/>
        <v>1.1068800000000001</v>
      </c>
      <c r="I548" s="70">
        <f t="shared" si="17"/>
        <v>1.1068800000000001</v>
      </c>
      <c r="J548" s="71">
        <f>ROUND((H548*'2-Calculator'!$D$26),2)</f>
        <v>7294.34</v>
      </c>
      <c r="K548" s="71">
        <f>ROUND((I548*'2-Calculator'!$D$26),2)</f>
        <v>7294.34</v>
      </c>
      <c r="L548" s="69">
        <v>5.33</v>
      </c>
      <c r="M548" s="66" t="s">
        <v>2525</v>
      </c>
      <c r="N548" s="66" t="s">
        <v>2530</v>
      </c>
      <c r="O548" s="66"/>
      <c r="P548" s="66" t="s">
        <v>1829</v>
      </c>
      <c r="Q548" s="141">
        <v>82</v>
      </c>
    </row>
    <row r="549" spans="1:17" s="72" customFormat="1">
      <c r="A549" s="66"/>
      <c r="B549" s="66" t="s">
        <v>724</v>
      </c>
      <c r="C549" s="221" t="s">
        <v>1636</v>
      </c>
      <c r="D549" s="66" t="s">
        <v>2264</v>
      </c>
      <c r="E549" s="68">
        <v>2.8719199999999998</v>
      </c>
      <c r="F549" s="74">
        <v>1</v>
      </c>
      <c r="G549" s="74">
        <v>1</v>
      </c>
      <c r="H549" s="68">
        <f t="shared" si="16"/>
        <v>2.8719199999999998</v>
      </c>
      <c r="I549" s="70">
        <f t="shared" si="17"/>
        <v>2.8719199999999998</v>
      </c>
      <c r="J549" s="71">
        <f>ROUND((H549*'2-Calculator'!$D$26),2)</f>
        <v>18925.95</v>
      </c>
      <c r="K549" s="71">
        <f>ROUND((I549*'2-Calculator'!$D$26),2)</f>
        <v>18925.95</v>
      </c>
      <c r="L549" s="69">
        <v>12.98</v>
      </c>
      <c r="M549" s="66" t="s">
        <v>2525</v>
      </c>
      <c r="N549" s="66" t="s">
        <v>2530</v>
      </c>
      <c r="O549" s="66"/>
      <c r="P549" s="66" t="s">
        <v>1829</v>
      </c>
      <c r="Q549" s="141">
        <v>12</v>
      </c>
    </row>
    <row r="550" spans="1:17" s="72" customFormat="1">
      <c r="A550" s="66"/>
      <c r="B550" s="66" t="s">
        <v>723</v>
      </c>
      <c r="C550" s="221" t="s">
        <v>1637</v>
      </c>
      <c r="D550" s="66" t="s">
        <v>2265</v>
      </c>
      <c r="E550" s="68">
        <v>0.52012000000000003</v>
      </c>
      <c r="F550" s="74">
        <v>1</v>
      </c>
      <c r="G550" s="74">
        <v>1</v>
      </c>
      <c r="H550" s="68">
        <f t="shared" si="16"/>
        <v>0.52012000000000003</v>
      </c>
      <c r="I550" s="70">
        <f t="shared" si="17"/>
        <v>0.52012000000000003</v>
      </c>
      <c r="J550" s="71">
        <f>ROUND((H550*'2-Calculator'!$D$26),2)</f>
        <v>3427.59</v>
      </c>
      <c r="K550" s="71">
        <f>ROUND((I550*'2-Calculator'!$D$26),2)</f>
        <v>3427.59</v>
      </c>
      <c r="L550" s="69">
        <v>1.78</v>
      </c>
      <c r="M550" s="66" t="s">
        <v>2525</v>
      </c>
      <c r="N550" s="66" t="s">
        <v>2530</v>
      </c>
      <c r="O550" s="66"/>
      <c r="P550" s="66" t="s">
        <v>1829</v>
      </c>
      <c r="Q550" s="141">
        <v>12</v>
      </c>
    </row>
    <row r="551" spans="1:17" s="72" customFormat="1">
      <c r="A551" s="66"/>
      <c r="B551" s="66" t="s">
        <v>722</v>
      </c>
      <c r="C551" s="221" t="s">
        <v>1637</v>
      </c>
      <c r="D551" s="66" t="s">
        <v>2265</v>
      </c>
      <c r="E551" s="68">
        <v>0.64329999999999998</v>
      </c>
      <c r="F551" s="74">
        <v>1</v>
      </c>
      <c r="G551" s="74">
        <v>1</v>
      </c>
      <c r="H551" s="68">
        <f t="shared" si="16"/>
        <v>0.64329999999999998</v>
      </c>
      <c r="I551" s="70">
        <f t="shared" si="17"/>
        <v>0.64329999999999998</v>
      </c>
      <c r="J551" s="71">
        <f>ROUND((H551*'2-Calculator'!$D$26),2)</f>
        <v>4239.3500000000004</v>
      </c>
      <c r="K551" s="71">
        <f>ROUND((I551*'2-Calculator'!$D$26),2)</f>
        <v>4239.3500000000004</v>
      </c>
      <c r="L551" s="69">
        <v>3.14</v>
      </c>
      <c r="M551" s="66" t="s">
        <v>2525</v>
      </c>
      <c r="N551" s="66" t="s">
        <v>2530</v>
      </c>
      <c r="O551" s="66"/>
      <c r="P551" s="66" t="s">
        <v>1829</v>
      </c>
      <c r="Q551" s="141">
        <v>36</v>
      </c>
    </row>
    <row r="552" spans="1:17" s="72" customFormat="1">
      <c r="A552" s="66"/>
      <c r="B552" s="66" t="s">
        <v>721</v>
      </c>
      <c r="C552" s="221" t="s">
        <v>1637</v>
      </c>
      <c r="D552" s="66" t="s">
        <v>2265</v>
      </c>
      <c r="E552" s="68">
        <v>1.12157</v>
      </c>
      <c r="F552" s="74">
        <v>1</v>
      </c>
      <c r="G552" s="74">
        <v>1</v>
      </c>
      <c r="H552" s="68">
        <f t="shared" si="16"/>
        <v>1.12157</v>
      </c>
      <c r="I552" s="70">
        <f t="shared" si="17"/>
        <v>1.12157</v>
      </c>
      <c r="J552" s="71">
        <f>ROUND((H552*'2-Calculator'!$D$26),2)</f>
        <v>7391.15</v>
      </c>
      <c r="K552" s="71">
        <f>ROUND((I552*'2-Calculator'!$D$26),2)</f>
        <v>7391.15</v>
      </c>
      <c r="L552" s="69">
        <v>5.07</v>
      </c>
      <c r="M552" s="66" t="s">
        <v>2525</v>
      </c>
      <c r="N552" s="66" t="s">
        <v>2530</v>
      </c>
      <c r="O552" s="66"/>
      <c r="P552" s="66" t="s">
        <v>1829</v>
      </c>
      <c r="Q552" s="141">
        <v>68</v>
      </c>
    </row>
    <row r="553" spans="1:17" s="72" customFormat="1">
      <c r="A553" s="66"/>
      <c r="B553" s="66" t="s">
        <v>720</v>
      </c>
      <c r="C553" s="221" t="s">
        <v>1637</v>
      </c>
      <c r="D553" s="66" t="s">
        <v>2265</v>
      </c>
      <c r="E553" s="68">
        <v>2.2417899999999999</v>
      </c>
      <c r="F553" s="74">
        <v>1</v>
      </c>
      <c r="G553" s="74">
        <v>1</v>
      </c>
      <c r="H553" s="68">
        <f t="shared" si="16"/>
        <v>2.2417899999999999</v>
      </c>
      <c r="I553" s="70">
        <f t="shared" si="17"/>
        <v>2.2417899999999999</v>
      </c>
      <c r="J553" s="71">
        <f>ROUND((H553*'2-Calculator'!$D$26),2)</f>
        <v>14773.4</v>
      </c>
      <c r="K553" s="71">
        <f>ROUND((I553*'2-Calculator'!$D$26),2)</f>
        <v>14773.4</v>
      </c>
      <c r="L553" s="69">
        <v>9.2899999999999991</v>
      </c>
      <c r="M553" s="66" t="s">
        <v>2525</v>
      </c>
      <c r="N553" s="66" t="s">
        <v>2530</v>
      </c>
      <c r="O553" s="66"/>
      <c r="P553" s="66" t="s">
        <v>1829</v>
      </c>
      <c r="Q553" s="141">
        <v>14</v>
      </c>
    </row>
    <row r="554" spans="1:17" s="72" customFormat="1">
      <c r="A554" s="66"/>
      <c r="B554" s="66" t="s">
        <v>719</v>
      </c>
      <c r="C554" s="221" t="s">
        <v>1638</v>
      </c>
      <c r="D554" s="66" t="s">
        <v>2266</v>
      </c>
      <c r="E554" s="68">
        <v>0.59372999999999998</v>
      </c>
      <c r="F554" s="74">
        <v>1</v>
      </c>
      <c r="G554" s="74">
        <v>1</v>
      </c>
      <c r="H554" s="68">
        <f t="shared" si="16"/>
        <v>0.59372999999999998</v>
      </c>
      <c r="I554" s="70">
        <f t="shared" si="17"/>
        <v>0.59372999999999998</v>
      </c>
      <c r="J554" s="71">
        <f>ROUND((H554*'2-Calculator'!$D$26),2)</f>
        <v>3912.68</v>
      </c>
      <c r="K554" s="71">
        <f>ROUND((I554*'2-Calculator'!$D$26),2)</f>
        <v>3912.68</v>
      </c>
      <c r="L554" s="69">
        <v>2.25</v>
      </c>
      <c r="M554" s="66" t="s">
        <v>2525</v>
      </c>
      <c r="N554" s="66" t="s">
        <v>2530</v>
      </c>
      <c r="O554" s="66"/>
      <c r="P554" s="66" t="s">
        <v>1829</v>
      </c>
      <c r="Q554" s="141">
        <v>11</v>
      </c>
    </row>
    <row r="555" spans="1:17" s="72" customFormat="1">
      <c r="A555" s="66"/>
      <c r="B555" s="66" t="s">
        <v>718</v>
      </c>
      <c r="C555" s="221" t="s">
        <v>1638</v>
      </c>
      <c r="D555" s="66" t="s">
        <v>2266</v>
      </c>
      <c r="E555" s="68">
        <v>0.84863999999999995</v>
      </c>
      <c r="F555" s="74">
        <v>1</v>
      </c>
      <c r="G555" s="74">
        <v>1</v>
      </c>
      <c r="H555" s="68">
        <f t="shared" si="16"/>
        <v>0.84863999999999995</v>
      </c>
      <c r="I555" s="70">
        <f t="shared" si="17"/>
        <v>0.84863999999999995</v>
      </c>
      <c r="J555" s="71">
        <f>ROUND((H555*'2-Calculator'!$D$26),2)</f>
        <v>5592.54</v>
      </c>
      <c r="K555" s="71">
        <f>ROUND((I555*'2-Calculator'!$D$26),2)</f>
        <v>5592.54</v>
      </c>
      <c r="L555" s="69">
        <v>3.17</v>
      </c>
      <c r="M555" s="66" t="s">
        <v>2525</v>
      </c>
      <c r="N555" s="66" t="s">
        <v>2530</v>
      </c>
      <c r="O555" s="66"/>
      <c r="P555" s="66" t="s">
        <v>1829</v>
      </c>
      <c r="Q555" s="141">
        <v>31</v>
      </c>
    </row>
    <row r="556" spans="1:17" s="72" customFormat="1">
      <c r="A556" s="66"/>
      <c r="B556" s="66" t="s">
        <v>717</v>
      </c>
      <c r="C556" s="221" t="s">
        <v>1638</v>
      </c>
      <c r="D556" s="66" t="s">
        <v>2266</v>
      </c>
      <c r="E556" s="68">
        <v>1.3011299999999999</v>
      </c>
      <c r="F556" s="74">
        <v>1</v>
      </c>
      <c r="G556" s="74">
        <v>1</v>
      </c>
      <c r="H556" s="68">
        <f t="shared" si="16"/>
        <v>1.3011299999999999</v>
      </c>
      <c r="I556" s="70">
        <f t="shared" si="17"/>
        <v>1.3011299999999999</v>
      </c>
      <c r="J556" s="71">
        <f>ROUND((H556*'2-Calculator'!$D$26),2)</f>
        <v>8574.4500000000007</v>
      </c>
      <c r="K556" s="71">
        <f>ROUND((I556*'2-Calculator'!$D$26),2)</f>
        <v>8574.4500000000007</v>
      </c>
      <c r="L556" s="69">
        <v>5.0599999999999996</v>
      </c>
      <c r="M556" s="66" t="s">
        <v>2525</v>
      </c>
      <c r="N556" s="66" t="s">
        <v>2530</v>
      </c>
      <c r="O556" s="66"/>
      <c r="P556" s="66" t="s">
        <v>1829</v>
      </c>
      <c r="Q556" s="141">
        <v>32</v>
      </c>
    </row>
    <row r="557" spans="1:17" s="72" customFormat="1">
      <c r="A557" s="66"/>
      <c r="B557" s="66" t="s">
        <v>716</v>
      </c>
      <c r="C557" s="221" t="s">
        <v>1638</v>
      </c>
      <c r="D557" s="66" t="s">
        <v>2266</v>
      </c>
      <c r="E557" s="68">
        <v>2.6401500000000002</v>
      </c>
      <c r="F557" s="74">
        <v>1</v>
      </c>
      <c r="G557" s="74">
        <v>1</v>
      </c>
      <c r="H557" s="68">
        <f t="shared" si="16"/>
        <v>2.6401500000000002</v>
      </c>
      <c r="I557" s="70">
        <f t="shared" si="17"/>
        <v>2.6401500000000002</v>
      </c>
      <c r="J557" s="71">
        <f>ROUND((H557*'2-Calculator'!$D$26),2)</f>
        <v>17398.59</v>
      </c>
      <c r="K557" s="71">
        <f>ROUND((I557*'2-Calculator'!$D$26),2)</f>
        <v>17398.59</v>
      </c>
      <c r="L557" s="69">
        <v>9.52</v>
      </c>
      <c r="M557" s="66" t="s">
        <v>2525</v>
      </c>
      <c r="N557" s="66" t="s">
        <v>2530</v>
      </c>
      <c r="O557" s="66"/>
      <c r="P557" s="66" t="s">
        <v>1829</v>
      </c>
      <c r="Q557" s="141">
        <v>1</v>
      </c>
    </row>
    <row r="558" spans="1:17" s="72" customFormat="1">
      <c r="A558" s="66"/>
      <c r="B558" s="66" t="s">
        <v>715</v>
      </c>
      <c r="C558" s="221" t="s">
        <v>1639</v>
      </c>
      <c r="D558" s="66" t="s">
        <v>2058</v>
      </c>
      <c r="E558" s="68">
        <v>1.74072</v>
      </c>
      <c r="F558" s="74">
        <v>1</v>
      </c>
      <c r="G558" s="74">
        <v>1</v>
      </c>
      <c r="H558" s="68">
        <f t="shared" si="16"/>
        <v>1.74072</v>
      </c>
      <c r="I558" s="70">
        <f t="shared" si="17"/>
        <v>1.74072</v>
      </c>
      <c r="J558" s="71">
        <f>ROUND((H558*'2-Calculator'!$D$26),2)</f>
        <v>11471.34</v>
      </c>
      <c r="K558" s="71">
        <f>ROUND((I558*'2-Calculator'!$D$26),2)</f>
        <v>11471.34</v>
      </c>
      <c r="L558" s="69">
        <v>2.5</v>
      </c>
      <c r="M558" s="66" t="s">
        <v>2525</v>
      </c>
      <c r="N558" s="66" t="s">
        <v>2526</v>
      </c>
      <c r="O558" s="66"/>
      <c r="P558" s="66" t="s">
        <v>1829</v>
      </c>
      <c r="Q558" s="141">
        <v>81</v>
      </c>
    </row>
    <row r="559" spans="1:17" s="72" customFormat="1">
      <c r="A559" s="66"/>
      <c r="B559" s="66" t="s">
        <v>714</v>
      </c>
      <c r="C559" s="221" t="s">
        <v>1639</v>
      </c>
      <c r="D559" s="66" t="s">
        <v>2058</v>
      </c>
      <c r="E559" s="68">
        <v>1.8782799999999999</v>
      </c>
      <c r="F559" s="74">
        <v>1</v>
      </c>
      <c r="G559" s="74">
        <v>1</v>
      </c>
      <c r="H559" s="68">
        <f t="shared" si="16"/>
        <v>1.8782799999999999</v>
      </c>
      <c r="I559" s="70">
        <f t="shared" si="17"/>
        <v>1.8782799999999999</v>
      </c>
      <c r="J559" s="71">
        <f>ROUND((H559*'2-Calculator'!$D$26),2)</f>
        <v>12377.87</v>
      </c>
      <c r="K559" s="71">
        <f>ROUND((I559*'2-Calculator'!$D$26),2)</f>
        <v>12377.87</v>
      </c>
      <c r="L559" s="69">
        <v>2.72</v>
      </c>
      <c r="M559" s="66" t="s">
        <v>2525</v>
      </c>
      <c r="N559" s="66" t="s">
        <v>2526</v>
      </c>
      <c r="O559" s="66"/>
      <c r="P559" s="66" t="s">
        <v>1829</v>
      </c>
      <c r="Q559" s="141">
        <v>101</v>
      </c>
    </row>
    <row r="560" spans="1:17" s="72" customFormat="1">
      <c r="A560" s="66"/>
      <c r="B560" s="66" t="s">
        <v>713</v>
      </c>
      <c r="C560" s="221" t="s">
        <v>1639</v>
      </c>
      <c r="D560" s="66" t="s">
        <v>2058</v>
      </c>
      <c r="E560" s="68">
        <v>2.3780899999999998</v>
      </c>
      <c r="F560" s="74">
        <v>1</v>
      </c>
      <c r="G560" s="74">
        <v>1</v>
      </c>
      <c r="H560" s="68">
        <f t="shared" si="16"/>
        <v>2.3780899999999998</v>
      </c>
      <c r="I560" s="70">
        <f t="shared" si="17"/>
        <v>2.3780899999999998</v>
      </c>
      <c r="J560" s="71">
        <f>ROUND((H560*'2-Calculator'!$D$26),2)</f>
        <v>15671.61</v>
      </c>
      <c r="K560" s="71">
        <f>ROUND((I560*'2-Calculator'!$D$26),2)</f>
        <v>15671.61</v>
      </c>
      <c r="L560" s="69">
        <v>4.55</v>
      </c>
      <c r="M560" s="66" t="s">
        <v>2525</v>
      </c>
      <c r="N560" s="66" t="s">
        <v>2526</v>
      </c>
      <c r="O560" s="66"/>
      <c r="P560" s="66" t="s">
        <v>1829</v>
      </c>
      <c r="Q560" s="141">
        <v>16</v>
      </c>
    </row>
    <row r="561" spans="1:17" s="72" customFormat="1">
      <c r="A561" s="66"/>
      <c r="B561" s="66" t="s">
        <v>712</v>
      </c>
      <c r="C561" s="221" t="s">
        <v>1639</v>
      </c>
      <c r="D561" s="66" t="s">
        <v>2058</v>
      </c>
      <c r="E561" s="68">
        <v>3.7688799999999998</v>
      </c>
      <c r="F561" s="74">
        <v>1</v>
      </c>
      <c r="G561" s="74">
        <v>1</v>
      </c>
      <c r="H561" s="68">
        <f t="shared" si="16"/>
        <v>3.7688799999999998</v>
      </c>
      <c r="I561" s="70">
        <f t="shared" si="17"/>
        <v>3.7688799999999998</v>
      </c>
      <c r="J561" s="71">
        <f>ROUND((H561*'2-Calculator'!$D$26),2)</f>
        <v>24836.92</v>
      </c>
      <c r="K561" s="71">
        <f>ROUND((I561*'2-Calculator'!$D$26),2)</f>
        <v>24836.92</v>
      </c>
      <c r="L561" s="69">
        <v>10.75</v>
      </c>
      <c r="M561" s="66" t="s">
        <v>2525</v>
      </c>
      <c r="N561" s="66" t="s">
        <v>2526</v>
      </c>
      <c r="O561" s="66"/>
      <c r="P561" s="66" t="s">
        <v>1829</v>
      </c>
      <c r="Q561" s="141">
        <v>2</v>
      </c>
    </row>
    <row r="562" spans="1:17" s="72" customFormat="1">
      <c r="A562" s="66"/>
      <c r="B562" s="66" t="s">
        <v>711</v>
      </c>
      <c r="C562" s="221" t="s">
        <v>1640</v>
      </c>
      <c r="D562" s="66" t="s">
        <v>2059</v>
      </c>
      <c r="E562" s="68">
        <v>1.6990700000000001</v>
      </c>
      <c r="F562" s="74">
        <v>1</v>
      </c>
      <c r="G562" s="74">
        <v>1</v>
      </c>
      <c r="H562" s="68">
        <f t="shared" si="16"/>
        <v>1.6990700000000001</v>
      </c>
      <c r="I562" s="70">
        <f t="shared" si="17"/>
        <v>1.6990700000000001</v>
      </c>
      <c r="J562" s="71">
        <f>ROUND((H562*'2-Calculator'!$D$26),2)</f>
        <v>11196.87</v>
      </c>
      <c r="K562" s="71">
        <f>ROUND((I562*'2-Calculator'!$D$26),2)</f>
        <v>11196.87</v>
      </c>
      <c r="L562" s="69">
        <v>2.12</v>
      </c>
      <c r="M562" s="66" t="s">
        <v>2525</v>
      </c>
      <c r="N562" s="66" t="s">
        <v>2526</v>
      </c>
      <c r="O562" s="66"/>
      <c r="P562" s="66" t="s">
        <v>1829</v>
      </c>
      <c r="Q562" s="141">
        <v>109</v>
      </c>
    </row>
    <row r="563" spans="1:17" s="72" customFormat="1">
      <c r="A563" s="66"/>
      <c r="B563" s="66" t="s">
        <v>710</v>
      </c>
      <c r="C563" s="221" t="s">
        <v>1640</v>
      </c>
      <c r="D563" s="66" t="s">
        <v>2059</v>
      </c>
      <c r="E563" s="68">
        <v>1.86497</v>
      </c>
      <c r="F563" s="74">
        <v>1</v>
      </c>
      <c r="G563" s="74">
        <v>1</v>
      </c>
      <c r="H563" s="68">
        <f t="shared" si="16"/>
        <v>1.86497</v>
      </c>
      <c r="I563" s="70">
        <f t="shared" si="17"/>
        <v>1.86497</v>
      </c>
      <c r="J563" s="71">
        <f>ROUND((H563*'2-Calculator'!$D$26),2)</f>
        <v>12290.15</v>
      </c>
      <c r="K563" s="71">
        <f>ROUND((I563*'2-Calculator'!$D$26),2)</f>
        <v>12290.15</v>
      </c>
      <c r="L563" s="69">
        <v>2.5099999999999998</v>
      </c>
      <c r="M563" s="66" t="s">
        <v>2525</v>
      </c>
      <c r="N563" s="66" t="s">
        <v>2526</v>
      </c>
      <c r="O563" s="66"/>
      <c r="P563" s="66" t="s">
        <v>1829</v>
      </c>
      <c r="Q563" s="141">
        <v>164</v>
      </c>
    </row>
    <row r="564" spans="1:17" s="72" customFormat="1">
      <c r="A564" s="66"/>
      <c r="B564" s="66" t="s">
        <v>709</v>
      </c>
      <c r="C564" s="221" t="s">
        <v>1640</v>
      </c>
      <c r="D564" s="66" t="s">
        <v>2059</v>
      </c>
      <c r="E564" s="68">
        <v>2.2852600000000001</v>
      </c>
      <c r="F564" s="74">
        <v>1</v>
      </c>
      <c r="G564" s="74">
        <v>1</v>
      </c>
      <c r="H564" s="68">
        <f t="shared" si="16"/>
        <v>2.2852600000000001</v>
      </c>
      <c r="I564" s="70">
        <f t="shared" si="17"/>
        <v>2.2852600000000001</v>
      </c>
      <c r="J564" s="71">
        <f>ROUND((H564*'2-Calculator'!$D$26),2)</f>
        <v>15059.86</v>
      </c>
      <c r="K564" s="71">
        <f>ROUND((I564*'2-Calculator'!$D$26),2)</f>
        <v>15059.86</v>
      </c>
      <c r="L564" s="69">
        <v>4.13</v>
      </c>
      <c r="M564" s="66" t="s">
        <v>2525</v>
      </c>
      <c r="N564" s="66" t="s">
        <v>2526</v>
      </c>
      <c r="O564" s="66"/>
      <c r="P564" s="66" t="s">
        <v>1829</v>
      </c>
      <c r="Q564" s="141">
        <v>14</v>
      </c>
    </row>
    <row r="565" spans="1:17" s="72" customFormat="1">
      <c r="A565" s="66"/>
      <c r="B565" s="66" t="s">
        <v>708</v>
      </c>
      <c r="C565" s="221" t="s">
        <v>1640</v>
      </c>
      <c r="D565" s="66" t="s">
        <v>2059</v>
      </c>
      <c r="E565" s="68">
        <v>3.8113700000000001</v>
      </c>
      <c r="F565" s="74">
        <v>1</v>
      </c>
      <c r="G565" s="74">
        <v>1</v>
      </c>
      <c r="H565" s="68">
        <f t="shared" si="16"/>
        <v>3.8113700000000001</v>
      </c>
      <c r="I565" s="70">
        <f t="shared" si="17"/>
        <v>3.8113700000000001</v>
      </c>
      <c r="J565" s="71">
        <f>ROUND((H565*'2-Calculator'!$D$26),2)</f>
        <v>25116.93</v>
      </c>
      <c r="K565" s="71">
        <f>ROUND((I565*'2-Calculator'!$D$26),2)</f>
        <v>25116.93</v>
      </c>
      <c r="L565" s="69">
        <v>13</v>
      </c>
      <c r="M565" s="66" t="s">
        <v>2525</v>
      </c>
      <c r="N565" s="66" t="s">
        <v>2526</v>
      </c>
      <c r="O565" s="66"/>
      <c r="P565" s="66" t="s">
        <v>1829</v>
      </c>
      <c r="Q565" s="141">
        <v>3</v>
      </c>
    </row>
    <row r="566" spans="1:17" s="72" customFormat="1">
      <c r="A566" s="66"/>
      <c r="B566" s="66" t="s">
        <v>707</v>
      </c>
      <c r="C566" s="221" t="s">
        <v>1641</v>
      </c>
      <c r="D566" s="66" t="s">
        <v>2267</v>
      </c>
      <c r="E566" s="68">
        <v>4.3458800000000002</v>
      </c>
      <c r="F566" s="74">
        <v>1</v>
      </c>
      <c r="G566" s="74">
        <v>1</v>
      </c>
      <c r="H566" s="68">
        <f t="shared" si="16"/>
        <v>4.3458800000000002</v>
      </c>
      <c r="I566" s="70">
        <f t="shared" si="17"/>
        <v>4.3458800000000002</v>
      </c>
      <c r="J566" s="71">
        <f>ROUND((H566*'2-Calculator'!$D$26),2)</f>
        <v>28639.35</v>
      </c>
      <c r="K566" s="71">
        <f>ROUND((I566*'2-Calculator'!$D$26),2)</f>
        <v>28639.35</v>
      </c>
      <c r="L566" s="69">
        <v>3.77</v>
      </c>
      <c r="M566" s="66" t="s">
        <v>2525</v>
      </c>
      <c r="N566" s="66" t="s">
        <v>2526</v>
      </c>
      <c r="O566" s="66"/>
      <c r="P566" s="66" t="s">
        <v>1829</v>
      </c>
      <c r="Q566" s="141">
        <v>36</v>
      </c>
    </row>
    <row r="567" spans="1:17" s="72" customFormat="1">
      <c r="A567" s="66"/>
      <c r="B567" s="66" t="s">
        <v>706</v>
      </c>
      <c r="C567" s="221" t="s">
        <v>1641</v>
      </c>
      <c r="D567" s="66" t="s">
        <v>2267</v>
      </c>
      <c r="E567" s="68">
        <v>5.1687099999999999</v>
      </c>
      <c r="F567" s="74">
        <v>1</v>
      </c>
      <c r="G567" s="74">
        <v>1</v>
      </c>
      <c r="H567" s="68">
        <f t="shared" si="16"/>
        <v>5.1687099999999999</v>
      </c>
      <c r="I567" s="70">
        <f t="shared" si="17"/>
        <v>5.1687099999999999</v>
      </c>
      <c r="J567" s="71">
        <f>ROUND((H567*'2-Calculator'!$D$26),2)</f>
        <v>34061.800000000003</v>
      </c>
      <c r="K567" s="71">
        <f>ROUND((I567*'2-Calculator'!$D$26),2)</f>
        <v>34061.800000000003</v>
      </c>
      <c r="L567" s="69">
        <v>5</v>
      </c>
      <c r="M567" s="66" t="s">
        <v>2525</v>
      </c>
      <c r="N567" s="66" t="s">
        <v>2526</v>
      </c>
      <c r="O567" s="66"/>
      <c r="P567" s="66" t="s">
        <v>1829</v>
      </c>
      <c r="Q567" s="141">
        <v>26</v>
      </c>
    </row>
    <row r="568" spans="1:17" s="72" customFormat="1">
      <c r="A568" s="66"/>
      <c r="B568" s="66" t="s">
        <v>705</v>
      </c>
      <c r="C568" s="221" t="s">
        <v>1641</v>
      </c>
      <c r="D568" s="66" t="s">
        <v>2267</v>
      </c>
      <c r="E568" s="68">
        <v>7.19747</v>
      </c>
      <c r="F568" s="74">
        <v>1</v>
      </c>
      <c r="G568" s="74">
        <v>1</v>
      </c>
      <c r="H568" s="68">
        <f t="shared" si="16"/>
        <v>7.19747</v>
      </c>
      <c r="I568" s="70">
        <f t="shared" si="17"/>
        <v>7.19747</v>
      </c>
      <c r="J568" s="71">
        <f>ROUND((H568*'2-Calculator'!$D$26),2)</f>
        <v>47431.33</v>
      </c>
      <c r="K568" s="71">
        <f>ROUND((I568*'2-Calculator'!$D$26),2)</f>
        <v>47431.33</v>
      </c>
      <c r="L568" s="69">
        <v>7.79</v>
      </c>
      <c r="M568" s="66" t="s">
        <v>2525</v>
      </c>
      <c r="N568" s="66" t="s">
        <v>2526</v>
      </c>
      <c r="O568" s="66"/>
      <c r="P568" s="66" t="s">
        <v>1829</v>
      </c>
      <c r="Q568" s="141">
        <v>23</v>
      </c>
    </row>
    <row r="569" spans="1:17" s="72" customFormat="1">
      <c r="A569" s="66"/>
      <c r="B569" s="66" t="s">
        <v>704</v>
      </c>
      <c r="C569" s="221" t="s">
        <v>1641</v>
      </c>
      <c r="D569" s="66" t="s">
        <v>2267</v>
      </c>
      <c r="E569" s="68">
        <v>9.6166800000000006</v>
      </c>
      <c r="F569" s="74">
        <v>1</v>
      </c>
      <c r="G569" s="74">
        <v>1</v>
      </c>
      <c r="H569" s="68">
        <f t="shared" si="16"/>
        <v>9.6166800000000006</v>
      </c>
      <c r="I569" s="70">
        <f t="shared" si="17"/>
        <v>9.6166800000000006</v>
      </c>
      <c r="J569" s="71">
        <f>ROUND((H569*'2-Calculator'!$D$26),2)</f>
        <v>63373.919999999998</v>
      </c>
      <c r="K569" s="71">
        <f>ROUND((I569*'2-Calculator'!$D$26),2)</f>
        <v>63373.919999999998</v>
      </c>
      <c r="L569" s="69">
        <v>15.84</v>
      </c>
      <c r="M569" s="66" t="s">
        <v>2525</v>
      </c>
      <c r="N569" s="66" t="s">
        <v>2526</v>
      </c>
      <c r="O569" s="66"/>
      <c r="P569" s="66" t="s">
        <v>1829</v>
      </c>
      <c r="Q569" s="141">
        <v>2</v>
      </c>
    </row>
    <row r="570" spans="1:17" s="72" customFormat="1">
      <c r="A570" s="66"/>
      <c r="B570" s="66" t="s">
        <v>703</v>
      </c>
      <c r="C570" s="221" t="s">
        <v>1642</v>
      </c>
      <c r="D570" s="66" t="s">
        <v>2268</v>
      </c>
      <c r="E570" s="68">
        <v>2.8243200000000002</v>
      </c>
      <c r="F570" s="74">
        <v>1</v>
      </c>
      <c r="G570" s="74">
        <v>1</v>
      </c>
      <c r="H570" s="68">
        <f t="shared" si="16"/>
        <v>2.8243200000000002</v>
      </c>
      <c r="I570" s="70">
        <f t="shared" si="17"/>
        <v>2.8243200000000002</v>
      </c>
      <c r="J570" s="71">
        <f>ROUND((H570*'2-Calculator'!$D$26),2)</f>
        <v>18612.27</v>
      </c>
      <c r="K570" s="71">
        <f>ROUND((I570*'2-Calculator'!$D$26),2)</f>
        <v>18612.27</v>
      </c>
      <c r="L570" s="69">
        <v>2.59</v>
      </c>
      <c r="M570" s="66" t="s">
        <v>2525</v>
      </c>
      <c r="N570" s="66" t="s">
        <v>2526</v>
      </c>
      <c r="O570" s="66"/>
      <c r="P570" s="66" t="s">
        <v>1829</v>
      </c>
      <c r="Q570" s="141">
        <v>80</v>
      </c>
    </row>
    <row r="571" spans="1:17" s="72" customFormat="1">
      <c r="A571" s="66"/>
      <c r="B571" s="66" t="s">
        <v>702</v>
      </c>
      <c r="C571" s="221" t="s">
        <v>1642</v>
      </c>
      <c r="D571" s="66" t="s">
        <v>2268</v>
      </c>
      <c r="E571" s="68">
        <v>3.3224</v>
      </c>
      <c r="F571" s="74">
        <v>1</v>
      </c>
      <c r="G571" s="74">
        <v>1</v>
      </c>
      <c r="H571" s="68">
        <f t="shared" si="16"/>
        <v>3.3224</v>
      </c>
      <c r="I571" s="70">
        <f t="shared" si="17"/>
        <v>3.3224</v>
      </c>
      <c r="J571" s="71">
        <f>ROUND((H571*'2-Calculator'!$D$26),2)</f>
        <v>21894.62</v>
      </c>
      <c r="K571" s="71">
        <f>ROUND((I571*'2-Calculator'!$D$26),2)</f>
        <v>21894.62</v>
      </c>
      <c r="L571" s="69">
        <v>3.53</v>
      </c>
      <c r="M571" s="66" t="s">
        <v>2525</v>
      </c>
      <c r="N571" s="66" t="s">
        <v>2526</v>
      </c>
      <c r="O571" s="66"/>
      <c r="P571" s="66" t="s">
        <v>1829</v>
      </c>
      <c r="Q571" s="141">
        <v>36</v>
      </c>
    </row>
    <row r="572" spans="1:17" s="72" customFormat="1">
      <c r="A572" s="66"/>
      <c r="B572" s="66" t="s">
        <v>701</v>
      </c>
      <c r="C572" s="221" t="s">
        <v>1642</v>
      </c>
      <c r="D572" s="66" t="s">
        <v>2268</v>
      </c>
      <c r="E572" s="68">
        <v>4.6794399999999996</v>
      </c>
      <c r="F572" s="74">
        <v>1</v>
      </c>
      <c r="G572" s="74">
        <v>1</v>
      </c>
      <c r="H572" s="68">
        <f t="shared" si="16"/>
        <v>4.6794399999999996</v>
      </c>
      <c r="I572" s="70">
        <f t="shared" si="17"/>
        <v>4.6794399999999996</v>
      </c>
      <c r="J572" s="71">
        <f>ROUND((H572*'2-Calculator'!$D$26),2)</f>
        <v>30837.51</v>
      </c>
      <c r="K572" s="71">
        <f>ROUND((I572*'2-Calculator'!$D$26),2)</f>
        <v>30837.51</v>
      </c>
      <c r="L572" s="69">
        <v>6.53</v>
      </c>
      <c r="M572" s="66" t="s">
        <v>2525</v>
      </c>
      <c r="N572" s="66" t="s">
        <v>2526</v>
      </c>
      <c r="O572" s="66"/>
      <c r="P572" s="66" t="s">
        <v>1829</v>
      </c>
      <c r="Q572" s="141">
        <v>24</v>
      </c>
    </row>
    <row r="573" spans="1:17" s="72" customFormat="1">
      <c r="A573" s="66"/>
      <c r="B573" s="66" t="s">
        <v>700</v>
      </c>
      <c r="C573" s="221" t="s">
        <v>1642</v>
      </c>
      <c r="D573" s="66" t="s">
        <v>2268</v>
      </c>
      <c r="E573" s="68">
        <v>7.5609700000000002</v>
      </c>
      <c r="F573" s="74">
        <v>1</v>
      </c>
      <c r="G573" s="74">
        <v>1</v>
      </c>
      <c r="H573" s="68">
        <f t="shared" si="16"/>
        <v>7.5609700000000002</v>
      </c>
      <c r="I573" s="70">
        <f t="shared" si="17"/>
        <v>7.5609700000000002</v>
      </c>
      <c r="J573" s="71">
        <f>ROUND((H573*'2-Calculator'!$D$26),2)</f>
        <v>49826.79</v>
      </c>
      <c r="K573" s="71">
        <f>ROUND((I573*'2-Calculator'!$D$26),2)</f>
        <v>49826.79</v>
      </c>
      <c r="L573" s="69">
        <v>17.77</v>
      </c>
      <c r="M573" s="66" t="s">
        <v>2525</v>
      </c>
      <c r="N573" s="66" t="s">
        <v>2526</v>
      </c>
      <c r="O573" s="66"/>
      <c r="P573" s="66" t="s">
        <v>1829</v>
      </c>
      <c r="Q573" s="141">
        <v>3</v>
      </c>
    </row>
    <row r="574" spans="1:17" s="72" customFormat="1">
      <c r="A574" s="66"/>
      <c r="B574" s="66" t="s">
        <v>699</v>
      </c>
      <c r="C574" s="221" t="s">
        <v>1643</v>
      </c>
      <c r="D574" s="66" t="s">
        <v>2439</v>
      </c>
      <c r="E574" s="68">
        <v>1.0702799999999999</v>
      </c>
      <c r="F574" s="74">
        <v>1</v>
      </c>
      <c r="G574" s="74">
        <v>1</v>
      </c>
      <c r="H574" s="68">
        <f t="shared" si="16"/>
        <v>1.0702799999999999</v>
      </c>
      <c r="I574" s="70">
        <f t="shared" si="17"/>
        <v>1.0702799999999999</v>
      </c>
      <c r="J574" s="71">
        <f>ROUND((H574*'2-Calculator'!$D$26),2)</f>
        <v>7053.15</v>
      </c>
      <c r="K574" s="71">
        <f>ROUND((I574*'2-Calculator'!$D$26),2)</f>
        <v>7053.15</v>
      </c>
      <c r="L574" s="69">
        <v>5.17</v>
      </c>
      <c r="M574" s="66" t="s">
        <v>2525</v>
      </c>
      <c r="N574" s="66" t="s">
        <v>2526</v>
      </c>
      <c r="O574" s="66"/>
      <c r="P574" s="66" t="s">
        <v>1829</v>
      </c>
      <c r="Q574" s="141">
        <v>13</v>
      </c>
    </row>
    <row r="575" spans="1:17" s="72" customFormat="1">
      <c r="A575" s="66"/>
      <c r="B575" s="66" t="s">
        <v>698</v>
      </c>
      <c r="C575" s="221" t="s">
        <v>1643</v>
      </c>
      <c r="D575" s="66" t="s">
        <v>2439</v>
      </c>
      <c r="E575" s="68">
        <v>1.39869</v>
      </c>
      <c r="F575" s="74">
        <v>1</v>
      </c>
      <c r="G575" s="74">
        <v>1</v>
      </c>
      <c r="H575" s="68">
        <f t="shared" si="16"/>
        <v>1.39869</v>
      </c>
      <c r="I575" s="70">
        <f t="shared" si="17"/>
        <v>1.39869</v>
      </c>
      <c r="J575" s="71">
        <f>ROUND((H575*'2-Calculator'!$D$26),2)</f>
        <v>9217.3700000000008</v>
      </c>
      <c r="K575" s="71">
        <f>ROUND((I575*'2-Calculator'!$D$26),2)</f>
        <v>9217.3700000000008</v>
      </c>
      <c r="L575" s="69">
        <v>7.01</v>
      </c>
      <c r="M575" s="66" t="s">
        <v>2525</v>
      </c>
      <c r="N575" s="66" t="s">
        <v>2526</v>
      </c>
      <c r="O575" s="66"/>
      <c r="P575" s="66" t="s">
        <v>1829</v>
      </c>
      <c r="Q575" s="141">
        <v>52</v>
      </c>
    </row>
    <row r="576" spans="1:17" s="72" customFormat="1">
      <c r="A576" s="66"/>
      <c r="B576" s="66" t="s">
        <v>697</v>
      </c>
      <c r="C576" s="221" t="s">
        <v>1643</v>
      </c>
      <c r="D576" s="66" t="s">
        <v>2439</v>
      </c>
      <c r="E576" s="68">
        <v>2.2753700000000001</v>
      </c>
      <c r="F576" s="74">
        <v>1</v>
      </c>
      <c r="G576" s="74">
        <v>1</v>
      </c>
      <c r="H576" s="68">
        <f t="shared" si="16"/>
        <v>2.2753700000000001</v>
      </c>
      <c r="I576" s="70">
        <f t="shared" si="17"/>
        <v>2.2753700000000001</v>
      </c>
      <c r="J576" s="71">
        <f>ROUND((H576*'2-Calculator'!$D$26),2)</f>
        <v>14994.69</v>
      </c>
      <c r="K576" s="71">
        <f>ROUND((I576*'2-Calculator'!$D$26),2)</f>
        <v>14994.69</v>
      </c>
      <c r="L576" s="69">
        <v>10.39</v>
      </c>
      <c r="M576" s="66" t="s">
        <v>2525</v>
      </c>
      <c r="N576" s="66" t="s">
        <v>2526</v>
      </c>
      <c r="O576" s="66"/>
      <c r="P576" s="66" t="s">
        <v>1829</v>
      </c>
      <c r="Q576" s="141">
        <v>74</v>
      </c>
    </row>
    <row r="577" spans="1:17" s="72" customFormat="1">
      <c r="A577" s="66"/>
      <c r="B577" s="66" t="s">
        <v>696</v>
      </c>
      <c r="C577" s="221" t="s">
        <v>1643</v>
      </c>
      <c r="D577" s="66" t="s">
        <v>2439</v>
      </c>
      <c r="E577" s="68">
        <v>4.3973399999999998</v>
      </c>
      <c r="F577" s="74">
        <v>1</v>
      </c>
      <c r="G577" s="74">
        <v>1</v>
      </c>
      <c r="H577" s="68">
        <f t="shared" si="16"/>
        <v>4.3973399999999998</v>
      </c>
      <c r="I577" s="70">
        <f t="shared" si="17"/>
        <v>4.3973399999999998</v>
      </c>
      <c r="J577" s="71">
        <f>ROUND((H577*'2-Calculator'!$D$26),2)</f>
        <v>28978.47</v>
      </c>
      <c r="K577" s="71">
        <f>ROUND((I577*'2-Calculator'!$D$26),2)</f>
        <v>28978.47</v>
      </c>
      <c r="L577" s="69">
        <v>20.59</v>
      </c>
      <c r="M577" s="66" t="s">
        <v>2525</v>
      </c>
      <c r="N577" s="66" t="s">
        <v>2526</v>
      </c>
      <c r="O577" s="66"/>
      <c r="P577" s="66" t="s">
        <v>1829</v>
      </c>
      <c r="Q577" s="141">
        <v>11</v>
      </c>
    </row>
    <row r="578" spans="1:17" s="72" customFormat="1">
      <c r="A578" s="66"/>
      <c r="B578" s="66" t="s">
        <v>695</v>
      </c>
      <c r="C578" s="221" t="s">
        <v>1644</v>
      </c>
      <c r="D578" s="66" t="s">
        <v>2060</v>
      </c>
      <c r="E578" s="68">
        <v>1.33206</v>
      </c>
      <c r="F578" s="74">
        <v>1</v>
      </c>
      <c r="G578" s="74">
        <v>1</v>
      </c>
      <c r="H578" s="68">
        <f t="shared" si="16"/>
        <v>1.33206</v>
      </c>
      <c r="I578" s="70">
        <f t="shared" si="17"/>
        <v>1.33206</v>
      </c>
      <c r="J578" s="71">
        <f>ROUND((H578*'2-Calculator'!$D$26),2)</f>
        <v>8778.2800000000007</v>
      </c>
      <c r="K578" s="71">
        <f>ROUND((I578*'2-Calculator'!$D$26),2)</f>
        <v>8778.2800000000007</v>
      </c>
      <c r="L578" s="69">
        <v>3.61</v>
      </c>
      <c r="M578" s="66" t="s">
        <v>2525</v>
      </c>
      <c r="N578" s="66" t="s">
        <v>2526</v>
      </c>
      <c r="O578" s="66"/>
      <c r="P578" s="66" t="s">
        <v>1829</v>
      </c>
      <c r="Q578" s="141">
        <v>53</v>
      </c>
    </row>
    <row r="579" spans="1:17" s="72" customFormat="1">
      <c r="A579" s="66"/>
      <c r="B579" s="66" t="s">
        <v>694</v>
      </c>
      <c r="C579" s="221" t="s">
        <v>1644</v>
      </c>
      <c r="D579" s="66" t="s">
        <v>2060</v>
      </c>
      <c r="E579" s="68">
        <v>1.5983499999999999</v>
      </c>
      <c r="F579" s="74">
        <v>1</v>
      </c>
      <c r="G579" s="74">
        <v>1</v>
      </c>
      <c r="H579" s="68">
        <f t="shared" si="16"/>
        <v>1.5983499999999999</v>
      </c>
      <c r="I579" s="70">
        <f t="shared" si="17"/>
        <v>1.5983499999999999</v>
      </c>
      <c r="J579" s="71">
        <f>ROUND((H579*'2-Calculator'!$D$26),2)</f>
        <v>10533.13</v>
      </c>
      <c r="K579" s="71">
        <f>ROUND((I579*'2-Calculator'!$D$26),2)</f>
        <v>10533.13</v>
      </c>
      <c r="L579" s="69">
        <v>4.74</v>
      </c>
      <c r="M579" s="66" t="s">
        <v>2525</v>
      </c>
      <c r="N579" s="66" t="s">
        <v>2526</v>
      </c>
      <c r="O579" s="66"/>
      <c r="P579" s="66" t="s">
        <v>1829</v>
      </c>
      <c r="Q579" s="141">
        <v>65</v>
      </c>
    </row>
    <row r="580" spans="1:17" s="72" customFormat="1">
      <c r="A580" s="66"/>
      <c r="B580" s="66" t="s">
        <v>693</v>
      </c>
      <c r="C580" s="221" t="s">
        <v>1644</v>
      </c>
      <c r="D580" s="66" t="s">
        <v>2060</v>
      </c>
      <c r="E580" s="68">
        <v>2.0882399999999999</v>
      </c>
      <c r="F580" s="74">
        <v>1</v>
      </c>
      <c r="G580" s="74">
        <v>1</v>
      </c>
      <c r="H580" s="68">
        <f t="shared" si="16"/>
        <v>2.0882399999999999</v>
      </c>
      <c r="I580" s="70">
        <f t="shared" si="17"/>
        <v>2.0882399999999999</v>
      </c>
      <c r="J580" s="71">
        <f>ROUND((H580*'2-Calculator'!$D$26),2)</f>
        <v>13761.5</v>
      </c>
      <c r="K580" s="71">
        <f>ROUND((I580*'2-Calculator'!$D$26),2)</f>
        <v>13761.5</v>
      </c>
      <c r="L580" s="69">
        <v>6.85</v>
      </c>
      <c r="M580" s="66" t="s">
        <v>2525</v>
      </c>
      <c r="N580" s="66" t="s">
        <v>2526</v>
      </c>
      <c r="O580" s="66"/>
      <c r="P580" s="66" t="s">
        <v>1829</v>
      </c>
      <c r="Q580" s="141">
        <v>38</v>
      </c>
    </row>
    <row r="581" spans="1:17" s="72" customFormat="1">
      <c r="A581" s="66"/>
      <c r="B581" s="66" t="s">
        <v>692</v>
      </c>
      <c r="C581" s="221" t="s">
        <v>1644</v>
      </c>
      <c r="D581" s="66" t="s">
        <v>2060</v>
      </c>
      <c r="E581" s="68">
        <v>3.40083</v>
      </c>
      <c r="F581" s="74">
        <v>1</v>
      </c>
      <c r="G581" s="74">
        <v>1</v>
      </c>
      <c r="H581" s="68">
        <f t="shared" si="16"/>
        <v>3.40083</v>
      </c>
      <c r="I581" s="70">
        <f t="shared" si="17"/>
        <v>3.40083</v>
      </c>
      <c r="J581" s="71">
        <f>ROUND((H581*'2-Calculator'!$D$26),2)</f>
        <v>22411.47</v>
      </c>
      <c r="K581" s="71">
        <f>ROUND((I581*'2-Calculator'!$D$26),2)</f>
        <v>22411.47</v>
      </c>
      <c r="L581" s="69">
        <v>10.73</v>
      </c>
      <c r="M581" s="66" t="s">
        <v>2525</v>
      </c>
      <c r="N581" s="66" t="s">
        <v>2526</v>
      </c>
      <c r="O581" s="66"/>
      <c r="P581" s="66" t="s">
        <v>1829</v>
      </c>
      <c r="Q581" s="141">
        <v>7</v>
      </c>
    </row>
    <row r="582" spans="1:17" s="72" customFormat="1">
      <c r="A582" s="66"/>
      <c r="B582" s="66" t="s">
        <v>691</v>
      </c>
      <c r="C582" s="221" t="s">
        <v>1645</v>
      </c>
      <c r="D582" s="66" t="s">
        <v>2061</v>
      </c>
      <c r="E582" s="68">
        <v>1.2004900000000001</v>
      </c>
      <c r="F582" s="74">
        <v>1</v>
      </c>
      <c r="G582" s="74">
        <v>1</v>
      </c>
      <c r="H582" s="68">
        <f t="shared" si="16"/>
        <v>1.2004900000000001</v>
      </c>
      <c r="I582" s="70">
        <f t="shared" si="17"/>
        <v>1.2004900000000001</v>
      </c>
      <c r="J582" s="71">
        <f>ROUND((H582*'2-Calculator'!$D$26),2)</f>
        <v>7911.23</v>
      </c>
      <c r="K582" s="71">
        <f>ROUND((I582*'2-Calculator'!$D$26),2)</f>
        <v>7911.23</v>
      </c>
      <c r="L582" s="69">
        <v>2.73</v>
      </c>
      <c r="M582" s="66" t="s">
        <v>2525</v>
      </c>
      <c r="N582" s="66" t="s">
        <v>2526</v>
      </c>
      <c r="O582" s="66"/>
      <c r="P582" s="66" t="s">
        <v>1829</v>
      </c>
      <c r="Q582" s="141">
        <v>30</v>
      </c>
    </row>
    <row r="583" spans="1:17" s="72" customFormat="1">
      <c r="A583" s="66"/>
      <c r="B583" s="66" t="s">
        <v>690</v>
      </c>
      <c r="C583" s="221" t="s">
        <v>1645</v>
      </c>
      <c r="D583" s="66" t="s">
        <v>2061</v>
      </c>
      <c r="E583" s="68">
        <v>1.748</v>
      </c>
      <c r="F583" s="74">
        <v>1</v>
      </c>
      <c r="G583" s="74">
        <v>1</v>
      </c>
      <c r="H583" s="68">
        <f t="shared" si="16"/>
        <v>1.748</v>
      </c>
      <c r="I583" s="70">
        <f t="shared" si="17"/>
        <v>1.748</v>
      </c>
      <c r="J583" s="71">
        <f>ROUND((H583*'2-Calculator'!$D$26),2)</f>
        <v>11519.32</v>
      </c>
      <c r="K583" s="71">
        <f>ROUND((I583*'2-Calculator'!$D$26),2)</f>
        <v>11519.32</v>
      </c>
      <c r="L583" s="69">
        <v>4.55</v>
      </c>
      <c r="M583" s="66" t="s">
        <v>2525</v>
      </c>
      <c r="N583" s="66" t="s">
        <v>2526</v>
      </c>
      <c r="O583" s="66"/>
      <c r="P583" s="66" t="s">
        <v>1829</v>
      </c>
      <c r="Q583" s="141">
        <v>34</v>
      </c>
    </row>
    <row r="584" spans="1:17" s="72" customFormat="1">
      <c r="A584" s="66"/>
      <c r="B584" s="66" t="s">
        <v>689</v>
      </c>
      <c r="C584" s="221" t="s">
        <v>1645</v>
      </c>
      <c r="D584" s="66" t="s">
        <v>2061</v>
      </c>
      <c r="E584" s="68">
        <v>2.4995500000000002</v>
      </c>
      <c r="F584" s="74">
        <v>1</v>
      </c>
      <c r="G584" s="74">
        <v>1</v>
      </c>
      <c r="H584" s="68">
        <f t="shared" si="16"/>
        <v>2.4995500000000002</v>
      </c>
      <c r="I584" s="70">
        <f t="shared" si="17"/>
        <v>2.4995500000000002</v>
      </c>
      <c r="J584" s="71">
        <f>ROUND((H584*'2-Calculator'!$D$26),2)</f>
        <v>16472.03</v>
      </c>
      <c r="K584" s="71">
        <f>ROUND((I584*'2-Calculator'!$D$26),2)</f>
        <v>16472.03</v>
      </c>
      <c r="L584" s="69">
        <v>9.66</v>
      </c>
      <c r="M584" s="66" t="s">
        <v>2525</v>
      </c>
      <c r="N584" s="66" t="s">
        <v>2526</v>
      </c>
      <c r="O584" s="66"/>
      <c r="P584" s="66" t="s">
        <v>1829</v>
      </c>
      <c r="Q584" s="141">
        <v>35</v>
      </c>
    </row>
    <row r="585" spans="1:17" s="72" customFormat="1">
      <c r="A585" s="66"/>
      <c r="B585" s="66" t="s">
        <v>688</v>
      </c>
      <c r="C585" s="221" t="s">
        <v>1645</v>
      </c>
      <c r="D585" s="66" t="s">
        <v>2061</v>
      </c>
      <c r="E585" s="68">
        <v>4.4937100000000001</v>
      </c>
      <c r="F585" s="74">
        <v>1</v>
      </c>
      <c r="G585" s="74">
        <v>1</v>
      </c>
      <c r="H585" s="68">
        <f t="shared" si="16"/>
        <v>4.4937100000000001</v>
      </c>
      <c r="I585" s="70">
        <f t="shared" si="17"/>
        <v>4.4937100000000001</v>
      </c>
      <c r="J585" s="71">
        <f>ROUND((H585*'2-Calculator'!$D$26),2)</f>
        <v>29613.55</v>
      </c>
      <c r="K585" s="71">
        <f>ROUND((I585*'2-Calculator'!$D$26),2)</f>
        <v>29613.55</v>
      </c>
      <c r="L585" s="69">
        <v>16.18</v>
      </c>
      <c r="M585" s="66" t="s">
        <v>2525</v>
      </c>
      <c r="N585" s="66" t="s">
        <v>2526</v>
      </c>
      <c r="O585" s="66"/>
      <c r="P585" s="66" t="s">
        <v>1829</v>
      </c>
      <c r="Q585" s="141">
        <v>7</v>
      </c>
    </row>
    <row r="586" spans="1:17" s="72" customFormat="1">
      <c r="A586" s="66"/>
      <c r="B586" s="66" t="s">
        <v>687</v>
      </c>
      <c r="C586" s="221" t="s">
        <v>1646</v>
      </c>
      <c r="D586" s="66" t="s">
        <v>2269</v>
      </c>
      <c r="E586" s="68">
        <v>0.90669999999999995</v>
      </c>
      <c r="F586" s="74">
        <v>1</v>
      </c>
      <c r="G586" s="74">
        <v>1</v>
      </c>
      <c r="H586" s="68">
        <f t="shared" si="16"/>
        <v>0.90669999999999995</v>
      </c>
      <c r="I586" s="70">
        <f t="shared" si="17"/>
        <v>0.90669999999999995</v>
      </c>
      <c r="J586" s="71">
        <f>ROUND((H586*'2-Calculator'!$D$26),2)</f>
        <v>5975.15</v>
      </c>
      <c r="K586" s="71">
        <f>ROUND((I586*'2-Calculator'!$D$26),2)</f>
        <v>5975.15</v>
      </c>
      <c r="L586" s="69">
        <v>2</v>
      </c>
      <c r="M586" s="66" t="s">
        <v>2525</v>
      </c>
      <c r="N586" s="66" t="s">
        <v>2526</v>
      </c>
      <c r="O586" s="66"/>
      <c r="P586" s="66" t="s">
        <v>1829</v>
      </c>
      <c r="Q586" s="141">
        <v>5</v>
      </c>
    </row>
    <row r="587" spans="1:17" s="72" customFormat="1">
      <c r="A587" s="66"/>
      <c r="B587" s="66" t="s">
        <v>686</v>
      </c>
      <c r="C587" s="221" t="s">
        <v>1646</v>
      </c>
      <c r="D587" s="66" t="s">
        <v>2269</v>
      </c>
      <c r="E587" s="68">
        <v>1.2077899999999999</v>
      </c>
      <c r="F587" s="74">
        <v>1</v>
      </c>
      <c r="G587" s="74">
        <v>1</v>
      </c>
      <c r="H587" s="68">
        <f t="shared" si="16"/>
        <v>1.2077899999999999</v>
      </c>
      <c r="I587" s="70">
        <f t="shared" si="17"/>
        <v>1.2077899999999999</v>
      </c>
      <c r="J587" s="71">
        <f>ROUND((H587*'2-Calculator'!$D$26),2)</f>
        <v>7959.34</v>
      </c>
      <c r="K587" s="71">
        <f>ROUND((I587*'2-Calculator'!$D$26),2)</f>
        <v>7959.34</v>
      </c>
      <c r="L587" s="69">
        <v>2.7</v>
      </c>
      <c r="M587" s="66" t="s">
        <v>2525</v>
      </c>
      <c r="N587" s="66" t="s">
        <v>2526</v>
      </c>
      <c r="O587" s="66"/>
      <c r="P587" s="66" t="s">
        <v>1829</v>
      </c>
      <c r="Q587" s="141">
        <v>14</v>
      </c>
    </row>
    <row r="588" spans="1:17" s="72" customFormat="1">
      <c r="A588" s="66"/>
      <c r="B588" s="66" t="s">
        <v>685</v>
      </c>
      <c r="C588" s="221" t="s">
        <v>1646</v>
      </c>
      <c r="D588" s="66" t="s">
        <v>2269</v>
      </c>
      <c r="E588" s="68">
        <v>1.79044</v>
      </c>
      <c r="F588" s="74">
        <v>1</v>
      </c>
      <c r="G588" s="74">
        <v>1</v>
      </c>
      <c r="H588" s="68">
        <f t="shared" si="16"/>
        <v>1.79044</v>
      </c>
      <c r="I588" s="70">
        <f t="shared" si="17"/>
        <v>1.79044</v>
      </c>
      <c r="J588" s="71">
        <f>ROUND((H588*'2-Calculator'!$D$26),2)</f>
        <v>11799</v>
      </c>
      <c r="K588" s="71">
        <f>ROUND((I588*'2-Calculator'!$D$26),2)</f>
        <v>11799</v>
      </c>
      <c r="L588" s="69">
        <v>6.35</v>
      </c>
      <c r="M588" s="66" t="s">
        <v>2525</v>
      </c>
      <c r="N588" s="66" t="s">
        <v>2526</v>
      </c>
      <c r="O588" s="66"/>
      <c r="P588" s="66" t="s">
        <v>1829</v>
      </c>
      <c r="Q588" s="141">
        <v>5</v>
      </c>
    </row>
    <row r="589" spans="1:17" s="72" customFormat="1">
      <c r="A589" s="66"/>
      <c r="B589" s="66" t="s">
        <v>684</v>
      </c>
      <c r="C589" s="221" t="s">
        <v>1646</v>
      </c>
      <c r="D589" s="66" t="s">
        <v>2269</v>
      </c>
      <c r="E589" s="68">
        <v>3.5901299999999998</v>
      </c>
      <c r="F589" s="74">
        <v>1</v>
      </c>
      <c r="G589" s="74">
        <v>1</v>
      </c>
      <c r="H589" s="68">
        <f t="shared" si="16"/>
        <v>3.5901299999999998</v>
      </c>
      <c r="I589" s="70">
        <f t="shared" si="17"/>
        <v>3.5901299999999998</v>
      </c>
      <c r="J589" s="71">
        <f>ROUND((H589*'2-Calculator'!$D$26),2)</f>
        <v>23658.959999999999</v>
      </c>
      <c r="K589" s="71">
        <f>ROUND((I589*'2-Calculator'!$D$26),2)</f>
        <v>23658.959999999999</v>
      </c>
      <c r="L589" s="69">
        <v>9.3800000000000008</v>
      </c>
      <c r="M589" s="66" t="s">
        <v>2525</v>
      </c>
      <c r="N589" s="66" t="s">
        <v>2526</v>
      </c>
      <c r="O589" s="66"/>
      <c r="P589" s="66" t="s">
        <v>1829</v>
      </c>
      <c r="Q589" s="141">
        <v>1</v>
      </c>
    </row>
    <row r="590" spans="1:17" s="72" customFormat="1">
      <c r="A590" s="66"/>
      <c r="B590" s="66" t="s">
        <v>683</v>
      </c>
      <c r="C590" s="221" t="s">
        <v>1647</v>
      </c>
      <c r="D590" s="66" t="s">
        <v>2270</v>
      </c>
      <c r="E590" s="68">
        <v>1.20835</v>
      </c>
      <c r="F590" s="74">
        <v>1</v>
      </c>
      <c r="G590" s="74">
        <v>1</v>
      </c>
      <c r="H590" s="68">
        <f t="shared" ref="H590:H653" si="18">ROUND(E590*F590,5)</f>
        <v>1.20835</v>
      </c>
      <c r="I590" s="70">
        <f t="shared" ref="I590:I653" si="19">ROUND(E590*G590,5)</f>
        <v>1.20835</v>
      </c>
      <c r="J590" s="71">
        <f>ROUND((H590*'2-Calculator'!$D$26),2)</f>
        <v>7963.03</v>
      </c>
      <c r="K590" s="71">
        <f>ROUND((I590*'2-Calculator'!$D$26),2)</f>
        <v>7963.03</v>
      </c>
      <c r="L590" s="69">
        <v>3.6</v>
      </c>
      <c r="M590" s="66" t="s">
        <v>2525</v>
      </c>
      <c r="N590" s="66" t="s">
        <v>2526</v>
      </c>
      <c r="O590" s="66"/>
      <c r="P590" s="66" t="s">
        <v>1829</v>
      </c>
      <c r="Q590" s="141">
        <v>1</v>
      </c>
    </row>
    <row r="591" spans="1:17" s="72" customFormat="1">
      <c r="A591" s="66"/>
      <c r="B591" s="66" t="s">
        <v>682</v>
      </c>
      <c r="C591" s="221" t="s">
        <v>1647</v>
      </c>
      <c r="D591" s="66" t="s">
        <v>2270</v>
      </c>
      <c r="E591" s="68">
        <v>1.8406100000000001</v>
      </c>
      <c r="F591" s="74">
        <v>1</v>
      </c>
      <c r="G591" s="74">
        <v>1</v>
      </c>
      <c r="H591" s="68">
        <f t="shared" si="18"/>
        <v>1.8406100000000001</v>
      </c>
      <c r="I591" s="70">
        <f t="shared" si="19"/>
        <v>1.8406100000000001</v>
      </c>
      <c r="J591" s="71">
        <f>ROUND((H591*'2-Calculator'!$D$26),2)</f>
        <v>12129.62</v>
      </c>
      <c r="K591" s="71">
        <f>ROUND((I591*'2-Calculator'!$D$26),2)</f>
        <v>12129.62</v>
      </c>
      <c r="L591" s="69">
        <v>7.05</v>
      </c>
      <c r="M591" s="66" t="s">
        <v>2525</v>
      </c>
      <c r="N591" s="66" t="s">
        <v>2526</v>
      </c>
      <c r="O591" s="66"/>
      <c r="P591" s="66" t="s">
        <v>1829</v>
      </c>
      <c r="Q591" s="141">
        <v>2</v>
      </c>
    </row>
    <row r="592" spans="1:17" s="72" customFormat="1">
      <c r="A592" s="66"/>
      <c r="B592" s="66" t="s">
        <v>681</v>
      </c>
      <c r="C592" s="221" t="s">
        <v>1647</v>
      </c>
      <c r="D592" s="66" t="s">
        <v>2270</v>
      </c>
      <c r="E592" s="68">
        <v>3.1508699999999998</v>
      </c>
      <c r="F592" s="74">
        <v>1</v>
      </c>
      <c r="G592" s="74">
        <v>1</v>
      </c>
      <c r="H592" s="68">
        <f t="shared" si="18"/>
        <v>3.1508699999999998</v>
      </c>
      <c r="I592" s="70">
        <f t="shared" si="19"/>
        <v>3.1508699999999998</v>
      </c>
      <c r="J592" s="71">
        <f>ROUND((H592*'2-Calculator'!$D$26),2)</f>
        <v>20764.23</v>
      </c>
      <c r="K592" s="71">
        <f>ROUND((I592*'2-Calculator'!$D$26),2)</f>
        <v>20764.23</v>
      </c>
      <c r="L592" s="69">
        <v>10.97</v>
      </c>
      <c r="M592" s="66" t="s">
        <v>2525</v>
      </c>
      <c r="N592" s="66" t="s">
        <v>2526</v>
      </c>
      <c r="O592" s="66"/>
      <c r="P592" s="66" t="s">
        <v>1829</v>
      </c>
      <c r="Q592" s="141">
        <v>6</v>
      </c>
    </row>
    <row r="593" spans="1:17" s="72" customFormat="1">
      <c r="A593" s="66"/>
      <c r="B593" s="66" t="s">
        <v>680</v>
      </c>
      <c r="C593" s="221" t="s">
        <v>1647</v>
      </c>
      <c r="D593" s="66" t="s">
        <v>2270</v>
      </c>
      <c r="E593" s="68">
        <v>7.3272399999999998</v>
      </c>
      <c r="F593" s="74">
        <v>1</v>
      </c>
      <c r="G593" s="74">
        <v>1</v>
      </c>
      <c r="H593" s="68">
        <f t="shared" si="18"/>
        <v>7.3272399999999998</v>
      </c>
      <c r="I593" s="70">
        <f t="shared" si="19"/>
        <v>7.3272399999999998</v>
      </c>
      <c r="J593" s="71">
        <f>ROUND((H593*'2-Calculator'!$D$26),2)</f>
        <v>48286.51</v>
      </c>
      <c r="K593" s="71">
        <f>ROUND((I593*'2-Calculator'!$D$26),2)</f>
        <v>48286.51</v>
      </c>
      <c r="L593" s="69">
        <v>21.19</v>
      </c>
      <c r="M593" s="66" t="s">
        <v>2525</v>
      </c>
      <c r="N593" s="66" t="s">
        <v>2526</v>
      </c>
      <c r="O593" s="66"/>
      <c r="P593" s="66" t="s">
        <v>1829</v>
      </c>
      <c r="Q593" s="141">
        <v>1</v>
      </c>
    </row>
    <row r="594" spans="1:17" s="72" customFormat="1">
      <c r="A594" s="66"/>
      <c r="B594" s="66" t="s">
        <v>679</v>
      </c>
      <c r="C594" s="221" t="s">
        <v>1648</v>
      </c>
      <c r="D594" s="66" t="s">
        <v>2271</v>
      </c>
      <c r="E594" s="68">
        <v>1.11374</v>
      </c>
      <c r="F594" s="74">
        <v>1</v>
      </c>
      <c r="G594" s="74">
        <v>1</v>
      </c>
      <c r="H594" s="68">
        <f t="shared" si="18"/>
        <v>1.11374</v>
      </c>
      <c r="I594" s="70">
        <f t="shared" si="19"/>
        <v>1.11374</v>
      </c>
      <c r="J594" s="71">
        <f>ROUND((H594*'2-Calculator'!$D$26),2)</f>
        <v>7339.55</v>
      </c>
      <c r="K594" s="71">
        <f>ROUND((I594*'2-Calculator'!$D$26),2)</f>
        <v>7339.55</v>
      </c>
      <c r="L594" s="69">
        <v>2.8</v>
      </c>
      <c r="M594" s="66" t="s">
        <v>2525</v>
      </c>
      <c r="N594" s="66" t="s">
        <v>2526</v>
      </c>
      <c r="O594" s="66"/>
      <c r="P594" s="66" t="s">
        <v>1829</v>
      </c>
      <c r="Q594" s="141">
        <v>39</v>
      </c>
    </row>
    <row r="595" spans="1:17" s="72" customFormat="1">
      <c r="A595" s="66"/>
      <c r="B595" s="66" t="s">
        <v>678</v>
      </c>
      <c r="C595" s="221" t="s">
        <v>1648</v>
      </c>
      <c r="D595" s="66" t="s">
        <v>2271</v>
      </c>
      <c r="E595" s="68">
        <v>1.5180400000000001</v>
      </c>
      <c r="F595" s="74">
        <v>1</v>
      </c>
      <c r="G595" s="74">
        <v>1</v>
      </c>
      <c r="H595" s="68">
        <f t="shared" si="18"/>
        <v>1.5180400000000001</v>
      </c>
      <c r="I595" s="70">
        <f t="shared" si="19"/>
        <v>1.5180400000000001</v>
      </c>
      <c r="J595" s="71">
        <f>ROUND((H595*'2-Calculator'!$D$26),2)</f>
        <v>10003.879999999999</v>
      </c>
      <c r="K595" s="71">
        <f>ROUND((I595*'2-Calculator'!$D$26),2)</f>
        <v>10003.879999999999</v>
      </c>
      <c r="L595" s="69">
        <v>3.95</v>
      </c>
      <c r="M595" s="66" t="s">
        <v>2525</v>
      </c>
      <c r="N595" s="66" t="s">
        <v>2526</v>
      </c>
      <c r="O595" s="66"/>
      <c r="P595" s="66" t="s">
        <v>1829</v>
      </c>
      <c r="Q595" s="141">
        <v>111</v>
      </c>
    </row>
    <row r="596" spans="1:17" s="72" customFormat="1">
      <c r="A596" s="66"/>
      <c r="B596" s="66" t="s">
        <v>677</v>
      </c>
      <c r="C596" s="221" t="s">
        <v>1648</v>
      </c>
      <c r="D596" s="66" t="s">
        <v>2271</v>
      </c>
      <c r="E596" s="68">
        <v>2.23075</v>
      </c>
      <c r="F596" s="74">
        <v>1</v>
      </c>
      <c r="G596" s="74">
        <v>1</v>
      </c>
      <c r="H596" s="68">
        <f t="shared" si="18"/>
        <v>2.23075</v>
      </c>
      <c r="I596" s="70">
        <f t="shared" si="19"/>
        <v>2.23075</v>
      </c>
      <c r="J596" s="71">
        <f>ROUND((H596*'2-Calculator'!$D$26),2)</f>
        <v>14700.64</v>
      </c>
      <c r="K596" s="71">
        <f>ROUND((I596*'2-Calculator'!$D$26),2)</f>
        <v>14700.64</v>
      </c>
      <c r="L596" s="69">
        <v>8.3800000000000008</v>
      </c>
      <c r="M596" s="66" t="s">
        <v>2525</v>
      </c>
      <c r="N596" s="66" t="s">
        <v>2526</v>
      </c>
      <c r="O596" s="66"/>
      <c r="P596" s="66" t="s">
        <v>1829</v>
      </c>
      <c r="Q596" s="141">
        <v>34</v>
      </c>
    </row>
    <row r="597" spans="1:17" s="72" customFormat="1">
      <c r="A597" s="66"/>
      <c r="B597" s="66" t="s">
        <v>676</v>
      </c>
      <c r="C597" s="221" t="s">
        <v>1648</v>
      </c>
      <c r="D597" s="66" t="s">
        <v>2271</v>
      </c>
      <c r="E597" s="68">
        <v>4.1821200000000003</v>
      </c>
      <c r="F597" s="74">
        <v>1</v>
      </c>
      <c r="G597" s="74">
        <v>1</v>
      </c>
      <c r="H597" s="68">
        <f t="shared" si="18"/>
        <v>4.1821200000000003</v>
      </c>
      <c r="I597" s="70">
        <f t="shared" si="19"/>
        <v>4.1821200000000003</v>
      </c>
      <c r="J597" s="71">
        <f>ROUND((H597*'2-Calculator'!$D$26),2)</f>
        <v>27560.17</v>
      </c>
      <c r="K597" s="71">
        <f>ROUND((I597*'2-Calculator'!$D$26),2)</f>
        <v>27560.17</v>
      </c>
      <c r="L597" s="69">
        <v>16.010000000000002</v>
      </c>
      <c r="M597" s="66" t="s">
        <v>2525</v>
      </c>
      <c r="N597" s="66" t="s">
        <v>2526</v>
      </c>
      <c r="O597" s="66"/>
      <c r="P597" s="66" t="s">
        <v>1829</v>
      </c>
      <c r="Q597" s="141">
        <v>3</v>
      </c>
    </row>
    <row r="598" spans="1:17" s="72" customFormat="1">
      <c r="A598" s="66"/>
      <c r="B598" s="66" t="s">
        <v>675</v>
      </c>
      <c r="C598" s="221" t="s">
        <v>1649</v>
      </c>
      <c r="D598" s="66" t="s">
        <v>2440</v>
      </c>
      <c r="E598" s="68">
        <v>0.96023000000000003</v>
      </c>
      <c r="F598" s="74">
        <v>1</v>
      </c>
      <c r="G598" s="74">
        <v>1</v>
      </c>
      <c r="H598" s="68">
        <f t="shared" si="18"/>
        <v>0.96023000000000003</v>
      </c>
      <c r="I598" s="70">
        <f t="shared" si="19"/>
        <v>0.96023000000000003</v>
      </c>
      <c r="J598" s="71">
        <f>ROUND((H598*'2-Calculator'!$D$26),2)</f>
        <v>6327.92</v>
      </c>
      <c r="K598" s="71">
        <f>ROUND((I598*'2-Calculator'!$D$26),2)</f>
        <v>6327.92</v>
      </c>
      <c r="L598" s="69">
        <v>2.5099999999999998</v>
      </c>
      <c r="M598" s="66" t="s">
        <v>2525</v>
      </c>
      <c r="N598" s="66" t="s">
        <v>2526</v>
      </c>
      <c r="O598" s="66"/>
      <c r="P598" s="66" t="s">
        <v>1829</v>
      </c>
      <c r="Q598" s="141">
        <v>5</v>
      </c>
    </row>
    <row r="599" spans="1:17" s="72" customFormat="1">
      <c r="A599" s="66"/>
      <c r="B599" s="66" t="s">
        <v>674</v>
      </c>
      <c r="C599" s="221" t="s">
        <v>1649</v>
      </c>
      <c r="D599" s="66" t="s">
        <v>2440</v>
      </c>
      <c r="E599" s="68">
        <v>1.1364399999999999</v>
      </c>
      <c r="F599" s="74">
        <v>1</v>
      </c>
      <c r="G599" s="74">
        <v>1</v>
      </c>
      <c r="H599" s="68">
        <f t="shared" si="18"/>
        <v>1.1364399999999999</v>
      </c>
      <c r="I599" s="70">
        <f t="shared" si="19"/>
        <v>1.1364399999999999</v>
      </c>
      <c r="J599" s="71">
        <f>ROUND((H599*'2-Calculator'!$D$26),2)</f>
        <v>7489.14</v>
      </c>
      <c r="K599" s="71">
        <f>ROUND((I599*'2-Calculator'!$D$26),2)</f>
        <v>7489.14</v>
      </c>
      <c r="L599" s="69">
        <v>4.57</v>
      </c>
      <c r="M599" s="66" t="s">
        <v>2525</v>
      </c>
      <c r="N599" s="66" t="s">
        <v>2526</v>
      </c>
      <c r="O599" s="66"/>
      <c r="P599" s="66" t="s">
        <v>1829</v>
      </c>
      <c r="Q599" s="141">
        <v>46</v>
      </c>
    </row>
    <row r="600" spans="1:17" s="72" customFormat="1">
      <c r="A600" s="66"/>
      <c r="B600" s="66" t="s">
        <v>673</v>
      </c>
      <c r="C600" s="221" t="s">
        <v>1649</v>
      </c>
      <c r="D600" s="66" t="s">
        <v>2440</v>
      </c>
      <c r="E600" s="68">
        <v>1.5683</v>
      </c>
      <c r="F600" s="74">
        <v>1</v>
      </c>
      <c r="G600" s="74">
        <v>1</v>
      </c>
      <c r="H600" s="68">
        <f t="shared" si="18"/>
        <v>1.5683</v>
      </c>
      <c r="I600" s="70">
        <f t="shared" si="19"/>
        <v>1.5683</v>
      </c>
      <c r="J600" s="71">
        <f>ROUND((H600*'2-Calculator'!$D$26),2)</f>
        <v>10335.1</v>
      </c>
      <c r="K600" s="71">
        <f>ROUND((I600*'2-Calculator'!$D$26),2)</f>
        <v>10335.1</v>
      </c>
      <c r="L600" s="69">
        <v>7.41</v>
      </c>
      <c r="M600" s="66" t="s">
        <v>2525</v>
      </c>
      <c r="N600" s="66" t="s">
        <v>2526</v>
      </c>
      <c r="O600" s="66"/>
      <c r="P600" s="66" t="s">
        <v>1829</v>
      </c>
      <c r="Q600" s="141">
        <v>44</v>
      </c>
    </row>
    <row r="601" spans="1:17" s="72" customFormat="1">
      <c r="A601" s="66"/>
      <c r="B601" s="66" t="s">
        <v>672</v>
      </c>
      <c r="C601" s="221" t="s">
        <v>1649</v>
      </c>
      <c r="D601" s="66" t="s">
        <v>2440</v>
      </c>
      <c r="E601" s="68">
        <v>3.1635300000000002</v>
      </c>
      <c r="F601" s="74">
        <v>1</v>
      </c>
      <c r="G601" s="74">
        <v>1</v>
      </c>
      <c r="H601" s="68">
        <f t="shared" si="18"/>
        <v>3.1635300000000002</v>
      </c>
      <c r="I601" s="70">
        <f t="shared" si="19"/>
        <v>3.1635300000000002</v>
      </c>
      <c r="J601" s="71">
        <f>ROUND((H601*'2-Calculator'!$D$26),2)</f>
        <v>20847.66</v>
      </c>
      <c r="K601" s="71">
        <f>ROUND((I601*'2-Calculator'!$D$26),2)</f>
        <v>20847.66</v>
      </c>
      <c r="L601" s="69">
        <v>12.89</v>
      </c>
      <c r="M601" s="66" t="s">
        <v>2525</v>
      </c>
      <c r="N601" s="66" t="s">
        <v>2526</v>
      </c>
      <c r="O601" s="66"/>
      <c r="P601" s="66" t="s">
        <v>1829</v>
      </c>
      <c r="Q601" s="141">
        <v>5</v>
      </c>
    </row>
    <row r="602" spans="1:17" s="72" customFormat="1">
      <c r="A602" s="66"/>
      <c r="B602" s="66" t="s">
        <v>671</v>
      </c>
      <c r="C602" s="221" t="s">
        <v>1650</v>
      </c>
      <c r="D602" s="66" t="s">
        <v>2441</v>
      </c>
      <c r="E602" s="68">
        <v>0.84365000000000001</v>
      </c>
      <c r="F602" s="74">
        <v>1</v>
      </c>
      <c r="G602" s="74">
        <v>1</v>
      </c>
      <c r="H602" s="68">
        <f t="shared" si="18"/>
        <v>0.84365000000000001</v>
      </c>
      <c r="I602" s="70">
        <f t="shared" si="19"/>
        <v>0.84365000000000001</v>
      </c>
      <c r="J602" s="71">
        <f>ROUND((H602*'2-Calculator'!$D$26),2)</f>
        <v>5559.65</v>
      </c>
      <c r="K602" s="71">
        <f>ROUND((I602*'2-Calculator'!$D$26),2)</f>
        <v>5559.65</v>
      </c>
      <c r="L602" s="69">
        <v>1.9</v>
      </c>
      <c r="M602" s="66" t="s">
        <v>2525</v>
      </c>
      <c r="N602" s="66" t="s">
        <v>2526</v>
      </c>
      <c r="O602" s="66"/>
      <c r="P602" s="66" t="s">
        <v>1829</v>
      </c>
      <c r="Q602" s="141">
        <v>22</v>
      </c>
    </row>
    <row r="603" spans="1:17" s="72" customFormat="1">
      <c r="A603" s="66"/>
      <c r="B603" s="66" t="s">
        <v>670</v>
      </c>
      <c r="C603" s="221" t="s">
        <v>1650</v>
      </c>
      <c r="D603" s="66" t="s">
        <v>2441</v>
      </c>
      <c r="E603" s="68">
        <v>1.5710599999999999</v>
      </c>
      <c r="F603" s="74">
        <v>1</v>
      </c>
      <c r="G603" s="74">
        <v>1</v>
      </c>
      <c r="H603" s="68">
        <f t="shared" si="18"/>
        <v>1.5710599999999999</v>
      </c>
      <c r="I603" s="70">
        <f t="shared" si="19"/>
        <v>1.5710599999999999</v>
      </c>
      <c r="J603" s="71">
        <f>ROUND((H603*'2-Calculator'!$D$26),2)</f>
        <v>10353.290000000001</v>
      </c>
      <c r="K603" s="71">
        <f>ROUND((I603*'2-Calculator'!$D$26),2)</f>
        <v>10353.290000000001</v>
      </c>
      <c r="L603" s="69">
        <v>2.46</v>
      </c>
      <c r="M603" s="66" t="s">
        <v>2525</v>
      </c>
      <c r="N603" s="66" t="s">
        <v>2526</v>
      </c>
      <c r="O603" s="66"/>
      <c r="P603" s="66" t="s">
        <v>1829</v>
      </c>
      <c r="Q603" s="141">
        <v>56</v>
      </c>
    </row>
    <row r="604" spans="1:17" s="72" customFormat="1">
      <c r="A604" s="66"/>
      <c r="B604" s="66" t="s">
        <v>669</v>
      </c>
      <c r="C604" s="221" t="s">
        <v>1650</v>
      </c>
      <c r="D604" s="66" t="s">
        <v>2441</v>
      </c>
      <c r="E604" s="68">
        <v>2.2209400000000001</v>
      </c>
      <c r="F604" s="74">
        <v>1</v>
      </c>
      <c r="G604" s="74">
        <v>1</v>
      </c>
      <c r="H604" s="68">
        <f t="shared" si="18"/>
        <v>2.2209400000000001</v>
      </c>
      <c r="I604" s="70">
        <f t="shared" si="19"/>
        <v>2.2209400000000001</v>
      </c>
      <c r="J604" s="71">
        <f>ROUND((H604*'2-Calculator'!$D$26),2)</f>
        <v>14635.99</v>
      </c>
      <c r="K604" s="71">
        <f>ROUND((I604*'2-Calculator'!$D$26),2)</f>
        <v>14635.99</v>
      </c>
      <c r="L604" s="69">
        <v>6.02</v>
      </c>
      <c r="M604" s="66" t="s">
        <v>2525</v>
      </c>
      <c r="N604" s="66" t="s">
        <v>2526</v>
      </c>
      <c r="O604" s="66"/>
      <c r="P604" s="66" t="s">
        <v>1829</v>
      </c>
      <c r="Q604" s="141">
        <v>15</v>
      </c>
    </row>
    <row r="605" spans="1:17" s="72" customFormat="1">
      <c r="A605" s="66"/>
      <c r="B605" s="66" t="s">
        <v>668</v>
      </c>
      <c r="C605" s="221" t="s">
        <v>1650</v>
      </c>
      <c r="D605" s="66" t="s">
        <v>2441</v>
      </c>
      <c r="E605" s="68">
        <v>3.9799099999999998</v>
      </c>
      <c r="F605" s="74">
        <v>1</v>
      </c>
      <c r="G605" s="74">
        <v>1</v>
      </c>
      <c r="H605" s="68">
        <f t="shared" si="18"/>
        <v>3.9799099999999998</v>
      </c>
      <c r="I605" s="70">
        <f t="shared" si="19"/>
        <v>3.9799099999999998</v>
      </c>
      <c r="J605" s="71">
        <f>ROUND((H605*'2-Calculator'!$D$26),2)</f>
        <v>26227.61</v>
      </c>
      <c r="K605" s="71">
        <f>ROUND((I605*'2-Calculator'!$D$26),2)</f>
        <v>26227.61</v>
      </c>
      <c r="L605" s="69">
        <v>8.07</v>
      </c>
      <c r="M605" s="66" t="s">
        <v>2525</v>
      </c>
      <c r="N605" s="66" t="s">
        <v>2526</v>
      </c>
      <c r="O605" s="66"/>
      <c r="P605" s="66" t="s">
        <v>1829</v>
      </c>
      <c r="Q605" s="141">
        <v>3</v>
      </c>
    </row>
    <row r="606" spans="1:17" s="72" customFormat="1">
      <c r="A606" s="66"/>
      <c r="B606" s="66" t="s">
        <v>667</v>
      </c>
      <c r="C606" s="221" t="s">
        <v>1651</v>
      </c>
      <c r="D606" s="66" t="s">
        <v>2272</v>
      </c>
      <c r="E606" s="68">
        <v>0.72624999999999995</v>
      </c>
      <c r="F606" s="74">
        <v>1</v>
      </c>
      <c r="G606" s="74">
        <v>1</v>
      </c>
      <c r="H606" s="68">
        <f t="shared" si="18"/>
        <v>0.72624999999999995</v>
      </c>
      <c r="I606" s="70">
        <f t="shared" si="19"/>
        <v>0.72624999999999995</v>
      </c>
      <c r="J606" s="71">
        <f>ROUND((H606*'2-Calculator'!$D$26),2)</f>
        <v>4785.99</v>
      </c>
      <c r="K606" s="71">
        <f>ROUND((I606*'2-Calculator'!$D$26),2)</f>
        <v>4785.99</v>
      </c>
      <c r="L606" s="69">
        <v>2.7</v>
      </c>
      <c r="M606" s="66" t="s">
        <v>2525</v>
      </c>
      <c r="N606" s="66" t="s">
        <v>2526</v>
      </c>
      <c r="O606" s="66"/>
      <c r="P606" s="66" t="s">
        <v>1829</v>
      </c>
      <c r="Q606" s="141">
        <v>15</v>
      </c>
    </row>
    <row r="607" spans="1:17" s="72" customFormat="1">
      <c r="A607" s="66"/>
      <c r="B607" s="66" t="s">
        <v>666</v>
      </c>
      <c r="C607" s="221" t="s">
        <v>1651</v>
      </c>
      <c r="D607" s="66" t="s">
        <v>2272</v>
      </c>
      <c r="E607" s="68">
        <v>1.0255700000000001</v>
      </c>
      <c r="F607" s="74">
        <v>1</v>
      </c>
      <c r="G607" s="74">
        <v>1</v>
      </c>
      <c r="H607" s="68">
        <f t="shared" si="18"/>
        <v>1.0255700000000001</v>
      </c>
      <c r="I607" s="70">
        <f t="shared" si="19"/>
        <v>1.0255700000000001</v>
      </c>
      <c r="J607" s="71">
        <f>ROUND((H607*'2-Calculator'!$D$26),2)</f>
        <v>6758.51</v>
      </c>
      <c r="K607" s="71">
        <f>ROUND((I607*'2-Calculator'!$D$26),2)</f>
        <v>6758.51</v>
      </c>
      <c r="L607" s="69">
        <v>4.2300000000000004</v>
      </c>
      <c r="M607" s="66" t="s">
        <v>2525</v>
      </c>
      <c r="N607" s="66" t="s">
        <v>2526</v>
      </c>
      <c r="O607" s="66"/>
      <c r="P607" s="66" t="s">
        <v>1829</v>
      </c>
      <c r="Q607" s="141">
        <v>15</v>
      </c>
    </row>
    <row r="608" spans="1:17" s="72" customFormat="1">
      <c r="A608" s="66"/>
      <c r="B608" s="66" t="s">
        <v>665</v>
      </c>
      <c r="C608" s="221" t="s">
        <v>1651</v>
      </c>
      <c r="D608" s="66" t="s">
        <v>2272</v>
      </c>
      <c r="E608" s="68">
        <v>1.6376299999999999</v>
      </c>
      <c r="F608" s="74">
        <v>1</v>
      </c>
      <c r="G608" s="74">
        <v>1</v>
      </c>
      <c r="H608" s="68">
        <f t="shared" si="18"/>
        <v>1.6376299999999999</v>
      </c>
      <c r="I608" s="70">
        <f t="shared" si="19"/>
        <v>1.6376299999999999</v>
      </c>
      <c r="J608" s="71">
        <f>ROUND((H608*'2-Calculator'!$D$26),2)</f>
        <v>10791.98</v>
      </c>
      <c r="K608" s="71">
        <f>ROUND((I608*'2-Calculator'!$D$26),2)</f>
        <v>10791.98</v>
      </c>
      <c r="L608" s="69">
        <v>6.5</v>
      </c>
      <c r="M608" s="66" t="s">
        <v>2525</v>
      </c>
      <c r="N608" s="66" t="s">
        <v>2526</v>
      </c>
      <c r="O608" s="66"/>
      <c r="P608" s="66" t="s">
        <v>1829</v>
      </c>
      <c r="Q608" s="141">
        <v>6</v>
      </c>
    </row>
    <row r="609" spans="1:17" s="72" customFormat="1">
      <c r="A609" s="66"/>
      <c r="B609" s="66" t="s">
        <v>664</v>
      </c>
      <c r="C609" s="221" t="s">
        <v>1651</v>
      </c>
      <c r="D609" s="66" t="s">
        <v>2272</v>
      </c>
      <c r="E609" s="68">
        <v>3.18614</v>
      </c>
      <c r="F609" s="74">
        <v>1</v>
      </c>
      <c r="G609" s="74">
        <v>1</v>
      </c>
      <c r="H609" s="68">
        <f t="shared" si="18"/>
        <v>3.18614</v>
      </c>
      <c r="I609" s="70">
        <f t="shared" si="19"/>
        <v>3.18614</v>
      </c>
      <c r="J609" s="71">
        <f>ROUND((H609*'2-Calculator'!$D$26),2)</f>
        <v>20996.66</v>
      </c>
      <c r="K609" s="71">
        <f>ROUND((I609*'2-Calculator'!$D$26),2)</f>
        <v>20996.66</v>
      </c>
      <c r="L609" s="69">
        <v>11.75</v>
      </c>
      <c r="M609" s="66" t="s">
        <v>2525</v>
      </c>
      <c r="N609" s="66" t="s">
        <v>2526</v>
      </c>
      <c r="O609" s="66"/>
      <c r="P609" s="66" t="s">
        <v>1829</v>
      </c>
      <c r="Q609" s="141">
        <v>0</v>
      </c>
    </row>
    <row r="610" spans="1:17" s="72" customFormat="1">
      <c r="A610" s="66"/>
      <c r="B610" s="66" t="s">
        <v>663</v>
      </c>
      <c r="C610" s="221" t="s">
        <v>1652</v>
      </c>
      <c r="D610" s="66" t="s">
        <v>2273</v>
      </c>
      <c r="E610" s="68">
        <v>0.84955000000000003</v>
      </c>
      <c r="F610" s="74">
        <v>1</v>
      </c>
      <c r="G610" s="74">
        <v>1</v>
      </c>
      <c r="H610" s="68">
        <f t="shared" si="18"/>
        <v>0.84955000000000003</v>
      </c>
      <c r="I610" s="70">
        <f t="shared" si="19"/>
        <v>0.84955000000000003</v>
      </c>
      <c r="J610" s="71">
        <f>ROUND((H610*'2-Calculator'!$D$26),2)</f>
        <v>5598.53</v>
      </c>
      <c r="K610" s="71">
        <f>ROUND((I610*'2-Calculator'!$D$26),2)</f>
        <v>5598.53</v>
      </c>
      <c r="L610" s="69">
        <v>3.06</v>
      </c>
      <c r="M610" s="66" t="s">
        <v>2525</v>
      </c>
      <c r="N610" s="66" t="s">
        <v>2526</v>
      </c>
      <c r="O610" s="66"/>
      <c r="P610" s="66" t="s">
        <v>1829</v>
      </c>
      <c r="Q610" s="141">
        <v>5</v>
      </c>
    </row>
    <row r="611" spans="1:17" s="72" customFormat="1">
      <c r="A611" s="66"/>
      <c r="B611" s="66" t="s">
        <v>662</v>
      </c>
      <c r="C611" s="221" t="s">
        <v>1652</v>
      </c>
      <c r="D611" s="66" t="s">
        <v>2273</v>
      </c>
      <c r="E611" s="68">
        <v>1.1679900000000001</v>
      </c>
      <c r="F611" s="74">
        <v>1</v>
      </c>
      <c r="G611" s="74">
        <v>1</v>
      </c>
      <c r="H611" s="68">
        <f t="shared" si="18"/>
        <v>1.1679900000000001</v>
      </c>
      <c r="I611" s="70">
        <f t="shared" si="19"/>
        <v>1.1679900000000001</v>
      </c>
      <c r="J611" s="71">
        <f>ROUND((H611*'2-Calculator'!$D$26),2)</f>
        <v>7697.05</v>
      </c>
      <c r="K611" s="71">
        <f>ROUND((I611*'2-Calculator'!$D$26),2)</f>
        <v>7697.05</v>
      </c>
      <c r="L611" s="69">
        <v>5.07</v>
      </c>
      <c r="M611" s="66" t="s">
        <v>2525</v>
      </c>
      <c r="N611" s="66" t="s">
        <v>2526</v>
      </c>
      <c r="O611" s="66"/>
      <c r="P611" s="66" t="s">
        <v>1829</v>
      </c>
      <c r="Q611" s="141">
        <v>19</v>
      </c>
    </row>
    <row r="612" spans="1:17" s="72" customFormat="1">
      <c r="A612" s="66"/>
      <c r="B612" s="66" t="s">
        <v>661</v>
      </c>
      <c r="C612" s="221" t="s">
        <v>1652</v>
      </c>
      <c r="D612" s="66" t="s">
        <v>2273</v>
      </c>
      <c r="E612" s="68">
        <v>1.9099299999999999</v>
      </c>
      <c r="F612" s="74">
        <v>1</v>
      </c>
      <c r="G612" s="74">
        <v>1</v>
      </c>
      <c r="H612" s="68">
        <f t="shared" si="18"/>
        <v>1.9099299999999999</v>
      </c>
      <c r="I612" s="70">
        <f t="shared" si="19"/>
        <v>1.9099299999999999</v>
      </c>
      <c r="J612" s="71">
        <f>ROUND((H612*'2-Calculator'!$D$26),2)</f>
        <v>12586.44</v>
      </c>
      <c r="K612" s="71">
        <f>ROUND((I612*'2-Calculator'!$D$26),2)</f>
        <v>12586.44</v>
      </c>
      <c r="L612" s="69">
        <v>9.3699999999999992</v>
      </c>
      <c r="M612" s="66" t="s">
        <v>2525</v>
      </c>
      <c r="N612" s="66" t="s">
        <v>2526</v>
      </c>
      <c r="O612" s="66"/>
      <c r="P612" s="66" t="s">
        <v>1829</v>
      </c>
      <c r="Q612" s="141">
        <v>19</v>
      </c>
    </row>
    <row r="613" spans="1:17" s="72" customFormat="1">
      <c r="A613" s="66"/>
      <c r="B613" s="66" t="s">
        <v>660</v>
      </c>
      <c r="C613" s="221" t="s">
        <v>1652</v>
      </c>
      <c r="D613" s="66" t="s">
        <v>2273</v>
      </c>
      <c r="E613" s="68">
        <v>4.2716500000000002</v>
      </c>
      <c r="F613" s="74">
        <v>1</v>
      </c>
      <c r="G613" s="74">
        <v>1</v>
      </c>
      <c r="H613" s="68">
        <f t="shared" si="18"/>
        <v>4.2716500000000002</v>
      </c>
      <c r="I613" s="70">
        <f t="shared" si="19"/>
        <v>4.2716500000000002</v>
      </c>
      <c r="J613" s="71">
        <f>ROUND((H613*'2-Calculator'!$D$26),2)</f>
        <v>28150.17</v>
      </c>
      <c r="K613" s="71">
        <f>ROUND((I613*'2-Calculator'!$D$26),2)</f>
        <v>28150.17</v>
      </c>
      <c r="L613" s="69">
        <v>20.239999999999998</v>
      </c>
      <c r="M613" s="66" t="s">
        <v>2525</v>
      </c>
      <c r="N613" s="66" t="s">
        <v>2526</v>
      </c>
      <c r="O613" s="66"/>
      <c r="P613" s="66" t="s">
        <v>1829</v>
      </c>
      <c r="Q613" s="141">
        <v>8</v>
      </c>
    </row>
    <row r="614" spans="1:17" s="72" customFormat="1">
      <c r="A614" s="66"/>
      <c r="B614" s="66" t="s">
        <v>659</v>
      </c>
      <c r="C614" s="221" t="s">
        <v>1653</v>
      </c>
      <c r="D614" s="66" t="s">
        <v>2274</v>
      </c>
      <c r="E614" s="68">
        <v>0.92967</v>
      </c>
      <c r="F614" s="74">
        <v>1</v>
      </c>
      <c r="G614" s="74">
        <v>1</v>
      </c>
      <c r="H614" s="68">
        <f t="shared" si="18"/>
        <v>0.92967</v>
      </c>
      <c r="I614" s="70">
        <f t="shared" si="19"/>
        <v>0.92967</v>
      </c>
      <c r="J614" s="71">
        <f>ROUND((H614*'2-Calculator'!$D$26),2)</f>
        <v>6126.53</v>
      </c>
      <c r="K614" s="71">
        <f>ROUND((I614*'2-Calculator'!$D$26),2)</f>
        <v>6126.53</v>
      </c>
      <c r="L614" s="69">
        <v>2.35</v>
      </c>
      <c r="M614" s="66" t="s">
        <v>2525</v>
      </c>
      <c r="N614" s="66" t="s">
        <v>2526</v>
      </c>
      <c r="O614" s="66"/>
      <c r="P614" s="66" t="s">
        <v>1829</v>
      </c>
      <c r="Q614" s="141">
        <v>15</v>
      </c>
    </row>
    <row r="615" spans="1:17" s="72" customFormat="1">
      <c r="A615" s="66"/>
      <c r="B615" s="66" t="s">
        <v>658</v>
      </c>
      <c r="C615" s="221" t="s">
        <v>1653</v>
      </c>
      <c r="D615" s="66" t="s">
        <v>2274</v>
      </c>
      <c r="E615" s="68">
        <v>1.45198</v>
      </c>
      <c r="F615" s="74">
        <v>1</v>
      </c>
      <c r="G615" s="74">
        <v>1</v>
      </c>
      <c r="H615" s="68">
        <f t="shared" si="18"/>
        <v>1.45198</v>
      </c>
      <c r="I615" s="70">
        <f t="shared" si="19"/>
        <v>1.45198</v>
      </c>
      <c r="J615" s="71">
        <f>ROUND((H615*'2-Calculator'!$D$26),2)</f>
        <v>9568.5499999999993</v>
      </c>
      <c r="K615" s="71">
        <f>ROUND((I615*'2-Calculator'!$D$26),2)</f>
        <v>9568.5499999999993</v>
      </c>
      <c r="L615" s="69">
        <v>3.82</v>
      </c>
      <c r="M615" s="66" t="s">
        <v>2525</v>
      </c>
      <c r="N615" s="66" t="s">
        <v>2526</v>
      </c>
      <c r="O615" s="66"/>
      <c r="P615" s="66" t="s">
        <v>1829</v>
      </c>
      <c r="Q615" s="141">
        <v>28</v>
      </c>
    </row>
    <row r="616" spans="1:17" s="72" customFormat="1">
      <c r="A616" s="66"/>
      <c r="B616" s="66" t="s">
        <v>657</v>
      </c>
      <c r="C616" s="221" t="s">
        <v>1653</v>
      </c>
      <c r="D616" s="66" t="s">
        <v>2274</v>
      </c>
      <c r="E616" s="68">
        <v>2.0390100000000002</v>
      </c>
      <c r="F616" s="74">
        <v>1</v>
      </c>
      <c r="G616" s="74">
        <v>1</v>
      </c>
      <c r="H616" s="68">
        <f t="shared" si="18"/>
        <v>2.0390100000000002</v>
      </c>
      <c r="I616" s="70">
        <f t="shared" si="19"/>
        <v>2.0390100000000002</v>
      </c>
      <c r="J616" s="71">
        <f>ROUND((H616*'2-Calculator'!$D$26),2)</f>
        <v>13437.08</v>
      </c>
      <c r="K616" s="71">
        <f>ROUND((I616*'2-Calculator'!$D$26),2)</f>
        <v>13437.08</v>
      </c>
      <c r="L616" s="69">
        <v>8.25</v>
      </c>
      <c r="M616" s="66" t="s">
        <v>2525</v>
      </c>
      <c r="N616" s="66" t="s">
        <v>2526</v>
      </c>
      <c r="O616" s="66"/>
      <c r="P616" s="66" t="s">
        <v>1829</v>
      </c>
      <c r="Q616" s="141">
        <v>14</v>
      </c>
    </row>
    <row r="617" spans="1:17" s="72" customFormat="1">
      <c r="A617" s="66"/>
      <c r="B617" s="66" t="s">
        <v>656</v>
      </c>
      <c r="C617" s="221" t="s">
        <v>1653</v>
      </c>
      <c r="D617" s="66" t="s">
        <v>2274</v>
      </c>
      <c r="E617" s="68">
        <v>3.6064699999999998</v>
      </c>
      <c r="F617" s="74">
        <v>1</v>
      </c>
      <c r="G617" s="74">
        <v>1</v>
      </c>
      <c r="H617" s="68">
        <f t="shared" si="18"/>
        <v>3.6064699999999998</v>
      </c>
      <c r="I617" s="70">
        <f t="shared" si="19"/>
        <v>3.6064699999999998</v>
      </c>
      <c r="J617" s="71">
        <f>ROUND((H617*'2-Calculator'!$D$26),2)</f>
        <v>23766.639999999999</v>
      </c>
      <c r="K617" s="71">
        <f>ROUND((I617*'2-Calculator'!$D$26),2)</f>
        <v>23766.639999999999</v>
      </c>
      <c r="L617" s="69">
        <v>17.079999999999998</v>
      </c>
      <c r="M617" s="66" t="s">
        <v>2525</v>
      </c>
      <c r="N617" s="66" t="s">
        <v>2526</v>
      </c>
      <c r="O617" s="66"/>
      <c r="P617" s="66" t="s">
        <v>1829</v>
      </c>
      <c r="Q617" s="141">
        <v>2</v>
      </c>
    </row>
    <row r="618" spans="1:17" s="72" customFormat="1">
      <c r="A618" s="66"/>
      <c r="B618" s="66" t="s">
        <v>655</v>
      </c>
      <c r="C618" s="221" t="s">
        <v>1654</v>
      </c>
      <c r="D618" s="66" t="s">
        <v>2275</v>
      </c>
      <c r="E618" s="68">
        <v>1.65703</v>
      </c>
      <c r="F618" s="74">
        <v>1</v>
      </c>
      <c r="G618" s="74">
        <v>1</v>
      </c>
      <c r="H618" s="68">
        <f t="shared" si="18"/>
        <v>1.65703</v>
      </c>
      <c r="I618" s="70">
        <f t="shared" si="19"/>
        <v>1.65703</v>
      </c>
      <c r="J618" s="71">
        <f>ROUND((H618*'2-Calculator'!$D$26),2)</f>
        <v>10919.83</v>
      </c>
      <c r="K618" s="71">
        <f>ROUND((I618*'2-Calculator'!$D$26),2)</f>
        <v>10919.83</v>
      </c>
      <c r="L618" s="69">
        <v>1.58</v>
      </c>
      <c r="M618" s="66" t="s">
        <v>2525</v>
      </c>
      <c r="N618" s="66" t="s">
        <v>2526</v>
      </c>
      <c r="O618" s="66"/>
      <c r="P618" s="66" t="s">
        <v>1829</v>
      </c>
      <c r="Q618" s="141">
        <v>39</v>
      </c>
    </row>
    <row r="619" spans="1:17" s="72" customFormat="1">
      <c r="A619" s="66"/>
      <c r="B619" s="66" t="s">
        <v>654</v>
      </c>
      <c r="C619" s="221" t="s">
        <v>1654</v>
      </c>
      <c r="D619" s="66" t="s">
        <v>2275</v>
      </c>
      <c r="E619" s="68">
        <v>2.0750999999999999</v>
      </c>
      <c r="F619" s="74">
        <v>1</v>
      </c>
      <c r="G619" s="74">
        <v>1</v>
      </c>
      <c r="H619" s="68">
        <f t="shared" si="18"/>
        <v>2.0750999999999999</v>
      </c>
      <c r="I619" s="70">
        <f t="shared" si="19"/>
        <v>2.0750999999999999</v>
      </c>
      <c r="J619" s="71">
        <f>ROUND((H619*'2-Calculator'!$D$26),2)</f>
        <v>13674.91</v>
      </c>
      <c r="K619" s="71">
        <f>ROUND((I619*'2-Calculator'!$D$26),2)</f>
        <v>13674.91</v>
      </c>
      <c r="L619" s="69">
        <v>2.74</v>
      </c>
      <c r="M619" s="66" t="s">
        <v>2525</v>
      </c>
      <c r="N619" s="66" t="s">
        <v>2526</v>
      </c>
      <c r="O619" s="66"/>
      <c r="P619" s="66" t="s">
        <v>1829</v>
      </c>
      <c r="Q619" s="141">
        <v>43</v>
      </c>
    </row>
    <row r="620" spans="1:17" s="72" customFormat="1">
      <c r="A620" s="66"/>
      <c r="B620" s="66" t="s">
        <v>653</v>
      </c>
      <c r="C620" s="221" t="s">
        <v>1654</v>
      </c>
      <c r="D620" s="66" t="s">
        <v>2275</v>
      </c>
      <c r="E620" s="68">
        <v>3.3257300000000001</v>
      </c>
      <c r="F620" s="74">
        <v>1</v>
      </c>
      <c r="G620" s="74">
        <v>1</v>
      </c>
      <c r="H620" s="68">
        <f t="shared" si="18"/>
        <v>3.3257300000000001</v>
      </c>
      <c r="I620" s="70">
        <f t="shared" si="19"/>
        <v>3.3257300000000001</v>
      </c>
      <c r="J620" s="71">
        <f>ROUND((H620*'2-Calculator'!$D$26),2)</f>
        <v>21916.560000000001</v>
      </c>
      <c r="K620" s="71">
        <f>ROUND((I620*'2-Calculator'!$D$26),2)</f>
        <v>21916.560000000001</v>
      </c>
      <c r="L620" s="69">
        <v>7.05</v>
      </c>
      <c r="M620" s="66" t="s">
        <v>2525</v>
      </c>
      <c r="N620" s="66" t="s">
        <v>2526</v>
      </c>
      <c r="O620" s="66"/>
      <c r="P620" s="66" t="s">
        <v>1829</v>
      </c>
      <c r="Q620" s="141">
        <v>17</v>
      </c>
    </row>
    <row r="621" spans="1:17" s="72" customFormat="1">
      <c r="A621" s="66"/>
      <c r="B621" s="66" t="s">
        <v>652</v>
      </c>
      <c r="C621" s="221" t="s">
        <v>1654</v>
      </c>
      <c r="D621" s="66" t="s">
        <v>2275</v>
      </c>
      <c r="E621" s="68">
        <v>6.1758699999999997</v>
      </c>
      <c r="F621" s="74">
        <v>1</v>
      </c>
      <c r="G621" s="74">
        <v>1</v>
      </c>
      <c r="H621" s="68">
        <f t="shared" si="18"/>
        <v>6.1758699999999997</v>
      </c>
      <c r="I621" s="70">
        <f t="shared" si="19"/>
        <v>6.1758699999999997</v>
      </c>
      <c r="J621" s="71">
        <f>ROUND((H621*'2-Calculator'!$D$26),2)</f>
        <v>40698.980000000003</v>
      </c>
      <c r="K621" s="71">
        <f>ROUND((I621*'2-Calculator'!$D$26),2)</f>
        <v>40698.980000000003</v>
      </c>
      <c r="L621" s="69">
        <v>16.63</v>
      </c>
      <c r="M621" s="66" t="s">
        <v>2525</v>
      </c>
      <c r="N621" s="66" t="s">
        <v>2526</v>
      </c>
      <c r="O621" s="66"/>
      <c r="P621" s="66" t="s">
        <v>1829</v>
      </c>
      <c r="Q621" s="141">
        <v>4</v>
      </c>
    </row>
    <row r="622" spans="1:17" s="72" customFormat="1">
      <c r="A622" s="66"/>
      <c r="B622" s="66" t="s">
        <v>2062</v>
      </c>
      <c r="C622" s="221" t="s">
        <v>2063</v>
      </c>
      <c r="D622" s="66" t="s">
        <v>2064</v>
      </c>
      <c r="E622" s="68">
        <v>1.7135899999999999</v>
      </c>
      <c r="F622" s="74">
        <v>1</v>
      </c>
      <c r="G622" s="74">
        <v>1</v>
      </c>
      <c r="H622" s="68">
        <f t="shared" si="18"/>
        <v>1.7135899999999999</v>
      </c>
      <c r="I622" s="70">
        <f t="shared" si="19"/>
        <v>1.7135899999999999</v>
      </c>
      <c r="J622" s="71">
        <f>ROUND((H622*'2-Calculator'!$D$26),2)</f>
        <v>11292.56</v>
      </c>
      <c r="K622" s="71">
        <f>ROUND((I622*'2-Calculator'!$D$26),2)</f>
        <v>11292.56</v>
      </c>
      <c r="L622" s="69">
        <v>1.34</v>
      </c>
      <c r="M622" s="66" t="s">
        <v>2525</v>
      </c>
      <c r="N622" s="66" t="s">
        <v>2526</v>
      </c>
      <c r="O622" s="66"/>
      <c r="P622" s="66" t="s">
        <v>1829</v>
      </c>
      <c r="Q622" s="141">
        <v>5</v>
      </c>
    </row>
    <row r="623" spans="1:17" s="72" customFormat="1">
      <c r="A623" s="66"/>
      <c r="B623" s="66" t="s">
        <v>2065</v>
      </c>
      <c r="C623" s="221" t="s">
        <v>2063</v>
      </c>
      <c r="D623" s="66" t="s">
        <v>2064</v>
      </c>
      <c r="E623" s="68">
        <v>1.8384799999999999</v>
      </c>
      <c r="F623" s="74">
        <v>1</v>
      </c>
      <c r="G623" s="74">
        <v>1</v>
      </c>
      <c r="H623" s="68">
        <f t="shared" si="18"/>
        <v>1.8384799999999999</v>
      </c>
      <c r="I623" s="70">
        <f t="shared" si="19"/>
        <v>1.8384799999999999</v>
      </c>
      <c r="J623" s="71">
        <f>ROUND((H623*'2-Calculator'!$D$26),2)</f>
        <v>12115.58</v>
      </c>
      <c r="K623" s="71">
        <f>ROUND((I623*'2-Calculator'!$D$26),2)</f>
        <v>12115.58</v>
      </c>
      <c r="L623" s="69">
        <v>1.87</v>
      </c>
      <c r="M623" s="66" t="s">
        <v>2525</v>
      </c>
      <c r="N623" s="66" t="s">
        <v>2526</v>
      </c>
      <c r="O623" s="66"/>
      <c r="P623" s="66" t="s">
        <v>1829</v>
      </c>
      <c r="Q623" s="141">
        <v>5</v>
      </c>
    </row>
    <row r="624" spans="1:17" s="72" customFormat="1">
      <c r="A624" s="66"/>
      <c r="B624" s="66" t="s">
        <v>2066</v>
      </c>
      <c r="C624" s="221" t="s">
        <v>2063</v>
      </c>
      <c r="D624" s="66" t="s">
        <v>2064</v>
      </c>
      <c r="E624" s="68">
        <v>2.3828999999999998</v>
      </c>
      <c r="F624" s="74">
        <v>1</v>
      </c>
      <c r="G624" s="74">
        <v>1</v>
      </c>
      <c r="H624" s="68">
        <f t="shared" si="18"/>
        <v>2.3828999999999998</v>
      </c>
      <c r="I624" s="70">
        <f t="shared" si="19"/>
        <v>2.3828999999999998</v>
      </c>
      <c r="J624" s="71">
        <f>ROUND((H624*'2-Calculator'!$D$26),2)</f>
        <v>15703.31</v>
      </c>
      <c r="K624" s="71">
        <f>ROUND((I624*'2-Calculator'!$D$26),2)</f>
        <v>15703.31</v>
      </c>
      <c r="L624" s="69">
        <v>4.24</v>
      </c>
      <c r="M624" s="66" t="s">
        <v>2525</v>
      </c>
      <c r="N624" s="66" t="s">
        <v>2526</v>
      </c>
      <c r="O624" s="66"/>
      <c r="P624" s="66" t="s">
        <v>1829</v>
      </c>
      <c r="Q624" s="141">
        <v>1</v>
      </c>
    </row>
    <row r="625" spans="1:17" s="72" customFormat="1">
      <c r="A625" s="66"/>
      <c r="B625" s="66" t="s">
        <v>2067</v>
      </c>
      <c r="C625" s="221" t="s">
        <v>2063</v>
      </c>
      <c r="D625" s="66" t="s">
        <v>2064</v>
      </c>
      <c r="E625" s="68">
        <v>3.82538</v>
      </c>
      <c r="F625" s="74">
        <v>1</v>
      </c>
      <c r="G625" s="74">
        <v>1</v>
      </c>
      <c r="H625" s="68">
        <f t="shared" si="18"/>
        <v>3.82538</v>
      </c>
      <c r="I625" s="70">
        <f t="shared" si="19"/>
        <v>3.82538</v>
      </c>
      <c r="J625" s="71">
        <f>ROUND((H625*'2-Calculator'!$D$26),2)</f>
        <v>25209.25</v>
      </c>
      <c r="K625" s="71">
        <f>ROUND((I625*'2-Calculator'!$D$26),2)</f>
        <v>25209.25</v>
      </c>
      <c r="L625" s="69">
        <v>7</v>
      </c>
      <c r="M625" s="66" t="s">
        <v>2525</v>
      </c>
      <c r="N625" s="66" t="s">
        <v>2526</v>
      </c>
      <c r="O625" s="66"/>
      <c r="P625" s="66" t="s">
        <v>1829</v>
      </c>
      <c r="Q625" s="141">
        <v>0</v>
      </c>
    </row>
    <row r="626" spans="1:17" s="72" customFormat="1">
      <c r="A626" s="66"/>
      <c r="B626" s="66" t="s">
        <v>651</v>
      </c>
      <c r="C626" s="221" t="s">
        <v>1655</v>
      </c>
      <c r="D626" s="66" t="s">
        <v>2068</v>
      </c>
      <c r="E626" s="68">
        <v>0.44095000000000001</v>
      </c>
      <c r="F626" s="74">
        <v>1</v>
      </c>
      <c r="G626" s="74">
        <v>1</v>
      </c>
      <c r="H626" s="68">
        <f t="shared" si="18"/>
        <v>0.44095000000000001</v>
      </c>
      <c r="I626" s="70">
        <f t="shared" si="19"/>
        <v>0.44095000000000001</v>
      </c>
      <c r="J626" s="71">
        <f>ROUND((H626*'2-Calculator'!$D$26),2)</f>
        <v>2905.86</v>
      </c>
      <c r="K626" s="71">
        <f>ROUND((I626*'2-Calculator'!$D$26),2)</f>
        <v>2905.86</v>
      </c>
      <c r="L626" s="69">
        <v>2.99</v>
      </c>
      <c r="M626" s="66" t="s">
        <v>2525</v>
      </c>
      <c r="N626" s="66" t="s">
        <v>2526</v>
      </c>
      <c r="O626" s="66"/>
      <c r="P626" s="66" t="s">
        <v>1829</v>
      </c>
      <c r="Q626" s="141">
        <v>1</v>
      </c>
    </row>
    <row r="627" spans="1:17" s="72" customFormat="1">
      <c r="A627" s="66"/>
      <c r="B627" s="66" t="s">
        <v>650</v>
      </c>
      <c r="C627" s="221" t="s">
        <v>1655</v>
      </c>
      <c r="D627" s="66" t="s">
        <v>2068</v>
      </c>
      <c r="E627" s="68">
        <v>0.54264000000000001</v>
      </c>
      <c r="F627" s="74">
        <v>1</v>
      </c>
      <c r="G627" s="74">
        <v>1</v>
      </c>
      <c r="H627" s="68">
        <f t="shared" si="18"/>
        <v>0.54264000000000001</v>
      </c>
      <c r="I627" s="70">
        <f t="shared" si="19"/>
        <v>0.54264000000000001</v>
      </c>
      <c r="J627" s="71">
        <f>ROUND((H627*'2-Calculator'!$D$26),2)</f>
        <v>3576</v>
      </c>
      <c r="K627" s="71">
        <f>ROUND((I627*'2-Calculator'!$D$26),2)</f>
        <v>3576</v>
      </c>
      <c r="L627" s="69">
        <v>3.37</v>
      </c>
      <c r="M627" s="66" t="s">
        <v>2525</v>
      </c>
      <c r="N627" s="66" t="s">
        <v>2526</v>
      </c>
      <c r="O627" s="66"/>
      <c r="P627" s="66" t="s">
        <v>1829</v>
      </c>
      <c r="Q627" s="141">
        <v>5</v>
      </c>
    </row>
    <row r="628" spans="1:17" s="72" customFormat="1">
      <c r="A628" s="66"/>
      <c r="B628" s="66" t="s">
        <v>649</v>
      </c>
      <c r="C628" s="221" t="s">
        <v>1655</v>
      </c>
      <c r="D628" s="66" t="s">
        <v>2068</v>
      </c>
      <c r="E628" s="68">
        <v>0.77905000000000002</v>
      </c>
      <c r="F628" s="74">
        <v>1</v>
      </c>
      <c r="G628" s="74">
        <v>1</v>
      </c>
      <c r="H628" s="68">
        <f t="shared" si="18"/>
        <v>0.77905000000000002</v>
      </c>
      <c r="I628" s="70">
        <f t="shared" si="19"/>
        <v>0.77905000000000002</v>
      </c>
      <c r="J628" s="71">
        <f>ROUND((H628*'2-Calculator'!$D$26),2)</f>
        <v>5133.9399999999996</v>
      </c>
      <c r="K628" s="71">
        <f>ROUND((I628*'2-Calculator'!$D$26),2)</f>
        <v>5133.9399999999996</v>
      </c>
      <c r="L628" s="69">
        <v>4.7300000000000004</v>
      </c>
      <c r="M628" s="66" t="s">
        <v>2525</v>
      </c>
      <c r="N628" s="66" t="s">
        <v>2526</v>
      </c>
      <c r="O628" s="66"/>
      <c r="P628" s="66" t="s">
        <v>1829</v>
      </c>
      <c r="Q628" s="141">
        <v>2</v>
      </c>
    </row>
    <row r="629" spans="1:17" s="72" customFormat="1">
      <c r="A629" s="66"/>
      <c r="B629" s="66" t="s">
        <v>648</v>
      </c>
      <c r="C629" s="221" t="s">
        <v>1655</v>
      </c>
      <c r="D629" s="66" t="s">
        <v>2068</v>
      </c>
      <c r="E629" s="68">
        <v>1.5965100000000001</v>
      </c>
      <c r="F629" s="74">
        <v>1</v>
      </c>
      <c r="G629" s="74">
        <v>1</v>
      </c>
      <c r="H629" s="68">
        <f t="shared" si="18"/>
        <v>1.5965100000000001</v>
      </c>
      <c r="I629" s="70">
        <f t="shared" si="19"/>
        <v>1.5965100000000001</v>
      </c>
      <c r="J629" s="71">
        <f>ROUND((H629*'2-Calculator'!$D$26),2)</f>
        <v>10521</v>
      </c>
      <c r="K629" s="71">
        <f>ROUND((I629*'2-Calculator'!$D$26),2)</f>
        <v>10521</v>
      </c>
      <c r="L629" s="69">
        <v>7</v>
      </c>
      <c r="M629" s="66" t="s">
        <v>2525</v>
      </c>
      <c r="N629" s="66" t="s">
        <v>2526</v>
      </c>
      <c r="O629" s="66"/>
      <c r="P629" s="66" t="s">
        <v>1829</v>
      </c>
      <c r="Q629" s="141">
        <v>1</v>
      </c>
    </row>
    <row r="630" spans="1:17" s="72" customFormat="1">
      <c r="A630" s="66"/>
      <c r="B630" s="66" t="s">
        <v>647</v>
      </c>
      <c r="C630" s="221" t="s">
        <v>1656</v>
      </c>
      <c r="D630" s="66" t="s">
        <v>2442</v>
      </c>
      <c r="E630" s="68">
        <v>0.46540999999999999</v>
      </c>
      <c r="F630" s="74">
        <v>1</v>
      </c>
      <c r="G630" s="74">
        <v>1</v>
      </c>
      <c r="H630" s="68">
        <f t="shared" si="18"/>
        <v>0.46540999999999999</v>
      </c>
      <c r="I630" s="70">
        <f t="shared" si="19"/>
        <v>0.46540999999999999</v>
      </c>
      <c r="J630" s="71">
        <f>ROUND((H630*'2-Calculator'!$D$26),2)</f>
        <v>3067.05</v>
      </c>
      <c r="K630" s="71">
        <f>ROUND((I630*'2-Calculator'!$D$26),2)</f>
        <v>3067.05</v>
      </c>
      <c r="L630" s="69">
        <v>3.28</v>
      </c>
      <c r="M630" s="66" t="s">
        <v>2525</v>
      </c>
      <c r="N630" s="66" t="s">
        <v>2526</v>
      </c>
      <c r="O630" s="66"/>
      <c r="P630" s="66" t="s">
        <v>1829</v>
      </c>
      <c r="Q630" s="141">
        <v>2</v>
      </c>
    </row>
    <row r="631" spans="1:17" s="72" customFormat="1">
      <c r="A631" s="66"/>
      <c r="B631" s="66" t="s">
        <v>646</v>
      </c>
      <c r="C631" s="221" t="s">
        <v>1656</v>
      </c>
      <c r="D631" s="66" t="s">
        <v>2442</v>
      </c>
      <c r="E631" s="68">
        <v>0.57211000000000001</v>
      </c>
      <c r="F631" s="74">
        <v>1</v>
      </c>
      <c r="G631" s="74">
        <v>1</v>
      </c>
      <c r="H631" s="68">
        <f t="shared" si="18"/>
        <v>0.57211000000000001</v>
      </c>
      <c r="I631" s="70">
        <f t="shared" si="19"/>
        <v>0.57211000000000001</v>
      </c>
      <c r="J631" s="71">
        <f>ROUND((H631*'2-Calculator'!$D$26),2)</f>
        <v>3770.2</v>
      </c>
      <c r="K631" s="71">
        <f>ROUND((I631*'2-Calculator'!$D$26),2)</f>
        <v>3770.2</v>
      </c>
      <c r="L631" s="69">
        <v>3.52</v>
      </c>
      <c r="M631" s="66" t="s">
        <v>2525</v>
      </c>
      <c r="N631" s="66" t="s">
        <v>2526</v>
      </c>
      <c r="O631" s="66"/>
      <c r="P631" s="66" t="s">
        <v>1829</v>
      </c>
      <c r="Q631" s="141">
        <v>3</v>
      </c>
    </row>
    <row r="632" spans="1:17" s="72" customFormat="1">
      <c r="A632" s="66"/>
      <c r="B632" s="66" t="s">
        <v>645</v>
      </c>
      <c r="C632" s="221" t="s">
        <v>1656</v>
      </c>
      <c r="D632" s="66" t="s">
        <v>2442</v>
      </c>
      <c r="E632" s="68">
        <v>0.75753000000000004</v>
      </c>
      <c r="F632" s="74">
        <v>1</v>
      </c>
      <c r="G632" s="74">
        <v>1</v>
      </c>
      <c r="H632" s="68">
        <f t="shared" si="18"/>
        <v>0.75753000000000004</v>
      </c>
      <c r="I632" s="70">
        <f t="shared" si="19"/>
        <v>0.75753000000000004</v>
      </c>
      <c r="J632" s="71">
        <f>ROUND((H632*'2-Calculator'!$D$26),2)</f>
        <v>4992.12</v>
      </c>
      <c r="K632" s="71">
        <f>ROUND((I632*'2-Calculator'!$D$26),2)</f>
        <v>4992.12</v>
      </c>
      <c r="L632" s="69">
        <v>4.62</v>
      </c>
      <c r="M632" s="66" t="s">
        <v>2525</v>
      </c>
      <c r="N632" s="66" t="s">
        <v>2526</v>
      </c>
      <c r="O632" s="66"/>
      <c r="P632" s="66" t="s">
        <v>1829</v>
      </c>
      <c r="Q632" s="141">
        <v>4</v>
      </c>
    </row>
    <row r="633" spans="1:17" s="72" customFormat="1">
      <c r="A633" s="66"/>
      <c r="B633" s="66" t="s">
        <v>644</v>
      </c>
      <c r="C633" s="221" t="s">
        <v>1656</v>
      </c>
      <c r="D633" s="66" t="s">
        <v>2442</v>
      </c>
      <c r="E633" s="68">
        <v>1.7469600000000001</v>
      </c>
      <c r="F633" s="74">
        <v>1</v>
      </c>
      <c r="G633" s="74">
        <v>1</v>
      </c>
      <c r="H633" s="68">
        <f t="shared" si="18"/>
        <v>1.7469600000000001</v>
      </c>
      <c r="I633" s="70">
        <f t="shared" si="19"/>
        <v>1.7469600000000001</v>
      </c>
      <c r="J633" s="71">
        <f>ROUND((H633*'2-Calculator'!$D$26),2)</f>
        <v>11512.47</v>
      </c>
      <c r="K633" s="71">
        <f>ROUND((I633*'2-Calculator'!$D$26),2)</f>
        <v>11512.47</v>
      </c>
      <c r="L633" s="69">
        <v>7.75</v>
      </c>
      <c r="M633" s="66" t="s">
        <v>2525</v>
      </c>
      <c r="N633" s="66" t="s">
        <v>2526</v>
      </c>
      <c r="O633" s="66"/>
      <c r="P633" s="66" t="s">
        <v>1829</v>
      </c>
      <c r="Q633" s="141">
        <v>0</v>
      </c>
    </row>
    <row r="634" spans="1:17" s="72" customFormat="1">
      <c r="A634" s="66"/>
      <c r="B634" s="66" t="s">
        <v>643</v>
      </c>
      <c r="C634" s="221" t="s">
        <v>1657</v>
      </c>
      <c r="D634" s="66" t="s">
        <v>2276</v>
      </c>
      <c r="E634" s="68">
        <v>0.43562000000000001</v>
      </c>
      <c r="F634" s="74">
        <v>1</v>
      </c>
      <c r="G634" s="74">
        <v>1</v>
      </c>
      <c r="H634" s="68">
        <f t="shared" si="18"/>
        <v>0.43562000000000001</v>
      </c>
      <c r="I634" s="70">
        <f t="shared" si="19"/>
        <v>0.43562000000000001</v>
      </c>
      <c r="J634" s="71">
        <f>ROUND((H634*'2-Calculator'!$D$26),2)</f>
        <v>2870.74</v>
      </c>
      <c r="K634" s="71">
        <f>ROUND((I634*'2-Calculator'!$D$26),2)</f>
        <v>2870.74</v>
      </c>
      <c r="L634" s="69">
        <v>2.15</v>
      </c>
      <c r="M634" s="66" t="s">
        <v>2525</v>
      </c>
      <c r="N634" s="66" t="s">
        <v>2526</v>
      </c>
      <c r="O634" s="66"/>
      <c r="P634" s="66" t="s">
        <v>1829</v>
      </c>
      <c r="Q634" s="141">
        <v>7</v>
      </c>
    </row>
    <row r="635" spans="1:17" s="72" customFormat="1">
      <c r="A635" s="66"/>
      <c r="B635" s="66" t="s">
        <v>642</v>
      </c>
      <c r="C635" s="221" t="s">
        <v>1657</v>
      </c>
      <c r="D635" s="66" t="s">
        <v>2276</v>
      </c>
      <c r="E635" s="68">
        <v>0.61246999999999996</v>
      </c>
      <c r="F635" s="74">
        <v>1</v>
      </c>
      <c r="G635" s="74">
        <v>1</v>
      </c>
      <c r="H635" s="68">
        <f t="shared" si="18"/>
        <v>0.61246999999999996</v>
      </c>
      <c r="I635" s="70">
        <f t="shared" si="19"/>
        <v>0.61246999999999996</v>
      </c>
      <c r="J635" s="71">
        <f>ROUND((H635*'2-Calculator'!$D$26),2)</f>
        <v>4036.18</v>
      </c>
      <c r="K635" s="71">
        <f>ROUND((I635*'2-Calculator'!$D$26),2)</f>
        <v>4036.18</v>
      </c>
      <c r="L635" s="69">
        <v>3.4</v>
      </c>
      <c r="M635" s="66" t="s">
        <v>2525</v>
      </c>
      <c r="N635" s="66" t="s">
        <v>2526</v>
      </c>
      <c r="O635" s="66"/>
      <c r="P635" s="66" t="s">
        <v>1829</v>
      </c>
      <c r="Q635" s="141">
        <v>19</v>
      </c>
    </row>
    <row r="636" spans="1:17" s="72" customFormat="1">
      <c r="A636" s="66"/>
      <c r="B636" s="66" t="s">
        <v>641</v>
      </c>
      <c r="C636" s="221" t="s">
        <v>1657</v>
      </c>
      <c r="D636" s="66" t="s">
        <v>2276</v>
      </c>
      <c r="E636" s="68">
        <v>0.85970000000000002</v>
      </c>
      <c r="F636" s="74">
        <v>1</v>
      </c>
      <c r="G636" s="74">
        <v>1</v>
      </c>
      <c r="H636" s="68">
        <f t="shared" si="18"/>
        <v>0.85970000000000002</v>
      </c>
      <c r="I636" s="70">
        <f t="shared" si="19"/>
        <v>0.85970000000000002</v>
      </c>
      <c r="J636" s="71">
        <f>ROUND((H636*'2-Calculator'!$D$26),2)</f>
        <v>5665.42</v>
      </c>
      <c r="K636" s="71">
        <f>ROUND((I636*'2-Calculator'!$D$26),2)</f>
        <v>5665.42</v>
      </c>
      <c r="L636" s="69">
        <v>4.57</v>
      </c>
      <c r="M636" s="66" t="s">
        <v>2525</v>
      </c>
      <c r="N636" s="66" t="s">
        <v>2526</v>
      </c>
      <c r="O636" s="66"/>
      <c r="P636" s="66" t="s">
        <v>1829</v>
      </c>
      <c r="Q636" s="141">
        <v>6</v>
      </c>
    </row>
    <row r="637" spans="1:17" s="72" customFormat="1">
      <c r="A637" s="66"/>
      <c r="B637" s="66" t="s">
        <v>640</v>
      </c>
      <c r="C637" s="221" t="s">
        <v>1657</v>
      </c>
      <c r="D637" s="66" t="s">
        <v>2276</v>
      </c>
      <c r="E637" s="68">
        <v>1.94885</v>
      </c>
      <c r="F637" s="74">
        <v>1</v>
      </c>
      <c r="G637" s="74">
        <v>1</v>
      </c>
      <c r="H637" s="68">
        <f t="shared" si="18"/>
        <v>1.94885</v>
      </c>
      <c r="I637" s="70">
        <f t="shared" si="19"/>
        <v>1.94885</v>
      </c>
      <c r="J637" s="71">
        <f>ROUND((H637*'2-Calculator'!$D$26),2)</f>
        <v>12842.92</v>
      </c>
      <c r="K637" s="71">
        <f>ROUND((I637*'2-Calculator'!$D$26),2)</f>
        <v>12842.92</v>
      </c>
      <c r="L637" s="69">
        <v>10.69</v>
      </c>
      <c r="M637" s="66" t="s">
        <v>2525</v>
      </c>
      <c r="N637" s="66" t="s">
        <v>2526</v>
      </c>
      <c r="O637" s="66"/>
      <c r="P637" s="66" t="s">
        <v>1829</v>
      </c>
      <c r="Q637" s="141">
        <v>2</v>
      </c>
    </row>
    <row r="638" spans="1:17" s="72" customFormat="1">
      <c r="A638" s="66"/>
      <c r="B638" s="66" t="s">
        <v>639</v>
      </c>
      <c r="C638" s="221" t="s">
        <v>1658</v>
      </c>
      <c r="D638" s="66" t="s">
        <v>2277</v>
      </c>
      <c r="E638" s="68">
        <v>0.66047</v>
      </c>
      <c r="F638" s="74">
        <v>1</v>
      </c>
      <c r="G638" s="74">
        <v>1</v>
      </c>
      <c r="H638" s="68">
        <f t="shared" si="18"/>
        <v>0.66047</v>
      </c>
      <c r="I638" s="70">
        <f t="shared" si="19"/>
        <v>0.66047</v>
      </c>
      <c r="J638" s="71">
        <f>ROUND((H638*'2-Calculator'!$D$26),2)</f>
        <v>4352.5</v>
      </c>
      <c r="K638" s="71">
        <f>ROUND((I638*'2-Calculator'!$D$26),2)</f>
        <v>4352.5</v>
      </c>
      <c r="L638" s="69">
        <v>2.76</v>
      </c>
      <c r="M638" s="66" t="s">
        <v>2525</v>
      </c>
      <c r="N638" s="66" t="s">
        <v>2526</v>
      </c>
      <c r="O638" s="66"/>
      <c r="P638" s="66" t="s">
        <v>1829</v>
      </c>
      <c r="Q638" s="141">
        <v>3</v>
      </c>
    </row>
    <row r="639" spans="1:17" s="72" customFormat="1">
      <c r="A639" s="66"/>
      <c r="B639" s="66" t="s">
        <v>638</v>
      </c>
      <c r="C639" s="221" t="s">
        <v>1658</v>
      </c>
      <c r="D639" s="66" t="s">
        <v>2277</v>
      </c>
      <c r="E639" s="68">
        <v>0.80886999999999998</v>
      </c>
      <c r="F639" s="74">
        <v>1</v>
      </c>
      <c r="G639" s="74">
        <v>1</v>
      </c>
      <c r="H639" s="68">
        <f t="shared" si="18"/>
        <v>0.80886999999999998</v>
      </c>
      <c r="I639" s="70">
        <f t="shared" si="19"/>
        <v>0.80886999999999998</v>
      </c>
      <c r="J639" s="71">
        <f>ROUND((H639*'2-Calculator'!$D$26),2)</f>
        <v>5330.45</v>
      </c>
      <c r="K639" s="71">
        <f>ROUND((I639*'2-Calculator'!$D$26),2)</f>
        <v>5330.45</v>
      </c>
      <c r="L639" s="69">
        <v>4.9400000000000004</v>
      </c>
      <c r="M639" s="66" t="s">
        <v>2525</v>
      </c>
      <c r="N639" s="66" t="s">
        <v>2526</v>
      </c>
      <c r="O639" s="66"/>
      <c r="P639" s="66" t="s">
        <v>1829</v>
      </c>
      <c r="Q639" s="141">
        <v>12</v>
      </c>
    </row>
    <row r="640" spans="1:17" s="72" customFormat="1">
      <c r="A640" s="66"/>
      <c r="B640" s="66" t="s">
        <v>637</v>
      </c>
      <c r="C640" s="221" t="s">
        <v>1658</v>
      </c>
      <c r="D640" s="66" t="s">
        <v>2277</v>
      </c>
      <c r="E640" s="68">
        <v>1.3008200000000001</v>
      </c>
      <c r="F640" s="74">
        <v>1</v>
      </c>
      <c r="G640" s="74">
        <v>1</v>
      </c>
      <c r="H640" s="68">
        <f t="shared" si="18"/>
        <v>1.3008200000000001</v>
      </c>
      <c r="I640" s="70">
        <f t="shared" si="19"/>
        <v>1.3008200000000001</v>
      </c>
      <c r="J640" s="71">
        <f>ROUND((H640*'2-Calculator'!$D$26),2)</f>
        <v>8572.4</v>
      </c>
      <c r="K640" s="71">
        <f>ROUND((I640*'2-Calculator'!$D$26),2)</f>
        <v>8572.4</v>
      </c>
      <c r="L640" s="69">
        <v>7.57</v>
      </c>
      <c r="M640" s="66" t="s">
        <v>2525</v>
      </c>
      <c r="N640" s="66" t="s">
        <v>2526</v>
      </c>
      <c r="O640" s="66"/>
      <c r="P640" s="66" t="s">
        <v>1829</v>
      </c>
      <c r="Q640" s="141">
        <v>18</v>
      </c>
    </row>
    <row r="641" spans="1:17" s="72" customFormat="1">
      <c r="A641" s="66"/>
      <c r="B641" s="66" t="s">
        <v>636</v>
      </c>
      <c r="C641" s="221" t="s">
        <v>1658</v>
      </c>
      <c r="D641" s="66" t="s">
        <v>2277</v>
      </c>
      <c r="E641" s="68">
        <v>2.1076800000000002</v>
      </c>
      <c r="F641" s="74">
        <v>1</v>
      </c>
      <c r="G641" s="74">
        <v>1</v>
      </c>
      <c r="H641" s="68">
        <f t="shared" si="18"/>
        <v>2.1076800000000002</v>
      </c>
      <c r="I641" s="70">
        <f t="shared" si="19"/>
        <v>2.1076800000000002</v>
      </c>
      <c r="J641" s="71">
        <f>ROUND((H641*'2-Calculator'!$D$26),2)</f>
        <v>13889.61</v>
      </c>
      <c r="K641" s="71">
        <f>ROUND((I641*'2-Calculator'!$D$26),2)</f>
        <v>13889.61</v>
      </c>
      <c r="L641" s="69">
        <v>12.78</v>
      </c>
      <c r="M641" s="66" t="s">
        <v>2525</v>
      </c>
      <c r="N641" s="66" t="s">
        <v>2526</v>
      </c>
      <c r="O641" s="66"/>
      <c r="P641" s="66" t="s">
        <v>1829</v>
      </c>
      <c r="Q641" s="141">
        <v>1</v>
      </c>
    </row>
    <row r="642" spans="1:17" s="72" customFormat="1">
      <c r="A642" s="66"/>
      <c r="B642" s="66" t="s">
        <v>635</v>
      </c>
      <c r="C642" s="221" t="s">
        <v>1659</v>
      </c>
      <c r="D642" s="66" t="s">
        <v>2278</v>
      </c>
      <c r="E642" s="68">
        <v>0.63488999999999995</v>
      </c>
      <c r="F642" s="74">
        <v>1</v>
      </c>
      <c r="G642" s="74">
        <v>1</v>
      </c>
      <c r="H642" s="68">
        <f t="shared" si="18"/>
        <v>0.63488999999999995</v>
      </c>
      <c r="I642" s="70">
        <f t="shared" si="19"/>
        <v>0.63488999999999995</v>
      </c>
      <c r="J642" s="71">
        <f>ROUND((H642*'2-Calculator'!$D$26),2)</f>
        <v>4183.93</v>
      </c>
      <c r="K642" s="71">
        <f>ROUND((I642*'2-Calculator'!$D$26),2)</f>
        <v>4183.93</v>
      </c>
      <c r="L642" s="69">
        <v>4.16</v>
      </c>
      <c r="M642" s="66" t="s">
        <v>2525</v>
      </c>
      <c r="N642" s="66" t="s">
        <v>2526</v>
      </c>
      <c r="O642" s="66"/>
      <c r="P642" s="66" t="s">
        <v>1829</v>
      </c>
      <c r="Q642" s="141">
        <v>8</v>
      </c>
    </row>
    <row r="643" spans="1:17" s="72" customFormat="1">
      <c r="A643" s="66"/>
      <c r="B643" s="66" t="s">
        <v>634</v>
      </c>
      <c r="C643" s="221" t="s">
        <v>1659</v>
      </c>
      <c r="D643" s="66" t="s">
        <v>2278</v>
      </c>
      <c r="E643" s="68">
        <v>0.82808999999999999</v>
      </c>
      <c r="F643" s="74">
        <v>1</v>
      </c>
      <c r="G643" s="74">
        <v>1</v>
      </c>
      <c r="H643" s="68">
        <f t="shared" si="18"/>
        <v>0.82808999999999999</v>
      </c>
      <c r="I643" s="70">
        <f t="shared" si="19"/>
        <v>0.82808999999999999</v>
      </c>
      <c r="J643" s="71">
        <f>ROUND((H643*'2-Calculator'!$D$26),2)</f>
        <v>5457.11</v>
      </c>
      <c r="K643" s="71">
        <f>ROUND((I643*'2-Calculator'!$D$26),2)</f>
        <v>5457.11</v>
      </c>
      <c r="L643" s="69">
        <v>5.38</v>
      </c>
      <c r="M643" s="66" t="s">
        <v>2525</v>
      </c>
      <c r="N643" s="66" t="s">
        <v>2526</v>
      </c>
      <c r="O643" s="66"/>
      <c r="P643" s="66" t="s">
        <v>1829</v>
      </c>
      <c r="Q643" s="141">
        <v>49</v>
      </c>
    </row>
    <row r="644" spans="1:17" s="72" customFormat="1">
      <c r="A644" s="66"/>
      <c r="B644" s="66" t="s">
        <v>633</v>
      </c>
      <c r="C644" s="221" t="s">
        <v>1659</v>
      </c>
      <c r="D644" s="66" t="s">
        <v>2278</v>
      </c>
      <c r="E644" s="68">
        <v>1.2502899999999999</v>
      </c>
      <c r="F644" s="74">
        <v>1</v>
      </c>
      <c r="G644" s="74">
        <v>1</v>
      </c>
      <c r="H644" s="68">
        <f t="shared" si="18"/>
        <v>1.2502899999999999</v>
      </c>
      <c r="I644" s="70">
        <f t="shared" si="19"/>
        <v>1.2502899999999999</v>
      </c>
      <c r="J644" s="71">
        <f>ROUND((H644*'2-Calculator'!$D$26),2)</f>
        <v>8239.41</v>
      </c>
      <c r="K644" s="71">
        <f>ROUND((I644*'2-Calculator'!$D$26),2)</f>
        <v>8239.41</v>
      </c>
      <c r="L644" s="69">
        <v>7.37</v>
      </c>
      <c r="M644" s="66" t="s">
        <v>2525</v>
      </c>
      <c r="N644" s="66" t="s">
        <v>2526</v>
      </c>
      <c r="O644" s="66"/>
      <c r="P644" s="66" t="s">
        <v>1829</v>
      </c>
      <c r="Q644" s="141">
        <v>41</v>
      </c>
    </row>
    <row r="645" spans="1:17" s="72" customFormat="1">
      <c r="A645" s="66"/>
      <c r="B645" s="66" t="s">
        <v>632</v>
      </c>
      <c r="C645" s="221" t="s">
        <v>1659</v>
      </c>
      <c r="D645" s="66" t="s">
        <v>2278</v>
      </c>
      <c r="E645" s="68">
        <v>2.4388700000000001</v>
      </c>
      <c r="F645" s="74">
        <v>1</v>
      </c>
      <c r="G645" s="74">
        <v>1</v>
      </c>
      <c r="H645" s="68">
        <f t="shared" si="18"/>
        <v>2.4388700000000001</v>
      </c>
      <c r="I645" s="70">
        <f t="shared" si="19"/>
        <v>2.4388700000000001</v>
      </c>
      <c r="J645" s="71">
        <f>ROUND((H645*'2-Calculator'!$D$26),2)</f>
        <v>16072.15</v>
      </c>
      <c r="K645" s="71">
        <f>ROUND((I645*'2-Calculator'!$D$26),2)</f>
        <v>16072.15</v>
      </c>
      <c r="L645" s="69">
        <v>16.62</v>
      </c>
      <c r="M645" s="66" t="s">
        <v>2525</v>
      </c>
      <c r="N645" s="66" t="s">
        <v>2526</v>
      </c>
      <c r="O645" s="66"/>
      <c r="P645" s="66" t="s">
        <v>1829</v>
      </c>
      <c r="Q645" s="141">
        <v>5</v>
      </c>
    </row>
    <row r="646" spans="1:17" s="72" customFormat="1">
      <c r="A646" s="66"/>
      <c r="B646" s="66" t="s">
        <v>631</v>
      </c>
      <c r="C646" s="221" t="s">
        <v>1660</v>
      </c>
      <c r="D646" s="66" t="s">
        <v>2279</v>
      </c>
      <c r="E646" s="68">
        <v>0.53566000000000003</v>
      </c>
      <c r="F646" s="74">
        <v>1</v>
      </c>
      <c r="G646" s="74">
        <v>1</v>
      </c>
      <c r="H646" s="68">
        <f t="shared" si="18"/>
        <v>0.53566000000000003</v>
      </c>
      <c r="I646" s="70">
        <f t="shared" si="19"/>
        <v>0.53566000000000003</v>
      </c>
      <c r="J646" s="71">
        <f>ROUND((H646*'2-Calculator'!$D$26),2)</f>
        <v>3530</v>
      </c>
      <c r="K646" s="71">
        <f>ROUND((I646*'2-Calculator'!$D$26),2)</f>
        <v>3530</v>
      </c>
      <c r="L646" s="69">
        <v>3.15</v>
      </c>
      <c r="M646" s="66" t="s">
        <v>2525</v>
      </c>
      <c r="N646" s="66" t="s">
        <v>2526</v>
      </c>
      <c r="O646" s="66"/>
      <c r="P646" s="66" t="s">
        <v>1829</v>
      </c>
      <c r="Q646" s="141">
        <v>25</v>
      </c>
    </row>
    <row r="647" spans="1:17" s="72" customFormat="1">
      <c r="A647" s="66"/>
      <c r="B647" s="66" t="s">
        <v>630</v>
      </c>
      <c r="C647" s="221" t="s">
        <v>1660</v>
      </c>
      <c r="D647" s="66" t="s">
        <v>2279</v>
      </c>
      <c r="E647" s="68">
        <v>0.72938000000000003</v>
      </c>
      <c r="F647" s="74">
        <v>1</v>
      </c>
      <c r="G647" s="74">
        <v>1</v>
      </c>
      <c r="H647" s="68">
        <f t="shared" si="18"/>
        <v>0.72938000000000003</v>
      </c>
      <c r="I647" s="70">
        <f t="shared" si="19"/>
        <v>0.72938000000000003</v>
      </c>
      <c r="J647" s="71">
        <f>ROUND((H647*'2-Calculator'!$D$26),2)</f>
        <v>4806.6099999999997</v>
      </c>
      <c r="K647" s="71">
        <f>ROUND((I647*'2-Calculator'!$D$26),2)</f>
        <v>4806.6099999999997</v>
      </c>
      <c r="L647" s="69">
        <v>4.26</v>
      </c>
      <c r="M647" s="66" t="s">
        <v>2525</v>
      </c>
      <c r="N647" s="66" t="s">
        <v>2526</v>
      </c>
      <c r="O647" s="66"/>
      <c r="P647" s="66" t="s">
        <v>1829</v>
      </c>
      <c r="Q647" s="141">
        <v>33</v>
      </c>
    </row>
    <row r="648" spans="1:17" s="72" customFormat="1">
      <c r="A648" s="66"/>
      <c r="B648" s="66" t="s">
        <v>629</v>
      </c>
      <c r="C648" s="221" t="s">
        <v>1660</v>
      </c>
      <c r="D648" s="66" t="s">
        <v>2279</v>
      </c>
      <c r="E648" s="68">
        <v>1.1853499999999999</v>
      </c>
      <c r="F648" s="74">
        <v>1</v>
      </c>
      <c r="G648" s="74">
        <v>1</v>
      </c>
      <c r="H648" s="68">
        <f t="shared" si="18"/>
        <v>1.1853499999999999</v>
      </c>
      <c r="I648" s="70">
        <f t="shared" si="19"/>
        <v>1.1853499999999999</v>
      </c>
      <c r="J648" s="71">
        <f>ROUND((H648*'2-Calculator'!$D$26),2)</f>
        <v>7811.46</v>
      </c>
      <c r="K648" s="71">
        <f>ROUND((I648*'2-Calculator'!$D$26),2)</f>
        <v>7811.46</v>
      </c>
      <c r="L648" s="69">
        <v>7.02</v>
      </c>
      <c r="M648" s="66" t="s">
        <v>2525</v>
      </c>
      <c r="N648" s="66" t="s">
        <v>2526</v>
      </c>
      <c r="O648" s="66"/>
      <c r="P648" s="66" t="s">
        <v>1829</v>
      </c>
      <c r="Q648" s="141">
        <v>24</v>
      </c>
    </row>
    <row r="649" spans="1:17" s="72" customFormat="1">
      <c r="A649" s="66"/>
      <c r="B649" s="66" t="s">
        <v>628</v>
      </c>
      <c r="C649" s="221" t="s">
        <v>1660</v>
      </c>
      <c r="D649" s="66" t="s">
        <v>2279</v>
      </c>
      <c r="E649" s="68">
        <v>2.82782</v>
      </c>
      <c r="F649" s="74">
        <v>1</v>
      </c>
      <c r="G649" s="74">
        <v>1</v>
      </c>
      <c r="H649" s="68">
        <f t="shared" si="18"/>
        <v>2.82782</v>
      </c>
      <c r="I649" s="70">
        <f t="shared" si="19"/>
        <v>2.82782</v>
      </c>
      <c r="J649" s="71">
        <f>ROUND((H649*'2-Calculator'!$D$26),2)</f>
        <v>18635.330000000002</v>
      </c>
      <c r="K649" s="71">
        <f>ROUND((I649*'2-Calculator'!$D$26),2)</f>
        <v>18635.330000000002</v>
      </c>
      <c r="L649" s="69">
        <v>13.6</v>
      </c>
      <c r="M649" s="66" t="s">
        <v>2525</v>
      </c>
      <c r="N649" s="66" t="s">
        <v>2526</v>
      </c>
      <c r="O649" s="66"/>
      <c r="P649" s="66" t="s">
        <v>1829</v>
      </c>
      <c r="Q649" s="141">
        <v>9</v>
      </c>
    </row>
    <row r="650" spans="1:17" s="72" customFormat="1">
      <c r="A650" s="66"/>
      <c r="B650" s="66" t="s">
        <v>627</v>
      </c>
      <c r="C650" s="221" t="s">
        <v>1661</v>
      </c>
      <c r="D650" s="66" t="s">
        <v>2280</v>
      </c>
      <c r="E650" s="68">
        <v>0.53963000000000005</v>
      </c>
      <c r="F650" s="74">
        <v>1</v>
      </c>
      <c r="G650" s="74">
        <v>1</v>
      </c>
      <c r="H650" s="68">
        <f t="shared" si="18"/>
        <v>0.53963000000000005</v>
      </c>
      <c r="I650" s="70">
        <f t="shared" si="19"/>
        <v>0.53963000000000005</v>
      </c>
      <c r="J650" s="71">
        <f>ROUND((H650*'2-Calculator'!$D$26),2)</f>
        <v>3556.16</v>
      </c>
      <c r="K650" s="71">
        <f>ROUND((I650*'2-Calculator'!$D$26),2)</f>
        <v>3556.16</v>
      </c>
      <c r="L650" s="69">
        <v>3.2</v>
      </c>
      <c r="M650" s="66" t="s">
        <v>2525</v>
      </c>
      <c r="N650" s="66" t="s">
        <v>2526</v>
      </c>
      <c r="O650" s="66"/>
      <c r="P650" s="66" t="s">
        <v>1829</v>
      </c>
      <c r="Q650" s="141">
        <v>28</v>
      </c>
    </row>
    <row r="651" spans="1:17" s="72" customFormat="1">
      <c r="A651" s="66"/>
      <c r="B651" s="66" t="s">
        <v>626</v>
      </c>
      <c r="C651" s="221" t="s">
        <v>1661</v>
      </c>
      <c r="D651" s="66" t="s">
        <v>2280</v>
      </c>
      <c r="E651" s="68">
        <v>0.69676000000000005</v>
      </c>
      <c r="F651" s="74">
        <v>1</v>
      </c>
      <c r="G651" s="74">
        <v>1</v>
      </c>
      <c r="H651" s="68">
        <f t="shared" si="18"/>
        <v>0.69676000000000005</v>
      </c>
      <c r="I651" s="70">
        <f t="shared" si="19"/>
        <v>0.69676000000000005</v>
      </c>
      <c r="J651" s="71">
        <f>ROUND((H651*'2-Calculator'!$D$26),2)</f>
        <v>4591.6499999999996</v>
      </c>
      <c r="K651" s="71">
        <f>ROUND((I651*'2-Calculator'!$D$26),2)</f>
        <v>4591.6499999999996</v>
      </c>
      <c r="L651" s="69">
        <v>3.69</v>
      </c>
      <c r="M651" s="66" t="s">
        <v>2525</v>
      </c>
      <c r="N651" s="66" t="s">
        <v>2526</v>
      </c>
      <c r="O651" s="66"/>
      <c r="P651" s="66" t="s">
        <v>1829</v>
      </c>
      <c r="Q651" s="141">
        <v>37</v>
      </c>
    </row>
    <row r="652" spans="1:17" s="72" customFormat="1">
      <c r="A652" s="66"/>
      <c r="B652" s="66" t="s">
        <v>625</v>
      </c>
      <c r="C652" s="221" t="s">
        <v>1661</v>
      </c>
      <c r="D652" s="66" t="s">
        <v>2280</v>
      </c>
      <c r="E652" s="68">
        <v>0.96536999999999995</v>
      </c>
      <c r="F652" s="74">
        <v>1</v>
      </c>
      <c r="G652" s="74">
        <v>1</v>
      </c>
      <c r="H652" s="68">
        <f t="shared" si="18"/>
        <v>0.96536999999999995</v>
      </c>
      <c r="I652" s="70">
        <f t="shared" si="19"/>
        <v>0.96536999999999995</v>
      </c>
      <c r="J652" s="71">
        <f>ROUND((H652*'2-Calculator'!$D$26),2)</f>
        <v>6361.79</v>
      </c>
      <c r="K652" s="71">
        <f>ROUND((I652*'2-Calculator'!$D$26),2)</f>
        <v>6361.79</v>
      </c>
      <c r="L652" s="69">
        <v>5.16</v>
      </c>
      <c r="M652" s="66" t="s">
        <v>2525</v>
      </c>
      <c r="N652" s="66" t="s">
        <v>2526</v>
      </c>
      <c r="O652" s="66"/>
      <c r="P652" s="66" t="s">
        <v>1829</v>
      </c>
      <c r="Q652" s="141">
        <v>25</v>
      </c>
    </row>
    <row r="653" spans="1:17" s="72" customFormat="1">
      <c r="A653" s="66"/>
      <c r="B653" s="66" t="s">
        <v>624</v>
      </c>
      <c r="C653" s="221" t="s">
        <v>1661</v>
      </c>
      <c r="D653" s="66" t="s">
        <v>2280</v>
      </c>
      <c r="E653" s="68">
        <v>2.33901</v>
      </c>
      <c r="F653" s="74">
        <v>1</v>
      </c>
      <c r="G653" s="74">
        <v>1</v>
      </c>
      <c r="H653" s="68">
        <f t="shared" si="18"/>
        <v>2.33901</v>
      </c>
      <c r="I653" s="70">
        <f t="shared" si="19"/>
        <v>2.33901</v>
      </c>
      <c r="J653" s="71">
        <f>ROUND((H653*'2-Calculator'!$D$26),2)</f>
        <v>15414.08</v>
      </c>
      <c r="K653" s="71">
        <f>ROUND((I653*'2-Calculator'!$D$26),2)</f>
        <v>15414.08</v>
      </c>
      <c r="L653" s="69">
        <v>9.92</v>
      </c>
      <c r="M653" s="66" t="s">
        <v>2525</v>
      </c>
      <c r="N653" s="66" t="s">
        <v>2526</v>
      </c>
      <c r="O653" s="66"/>
      <c r="P653" s="66" t="s">
        <v>1829</v>
      </c>
      <c r="Q653" s="141">
        <v>1</v>
      </c>
    </row>
    <row r="654" spans="1:17" s="72" customFormat="1">
      <c r="A654" s="66"/>
      <c r="B654" s="66" t="s">
        <v>623</v>
      </c>
      <c r="C654" s="221" t="s">
        <v>1662</v>
      </c>
      <c r="D654" s="66" t="s">
        <v>2443</v>
      </c>
      <c r="E654" s="68">
        <v>0.45343</v>
      </c>
      <c r="F654" s="74">
        <v>1</v>
      </c>
      <c r="G654" s="74">
        <v>1</v>
      </c>
      <c r="H654" s="68">
        <f t="shared" ref="H654:H717" si="20">ROUND(E654*F654,5)</f>
        <v>0.45343</v>
      </c>
      <c r="I654" s="70">
        <f t="shared" ref="I654:I717" si="21">ROUND(E654*G654,5)</f>
        <v>0.45343</v>
      </c>
      <c r="J654" s="71">
        <f>ROUND((H654*'2-Calculator'!$D$26),2)</f>
        <v>2988.1</v>
      </c>
      <c r="K654" s="71">
        <f>ROUND((I654*'2-Calculator'!$D$26),2)</f>
        <v>2988.1</v>
      </c>
      <c r="L654" s="69">
        <v>2.1</v>
      </c>
      <c r="M654" s="66" t="s">
        <v>2525</v>
      </c>
      <c r="N654" s="66" t="s">
        <v>2526</v>
      </c>
      <c r="O654" s="66"/>
      <c r="P654" s="66" t="s">
        <v>1829</v>
      </c>
      <c r="Q654" s="141">
        <v>1</v>
      </c>
    </row>
    <row r="655" spans="1:17" s="72" customFormat="1">
      <c r="A655" s="66"/>
      <c r="B655" s="66" t="s">
        <v>622</v>
      </c>
      <c r="C655" s="221" t="s">
        <v>1662</v>
      </c>
      <c r="D655" s="66" t="s">
        <v>2443</v>
      </c>
      <c r="E655" s="68">
        <v>0.65100000000000002</v>
      </c>
      <c r="F655" s="74">
        <v>1</v>
      </c>
      <c r="G655" s="74">
        <v>1</v>
      </c>
      <c r="H655" s="68">
        <f t="shared" si="20"/>
        <v>0.65100000000000002</v>
      </c>
      <c r="I655" s="70">
        <f t="shared" si="21"/>
        <v>0.65100000000000002</v>
      </c>
      <c r="J655" s="71">
        <f>ROUND((H655*'2-Calculator'!$D$26),2)</f>
        <v>4290.09</v>
      </c>
      <c r="K655" s="71">
        <f>ROUND((I655*'2-Calculator'!$D$26),2)</f>
        <v>4290.09</v>
      </c>
      <c r="L655" s="69">
        <v>3.75</v>
      </c>
      <c r="M655" s="66" t="s">
        <v>2525</v>
      </c>
      <c r="N655" s="66" t="s">
        <v>2526</v>
      </c>
      <c r="O655" s="66"/>
      <c r="P655" s="66" t="s">
        <v>1829</v>
      </c>
      <c r="Q655" s="141">
        <v>12</v>
      </c>
    </row>
    <row r="656" spans="1:17" s="72" customFormat="1">
      <c r="A656" s="66"/>
      <c r="B656" s="66" t="s">
        <v>621</v>
      </c>
      <c r="C656" s="221" t="s">
        <v>1662</v>
      </c>
      <c r="D656" s="66" t="s">
        <v>2443</v>
      </c>
      <c r="E656" s="68">
        <v>1.0140499999999999</v>
      </c>
      <c r="F656" s="74">
        <v>1</v>
      </c>
      <c r="G656" s="74">
        <v>1</v>
      </c>
      <c r="H656" s="68">
        <f t="shared" si="20"/>
        <v>1.0140499999999999</v>
      </c>
      <c r="I656" s="70">
        <f t="shared" si="21"/>
        <v>1.0140499999999999</v>
      </c>
      <c r="J656" s="71">
        <f>ROUND((H656*'2-Calculator'!$D$26),2)</f>
        <v>6682.59</v>
      </c>
      <c r="K656" s="71">
        <f>ROUND((I656*'2-Calculator'!$D$26),2)</f>
        <v>6682.59</v>
      </c>
      <c r="L656" s="69">
        <v>6.68</v>
      </c>
      <c r="M656" s="66" t="s">
        <v>2525</v>
      </c>
      <c r="N656" s="66" t="s">
        <v>2526</v>
      </c>
      <c r="O656" s="66"/>
      <c r="P656" s="66" t="s">
        <v>1829</v>
      </c>
      <c r="Q656" s="141">
        <v>12</v>
      </c>
    </row>
    <row r="657" spans="1:17" s="72" customFormat="1">
      <c r="A657" s="66"/>
      <c r="B657" s="66" t="s">
        <v>620</v>
      </c>
      <c r="C657" s="221" t="s">
        <v>1662</v>
      </c>
      <c r="D657" s="66" t="s">
        <v>2443</v>
      </c>
      <c r="E657" s="68">
        <v>2.0871400000000002</v>
      </c>
      <c r="F657" s="74">
        <v>1</v>
      </c>
      <c r="G657" s="74">
        <v>1</v>
      </c>
      <c r="H657" s="68">
        <f t="shared" si="20"/>
        <v>2.0871400000000002</v>
      </c>
      <c r="I657" s="70">
        <f t="shared" si="21"/>
        <v>2.0871400000000002</v>
      </c>
      <c r="J657" s="71">
        <f>ROUND((H657*'2-Calculator'!$D$26),2)</f>
        <v>13754.25</v>
      </c>
      <c r="K657" s="71">
        <f>ROUND((I657*'2-Calculator'!$D$26),2)</f>
        <v>13754.25</v>
      </c>
      <c r="L657" s="69">
        <v>10.74</v>
      </c>
      <c r="M657" s="66" t="s">
        <v>2525</v>
      </c>
      <c r="N657" s="66" t="s">
        <v>2526</v>
      </c>
      <c r="O657" s="66"/>
      <c r="P657" s="66" t="s">
        <v>1829</v>
      </c>
      <c r="Q657" s="141">
        <v>2</v>
      </c>
    </row>
    <row r="658" spans="1:17" s="72" customFormat="1">
      <c r="A658" s="66"/>
      <c r="B658" s="66" t="s">
        <v>619</v>
      </c>
      <c r="C658" s="221" t="s">
        <v>1663</v>
      </c>
      <c r="D658" s="66" t="s">
        <v>2281</v>
      </c>
      <c r="E658" s="68">
        <v>0.43852000000000002</v>
      </c>
      <c r="F658" s="74">
        <v>1</v>
      </c>
      <c r="G658" s="74">
        <v>1</v>
      </c>
      <c r="H658" s="68">
        <f t="shared" si="20"/>
        <v>0.43852000000000002</v>
      </c>
      <c r="I658" s="70">
        <f t="shared" si="21"/>
        <v>0.43852000000000002</v>
      </c>
      <c r="J658" s="71">
        <f>ROUND((H658*'2-Calculator'!$D$26),2)</f>
        <v>2889.85</v>
      </c>
      <c r="K658" s="71">
        <f>ROUND((I658*'2-Calculator'!$D$26),2)</f>
        <v>2889.85</v>
      </c>
      <c r="L658" s="69">
        <v>2.52</v>
      </c>
      <c r="M658" s="66" t="s">
        <v>2525</v>
      </c>
      <c r="N658" s="66" t="s">
        <v>2526</v>
      </c>
      <c r="O658" s="66"/>
      <c r="P658" s="66" t="s">
        <v>1829</v>
      </c>
      <c r="Q658" s="141">
        <v>20</v>
      </c>
    </row>
    <row r="659" spans="1:17" s="72" customFormat="1">
      <c r="A659" s="66"/>
      <c r="B659" s="66" t="s">
        <v>618</v>
      </c>
      <c r="C659" s="221" t="s">
        <v>1663</v>
      </c>
      <c r="D659" s="66" t="s">
        <v>2281</v>
      </c>
      <c r="E659" s="68">
        <v>0.56411</v>
      </c>
      <c r="F659" s="74">
        <v>1</v>
      </c>
      <c r="G659" s="74">
        <v>1</v>
      </c>
      <c r="H659" s="68">
        <f t="shared" si="20"/>
        <v>0.56411</v>
      </c>
      <c r="I659" s="70">
        <f t="shared" si="21"/>
        <v>0.56411</v>
      </c>
      <c r="J659" s="71">
        <f>ROUND((H659*'2-Calculator'!$D$26),2)</f>
        <v>3717.48</v>
      </c>
      <c r="K659" s="71">
        <f>ROUND((I659*'2-Calculator'!$D$26),2)</f>
        <v>3717.48</v>
      </c>
      <c r="L659" s="69">
        <v>3.48</v>
      </c>
      <c r="M659" s="66" t="s">
        <v>2525</v>
      </c>
      <c r="N659" s="66" t="s">
        <v>2526</v>
      </c>
      <c r="O659" s="66"/>
      <c r="P659" s="66" t="s">
        <v>1829</v>
      </c>
      <c r="Q659" s="141">
        <v>49</v>
      </c>
    </row>
    <row r="660" spans="1:17" s="72" customFormat="1">
      <c r="A660" s="66"/>
      <c r="B660" s="66" t="s">
        <v>617</v>
      </c>
      <c r="C660" s="221" t="s">
        <v>1663</v>
      </c>
      <c r="D660" s="66" t="s">
        <v>2281</v>
      </c>
      <c r="E660" s="68">
        <v>0.87465999999999999</v>
      </c>
      <c r="F660" s="74">
        <v>1</v>
      </c>
      <c r="G660" s="74">
        <v>1</v>
      </c>
      <c r="H660" s="68">
        <f t="shared" si="20"/>
        <v>0.87465999999999999</v>
      </c>
      <c r="I660" s="70">
        <f t="shared" si="21"/>
        <v>0.87465999999999999</v>
      </c>
      <c r="J660" s="71">
        <f>ROUND((H660*'2-Calculator'!$D$26),2)</f>
        <v>5764.01</v>
      </c>
      <c r="K660" s="71">
        <f>ROUND((I660*'2-Calculator'!$D$26),2)</f>
        <v>5764.01</v>
      </c>
      <c r="L660" s="69">
        <v>5.08</v>
      </c>
      <c r="M660" s="66" t="s">
        <v>2525</v>
      </c>
      <c r="N660" s="66" t="s">
        <v>2526</v>
      </c>
      <c r="O660" s="66"/>
      <c r="P660" s="66" t="s">
        <v>1829</v>
      </c>
      <c r="Q660" s="141">
        <v>45</v>
      </c>
    </row>
    <row r="661" spans="1:17" s="72" customFormat="1">
      <c r="A661" s="66"/>
      <c r="B661" s="66" t="s">
        <v>616</v>
      </c>
      <c r="C661" s="221" t="s">
        <v>1663</v>
      </c>
      <c r="D661" s="66" t="s">
        <v>2281</v>
      </c>
      <c r="E661" s="68">
        <v>1.95346</v>
      </c>
      <c r="F661" s="74">
        <v>1</v>
      </c>
      <c r="G661" s="74">
        <v>1</v>
      </c>
      <c r="H661" s="68">
        <f t="shared" si="20"/>
        <v>1.95346</v>
      </c>
      <c r="I661" s="70">
        <f t="shared" si="21"/>
        <v>1.95346</v>
      </c>
      <c r="J661" s="71">
        <f>ROUND((H661*'2-Calculator'!$D$26),2)</f>
        <v>12873.3</v>
      </c>
      <c r="K661" s="71">
        <f>ROUND((I661*'2-Calculator'!$D$26),2)</f>
        <v>12873.3</v>
      </c>
      <c r="L661" s="69">
        <v>10.67</v>
      </c>
      <c r="M661" s="66" t="s">
        <v>2525</v>
      </c>
      <c r="N661" s="66" t="s">
        <v>2526</v>
      </c>
      <c r="O661" s="66"/>
      <c r="P661" s="66" t="s">
        <v>1829</v>
      </c>
      <c r="Q661" s="141">
        <v>5</v>
      </c>
    </row>
    <row r="662" spans="1:17" s="72" customFormat="1">
      <c r="A662" s="66"/>
      <c r="B662" s="66" t="s">
        <v>615</v>
      </c>
      <c r="C662" s="221" t="s">
        <v>1664</v>
      </c>
      <c r="D662" s="66" t="s">
        <v>2282</v>
      </c>
      <c r="E662" s="68">
        <v>1.12114</v>
      </c>
      <c r="F662" s="74">
        <v>1</v>
      </c>
      <c r="G662" s="74">
        <v>1</v>
      </c>
      <c r="H662" s="68">
        <f t="shared" si="20"/>
        <v>1.12114</v>
      </c>
      <c r="I662" s="70">
        <f t="shared" si="21"/>
        <v>1.12114</v>
      </c>
      <c r="J662" s="71">
        <f>ROUND((H662*'2-Calculator'!$D$26),2)</f>
        <v>7388.31</v>
      </c>
      <c r="K662" s="71">
        <f>ROUND((I662*'2-Calculator'!$D$26),2)</f>
        <v>7388.31</v>
      </c>
      <c r="L662" s="69">
        <v>3.15</v>
      </c>
      <c r="M662" s="66" t="s">
        <v>2525</v>
      </c>
      <c r="N662" s="66" t="s">
        <v>2526</v>
      </c>
      <c r="O662" s="66"/>
      <c r="P662" s="66" t="s">
        <v>1829</v>
      </c>
      <c r="Q662" s="141">
        <v>13</v>
      </c>
    </row>
    <row r="663" spans="1:17" s="72" customFormat="1">
      <c r="A663" s="66"/>
      <c r="B663" s="66" t="s">
        <v>614</v>
      </c>
      <c r="C663" s="221" t="s">
        <v>1664</v>
      </c>
      <c r="D663" s="66" t="s">
        <v>2282</v>
      </c>
      <c r="E663" s="68">
        <v>1.4512799999999999</v>
      </c>
      <c r="F663" s="74">
        <v>1</v>
      </c>
      <c r="G663" s="74">
        <v>1</v>
      </c>
      <c r="H663" s="68">
        <f t="shared" si="20"/>
        <v>1.4512799999999999</v>
      </c>
      <c r="I663" s="70">
        <f t="shared" si="21"/>
        <v>1.4512799999999999</v>
      </c>
      <c r="J663" s="71">
        <f>ROUND((H663*'2-Calculator'!$D$26),2)</f>
        <v>9563.94</v>
      </c>
      <c r="K663" s="71">
        <f>ROUND((I663*'2-Calculator'!$D$26),2)</f>
        <v>9563.94</v>
      </c>
      <c r="L663" s="69">
        <v>5.37</v>
      </c>
      <c r="M663" s="66" t="s">
        <v>2525</v>
      </c>
      <c r="N663" s="66" t="s">
        <v>2526</v>
      </c>
      <c r="O663" s="66"/>
      <c r="P663" s="66" t="s">
        <v>1829</v>
      </c>
      <c r="Q663" s="141">
        <v>12</v>
      </c>
    </row>
    <row r="664" spans="1:17" s="72" customFormat="1">
      <c r="A664" s="66"/>
      <c r="B664" s="66" t="s">
        <v>613</v>
      </c>
      <c r="C664" s="221" t="s">
        <v>1664</v>
      </c>
      <c r="D664" s="66" t="s">
        <v>2282</v>
      </c>
      <c r="E664" s="68">
        <v>2.1239699999999999</v>
      </c>
      <c r="F664" s="74">
        <v>1</v>
      </c>
      <c r="G664" s="74">
        <v>1</v>
      </c>
      <c r="H664" s="68">
        <f t="shared" si="20"/>
        <v>2.1239699999999999</v>
      </c>
      <c r="I664" s="70">
        <f t="shared" si="21"/>
        <v>2.1239699999999999</v>
      </c>
      <c r="J664" s="71">
        <f>ROUND((H664*'2-Calculator'!$D$26),2)</f>
        <v>13996.96</v>
      </c>
      <c r="K664" s="71">
        <f>ROUND((I664*'2-Calculator'!$D$26),2)</f>
        <v>13996.96</v>
      </c>
      <c r="L664" s="69">
        <v>9.48</v>
      </c>
      <c r="M664" s="66" t="s">
        <v>2525</v>
      </c>
      <c r="N664" s="66" t="s">
        <v>2526</v>
      </c>
      <c r="O664" s="66"/>
      <c r="P664" s="66" t="s">
        <v>1829</v>
      </c>
      <c r="Q664" s="141">
        <v>7</v>
      </c>
    </row>
    <row r="665" spans="1:17" s="72" customFormat="1">
      <c r="A665" s="66"/>
      <c r="B665" s="66" t="s">
        <v>612</v>
      </c>
      <c r="C665" s="221" t="s">
        <v>1664</v>
      </c>
      <c r="D665" s="66" t="s">
        <v>2282</v>
      </c>
      <c r="E665" s="68">
        <v>4.2790800000000004</v>
      </c>
      <c r="F665" s="74">
        <v>1</v>
      </c>
      <c r="G665" s="74">
        <v>1</v>
      </c>
      <c r="H665" s="68">
        <f t="shared" si="20"/>
        <v>4.2790800000000004</v>
      </c>
      <c r="I665" s="70">
        <f t="shared" si="21"/>
        <v>4.2790800000000004</v>
      </c>
      <c r="J665" s="71">
        <f>ROUND((H665*'2-Calculator'!$D$26),2)</f>
        <v>28199.14</v>
      </c>
      <c r="K665" s="71">
        <f>ROUND((I665*'2-Calculator'!$D$26),2)</f>
        <v>28199.14</v>
      </c>
      <c r="L665" s="69">
        <v>16.55</v>
      </c>
      <c r="M665" s="66" t="s">
        <v>2525</v>
      </c>
      <c r="N665" s="66" t="s">
        <v>2526</v>
      </c>
      <c r="O665" s="66"/>
      <c r="P665" s="66" t="s">
        <v>1829</v>
      </c>
      <c r="Q665" s="141">
        <v>0</v>
      </c>
    </row>
    <row r="666" spans="1:17" s="72" customFormat="1">
      <c r="A666" s="66"/>
      <c r="B666" s="66" t="s">
        <v>611</v>
      </c>
      <c r="C666" s="221" t="s">
        <v>1665</v>
      </c>
      <c r="D666" s="66" t="s">
        <v>2283</v>
      </c>
      <c r="E666" s="68">
        <v>1.14147</v>
      </c>
      <c r="F666" s="74">
        <v>1</v>
      </c>
      <c r="G666" s="74">
        <v>1</v>
      </c>
      <c r="H666" s="68">
        <f t="shared" si="20"/>
        <v>1.14147</v>
      </c>
      <c r="I666" s="70">
        <f t="shared" si="21"/>
        <v>1.14147</v>
      </c>
      <c r="J666" s="71">
        <f>ROUND((H666*'2-Calculator'!$D$26),2)</f>
        <v>7522.29</v>
      </c>
      <c r="K666" s="71">
        <f>ROUND((I666*'2-Calculator'!$D$26),2)</f>
        <v>7522.29</v>
      </c>
      <c r="L666" s="69">
        <v>1.63</v>
      </c>
      <c r="M666" s="66" t="s">
        <v>2525</v>
      </c>
      <c r="N666" s="66" t="s">
        <v>2526</v>
      </c>
      <c r="O666" s="66"/>
      <c r="P666" s="66" t="s">
        <v>1829</v>
      </c>
      <c r="Q666" s="141">
        <v>10</v>
      </c>
    </row>
    <row r="667" spans="1:17" s="72" customFormat="1">
      <c r="A667" s="66"/>
      <c r="B667" s="66" t="s">
        <v>610</v>
      </c>
      <c r="C667" s="221" t="s">
        <v>1665</v>
      </c>
      <c r="D667" s="66" t="s">
        <v>2283</v>
      </c>
      <c r="E667" s="68">
        <v>1.4612700000000001</v>
      </c>
      <c r="F667" s="74">
        <v>1</v>
      </c>
      <c r="G667" s="74">
        <v>1</v>
      </c>
      <c r="H667" s="68">
        <f t="shared" si="20"/>
        <v>1.4612700000000001</v>
      </c>
      <c r="I667" s="70">
        <f t="shared" si="21"/>
        <v>1.4612700000000001</v>
      </c>
      <c r="J667" s="71">
        <f>ROUND((H667*'2-Calculator'!$D$26),2)</f>
        <v>9629.77</v>
      </c>
      <c r="K667" s="71">
        <f>ROUND((I667*'2-Calculator'!$D$26),2)</f>
        <v>9629.77</v>
      </c>
      <c r="L667" s="69">
        <v>2.08</v>
      </c>
      <c r="M667" s="66" t="s">
        <v>2525</v>
      </c>
      <c r="N667" s="66" t="s">
        <v>2526</v>
      </c>
      <c r="O667" s="66"/>
      <c r="P667" s="66" t="s">
        <v>1829</v>
      </c>
      <c r="Q667" s="141">
        <v>20</v>
      </c>
    </row>
    <row r="668" spans="1:17" s="72" customFormat="1">
      <c r="A668" s="66"/>
      <c r="B668" s="66" t="s">
        <v>609</v>
      </c>
      <c r="C668" s="221" t="s">
        <v>1665</v>
      </c>
      <c r="D668" s="66" t="s">
        <v>2283</v>
      </c>
      <c r="E668" s="68">
        <v>1.79562</v>
      </c>
      <c r="F668" s="74">
        <v>1</v>
      </c>
      <c r="G668" s="74">
        <v>1</v>
      </c>
      <c r="H668" s="68">
        <f t="shared" si="20"/>
        <v>1.79562</v>
      </c>
      <c r="I668" s="70">
        <f t="shared" si="21"/>
        <v>1.79562</v>
      </c>
      <c r="J668" s="71">
        <f>ROUND((H668*'2-Calculator'!$D$26),2)</f>
        <v>11833.14</v>
      </c>
      <c r="K668" s="71">
        <f>ROUND((I668*'2-Calculator'!$D$26),2)</f>
        <v>11833.14</v>
      </c>
      <c r="L668" s="69">
        <v>3.75</v>
      </c>
      <c r="M668" s="66" t="s">
        <v>2525</v>
      </c>
      <c r="N668" s="66" t="s">
        <v>2526</v>
      </c>
      <c r="O668" s="66"/>
      <c r="P668" s="66" t="s">
        <v>1829</v>
      </c>
      <c r="Q668" s="141">
        <v>0</v>
      </c>
    </row>
    <row r="669" spans="1:17" s="72" customFormat="1">
      <c r="A669" s="66"/>
      <c r="B669" s="66" t="s">
        <v>608</v>
      </c>
      <c r="C669" s="221" t="s">
        <v>1665</v>
      </c>
      <c r="D669" s="66" t="s">
        <v>2283</v>
      </c>
      <c r="E669" s="68">
        <v>3.3583500000000002</v>
      </c>
      <c r="F669" s="74">
        <v>1</v>
      </c>
      <c r="G669" s="74">
        <v>1</v>
      </c>
      <c r="H669" s="68">
        <f t="shared" si="20"/>
        <v>3.3583500000000002</v>
      </c>
      <c r="I669" s="70">
        <f t="shared" si="21"/>
        <v>3.3583500000000002</v>
      </c>
      <c r="J669" s="71">
        <f>ROUND((H669*'2-Calculator'!$D$26),2)</f>
        <v>22131.53</v>
      </c>
      <c r="K669" s="71">
        <f>ROUND((I669*'2-Calculator'!$D$26),2)</f>
        <v>22131.53</v>
      </c>
      <c r="L669" s="69">
        <v>9.5</v>
      </c>
      <c r="M669" s="66" t="s">
        <v>2525</v>
      </c>
      <c r="N669" s="66" t="s">
        <v>2526</v>
      </c>
      <c r="O669" s="66"/>
      <c r="P669" s="66" t="s">
        <v>1829</v>
      </c>
      <c r="Q669" s="141">
        <v>0</v>
      </c>
    </row>
    <row r="670" spans="1:17" s="72" customFormat="1">
      <c r="A670" s="66"/>
      <c r="B670" s="66" t="s">
        <v>607</v>
      </c>
      <c r="C670" s="221" t="s">
        <v>1666</v>
      </c>
      <c r="D670" s="66" t="s">
        <v>2284</v>
      </c>
      <c r="E670" s="68">
        <v>0.90022000000000002</v>
      </c>
      <c r="F670" s="74">
        <v>1</v>
      </c>
      <c r="G670" s="74">
        <v>1</v>
      </c>
      <c r="H670" s="68">
        <f t="shared" si="20"/>
        <v>0.90022000000000002</v>
      </c>
      <c r="I670" s="70">
        <f t="shared" si="21"/>
        <v>0.90022000000000002</v>
      </c>
      <c r="J670" s="71">
        <f>ROUND((H670*'2-Calculator'!$D$26),2)</f>
        <v>5932.45</v>
      </c>
      <c r="K670" s="71">
        <f>ROUND((I670*'2-Calculator'!$D$26),2)</f>
        <v>5932.45</v>
      </c>
      <c r="L670" s="69">
        <v>1.97</v>
      </c>
      <c r="M670" s="66" t="s">
        <v>2525</v>
      </c>
      <c r="N670" s="66" t="s">
        <v>2526</v>
      </c>
      <c r="O670" s="66"/>
      <c r="P670" s="66" t="s">
        <v>1829</v>
      </c>
      <c r="Q670" s="141">
        <v>7</v>
      </c>
    </row>
    <row r="671" spans="1:17" s="72" customFormat="1">
      <c r="A671" s="66"/>
      <c r="B671" s="66" t="s">
        <v>606</v>
      </c>
      <c r="C671" s="221" t="s">
        <v>1666</v>
      </c>
      <c r="D671" s="66" t="s">
        <v>2284</v>
      </c>
      <c r="E671" s="68">
        <v>1.5454300000000001</v>
      </c>
      <c r="F671" s="74">
        <v>1</v>
      </c>
      <c r="G671" s="74">
        <v>1</v>
      </c>
      <c r="H671" s="68">
        <f t="shared" si="20"/>
        <v>1.5454300000000001</v>
      </c>
      <c r="I671" s="70">
        <f t="shared" si="21"/>
        <v>1.5454300000000001</v>
      </c>
      <c r="J671" s="71">
        <f>ROUND((H671*'2-Calculator'!$D$26),2)</f>
        <v>10184.379999999999</v>
      </c>
      <c r="K671" s="71">
        <f>ROUND((I671*'2-Calculator'!$D$26),2)</f>
        <v>10184.379999999999</v>
      </c>
      <c r="L671" s="69">
        <v>3.19</v>
      </c>
      <c r="M671" s="66" t="s">
        <v>2525</v>
      </c>
      <c r="N671" s="66" t="s">
        <v>2526</v>
      </c>
      <c r="O671" s="66"/>
      <c r="P671" s="66" t="s">
        <v>1829</v>
      </c>
      <c r="Q671" s="141">
        <v>6</v>
      </c>
    </row>
    <row r="672" spans="1:17" s="72" customFormat="1">
      <c r="A672" s="66"/>
      <c r="B672" s="66" t="s">
        <v>605</v>
      </c>
      <c r="C672" s="221" t="s">
        <v>1666</v>
      </c>
      <c r="D672" s="66" t="s">
        <v>2284</v>
      </c>
      <c r="E672" s="68">
        <v>2.0424099999999998</v>
      </c>
      <c r="F672" s="74">
        <v>1</v>
      </c>
      <c r="G672" s="74">
        <v>1</v>
      </c>
      <c r="H672" s="68">
        <f t="shared" si="20"/>
        <v>2.0424099999999998</v>
      </c>
      <c r="I672" s="70">
        <f t="shared" si="21"/>
        <v>2.0424099999999998</v>
      </c>
      <c r="J672" s="71">
        <f>ROUND((H672*'2-Calculator'!$D$26),2)</f>
        <v>13459.48</v>
      </c>
      <c r="K672" s="71">
        <f>ROUND((I672*'2-Calculator'!$D$26),2)</f>
        <v>13459.48</v>
      </c>
      <c r="L672" s="69">
        <v>4.3499999999999996</v>
      </c>
      <c r="M672" s="66" t="s">
        <v>2525</v>
      </c>
      <c r="N672" s="66" t="s">
        <v>2526</v>
      </c>
      <c r="O672" s="66"/>
      <c r="P672" s="66" t="s">
        <v>1829</v>
      </c>
      <c r="Q672" s="141">
        <v>6</v>
      </c>
    </row>
    <row r="673" spans="1:17" s="72" customFormat="1">
      <c r="A673" s="66"/>
      <c r="B673" s="66" t="s">
        <v>604</v>
      </c>
      <c r="C673" s="221" t="s">
        <v>1666</v>
      </c>
      <c r="D673" s="66" t="s">
        <v>2284</v>
      </c>
      <c r="E673" s="68">
        <v>4.0787399999999998</v>
      </c>
      <c r="F673" s="74">
        <v>1</v>
      </c>
      <c r="G673" s="74">
        <v>1</v>
      </c>
      <c r="H673" s="68">
        <f t="shared" si="20"/>
        <v>4.0787399999999998</v>
      </c>
      <c r="I673" s="70">
        <f t="shared" si="21"/>
        <v>4.0787399999999998</v>
      </c>
      <c r="J673" s="71">
        <f>ROUND((H673*'2-Calculator'!$D$26),2)</f>
        <v>26878.9</v>
      </c>
      <c r="K673" s="71">
        <f>ROUND((I673*'2-Calculator'!$D$26),2)</f>
        <v>26878.9</v>
      </c>
      <c r="L673" s="69">
        <v>12.33</v>
      </c>
      <c r="M673" s="66" t="s">
        <v>2525</v>
      </c>
      <c r="N673" s="66" t="s">
        <v>2526</v>
      </c>
      <c r="O673" s="66"/>
      <c r="P673" s="66" t="s">
        <v>1829</v>
      </c>
      <c r="Q673" s="141">
        <v>0</v>
      </c>
    </row>
    <row r="674" spans="1:17" s="72" customFormat="1">
      <c r="A674" s="66"/>
      <c r="B674" s="66" t="s">
        <v>603</v>
      </c>
      <c r="C674" s="221" t="s">
        <v>1667</v>
      </c>
      <c r="D674" s="66" t="s">
        <v>2285</v>
      </c>
      <c r="E674" s="68">
        <v>0.75236000000000003</v>
      </c>
      <c r="F674" s="74">
        <v>1</v>
      </c>
      <c r="G674" s="74">
        <v>1</v>
      </c>
      <c r="H674" s="68">
        <f t="shared" si="20"/>
        <v>0.75236000000000003</v>
      </c>
      <c r="I674" s="70">
        <f t="shared" si="21"/>
        <v>0.75236000000000003</v>
      </c>
      <c r="J674" s="71">
        <f>ROUND((H674*'2-Calculator'!$D$26),2)</f>
        <v>4958.05</v>
      </c>
      <c r="K674" s="71">
        <f>ROUND((I674*'2-Calculator'!$D$26),2)</f>
        <v>4958.05</v>
      </c>
      <c r="L674" s="69">
        <v>3.19</v>
      </c>
      <c r="M674" s="66" t="s">
        <v>2525</v>
      </c>
      <c r="N674" s="66" t="s">
        <v>2526</v>
      </c>
      <c r="O674" s="66"/>
      <c r="P674" s="66" t="s">
        <v>1829</v>
      </c>
      <c r="Q674" s="141">
        <v>70</v>
      </c>
    </row>
    <row r="675" spans="1:17" s="72" customFormat="1">
      <c r="A675" s="66"/>
      <c r="B675" s="66" t="s">
        <v>602</v>
      </c>
      <c r="C675" s="221" t="s">
        <v>1667</v>
      </c>
      <c r="D675" s="66" t="s">
        <v>2285</v>
      </c>
      <c r="E675" s="68">
        <v>1.04924</v>
      </c>
      <c r="F675" s="74">
        <v>1</v>
      </c>
      <c r="G675" s="74">
        <v>1</v>
      </c>
      <c r="H675" s="68">
        <f t="shared" si="20"/>
        <v>1.04924</v>
      </c>
      <c r="I675" s="70">
        <f t="shared" si="21"/>
        <v>1.04924</v>
      </c>
      <c r="J675" s="71">
        <f>ROUND((H675*'2-Calculator'!$D$26),2)</f>
        <v>6914.49</v>
      </c>
      <c r="K675" s="71">
        <f>ROUND((I675*'2-Calculator'!$D$26),2)</f>
        <v>6914.49</v>
      </c>
      <c r="L675" s="69">
        <v>4.37</v>
      </c>
      <c r="M675" s="66" t="s">
        <v>2525</v>
      </c>
      <c r="N675" s="66" t="s">
        <v>2526</v>
      </c>
      <c r="O675" s="66"/>
      <c r="P675" s="66" t="s">
        <v>1829</v>
      </c>
      <c r="Q675" s="141">
        <v>66</v>
      </c>
    </row>
    <row r="676" spans="1:17" s="72" customFormat="1">
      <c r="A676" s="66"/>
      <c r="B676" s="66" t="s">
        <v>601</v>
      </c>
      <c r="C676" s="221" t="s">
        <v>1667</v>
      </c>
      <c r="D676" s="66" t="s">
        <v>2285</v>
      </c>
      <c r="E676" s="68">
        <v>1.60249</v>
      </c>
      <c r="F676" s="74">
        <v>1</v>
      </c>
      <c r="G676" s="74">
        <v>1</v>
      </c>
      <c r="H676" s="68">
        <f t="shared" si="20"/>
        <v>1.60249</v>
      </c>
      <c r="I676" s="70">
        <f t="shared" si="21"/>
        <v>1.60249</v>
      </c>
      <c r="J676" s="71">
        <f>ROUND((H676*'2-Calculator'!$D$26),2)</f>
        <v>10560.41</v>
      </c>
      <c r="K676" s="71">
        <f>ROUND((I676*'2-Calculator'!$D$26),2)</f>
        <v>10560.41</v>
      </c>
      <c r="L676" s="69">
        <v>7.8</v>
      </c>
      <c r="M676" s="66" t="s">
        <v>2525</v>
      </c>
      <c r="N676" s="66" t="s">
        <v>2526</v>
      </c>
      <c r="O676" s="66"/>
      <c r="P676" s="66" t="s">
        <v>1829</v>
      </c>
      <c r="Q676" s="141">
        <v>37</v>
      </c>
    </row>
    <row r="677" spans="1:17" s="72" customFormat="1">
      <c r="A677" s="66"/>
      <c r="B677" s="66" t="s">
        <v>600</v>
      </c>
      <c r="C677" s="221" t="s">
        <v>1667</v>
      </c>
      <c r="D677" s="66" t="s">
        <v>2285</v>
      </c>
      <c r="E677" s="68">
        <v>2.9040300000000001</v>
      </c>
      <c r="F677" s="74">
        <v>1</v>
      </c>
      <c r="G677" s="74">
        <v>1</v>
      </c>
      <c r="H677" s="68">
        <f t="shared" si="20"/>
        <v>2.9040300000000001</v>
      </c>
      <c r="I677" s="70">
        <f t="shared" si="21"/>
        <v>2.9040300000000001</v>
      </c>
      <c r="J677" s="71">
        <f>ROUND((H677*'2-Calculator'!$D$26),2)</f>
        <v>19137.560000000001</v>
      </c>
      <c r="K677" s="71">
        <f>ROUND((I677*'2-Calculator'!$D$26),2)</f>
        <v>19137.560000000001</v>
      </c>
      <c r="L677" s="69">
        <v>23</v>
      </c>
      <c r="M677" s="66" t="s">
        <v>2525</v>
      </c>
      <c r="N677" s="66" t="s">
        <v>2526</v>
      </c>
      <c r="O677" s="66"/>
      <c r="P677" s="66" t="s">
        <v>1829</v>
      </c>
      <c r="Q677" s="141">
        <v>6</v>
      </c>
    </row>
    <row r="678" spans="1:17" s="72" customFormat="1">
      <c r="A678" s="66"/>
      <c r="B678" s="66" t="s">
        <v>599</v>
      </c>
      <c r="C678" s="221" t="s">
        <v>1668</v>
      </c>
      <c r="D678" s="66" t="s">
        <v>2069</v>
      </c>
      <c r="E678" s="68">
        <v>0.53771000000000002</v>
      </c>
      <c r="F678" s="74">
        <v>1</v>
      </c>
      <c r="G678" s="74">
        <v>1</v>
      </c>
      <c r="H678" s="68">
        <f t="shared" si="20"/>
        <v>0.53771000000000002</v>
      </c>
      <c r="I678" s="70">
        <f t="shared" si="21"/>
        <v>0.53771000000000002</v>
      </c>
      <c r="J678" s="71">
        <f>ROUND((H678*'2-Calculator'!$D$26),2)</f>
        <v>3543.51</v>
      </c>
      <c r="K678" s="71">
        <f>ROUND((I678*'2-Calculator'!$D$26),2)</f>
        <v>3543.51</v>
      </c>
      <c r="L678" s="69">
        <v>3</v>
      </c>
      <c r="M678" s="66" t="s">
        <v>2525</v>
      </c>
      <c r="N678" s="66" t="s">
        <v>2526</v>
      </c>
      <c r="O678" s="66"/>
      <c r="P678" s="66" t="s">
        <v>1829</v>
      </c>
      <c r="Q678" s="141">
        <v>7</v>
      </c>
    </row>
    <row r="679" spans="1:17" s="72" customFormat="1">
      <c r="A679" s="66"/>
      <c r="B679" s="66" t="s">
        <v>598</v>
      </c>
      <c r="C679" s="221" t="s">
        <v>1668</v>
      </c>
      <c r="D679" s="66" t="s">
        <v>2069</v>
      </c>
      <c r="E679" s="68">
        <v>0.64834000000000003</v>
      </c>
      <c r="F679" s="74">
        <v>1</v>
      </c>
      <c r="G679" s="74">
        <v>1</v>
      </c>
      <c r="H679" s="68">
        <f t="shared" si="20"/>
        <v>0.64834000000000003</v>
      </c>
      <c r="I679" s="70">
        <f t="shared" si="21"/>
        <v>0.64834000000000003</v>
      </c>
      <c r="J679" s="71">
        <f>ROUND((H679*'2-Calculator'!$D$26),2)</f>
        <v>4272.5600000000004</v>
      </c>
      <c r="K679" s="71">
        <f>ROUND((I679*'2-Calculator'!$D$26),2)</f>
        <v>4272.5600000000004</v>
      </c>
      <c r="L679" s="69">
        <v>4.22</v>
      </c>
      <c r="M679" s="66" t="s">
        <v>2525</v>
      </c>
      <c r="N679" s="66" t="s">
        <v>2526</v>
      </c>
      <c r="O679" s="66"/>
      <c r="P679" s="66" t="s">
        <v>1829</v>
      </c>
      <c r="Q679" s="141">
        <v>41</v>
      </c>
    </row>
    <row r="680" spans="1:17" s="72" customFormat="1">
      <c r="A680" s="66"/>
      <c r="B680" s="66" t="s">
        <v>597</v>
      </c>
      <c r="C680" s="221" t="s">
        <v>1668</v>
      </c>
      <c r="D680" s="66" t="s">
        <v>2069</v>
      </c>
      <c r="E680" s="68">
        <v>0.90159999999999996</v>
      </c>
      <c r="F680" s="74">
        <v>1</v>
      </c>
      <c r="G680" s="74">
        <v>1</v>
      </c>
      <c r="H680" s="68">
        <f t="shared" si="20"/>
        <v>0.90159999999999996</v>
      </c>
      <c r="I680" s="70">
        <f t="shared" si="21"/>
        <v>0.90159999999999996</v>
      </c>
      <c r="J680" s="71">
        <f>ROUND((H680*'2-Calculator'!$D$26),2)</f>
        <v>5941.54</v>
      </c>
      <c r="K680" s="71">
        <f>ROUND((I680*'2-Calculator'!$D$26),2)</f>
        <v>5941.54</v>
      </c>
      <c r="L680" s="69">
        <v>6.32</v>
      </c>
      <c r="M680" s="66" t="s">
        <v>2525</v>
      </c>
      <c r="N680" s="66" t="s">
        <v>2526</v>
      </c>
      <c r="O680" s="66"/>
      <c r="P680" s="66" t="s">
        <v>1829</v>
      </c>
      <c r="Q680" s="141">
        <v>46</v>
      </c>
    </row>
    <row r="681" spans="1:17" s="72" customFormat="1">
      <c r="A681" s="66"/>
      <c r="B681" s="66" t="s">
        <v>596</v>
      </c>
      <c r="C681" s="221" t="s">
        <v>1668</v>
      </c>
      <c r="D681" s="66" t="s">
        <v>2069</v>
      </c>
      <c r="E681" s="68">
        <v>1.73525</v>
      </c>
      <c r="F681" s="74">
        <v>1</v>
      </c>
      <c r="G681" s="74">
        <v>1</v>
      </c>
      <c r="H681" s="68">
        <f t="shared" si="20"/>
        <v>1.73525</v>
      </c>
      <c r="I681" s="70">
        <f t="shared" si="21"/>
        <v>1.73525</v>
      </c>
      <c r="J681" s="71">
        <f>ROUND((H681*'2-Calculator'!$D$26),2)</f>
        <v>11435.3</v>
      </c>
      <c r="K681" s="71">
        <f>ROUND((I681*'2-Calculator'!$D$26),2)</f>
        <v>11435.3</v>
      </c>
      <c r="L681" s="69">
        <v>13.16</v>
      </c>
      <c r="M681" s="66" t="s">
        <v>2525</v>
      </c>
      <c r="N681" s="66" t="s">
        <v>2526</v>
      </c>
      <c r="O681" s="66"/>
      <c r="P681" s="66" t="s">
        <v>1829</v>
      </c>
      <c r="Q681" s="141">
        <v>4</v>
      </c>
    </row>
    <row r="682" spans="1:17" s="72" customFormat="1">
      <c r="A682" s="66"/>
      <c r="B682" s="66" t="s">
        <v>595</v>
      </c>
      <c r="C682" s="221" t="s">
        <v>1669</v>
      </c>
      <c r="D682" s="66" t="s">
        <v>2286</v>
      </c>
      <c r="E682" s="68">
        <v>0.36521999999999999</v>
      </c>
      <c r="F682" s="74">
        <v>1</v>
      </c>
      <c r="G682" s="74">
        <v>1</v>
      </c>
      <c r="H682" s="68">
        <f t="shared" si="20"/>
        <v>0.36521999999999999</v>
      </c>
      <c r="I682" s="70">
        <f t="shared" si="21"/>
        <v>0.36521999999999999</v>
      </c>
      <c r="J682" s="71">
        <f>ROUND((H682*'2-Calculator'!$D$26),2)</f>
        <v>2406.8000000000002</v>
      </c>
      <c r="K682" s="71">
        <f>ROUND((I682*'2-Calculator'!$D$26),2)</f>
        <v>2406.8000000000002</v>
      </c>
      <c r="L682" s="69">
        <v>2.59</v>
      </c>
      <c r="M682" s="66" t="s">
        <v>2525</v>
      </c>
      <c r="N682" s="66" t="s">
        <v>2526</v>
      </c>
      <c r="O682" s="66"/>
      <c r="P682" s="66" t="s">
        <v>1829</v>
      </c>
      <c r="Q682" s="141">
        <v>23</v>
      </c>
    </row>
    <row r="683" spans="1:17" s="72" customFormat="1">
      <c r="A683" s="66"/>
      <c r="B683" s="66" t="s">
        <v>594</v>
      </c>
      <c r="C683" s="221" t="s">
        <v>1669</v>
      </c>
      <c r="D683" s="66" t="s">
        <v>2286</v>
      </c>
      <c r="E683" s="68">
        <v>0.60577999999999999</v>
      </c>
      <c r="F683" s="74">
        <v>1</v>
      </c>
      <c r="G683" s="74">
        <v>1</v>
      </c>
      <c r="H683" s="68">
        <f t="shared" si="20"/>
        <v>0.60577999999999999</v>
      </c>
      <c r="I683" s="70">
        <f t="shared" si="21"/>
        <v>0.60577999999999999</v>
      </c>
      <c r="J683" s="71">
        <f>ROUND((H683*'2-Calculator'!$D$26),2)</f>
        <v>3992.09</v>
      </c>
      <c r="K683" s="71">
        <f>ROUND((I683*'2-Calculator'!$D$26),2)</f>
        <v>3992.09</v>
      </c>
      <c r="L683" s="69">
        <v>4.29</v>
      </c>
      <c r="M683" s="66" t="s">
        <v>2525</v>
      </c>
      <c r="N683" s="66" t="s">
        <v>2526</v>
      </c>
      <c r="O683" s="66"/>
      <c r="P683" s="66" t="s">
        <v>1829</v>
      </c>
      <c r="Q683" s="141">
        <v>14</v>
      </c>
    </row>
    <row r="684" spans="1:17" s="72" customFormat="1">
      <c r="A684" s="66"/>
      <c r="B684" s="66" t="s">
        <v>593</v>
      </c>
      <c r="C684" s="221" t="s">
        <v>1669</v>
      </c>
      <c r="D684" s="66" t="s">
        <v>2286</v>
      </c>
      <c r="E684" s="68">
        <v>1.08219</v>
      </c>
      <c r="F684" s="74">
        <v>1</v>
      </c>
      <c r="G684" s="74">
        <v>1</v>
      </c>
      <c r="H684" s="68">
        <f t="shared" si="20"/>
        <v>1.08219</v>
      </c>
      <c r="I684" s="70">
        <f t="shared" si="21"/>
        <v>1.08219</v>
      </c>
      <c r="J684" s="71">
        <f>ROUND((H684*'2-Calculator'!$D$26),2)</f>
        <v>7131.63</v>
      </c>
      <c r="K684" s="71">
        <f>ROUND((I684*'2-Calculator'!$D$26),2)</f>
        <v>7131.63</v>
      </c>
      <c r="L684" s="69">
        <v>8.35</v>
      </c>
      <c r="M684" s="66" t="s">
        <v>2525</v>
      </c>
      <c r="N684" s="66" t="s">
        <v>2526</v>
      </c>
      <c r="O684" s="66"/>
      <c r="P684" s="66" t="s">
        <v>1829</v>
      </c>
      <c r="Q684" s="141">
        <v>3</v>
      </c>
    </row>
    <row r="685" spans="1:17" s="72" customFormat="1">
      <c r="A685" s="66"/>
      <c r="B685" s="66" t="s">
        <v>592</v>
      </c>
      <c r="C685" s="221" t="s">
        <v>1669</v>
      </c>
      <c r="D685" s="66" t="s">
        <v>2286</v>
      </c>
      <c r="E685" s="68">
        <v>2.9280400000000002</v>
      </c>
      <c r="F685" s="74">
        <v>1</v>
      </c>
      <c r="G685" s="74">
        <v>1</v>
      </c>
      <c r="H685" s="68">
        <f t="shared" si="20"/>
        <v>2.9280400000000002</v>
      </c>
      <c r="I685" s="70">
        <f t="shared" si="21"/>
        <v>2.9280400000000002</v>
      </c>
      <c r="J685" s="71">
        <f>ROUND((H685*'2-Calculator'!$D$26),2)</f>
        <v>19295.78</v>
      </c>
      <c r="K685" s="71">
        <f>ROUND((I685*'2-Calculator'!$D$26),2)</f>
        <v>19295.78</v>
      </c>
      <c r="L685" s="69">
        <v>13.71</v>
      </c>
      <c r="M685" s="66" t="s">
        <v>2525</v>
      </c>
      <c r="N685" s="66" t="s">
        <v>2526</v>
      </c>
      <c r="O685" s="66"/>
      <c r="P685" s="66" t="s">
        <v>1829</v>
      </c>
      <c r="Q685" s="141">
        <v>1</v>
      </c>
    </row>
    <row r="686" spans="1:17" s="72" customFormat="1">
      <c r="A686" s="66"/>
      <c r="B686" s="66" t="s">
        <v>591</v>
      </c>
      <c r="C686" s="221" t="s">
        <v>1670</v>
      </c>
      <c r="D686" s="66" t="s">
        <v>2287</v>
      </c>
      <c r="E686" s="68">
        <v>0.45034999999999997</v>
      </c>
      <c r="F686" s="74">
        <v>1</v>
      </c>
      <c r="G686" s="74">
        <v>1</v>
      </c>
      <c r="H686" s="68">
        <f t="shared" si="20"/>
        <v>0.45034999999999997</v>
      </c>
      <c r="I686" s="70">
        <f t="shared" si="21"/>
        <v>0.45034999999999997</v>
      </c>
      <c r="J686" s="71">
        <f>ROUND((H686*'2-Calculator'!$D$26),2)</f>
        <v>2967.81</v>
      </c>
      <c r="K686" s="71">
        <f>ROUND((I686*'2-Calculator'!$D$26),2)</f>
        <v>2967.81</v>
      </c>
      <c r="L686" s="69">
        <v>2.25</v>
      </c>
      <c r="M686" s="66" t="s">
        <v>2525</v>
      </c>
      <c r="N686" s="66" t="s">
        <v>2526</v>
      </c>
      <c r="O686" s="66"/>
      <c r="P686" s="66" t="s">
        <v>1829</v>
      </c>
      <c r="Q686" s="141">
        <v>0</v>
      </c>
    </row>
    <row r="687" spans="1:17" s="72" customFormat="1">
      <c r="A687" s="66"/>
      <c r="B687" s="66" t="s">
        <v>590</v>
      </c>
      <c r="C687" s="221" t="s">
        <v>1670</v>
      </c>
      <c r="D687" s="66" t="s">
        <v>2287</v>
      </c>
      <c r="E687" s="68">
        <v>0.62439</v>
      </c>
      <c r="F687" s="74">
        <v>1</v>
      </c>
      <c r="G687" s="74">
        <v>1</v>
      </c>
      <c r="H687" s="68">
        <f t="shared" si="20"/>
        <v>0.62439</v>
      </c>
      <c r="I687" s="70">
        <f t="shared" si="21"/>
        <v>0.62439</v>
      </c>
      <c r="J687" s="71">
        <f>ROUND((H687*'2-Calculator'!$D$26),2)</f>
        <v>4114.7299999999996</v>
      </c>
      <c r="K687" s="71">
        <f>ROUND((I687*'2-Calculator'!$D$26),2)</f>
        <v>4114.7299999999996</v>
      </c>
      <c r="L687" s="69">
        <v>3.48</v>
      </c>
      <c r="M687" s="66" t="s">
        <v>2525</v>
      </c>
      <c r="N687" s="66" t="s">
        <v>2526</v>
      </c>
      <c r="O687" s="66"/>
      <c r="P687" s="66" t="s">
        <v>1829</v>
      </c>
      <c r="Q687" s="141">
        <v>3</v>
      </c>
    </row>
    <row r="688" spans="1:17" s="72" customFormat="1">
      <c r="A688" s="66"/>
      <c r="B688" s="66" t="s">
        <v>589</v>
      </c>
      <c r="C688" s="221" t="s">
        <v>1670</v>
      </c>
      <c r="D688" s="66" t="s">
        <v>2287</v>
      </c>
      <c r="E688" s="68">
        <v>1.0049300000000001</v>
      </c>
      <c r="F688" s="74">
        <v>1</v>
      </c>
      <c r="G688" s="74">
        <v>1</v>
      </c>
      <c r="H688" s="68">
        <f t="shared" si="20"/>
        <v>1.0049300000000001</v>
      </c>
      <c r="I688" s="70">
        <f t="shared" si="21"/>
        <v>1.0049300000000001</v>
      </c>
      <c r="J688" s="71">
        <f>ROUND((H688*'2-Calculator'!$D$26),2)</f>
        <v>6622.49</v>
      </c>
      <c r="K688" s="71">
        <f>ROUND((I688*'2-Calculator'!$D$26),2)</f>
        <v>6622.49</v>
      </c>
      <c r="L688" s="69">
        <v>5.41</v>
      </c>
      <c r="M688" s="66" t="s">
        <v>2525</v>
      </c>
      <c r="N688" s="66" t="s">
        <v>2526</v>
      </c>
      <c r="O688" s="66"/>
      <c r="P688" s="66" t="s">
        <v>1829</v>
      </c>
      <c r="Q688" s="141">
        <v>8</v>
      </c>
    </row>
    <row r="689" spans="1:17" s="72" customFormat="1">
      <c r="A689" s="66"/>
      <c r="B689" s="66" t="s">
        <v>588</v>
      </c>
      <c r="C689" s="221" t="s">
        <v>1670</v>
      </c>
      <c r="D689" s="66" t="s">
        <v>2287</v>
      </c>
      <c r="E689" s="68">
        <v>1.60493</v>
      </c>
      <c r="F689" s="74">
        <v>1</v>
      </c>
      <c r="G689" s="74">
        <v>1</v>
      </c>
      <c r="H689" s="68">
        <f t="shared" si="20"/>
        <v>1.60493</v>
      </c>
      <c r="I689" s="70">
        <f t="shared" si="21"/>
        <v>1.60493</v>
      </c>
      <c r="J689" s="71">
        <f>ROUND((H689*'2-Calculator'!$D$26),2)</f>
        <v>10576.49</v>
      </c>
      <c r="K689" s="71">
        <f>ROUND((I689*'2-Calculator'!$D$26),2)</f>
        <v>10576.49</v>
      </c>
      <c r="L689" s="69">
        <v>10.82</v>
      </c>
      <c r="M689" s="66" t="s">
        <v>2525</v>
      </c>
      <c r="N689" s="66" t="s">
        <v>2526</v>
      </c>
      <c r="O689" s="66"/>
      <c r="P689" s="66" t="s">
        <v>1829</v>
      </c>
      <c r="Q689" s="141">
        <v>1</v>
      </c>
    </row>
    <row r="690" spans="1:17" s="72" customFormat="1">
      <c r="A690" s="66"/>
      <c r="B690" s="66" t="s">
        <v>587</v>
      </c>
      <c r="C690" s="221" t="s">
        <v>1671</v>
      </c>
      <c r="D690" s="66" t="s">
        <v>2288</v>
      </c>
      <c r="E690" s="68">
        <v>0.42130000000000001</v>
      </c>
      <c r="F690" s="74">
        <v>1</v>
      </c>
      <c r="G690" s="74">
        <v>1</v>
      </c>
      <c r="H690" s="68">
        <f t="shared" si="20"/>
        <v>0.42130000000000001</v>
      </c>
      <c r="I690" s="70">
        <f t="shared" si="21"/>
        <v>0.42130000000000001</v>
      </c>
      <c r="J690" s="71">
        <f>ROUND((H690*'2-Calculator'!$D$26),2)</f>
        <v>2776.37</v>
      </c>
      <c r="K690" s="71">
        <f>ROUND((I690*'2-Calculator'!$D$26),2)</f>
        <v>2776.37</v>
      </c>
      <c r="L690" s="69">
        <v>2.67</v>
      </c>
      <c r="M690" s="66" t="s">
        <v>2525</v>
      </c>
      <c r="N690" s="66" t="s">
        <v>2526</v>
      </c>
      <c r="O690" s="66"/>
      <c r="P690" s="66" t="s">
        <v>1829</v>
      </c>
      <c r="Q690" s="141">
        <v>250</v>
      </c>
    </row>
    <row r="691" spans="1:17" s="72" customFormat="1">
      <c r="A691" s="66"/>
      <c r="B691" s="66" t="s">
        <v>586</v>
      </c>
      <c r="C691" s="221" t="s">
        <v>1671</v>
      </c>
      <c r="D691" s="66" t="s">
        <v>2288</v>
      </c>
      <c r="E691" s="68">
        <v>0.57216999999999996</v>
      </c>
      <c r="F691" s="74">
        <v>1</v>
      </c>
      <c r="G691" s="74">
        <v>1</v>
      </c>
      <c r="H691" s="68">
        <f t="shared" si="20"/>
        <v>0.57216999999999996</v>
      </c>
      <c r="I691" s="70">
        <f t="shared" si="21"/>
        <v>0.57216999999999996</v>
      </c>
      <c r="J691" s="71">
        <f>ROUND((H691*'2-Calculator'!$D$26),2)</f>
        <v>3770.6</v>
      </c>
      <c r="K691" s="71">
        <f>ROUND((I691*'2-Calculator'!$D$26),2)</f>
        <v>3770.6</v>
      </c>
      <c r="L691" s="69">
        <v>3.55</v>
      </c>
      <c r="M691" s="66" t="s">
        <v>2525</v>
      </c>
      <c r="N691" s="66" t="s">
        <v>2526</v>
      </c>
      <c r="O691" s="66"/>
      <c r="P691" s="66" t="s">
        <v>1829</v>
      </c>
      <c r="Q691" s="141">
        <v>282</v>
      </c>
    </row>
    <row r="692" spans="1:17" s="72" customFormat="1">
      <c r="A692" s="66"/>
      <c r="B692" s="66" t="s">
        <v>585</v>
      </c>
      <c r="C692" s="221" t="s">
        <v>1671</v>
      </c>
      <c r="D692" s="66" t="s">
        <v>2288</v>
      </c>
      <c r="E692" s="68">
        <v>0.86573999999999995</v>
      </c>
      <c r="F692" s="74">
        <v>1</v>
      </c>
      <c r="G692" s="74">
        <v>1</v>
      </c>
      <c r="H692" s="68">
        <f t="shared" si="20"/>
        <v>0.86573999999999995</v>
      </c>
      <c r="I692" s="70">
        <f t="shared" si="21"/>
        <v>0.86573999999999995</v>
      </c>
      <c r="J692" s="71">
        <f>ROUND((H692*'2-Calculator'!$D$26),2)</f>
        <v>5705.23</v>
      </c>
      <c r="K692" s="71">
        <f>ROUND((I692*'2-Calculator'!$D$26),2)</f>
        <v>5705.23</v>
      </c>
      <c r="L692" s="69">
        <v>5.36</v>
      </c>
      <c r="M692" s="66" t="s">
        <v>2525</v>
      </c>
      <c r="N692" s="66" t="s">
        <v>2526</v>
      </c>
      <c r="O692" s="66"/>
      <c r="P692" s="66" t="s">
        <v>1829</v>
      </c>
      <c r="Q692" s="141">
        <v>124</v>
      </c>
    </row>
    <row r="693" spans="1:17" s="72" customFormat="1">
      <c r="A693" s="66"/>
      <c r="B693" s="66" t="s">
        <v>584</v>
      </c>
      <c r="C693" s="221" t="s">
        <v>1671</v>
      </c>
      <c r="D693" s="66" t="s">
        <v>2288</v>
      </c>
      <c r="E693" s="68">
        <v>1.8779699999999999</v>
      </c>
      <c r="F693" s="74">
        <v>1</v>
      </c>
      <c r="G693" s="74">
        <v>1</v>
      </c>
      <c r="H693" s="68">
        <f t="shared" si="20"/>
        <v>1.8779699999999999</v>
      </c>
      <c r="I693" s="70">
        <f t="shared" si="21"/>
        <v>1.8779699999999999</v>
      </c>
      <c r="J693" s="71">
        <f>ROUND((H693*'2-Calculator'!$D$26),2)</f>
        <v>12375.82</v>
      </c>
      <c r="K693" s="71">
        <f>ROUND((I693*'2-Calculator'!$D$26),2)</f>
        <v>12375.82</v>
      </c>
      <c r="L693" s="69">
        <v>10.16</v>
      </c>
      <c r="M693" s="66" t="s">
        <v>2525</v>
      </c>
      <c r="N693" s="66" t="s">
        <v>2526</v>
      </c>
      <c r="O693" s="66"/>
      <c r="P693" s="66" t="s">
        <v>1829</v>
      </c>
      <c r="Q693" s="141">
        <v>9</v>
      </c>
    </row>
    <row r="694" spans="1:17" s="72" customFormat="1">
      <c r="A694" s="66"/>
      <c r="B694" s="66" t="s">
        <v>583</v>
      </c>
      <c r="C694" s="221" t="s">
        <v>1672</v>
      </c>
      <c r="D694" s="66" t="s">
        <v>2289</v>
      </c>
      <c r="E694" s="68">
        <v>0.48573</v>
      </c>
      <c r="F694" s="74">
        <v>1</v>
      </c>
      <c r="G694" s="74">
        <v>1</v>
      </c>
      <c r="H694" s="68">
        <f t="shared" si="20"/>
        <v>0.48573</v>
      </c>
      <c r="I694" s="70">
        <f t="shared" si="21"/>
        <v>0.48573</v>
      </c>
      <c r="J694" s="71">
        <f>ROUND((H694*'2-Calculator'!$D$26),2)</f>
        <v>3200.96</v>
      </c>
      <c r="K694" s="71">
        <f>ROUND((I694*'2-Calculator'!$D$26),2)</f>
        <v>3200.96</v>
      </c>
      <c r="L694" s="69">
        <v>1.91</v>
      </c>
      <c r="M694" s="66" t="s">
        <v>2525</v>
      </c>
      <c r="N694" s="66" t="s">
        <v>2526</v>
      </c>
      <c r="O694" s="66"/>
      <c r="P694" s="66" t="s">
        <v>1829</v>
      </c>
      <c r="Q694" s="141">
        <v>11</v>
      </c>
    </row>
    <row r="695" spans="1:17" s="72" customFormat="1">
      <c r="A695" s="66"/>
      <c r="B695" s="66" t="s">
        <v>582</v>
      </c>
      <c r="C695" s="221" t="s">
        <v>1672</v>
      </c>
      <c r="D695" s="66" t="s">
        <v>2289</v>
      </c>
      <c r="E695" s="68">
        <v>0.62304000000000004</v>
      </c>
      <c r="F695" s="74">
        <v>1</v>
      </c>
      <c r="G695" s="74">
        <v>1</v>
      </c>
      <c r="H695" s="68">
        <f t="shared" si="20"/>
        <v>0.62304000000000004</v>
      </c>
      <c r="I695" s="70">
        <f t="shared" si="21"/>
        <v>0.62304000000000004</v>
      </c>
      <c r="J695" s="71">
        <f>ROUND((H695*'2-Calculator'!$D$26),2)</f>
        <v>4105.83</v>
      </c>
      <c r="K695" s="71">
        <f>ROUND((I695*'2-Calculator'!$D$26),2)</f>
        <v>4105.83</v>
      </c>
      <c r="L695" s="69">
        <v>3.09</v>
      </c>
      <c r="M695" s="66" t="s">
        <v>2525</v>
      </c>
      <c r="N695" s="66" t="s">
        <v>2526</v>
      </c>
      <c r="O695" s="66"/>
      <c r="P695" s="66" t="s">
        <v>1829</v>
      </c>
      <c r="Q695" s="141">
        <v>17</v>
      </c>
    </row>
    <row r="696" spans="1:17" s="72" customFormat="1">
      <c r="A696" s="66"/>
      <c r="B696" s="66" t="s">
        <v>581</v>
      </c>
      <c r="C696" s="221" t="s">
        <v>1672</v>
      </c>
      <c r="D696" s="66" t="s">
        <v>2289</v>
      </c>
      <c r="E696" s="68">
        <v>0.91032999999999997</v>
      </c>
      <c r="F696" s="74">
        <v>1</v>
      </c>
      <c r="G696" s="74">
        <v>1</v>
      </c>
      <c r="H696" s="68">
        <f t="shared" si="20"/>
        <v>0.91032999999999997</v>
      </c>
      <c r="I696" s="70">
        <f t="shared" si="21"/>
        <v>0.91032999999999997</v>
      </c>
      <c r="J696" s="71">
        <f>ROUND((H696*'2-Calculator'!$D$26),2)</f>
        <v>5999.07</v>
      </c>
      <c r="K696" s="71">
        <f>ROUND((I696*'2-Calculator'!$D$26),2)</f>
        <v>5999.07</v>
      </c>
      <c r="L696" s="69">
        <v>4</v>
      </c>
      <c r="M696" s="66" t="s">
        <v>2525</v>
      </c>
      <c r="N696" s="66" t="s">
        <v>2526</v>
      </c>
      <c r="O696" s="66"/>
      <c r="P696" s="66" t="s">
        <v>1829</v>
      </c>
      <c r="Q696" s="141">
        <v>11</v>
      </c>
    </row>
    <row r="697" spans="1:17" s="72" customFormat="1">
      <c r="A697" s="66"/>
      <c r="B697" s="66" t="s">
        <v>580</v>
      </c>
      <c r="C697" s="221" t="s">
        <v>1672</v>
      </c>
      <c r="D697" s="66" t="s">
        <v>2289</v>
      </c>
      <c r="E697" s="68">
        <v>1.9681599999999999</v>
      </c>
      <c r="F697" s="74">
        <v>1</v>
      </c>
      <c r="G697" s="74">
        <v>1</v>
      </c>
      <c r="H697" s="68">
        <f t="shared" si="20"/>
        <v>1.9681599999999999</v>
      </c>
      <c r="I697" s="70">
        <f t="shared" si="21"/>
        <v>1.9681599999999999</v>
      </c>
      <c r="J697" s="71">
        <f>ROUND((H697*'2-Calculator'!$D$26),2)</f>
        <v>12970.17</v>
      </c>
      <c r="K697" s="71">
        <f>ROUND((I697*'2-Calculator'!$D$26),2)</f>
        <v>12970.17</v>
      </c>
      <c r="L697" s="69">
        <v>18.7</v>
      </c>
      <c r="M697" s="66" t="s">
        <v>2525</v>
      </c>
      <c r="N697" s="66" t="s">
        <v>2526</v>
      </c>
      <c r="O697" s="66"/>
      <c r="P697" s="66" t="s">
        <v>1829</v>
      </c>
      <c r="Q697" s="141">
        <v>1</v>
      </c>
    </row>
    <row r="698" spans="1:17" s="72" customFormat="1">
      <c r="A698" s="66"/>
      <c r="B698" s="66" t="s">
        <v>579</v>
      </c>
      <c r="C698" s="221" t="s">
        <v>1673</v>
      </c>
      <c r="D698" s="66" t="s">
        <v>2290</v>
      </c>
      <c r="E698" s="68">
        <v>0.37711</v>
      </c>
      <c r="F698" s="74">
        <v>1</v>
      </c>
      <c r="G698" s="74">
        <v>1</v>
      </c>
      <c r="H698" s="68">
        <f t="shared" si="20"/>
        <v>0.37711</v>
      </c>
      <c r="I698" s="70">
        <f t="shared" si="21"/>
        <v>0.37711</v>
      </c>
      <c r="J698" s="71">
        <f>ROUND((H698*'2-Calculator'!$D$26),2)</f>
        <v>2485.15</v>
      </c>
      <c r="K698" s="71">
        <f>ROUND((I698*'2-Calculator'!$D$26),2)</f>
        <v>2485.15</v>
      </c>
      <c r="L698" s="69">
        <v>2.4900000000000002</v>
      </c>
      <c r="M698" s="66" t="s">
        <v>2525</v>
      </c>
      <c r="N698" s="66" t="s">
        <v>2526</v>
      </c>
      <c r="O698" s="66"/>
      <c r="P698" s="66" t="s">
        <v>1829</v>
      </c>
      <c r="Q698" s="141">
        <v>36</v>
      </c>
    </row>
    <row r="699" spans="1:17" s="72" customFormat="1">
      <c r="A699" s="66"/>
      <c r="B699" s="66" t="s">
        <v>578</v>
      </c>
      <c r="C699" s="221" t="s">
        <v>1673</v>
      </c>
      <c r="D699" s="66" t="s">
        <v>2290</v>
      </c>
      <c r="E699" s="68">
        <v>0.52515000000000001</v>
      </c>
      <c r="F699" s="74">
        <v>1</v>
      </c>
      <c r="G699" s="74">
        <v>1</v>
      </c>
      <c r="H699" s="68">
        <f t="shared" si="20"/>
        <v>0.52515000000000001</v>
      </c>
      <c r="I699" s="70">
        <f t="shared" si="21"/>
        <v>0.52515000000000001</v>
      </c>
      <c r="J699" s="71">
        <f>ROUND((H699*'2-Calculator'!$D$26),2)</f>
        <v>3460.74</v>
      </c>
      <c r="K699" s="71">
        <f>ROUND((I699*'2-Calculator'!$D$26),2)</f>
        <v>3460.74</v>
      </c>
      <c r="L699" s="69">
        <v>3.58</v>
      </c>
      <c r="M699" s="66" t="s">
        <v>2525</v>
      </c>
      <c r="N699" s="66" t="s">
        <v>2526</v>
      </c>
      <c r="O699" s="66"/>
      <c r="P699" s="66" t="s">
        <v>1829</v>
      </c>
      <c r="Q699" s="141">
        <v>44</v>
      </c>
    </row>
    <row r="700" spans="1:17" s="72" customFormat="1">
      <c r="A700" s="66"/>
      <c r="B700" s="66" t="s">
        <v>577</v>
      </c>
      <c r="C700" s="221" t="s">
        <v>1673</v>
      </c>
      <c r="D700" s="66" t="s">
        <v>2290</v>
      </c>
      <c r="E700" s="68">
        <v>0.78808999999999996</v>
      </c>
      <c r="F700" s="74">
        <v>1</v>
      </c>
      <c r="G700" s="74">
        <v>1</v>
      </c>
      <c r="H700" s="68">
        <f t="shared" si="20"/>
        <v>0.78808999999999996</v>
      </c>
      <c r="I700" s="70">
        <f t="shared" si="21"/>
        <v>0.78808999999999996</v>
      </c>
      <c r="J700" s="71">
        <f>ROUND((H700*'2-Calculator'!$D$26),2)</f>
        <v>5193.51</v>
      </c>
      <c r="K700" s="71">
        <f>ROUND((I700*'2-Calculator'!$D$26),2)</f>
        <v>5193.51</v>
      </c>
      <c r="L700" s="69">
        <v>5.79</v>
      </c>
      <c r="M700" s="66" t="s">
        <v>2525</v>
      </c>
      <c r="N700" s="66" t="s">
        <v>2526</v>
      </c>
      <c r="O700" s="66"/>
      <c r="P700" s="66" t="s">
        <v>1829</v>
      </c>
      <c r="Q700" s="141">
        <v>7</v>
      </c>
    </row>
    <row r="701" spans="1:17" s="72" customFormat="1">
      <c r="A701" s="66"/>
      <c r="B701" s="66" t="s">
        <v>576</v>
      </c>
      <c r="C701" s="221" t="s">
        <v>1673</v>
      </c>
      <c r="D701" s="66" t="s">
        <v>2290</v>
      </c>
      <c r="E701" s="68">
        <v>1.6468799999999999</v>
      </c>
      <c r="F701" s="74">
        <v>1</v>
      </c>
      <c r="G701" s="74">
        <v>1</v>
      </c>
      <c r="H701" s="68">
        <f t="shared" si="20"/>
        <v>1.6468799999999999</v>
      </c>
      <c r="I701" s="70">
        <f t="shared" si="21"/>
        <v>1.6468799999999999</v>
      </c>
      <c r="J701" s="71">
        <f>ROUND((H701*'2-Calculator'!$D$26),2)</f>
        <v>10852.94</v>
      </c>
      <c r="K701" s="71">
        <f>ROUND((I701*'2-Calculator'!$D$26),2)</f>
        <v>10852.94</v>
      </c>
      <c r="L701" s="69">
        <v>10.53</v>
      </c>
      <c r="M701" s="66" t="s">
        <v>2525</v>
      </c>
      <c r="N701" s="66" t="s">
        <v>2526</v>
      </c>
      <c r="O701" s="66"/>
      <c r="P701" s="66" t="s">
        <v>1829</v>
      </c>
      <c r="Q701" s="141">
        <v>2</v>
      </c>
    </row>
    <row r="702" spans="1:17" s="72" customFormat="1">
      <c r="A702" s="66"/>
      <c r="B702" s="66" t="s">
        <v>575</v>
      </c>
      <c r="C702" s="221" t="s">
        <v>1674</v>
      </c>
      <c r="D702" s="66" t="s">
        <v>2444</v>
      </c>
      <c r="E702" s="68">
        <v>1.35172</v>
      </c>
      <c r="F702" s="74">
        <v>1</v>
      </c>
      <c r="G702" s="74">
        <v>1</v>
      </c>
      <c r="H702" s="68">
        <f t="shared" si="20"/>
        <v>1.35172</v>
      </c>
      <c r="I702" s="70">
        <f t="shared" si="21"/>
        <v>1.35172</v>
      </c>
      <c r="J702" s="71">
        <f>ROUND((H702*'2-Calculator'!$D$26),2)</f>
        <v>8907.83</v>
      </c>
      <c r="K702" s="71">
        <f>ROUND((I702*'2-Calculator'!$D$26),2)</f>
        <v>8907.83</v>
      </c>
      <c r="L702" s="69">
        <v>2.71</v>
      </c>
      <c r="M702" s="66" t="s">
        <v>2525</v>
      </c>
      <c r="N702" s="66" t="s">
        <v>2526</v>
      </c>
      <c r="O702" s="66"/>
      <c r="P702" s="66" t="s">
        <v>1829</v>
      </c>
      <c r="Q702" s="141">
        <v>5</v>
      </c>
    </row>
    <row r="703" spans="1:17" s="72" customFormat="1">
      <c r="A703" s="66"/>
      <c r="B703" s="66" t="s">
        <v>574</v>
      </c>
      <c r="C703" s="221" t="s">
        <v>1674</v>
      </c>
      <c r="D703" s="66" t="s">
        <v>2444</v>
      </c>
      <c r="E703" s="68">
        <v>1.8180799999999999</v>
      </c>
      <c r="F703" s="74">
        <v>1</v>
      </c>
      <c r="G703" s="74">
        <v>1</v>
      </c>
      <c r="H703" s="68">
        <f t="shared" si="20"/>
        <v>1.8180799999999999</v>
      </c>
      <c r="I703" s="70">
        <f t="shared" si="21"/>
        <v>1.8180799999999999</v>
      </c>
      <c r="J703" s="71">
        <f>ROUND((H703*'2-Calculator'!$D$26),2)</f>
        <v>11981.15</v>
      </c>
      <c r="K703" s="71">
        <f>ROUND((I703*'2-Calculator'!$D$26),2)</f>
        <v>11981.15</v>
      </c>
      <c r="L703" s="69">
        <v>3.67</v>
      </c>
      <c r="M703" s="66" t="s">
        <v>2525</v>
      </c>
      <c r="N703" s="66" t="s">
        <v>2526</v>
      </c>
      <c r="O703" s="66"/>
      <c r="P703" s="66" t="s">
        <v>1829</v>
      </c>
      <c r="Q703" s="141">
        <v>0</v>
      </c>
    </row>
    <row r="704" spans="1:17" s="72" customFormat="1">
      <c r="A704" s="66"/>
      <c r="B704" s="66" t="s">
        <v>573</v>
      </c>
      <c r="C704" s="221" t="s">
        <v>1674</v>
      </c>
      <c r="D704" s="66" t="s">
        <v>2444</v>
      </c>
      <c r="E704" s="68">
        <v>2.90069</v>
      </c>
      <c r="F704" s="74">
        <v>1</v>
      </c>
      <c r="G704" s="74">
        <v>1</v>
      </c>
      <c r="H704" s="68">
        <f t="shared" si="20"/>
        <v>2.90069</v>
      </c>
      <c r="I704" s="70">
        <f t="shared" si="21"/>
        <v>2.90069</v>
      </c>
      <c r="J704" s="71">
        <f>ROUND((H704*'2-Calculator'!$D$26),2)</f>
        <v>19115.55</v>
      </c>
      <c r="K704" s="71">
        <f>ROUND((I704*'2-Calculator'!$D$26),2)</f>
        <v>19115.55</v>
      </c>
      <c r="L704" s="69">
        <v>6.76</v>
      </c>
      <c r="M704" s="66" t="s">
        <v>2525</v>
      </c>
      <c r="N704" s="66" t="s">
        <v>2526</v>
      </c>
      <c r="O704" s="66"/>
      <c r="P704" s="66" t="s">
        <v>1829</v>
      </c>
      <c r="Q704" s="141">
        <v>0</v>
      </c>
    </row>
    <row r="705" spans="1:17" s="72" customFormat="1">
      <c r="A705" s="66"/>
      <c r="B705" s="66" t="s">
        <v>572</v>
      </c>
      <c r="C705" s="221" t="s">
        <v>1674</v>
      </c>
      <c r="D705" s="66" t="s">
        <v>2444</v>
      </c>
      <c r="E705" s="68">
        <v>6.1354199999999999</v>
      </c>
      <c r="F705" s="74">
        <v>1</v>
      </c>
      <c r="G705" s="74">
        <v>1</v>
      </c>
      <c r="H705" s="68">
        <f t="shared" si="20"/>
        <v>6.1354199999999999</v>
      </c>
      <c r="I705" s="70">
        <f t="shared" si="21"/>
        <v>6.1354199999999999</v>
      </c>
      <c r="J705" s="71">
        <f>ROUND((H705*'2-Calculator'!$D$26),2)</f>
        <v>40432.42</v>
      </c>
      <c r="K705" s="71">
        <f>ROUND((I705*'2-Calculator'!$D$26),2)</f>
        <v>40432.42</v>
      </c>
      <c r="L705" s="69">
        <v>18</v>
      </c>
      <c r="M705" s="66" t="s">
        <v>2525</v>
      </c>
      <c r="N705" s="66" t="s">
        <v>2526</v>
      </c>
      <c r="O705" s="66"/>
      <c r="P705" s="66" t="s">
        <v>1829</v>
      </c>
      <c r="Q705" s="141">
        <v>0</v>
      </c>
    </row>
    <row r="706" spans="1:17" s="72" customFormat="1">
      <c r="A706" s="66"/>
      <c r="B706" s="66" t="s">
        <v>571</v>
      </c>
      <c r="C706" s="221" t="s">
        <v>1675</v>
      </c>
      <c r="D706" s="66" t="s">
        <v>2291</v>
      </c>
      <c r="E706" s="68">
        <v>1.2417400000000001</v>
      </c>
      <c r="F706" s="74">
        <v>1</v>
      </c>
      <c r="G706" s="74">
        <v>1</v>
      </c>
      <c r="H706" s="68">
        <f t="shared" si="20"/>
        <v>1.2417400000000001</v>
      </c>
      <c r="I706" s="70">
        <f t="shared" si="21"/>
        <v>1.2417400000000001</v>
      </c>
      <c r="J706" s="71">
        <f>ROUND((H706*'2-Calculator'!$D$26),2)</f>
        <v>8183.07</v>
      </c>
      <c r="K706" s="71">
        <f>ROUND((I706*'2-Calculator'!$D$26),2)</f>
        <v>8183.07</v>
      </c>
      <c r="L706" s="69">
        <v>1.7</v>
      </c>
      <c r="M706" s="66" t="s">
        <v>2525</v>
      </c>
      <c r="N706" s="66" t="s">
        <v>2526</v>
      </c>
      <c r="O706" s="66"/>
      <c r="P706" s="66" t="s">
        <v>1829</v>
      </c>
      <c r="Q706" s="141">
        <v>1</v>
      </c>
    </row>
    <row r="707" spans="1:17" s="72" customFormat="1">
      <c r="A707" s="66"/>
      <c r="B707" s="66" t="s">
        <v>570</v>
      </c>
      <c r="C707" s="221" t="s">
        <v>1675</v>
      </c>
      <c r="D707" s="66" t="s">
        <v>2291</v>
      </c>
      <c r="E707" s="68">
        <v>1.4056599999999999</v>
      </c>
      <c r="F707" s="74">
        <v>1</v>
      </c>
      <c r="G707" s="74">
        <v>1</v>
      </c>
      <c r="H707" s="68">
        <f t="shared" si="20"/>
        <v>1.4056599999999999</v>
      </c>
      <c r="I707" s="70">
        <f t="shared" si="21"/>
        <v>1.4056599999999999</v>
      </c>
      <c r="J707" s="71">
        <f>ROUND((H707*'2-Calculator'!$D$26),2)</f>
        <v>9263.2999999999993</v>
      </c>
      <c r="K707" s="71">
        <f>ROUND((I707*'2-Calculator'!$D$26),2)</f>
        <v>9263.2999999999993</v>
      </c>
      <c r="L707" s="69">
        <v>1.95</v>
      </c>
      <c r="M707" s="66" t="s">
        <v>2525</v>
      </c>
      <c r="N707" s="66" t="s">
        <v>2526</v>
      </c>
      <c r="O707" s="66"/>
      <c r="P707" s="66" t="s">
        <v>1829</v>
      </c>
      <c r="Q707" s="141">
        <v>0</v>
      </c>
    </row>
    <row r="708" spans="1:17" s="72" customFormat="1">
      <c r="A708" s="66"/>
      <c r="B708" s="66" t="s">
        <v>569</v>
      </c>
      <c r="C708" s="221" t="s">
        <v>1675</v>
      </c>
      <c r="D708" s="66" t="s">
        <v>2291</v>
      </c>
      <c r="E708" s="68">
        <v>2.0421200000000002</v>
      </c>
      <c r="F708" s="74">
        <v>1</v>
      </c>
      <c r="G708" s="74">
        <v>1</v>
      </c>
      <c r="H708" s="68">
        <f t="shared" si="20"/>
        <v>2.0421200000000002</v>
      </c>
      <c r="I708" s="70">
        <f t="shared" si="21"/>
        <v>2.0421200000000002</v>
      </c>
      <c r="J708" s="71">
        <f>ROUND((H708*'2-Calculator'!$D$26),2)</f>
        <v>13457.57</v>
      </c>
      <c r="K708" s="71">
        <f>ROUND((I708*'2-Calculator'!$D$26),2)</f>
        <v>13457.57</v>
      </c>
      <c r="L708" s="69">
        <v>4.17</v>
      </c>
      <c r="M708" s="66" t="s">
        <v>2525</v>
      </c>
      <c r="N708" s="66" t="s">
        <v>2526</v>
      </c>
      <c r="O708" s="66"/>
      <c r="P708" s="66" t="s">
        <v>1829</v>
      </c>
      <c r="Q708" s="141">
        <v>0</v>
      </c>
    </row>
    <row r="709" spans="1:17" s="72" customFormat="1">
      <c r="A709" s="66"/>
      <c r="B709" s="66" t="s">
        <v>568</v>
      </c>
      <c r="C709" s="221" t="s">
        <v>1675</v>
      </c>
      <c r="D709" s="66" t="s">
        <v>2291</v>
      </c>
      <c r="E709" s="68">
        <v>5.2057799999999999</v>
      </c>
      <c r="F709" s="74">
        <v>1</v>
      </c>
      <c r="G709" s="74">
        <v>1</v>
      </c>
      <c r="H709" s="68">
        <f t="shared" si="20"/>
        <v>5.2057799999999999</v>
      </c>
      <c r="I709" s="70">
        <f t="shared" si="21"/>
        <v>5.2057799999999999</v>
      </c>
      <c r="J709" s="71">
        <f>ROUND((H709*'2-Calculator'!$D$26),2)</f>
        <v>34306.089999999997</v>
      </c>
      <c r="K709" s="71">
        <f>ROUND((I709*'2-Calculator'!$D$26),2)</f>
        <v>34306.089999999997</v>
      </c>
      <c r="L709" s="69">
        <v>19.25</v>
      </c>
      <c r="M709" s="66" t="s">
        <v>2525</v>
      </c>
      <c r="N709" s="66" t="s">
        <v>2526</v>
      </c>
      <c r="O709" s="66"/>
      <c r="P709" s="66" t="s">
        <v>1829</v>
      </c>
      <c r="Q709" s="141">
        <v>0</v>
      </c>
    </row>
    <row r="710" spans="1:17" s="72" customFormat="1">
      <c r="A710" s="66"/>
      <c r="B710" s="66" t="s">
        <v>567</v>
      </c>
      <c r="C710" s="221" t="s">
        <v>1676</v>
      </c>
      <c r="D710" s="66" t="s">
        <v>2292</v>
      </c>
      <c r="E710" s="68">
        <v>0.76283999999999996</v>
      </c>
      <c r="F710" s="74">
        <v>1</v>
      </c>
      <c r="G710" s="74">
        <v>1</v>
      </c>
      <c r="H710" s="68">
        <f t="shared" si="20"/>
        <v>0.76283999999999996</v>
      </c>
      <c r="I710" s="70">
        <f t="shared" si="21"/>
        <v>0.76283999999999996</v>
      </c>
      <c r="J710" s="71">
        <f>ROUND((H710*'2-Calculator'!$D$26),2)</f>
        <v>5027.12</v>
      </c>
      <c r="K710" s="71">
        <f>ROUND((I710*'2-Calculator'!$D$26),2)</f>
        <v>5027.12</v>
      </c>
      <c r="L710" s="69">
        <v>1.58</v>
      </c>
      <c r="M710" s="66" t="s">
        <v>2525</v>
      </c>
      <c r="N710" s="66" t="s">
        <v>2526</v>
      </c>
      <c r="O710" s="66"/>
      <c r="P710" s="66" t="s">
        <v>1829</v>
      </c>
      <c r="Q710" s="141">
        <v>9</v>
      </c>
    </row>
    <row r="711" spans="1:17" s="72" customFormat="1">
      <c r="A711" s="66"/>
      <c r="B711" s="66" t="s">
        <v>566</v>
      </c>
      <c r="C711" s="221" t="s">
        <v>1676</v>
      </c>
      <c r="D711" s="66" t="s">
        <v>2292</v>
      </c>
      <c r="E711" s="68">
        <v>0.99436999999999998</v>
      </c>
      <c r="F711" s="74">
        <v>1</v>
      </c>
      <c r="G711" s="74">
        <v>1</v>
      </c>
      <c r="H711" s="68">
        <f t="shared" si="20"/>
        <v>0.99436999999999998</v>
      </c>
      <c r="I711" s="70">
        <f t="shared" si="21"/>
        <v>0.99436999999999998</v>
      </c>
      <c r="J711" s="71">
        <f>ROUND((H711*'2-Calculator'!$D$26),2)</f>
        <v>6552.9</v>
      </c>
      <c r="K711" s="71">
        <f>ROUND((I711*'2-Calculator'!$D$26),2)</f>
        <v>6552.9</v>
      </c>
      <c r="L711" s="69">
        <v>2.33</v>
      </c>
      <c r="M711" s="66" t="s">
        <v>2525</v>
      </c>
      <c r="N711" s="66" t="s">
        <v>2526</v>
      </c>
      <c r="O711" s="66"/>
      <c r="P711" s="66" t="s">
        <v>1829</v>
      </c>
      <c r="Q711" s="141">
        <v>10</v>
      </c>
    </row>
    <row r="712" spans="1:17" s="72" customFormat="1">
      <c r="A712" s="66"/>
      <c r="B712" s="66" t="s">
        <v>565</v>
      </c>
      <c r="C712" s="221" t="s">
        <v>1676</v>
      </c>
      <c r="D712" s="66" t="s">
        <v>2292</v>
      </c>
      <c r="E712" s="68">
        <v>1.9295500000000001</v>
      </c>
      <c r="F712" s="74">
        <v>1</v>
      </c>
      <c r="G712" s="74">
        <v>1</v>
      </c>
      <c r="H712" s="68">
        <f t="shared" si="20"/>
        <v>1.9295500000000001</v>
      </c>
      <c r="I712" s="70">
        <f t="shared" si="21"/>
        <v>1.9295500000000001</v>
      </c>
      <c r="J712" s="71">
        <f>ROUND((H712*'2-Calculator'!$D$26),2)</f>
        <v>12715.73</v>
      </c>
      <c r="K712" s="71">
        <f>ROUND((I712*'2-Calculator'!$D$26),2)</f>
        <v>12715.73</v>
      </c>
      <c r="L712" s="69">
        <v>6.74</v>
      </c>
      <c r="M712" s="66" t="s">
        <v>2525</v>
      </c>
      <c r="N712" s="66" t="s">
        <v>2526</v>
      </c>
      <c r="O712" s="66"/>
      <c r="P712" s="66" t="s">
        <v>1829</v>
      </c>
      <c r="Q712" s="141">
        <v>2</v>
      </c>
    </row>
    <row r="713" spans="1:17" s="72" customFormat="1">
      <c r="A713" s="66"/>
      <c r="B713" s="66" t="s">
        <v>564</v>
      </c>
      <c r="C713" s="221" t="s">
        <v>1676</v>
      </c>
      <c r="D713" s="66" t="s">
        <v>2292</v>
      </c>
      <c r="E713" s="68">
        <v>4.5084299999999997</v>
      </c>
      <c r="F713" s="74">
        <v>1</v>
      </c>
      <c r="G713" s="74">
        <v>1</v>
      </c>
      <c r="H713" s="68">
        <f t="shared" si="20"/>
        <v>4.5084299999999997</v>
      </c>
      <c r="I713" s="70">
        <f t="shared" si="21"/>
        <v>4.5084299999999997</v>
      </c>
      <c r="J713" s="71">
        <f>ROUND((H713*'2-Calculator'!$D$26),2)</f>
        <v>29710.55</v>
      </c>
      <c r="K713" s="71">
        <f>ROUND((I713*'2-Calculator'!$D$26),2)</f>
        <v>29710.55</v>
      </c>
      <c r="L713" s="69">
        <v>14.5</v>
      </c>
      <c r="M713" s="66" t="s">
        <v>2525</v>
      </c>
      <c r="N713" s="66" t="s">
        <v>2526</v>
      </c>
      <c r="O713" s="66"/>
      <c r="P713" s="66" t="s">
        <v>1829</v>
      </c>
      <c r="Q713" s="141">
        <v>0</v>
      </c>
    </row>
    <row r="714" spans="1:17" s="72" customFormat="1">
      <c r="A714" s="66"/>
      <c r="B714" s="66" t="s">
        <v>563</v>
      </c>
      <c r="C714" s="221" t="s">
        <v>1677</v>
      </c>
      <c r="D714" s="66" t="s">
        <v>2293</v>
      </c>
      <c r="E714" s="68">
        <v>1.13165</v>
      </c>
      <c r="F714" s="74">
        <v>1</v>
      </c>
      <c r="G714" s="74">
        <v>1</v>
      </c>
      <c r="H714" s="68">
        <f t="shared" si="20"/>
        <v>1.13165</v>
      </c>
      <c r="I714" s="70">
        <f t="shared" si="21"/>
        <v>1.13165</v>
      </c>
      <c r="J714" s="71">
        <f>ROUND((H714*'2-Calculator'!$D$26),2)</f>
        <v>7457.57</v>
      </c>
      <c r="K714" s="71">
        <f>ROUND((I714*'2-Calculator'!$D$26),2)</f>
        <v>7457.57</v>
      </c>
      <c r="L714" s="69">
        <v>3.24</v>
      </c>
      <c r="M714" s="66" t="s">
        <v>2525</v>
      </c>
      <c r="N714" s="66" t="s">
        <v>2526</v>
      </c>
      <c r="O714" s="66"/>
      <c r="P714" s="66" t="s">
        <v>1829</v>
      </c>
      <c r="Q714" s="141">
        <v>2</v>
      </c>
    </row>
    <row r="715" spans="1:17" s="72" customFormat="1">
      <c r="A715" s="66"/>
      <c r="B715" s="66" t="s">
        <v>562</v>
      </c>
      <c r="C715" s="221" t="s">
        <v>1677</v>
      </c>
      <c r="D715" s="66" t="s">
        <v>2293</v>
      </c>
      <c r="E715" s="68">
        <v>1.4826600000000001</v>
      </c>
      <c r="F715" s="74">
        <v>1</v>
      </c>
      <c r="G715" s="74">
        <v>1</v>
      </c>
      <c r="H715" s="68">
        <f t="shared" si="20"/>
        <v>1.4826600000000001</v>
      </c>
      <c r="I715" s="70">
        <f t="shared" si="21"/>
        <v>1.4826600000000001</v>
      </c>
      <c r="J715" s="71">
        <f>ROUND((H715*'2-Calculator'!$D$26),2)</f>
        <v>9770.73</v>
      </c>
      <c r="K715" s="71">
        <f>ROUND((I715*'2-Calculator'!$D$26),2)</f>
        <v>9770.73</v>
      </c>
      <c r="L715" s="69">
        <v>4.9800000000000004</v>
      </c>
      <c r="M715" s="66" t="s">
        <v>2525</v>
      </c>
      <c r="N715" s="66" t="s">
        <v>2526</v>
      </c>
      <c r="O715" s="66"/>
      <c r="P715" s="66" t="s">
        <v>1829</v>
      </c>
      <c r="Q715" s="141">
        <v>2</v>
      </c>
    </row>
    <row r="716" spans="1:17" s="72" customFormat="1">
      <c r="A716" s="66"/>
      <c r="B716" s="66" t="s">
        <v>561</v>
      </c>
      <c r="C716" s="221" t="s">
        <v>1677</v>
      </c>
      <c r="D716" s="66" t="s">
        <v>2293</v>
      </c>
      <c r="E716" s="68">
        <v>2.1231100000000001</v>
      </c>
      <c r="F716" s="74">
        <v>1</v>
      </c>
      <c r="G716" s="74">
        <v>1</v>
      </c>
      <c r="H716" s="68">
        <f t="shared" si="20"/>
        <v>2.1231100000000001</v>
      </c>
      <c r="I716" s="70">
        <f t="shared" si="21"/>
        <v>2.1231100000000001</v>
      </c>
      <c r="J716" s="71">
        <f>ROUND((H716*'2-Calculator'!$D$26),2)</f>
        <v>13991.29</v>
      </c>
      <c r="K716" s="71">
        <f>ROUND((I716*'2-Calculator'!$D$26),2)</f>
        <v>13991.29</v>
      </c>
      <c r="L716" s="69">
        <v>10.029999999999999</v>
      </c>
      <c r="M716" s="66" t="s">
        <v>2525</v>
      </c>
      <c r="N716" s="66" t="s">
        <v>2526</v>
      </c>
      <c r="O716" s="66"/>
      <c r="P716" s="66" t="s">
        <v>1829</v>
      </c>
      <c r="Q716" s="141">
        <v>3</v>
      </c>
    </row>
    <row r="717" spans="1:17" s="72" customFormat="1">
      <c r="A717" s="66"/>
      <c r="B717" s="66" t="s">
        <v>560</v>
      </c>
      <c r="C717" s="221" t="s">
        <v>1677</v>
      </c>
      <c r="D717" s="66" t="s">
        <v>2293</v>
      </c>
      <c r="E717" s="68">
        <v>4.4959100000000003</v>
      </c>
      <c r="F717" s="74">
        <v>1</v>
      </c>
      <c r="G717" s="74">
        <v>1</v>
      </c>
      <c r="H717" s="68">
        <f t="shared" si="20"/>
        <v>4.4959100000000003</v>
      </c>
      <c r="I717" s="70">
        <f t="shared" si="21"/>
        <v>4.4959100000000003</v>
      </c>
      <c r="J717" s="71">
        <f>ROUND((H717*'2-Calculator'!$D$26),2)</f>
        <v>29628.05</v>
      </c>
      <c r="K717" s="71">
        <f>ROUND((I717*'2-Calculator'!$D$26),2)</f>
        <v>29628.05</v>
      </c>
      <c r="L717" s="69">
        <v>21.11</v>
      </c>
      <c r="M717" s="66" t="s">
        <v>2525</v>
      </c>
      <c r="N717" s="66" t="s">
        <v>2526</v>
      </c>
      <c r="O717" s="66"/>
      <c r="P717" s="66" t="s">
        <v>1829</v>
      </c>
      <c r="Q717" s="141">
        <v>2</v>
      </c>
    </row>
    <row r="718" spans="1:17" s="72" customFormat="1">
      <c r="A718" s="66"/>
      <c r="B718" s="66" t="s">
        <v>559</v>
      </c>
      <c r="C718" s="221" t="s">
        <v>1678</v>
      </c>
      <c r="D718" s="66" t="s">
        <v>2070</v>
      </c>
      <c r="E718" s="68">
        <v>0.38668999999999998</v>
      </c>
      <c r="F718" s="74">
        <v>1</v>
      </c>
      <c r="G718" s="74">
        <v>1</v>
      </c>
      <c r="H718" s="68">
        <f t="shared" ref="H718:H781" si="22">ROUND(E718*F718,5)</f>
        <v>0.38668999999999998</v>
      </c>
      <c r="I718" s="70">
        <f t="shared" ref="I718:I781" si="23">ROUND(E718*G718,5)</f>
        <v>0.38668999999999998</v>
      </c>
      <c r="J718" s="71">
        <f>ROUND((H718*'2-Calculator'!$D$26),2)</f>
        <v>2548.29</v>
      </c>
      <c r="K718" s="71">
        <f>ROUND((I718*'2-Calculator'!$D$26),2)</f>
        <v>2548.29</v>
      </c>
      <c r="L718" s="69">
        <v>2.4</v>
      </c>
      <c r="M718" s="66" t="s">
        <v>2525</v>
      </c>
      <c r="N718" s="66" t="s">
        <v>2526</v>
      </c>
      <c r="O718" s="66"/>
      <c r="P718" s="66" t="s">
        <v>1829</v>
      </c>
      <c r="Q718" s="141">
        <v>139</v>
      </c>
    </row>
    <row r="719" spans="1:17" s="72" customFormat="1">
      <c r="A719" s="66"/>
      <c r="B719" s="66" t="s">
        <v>558</v>
      </c>
      <c r="C719" s="221" t="s">
        <v>1678</v>
      </c>
      <c r="D719" s="66" t="s">
        <v>2070</v>
      </c>
      <c r="E719" s="68">
        <v>0.52456999999999998</v>
      </c>
      <c r="F719" s="74">
        <v>1</v>
      </c>
      <c r="G719" s="74">
        <v>1</v>
      </c>
      <c r="H719" s="68">
        <f t="shared" si="22"/>
        <v>0.52456999999999998</v>
      </c>
      <c r="I719" s="70">
        <f t="shared" si="23"/>
        <v>0.52456999999999998</v>
      </c>
      <c r="J719" s="71">
        <f>ROUND((H719*'2-Calculator'!$D$26),2)</f>
        <v>3456.92</v>
      </c>
      <c r="K719" s="71">
        <f>ROUND((I719*'2-Calculator'!$D$26),2)</f>
        <v>3456.92</v>
      </c>
      <c r="L719" s="69">
        <v>2.65</v>
      </c>
      <c r="M719" s="66" t="s">
        <v>2525</v>
      </c>
      <c r="N719" s="66" t="s">
        <v>2526</v>
      </c>
      <c r="O719" s="66"/>
      <c r="P719" s="66" t="s">
        <v>1829</v>
      </c>
      <c r="Q719" s="141">
        <v>654</v>
      </c>
    </row>
    <row r="720" spans="1:17" s="72" customFormat="1">
      <c r="A720" s="66"/>
      <c r="B720" s="66" t="s">
        <v>557</v>
      </c>
      <c r="C720" s="221" t="s">
        <v>1678</v>
      </c>
      <c r="D720" s="66" t="s">
        <v>2070</v>
      </c>
      <c r="E720" s="68">
        <v>0.76666999999999996</v>
      </c>
      <c r="F720" s="74">
        <v>1</v>
      </c>
      <c r="G720" s="74">
        <v>1</v>
      </c>
      <c r="H720" s="68">
        <f t="shared" si="22"/>
        <v>0.76666999999999996</v>
      </c>
      <c r="I720" s="70">
        <f t="shared" si="23"/>
        <v>0.76666999999999996</v>
      </c>
      <c r="J720" s="71">
        <f>ROUND((H720*'2-Calculator'!$D$26),2)</f>
        <v>5052.3599999999997</v>
      </c>
      <c r="K720" s="71">
        <f>ROUND((I720*'2-Calculator'!$D$26),2)</f>
        <v>5052.3599999999997</v>
      </c>
      <c r="L720" s="69">
        <v>4.1399999999999997</v>
      </c>
      <c r="M720" s="66" t="s">
        <v>2525</v>
      </c>
      <c r="N720" s="66" t="s">
        <v>2526</v>
      </c>
      <c r="O720" s="66"/>
      <c r="P720" s="66" t="s">
        <v>1829</v>
      </c>
      <c r="Q720" s="141">
        <v>270</v>
      </c>
    </row>
    <row r="721" spans="1:17" s="72" customFormat="1">
      <c r="A721" s="66"/>
      <c r="B721" s="66" t="s">
        <v>556</v>
      </c>
      <c r="C721" s="221" t="s">
        <v>1678</v>
      </c>
      <c r="D721" s="66" t="s">
        <v>2070</v>
      </c>
      <c r="E721" s="68">
        <v>1.90489</v>
      </c>
      <c r="F721" s="74">
        <v>1</v>
      </c>
      <c r="G721" s="74">
        <v>1</v>
      </c>
      <c r="H721" s="68">
        <f t="shared" si="22"/>
        <v>1.90489</v>
      </c>
      <c r="I721" s="70">
        <f t="shared" si="23"/>
        <v>1.90489</v>
      </c>
      <c r="J721" s="71">
        <f>ROUND((H721*'2-Calculator'!$D$26),2)</f>
        <v>12553.23</v>
      </c>
      <c r="K721" s="71">
        <f>ROUND((I721*'2-Calculator'!$D$26),2)</f>
        <v>12553.23</v>
      </c>
      <c r="L721" s="69">
        <v>8.6</v>
      </c>
      <c r="M721" s="66" t="s">
        <v>2525</v>
      </c>
      <c r="N721" s="66" t="s">
        <v>2526</v>
      </c>
      <c r="O721" s="66"/>
      <c r="P721" s="66" t="s">
        <v>1829</v>
      </c>
      <c r="Q721" s="141">
        <v>45</v>
      </c>
    </row>
    <row r="722" spans="1:17" s="72" customFormat="1">
      <c r="A722" s="66"/>
      <c r="B722" s="66" t="s">
        <v>555</v>
      </c>
      <c r="C722" s="221" t="s">
        <v>1679</v>
      </c>
      <c r="D722" s="66" t="s">
        <v>2294</v>
      </c>
      <c r="E722" s="68">
        <v>0.55013999999999996</v>
      </c>
      <c r="F722" s="74">
        <v>1</v>
      </c>
      <c r="G722" s="74">
        <v>1</v>
      </c>
      <c r="H722" s="68">
        <f t="shared" si="22"/>
        <v>0.55013999999999996</v>
      </c>
      <c r="I722" s="70">
        <f t="shared" si="23"/>
        <v>0.55013999999999996</v>
      </c>
      <c r="J722" s="71">
        <f>ROUND((H722*'2-Calculator'!$D$26),2)</f>
        <v>3625.42</v>
      </c>
      <c r="K722" s="71">
        <f>ROUND((I722*'2-Calculator'!$D$26),2)</f>
        <v>3625.42</v>
      </c>
      <c r="L722" s="69">
        <v>3.21</v>
      </c>
      <c r="M722" s="66" t="s">
        <v>2525</v>
      </c>
      <c r="N722" s="66" t="s">
        <v>2526</v>
      </c>
      <c r="O722" s="66"/>
      <c r="P722" s="66" t="s">
        <v>1829</v>
      </c>
      <c r="Q722" s="141">
        <v>50</v>
      </c>
    </row>
    <row r="723" spans="1:17" s="72" customFormat="1">
      <c r="A723" s="66"/>
      <c r="B723" s="66" t="s">
        <v>554</v>
      </c>
      <c r="C723" s="221" t="s">
        <v>1679</v>
      </c>
      <c r="D723" s="66" t="s">
        <v>2294</v>
      </c>
      <c r="E723" s="68">
        <v>0.59348000000000001</v>
      </c>
      <c r="F723" s="74">
        <v>1</v>
      </c>
      <c r="G723" s="74">
        <v>1</v>
      </c>
      <c r="H723" s="68">
        <f t="shared" si="22"/>
        <v>0.59348000000000001</v>
      </c>
      <c r="I723" s="70">
        <f t="shared" si="23"/>
        <v>0.59348000000000001</v>
      </c>
      <c r="J723" s="71">
        <f>ROUND((H723*'2-Calculator'!$D$26),2)</f>
        <v>3911.03</v>
      </c>
      <c r="K723" s="71">
        <f>ROUND((I723*'2-Calculator'!$D$26),2)</f>
        <v>3911.03</v>
      </c>
      <c r="L723" s="69">
        <v>7.02</v>
      </c>
      <c r="M723" s="66" t="s">
        <v>2525</v>
      </c>
      <c r="N723" s="66" t="s">
        <v>2526</v>
      </c>
      <c r="O723" s="66"/>
      <c r="P723" s="66" t="s">
        <v>1829</v>
      </c>
      <c r="Q723" s="141">
        <v>54</v>
      </c>
    </row>
    <row r="724" spans="1:17" s="72" customFormat="1">
      <c r="A724" s="66"/>
      <c r="B724" s="66" t="s">
        <v>553</v>
      </c>
      <c r="C724" s="221" t="s">
        <v>1679</v>
      </c>
      <c r="D724" s="66" t="s">
        <v>2294</v>
      </c>
      <c r="E724" s="68">
        <v>0.89334000000000002</v>
      </c>
      <c r="F724" s="74">
        <v>1</v>
      </c>
      <c r="G724" s="74">
        <v>1</v>
      </c>
      <c r="H724" s="68">
        <f t="shared" si="22"/>
        <v>0.89334000000000002</v>
      </c>
      <c r="I724" s="70">
        <f t="shared" si="23"/>
        <v>0.89334000000000002</v>
      </c>
      <c r="J724" s="71">
        <f>ROUND((H724*'2-Calculator'!$D$26),2)</f>
        <v>5887.11</v>
      </c>
      <c r="K724" s="71">
        <f>ROUND((I724*'2-Calculator'!$D$26),2)</f>
        <v>5887.11</v>
      </c>
      <c r="L724" s="69">
        <v>12.72</v>
      </c>
      <c r="M724" s="66" t="s">
        <v>2525</v>
      </c>
      <c r="N724" s="66" t="s">
        <v>2526</v>
      </c>
      <c r="O724" s="66"/>
      <c r="P724" s="66" t="s">
        <v>1829</v>
      </c>
      <c r="Q724" s="141">
        <v>56</v>
      </c>
    </row>
    <row r="725" spans="1:17" s="72" customFormat="1">
      <c r="A725" s="66"/>
      <c r="B725" s="66" t="s">
        <v>552</v>
      </c>
      <c r="C725" s="221" t="s">
        <v>1679</v>
      </c>
      <c r="D725" s="66" t="s">
        <v>2294</v>
      </c>
      <c r="E725" s="68">
        <v>1.62259</v>
      </c>
      <c r="F725" s="74">
        <v>1</v>
      </c>
      <c r="G725" s="74">
        <v>1</v>
      </c>
      <c r="H725" s="68">
        <f t="shared" si="22"/>
        <v>1.62259</v>
      </c>
      <c r="I725" s="70">
        <f t="shared" si="23"/>
        <v>1.62259</v>
      </c>
      <c r="J725" s="71">
        <f>ROUND((H725*'2-Calculator'!$D$26),2)</f>
        <v>10692.87</v>
      </c>
      <c r="K725" s="71">
        <f>ROUND((I725*'2-Calculator'!$D$26),2)</f>
        <v>10692.87</v>
      </c>
      <c r="L725" s="69">
        <v>25.76</v>
      </c>
      <c r="M725" s="66" t="s">
        <v>2525</v>
      </c>
      <c r="N725" s="66" t="s">
        <v>2526</v>
      </c>
      <c r="O725" s="66"/>
      <c r="P725" s="66" t="s">
        <v>1829</v>
      </c>
      <c r="Q725" s="141">
        <v>12</v>
      </c>
    </row>
    <row r="726" spans="1:17" s="72" customFormat="1">
      <c r="A726" s="66"/>
      <c r="B726" s="66" t="s">
        <v>551</v>
      </c>
      <c r="C726" s="221" t="s">
        <v>1680</v>
      </c>
      <c r="D726" s="66" t="s">
        <v>2295</v>
      </c>
      <c r="E726" s="68">
        <v>0.30795</v>
      </c>
      <c r="F726" s="74">
        <v>1</v>
      </c>
      <c r="G726" s="74">
        <v>1</v>
      </c>
      <c r="H726" s="68">
        <f t="shared" si="22"/>
        <v>0.30795</v>
      </c>
      <c r="I726" s="70">
        <f t="shared" si="23"/>
        <v>0.30795</v>
      </c>
      <c r="J726" s="71">
        <f>ROUND((H726*'2-Calculator'!$D$26),2)</f>
        <v>2029.39</v>
      </c>
      <c r="K726" s="71">
        <f>ROUND((I726*'2-Calculator'!$D$26),2)</f>
        <v>2029.39</v>
      </c>
      <c r="L726" s="69">
        <v>1.91</v>
      </c>
      <c r="M726" s="66" t="s">
        <v>2525</v>
      </c>
      <c r="N726" s="66" t="s">
        <v>2526</v>
      </c>
      <c r="O726" s="66"/>
      <c r="P726" s="66" t="s">
        <v>1829</v>
      </c>
      <c r="Q726" s="141">
        <v>52</v>
      </c>
    </row>
    <row r="727" spans="1:17" s="72" customFormat="1">
      <c r="A727" s="66"/>
      <c r="B727" s="66" t="s">
        <v>550</v>
      </c>
      <c r="C727" s="221" t="s">
        <v>1680</v>
      </c>
      <c r="D727" s="66" t="s">
        <v>2295</v>
      </c>
      <c r="E727" s="68">
        <v>0.46382000000000001</v>
      </c>
      <c r="F727" s="74">
        <v>1</v>
      </c>
      <c r="G727" s="74">
        <v>1</v>
      </c>
      <c r="H727" s="68">
        <f t="shared" si="22"/>
        <v>0.46382000000000001</v>
      </c>
      <c r="I727" s="70">
        <f t="shared" si="23"/>
        <v>0.46382000000000001</v>
      </c>
      <c r="J727" s="71">
        <f>ROUND((H727*'2-Calculator'!$D$26),2)</f>
        <v>3056.57</v>
      </c>
      <c r="K727" s="71">
        <f>ROUND((I727*'2-Calculator'!$D$26),2)</f>
        <v>3056.57</v>
      </c>
      <c r="L727" s="69">
        <v>2.7</v>
      </c>
      <c r="M727" s="66" t="s">
        <v>2525</v>
      </c>
      <c r="N727" s="66" t="s">
        <v>2526</v>
      </c>
      <c r="O727" s="66"/>
      <c r="P727" s="66" t="s">
        <v>1829</v>
      </c>
      <c r="Q727" s="141">
        <v>82</v>
      </c>
    </row>
    <row r="728" spans="1:17" s="72" customFormat="1">
      <c r="A728" s="66"/>
      <c r="B728" s="66" t="s">
        <v>549</v>
      </c>
      <c r="C728" s="221" t="s">
        <v>1680</v>
      </c>
      <c r="D728" s="66" t="s">
        <v>2295</v>
      </c>
      <c r="E728" s="68">
        <v>0.67845</v>
      </c>
      <c r="F728" s="74">
        <v>1</v>
      </c>
      <c r="G728" s="74">
        <v>1</v>
      </c>
      <c r="H728" s="68">
        <f t="shared" si="22"/>
        <v>0.67845</v>
      </c>
      <c r="I728" s="70">
        <f t="shared" si="23"/>
        <v>0.67845</v>
      </c>
      <c r="J728" s="71">
        <f>ROUND((H728*'2-Calculator'!$D$26),2)</f>
        <v>4470.99</v>
      </c>
      <c r="K728" s="71">
        <f>ROUND((I728*'2-Calculator'!$D$26),2)</f>
        <v>4470.99</v>
      </c>
      <c r="L728" s="69">
        <v>4.0999999999999996</v>
      </c>
      <c r="M728" s="66" t="s">
        <v>2525</v>
      </c>
      <c r="N728" s="66" t="s">
        <v>2526</v>
      </c>
      <c r="O728" s="66"/>
      <c r="P728" s="66" t="s">
        <v>1829</v>
      </c>
      <c r="Q728" s="141">
        <v>68</v>
      </c>
    </row>
    <row r="729" spans="1:17" s="72" customFormat="1">
      <c r="A729" s="66"/>
      <c r="B729" s="66" t="s">
        <v>548</v>
      </c>
      <c r="C729" s="221" t="s">
        <v>1680</v>
      </c>
      <c r="D729" s="66" t="s">
        <v>2295</v>
      </c>
      <c r="E729" s="68">
        <v>1.33297</v>
      </c>
      <c r="F729" s="74">
        <v>1</v>
      </c>
      <c r="G729" s="74">
        <v>1</v>
      </c>
      <c r="H729" s="68">
        <f t="shared" si="22"/>
        <v>1.33297</v>
      </c>
      <c r="I729" s="70">
        <f t="shared" si="23"/>
        <v>1.33297</v>
      </c>
      <c r="J729" s="71">
        <f>ROUND((H729*'2-Calculator'!$D$26),2)</f>
        <v>8784.27</v>
      </c>
      <c r="K729" s="71">
        <f>ROUND((I729*'2-Calculator'!$D$26),2)</f>
        <v>8784.27</v>
      </c>
      <c r="L729" s="69">
        <v>8.4700000000000006</v>
      </c>
      <c r="M729" s="66" t="s">
        <v>2525</v>
      </c>
      <c r="N729" s="66" t="s">
        <v>2526</v>
      </c>
      <c r="O729" s="66"/>
      <c r="P729" s="66" t="s">
        <v>1829</v>
      </c>
      <c r="Q729" s="141">
        <v>1</v>
      </c>
    </row>
    <row r="730" spans="1:17" s="72" customFormat="1">
      <c r="A730" s="66"/>
      <c r="B730" s="66" t="s">
        <v>547</v>
      </c>
      <c r="C730" s="221" t="s">
        <v>1681</v>
      </c>
      <c r="D730" s="66" t="s">
        <v>2071</v>
      </c>
      <c r="E730" s="68">
        <v>0.45609</v>
      </c>
      <c r="F730" s="74">
        <v>1</v>
      </c>
      <c r="G730" s="74">
        <v>1</v>
      </c>
      <c r="H730" s="68">
        <f t="shared" si="22"/>
        <v>0.45609</v>
      </c>
      <c r="I730" s="70">
        <f t="shared" si="23"/>
        <v>0.45609</v>
      </c>
      <c r="J730" s="71">
        <f>ROUND((H730*'2-Calculator'!$D$26),2)</f>
        <v>3005.63</v>
      </c>
      <c r="K730" s="71">
        <f>ROUND((I730*'2-Calculator'!$D$26),2)</f>
        <v>3005.63</v>
      </c>
      <c r="L730" s="69">
        <v>2.5</v>
      </c>
      <c r="M730" s="66" t="s">
        <v>2525</v>
      </c>
      <c r="N730" s="66" t="s">
        <v>2526</v>
      </c>
      <c r="O730" s="66"/>
      <c r="P730" s="66" t="s">
        <v>1829</v>
      </c>
      <c r="Q730" s="141">
        <v>2</v>
      </c>
    </row>
    <row r="731" spans="1:17" s="72" customFormat="1">
      <c r="A731" s="66"/>
      <c r="B731" s="66" t="s">
        <v>546</v>
      </c>
      <c r="C731" s="221" t="s">
        <v>1681</v>
      </c>
      <c r="D731" s="66" t="s">
        <v>2071</v>
      </c>
      <c r="E731" s="68">
        <v>0.60867000000000004</v>
      </c>
      <c r="F731" s="74">
        <v>1</v>
      </c>
      <c r="G731" s="74">
        <v>1</v>
      </c>
      <c r="H731" s="68">
        <f t="shared" si="22"/>
        <v>0.60867000000000004</v>
      </c>
      <c r="I731" s="70">
        <f t="shared" si="23"/>
        <v>0.60867000000000004</v>
      </c>
      <c r="J731" s="71">
        <f>ROUND((H731*'2-Calculator'!$D$26),2)</f>
        <v>4011.14</v>
      </c>
      <c r="K731" s="71">
        <f>ROUND((I731*'2-Calculator'!$D$26),2)</f>
        <v>4011.14</v>
      </c>
      <c r="L731" s="69">
        <v>3.85</v>
      </c>
      <c r="M731" s="66" t="s">
        <v>2525</v>
      </c>
      <c r="N731" s="66" t="s">
        <v>2526</v>
      </c>
      <c r="O731" s="66"/>
      <c r="P731" s="66" t="s">
        <v>1829</v>
      </c>
      <c r="Q731" s="141">
        <v>11</v>
      </c>
    </row>
    <row r="732" spans="1:17" s="72" customFormat="1">
      <c r="A732" s="66"/>
      <c r="B732" s="66" t="s">
        <v>545</v>
      </c>
      <c r="C732" s="221" t="s">
        <v>1681</v>
      </c>
      <c r="D732" s="66" t="s">
        <v>2071</v>
      </c>
      <c r="E732" s="68">
        <v>0.94837000000000005</v>
      </c>
      <c r="F732" s="74">
        <v>1</v>
      </c>
      <c r="G732" s="74">
        <v>1</v>
      </c>
      <c r="H732" s="68">
        <f t="shared" si="22"/>
        <v>0.94837000000000005</v>
      </c>
      <c r="I732" s="70">
        <f t="shared" si="23"/>
        <v>0.94837000000000005</v>
      </c>
      <c r="J732" s="71">
        <f>ROUND((H732*'2-Calculator'!$D$26),2)</f>
        <v>6249.76</v>
      </c>
      <c r="K732" s="71">
        <f>ROUND((I732*'2-Calculator'!$D$26),2)</f>
        <v>6249.76</v>
      </c>
      <c r="L732" s="69">
        <v>5.09</v>
      </c>
      <c r="M732" s="66" t="s">
        <v>2525</v>
      </c>
      <c r="N732" s="66" t="s">
        <v>2526</v>
      </c>
      <c r="O732" s="66"/>
      <c r="P732" s="66" t="s">
        <v>1829</v>
      </c>
      <c r="Q732" s="141">
        <v>4</v>
      </c>
    </row>
    <row r="733" spans="1:17" s="72" customFormat="1">
      <c r="A733" s="66"/>
      <c r="B733" s="66" t="s">
        <v>544</v>
      </c>
      <c r="C733" s="221" t="s">
        <v>1681</v>
      </c>
      <c r="D733" s="66" t="s">
        <v>2071</v>
      </c>
      <c r="E733" s="68">
        <v>1.5799300000000001</v>
      </c>
      <c r="F733" s="74">
        <v>1</v>
      </c>
      <c r="G733" s="74">
        <v>1</v>
      </c>
      <c r="H733" s="68">
        <f t="shared" si="22"/>
        <v>1.5799300000000001</v>
      </c>
      <c r="I733" s="70">
        <f t="shared" si="23"/>
        <v>1.5799300000000001</v>
      </c>
      <c r="J733" s="71">
        <f>ROUND((H733*'2-Calculator'!$D$26),2)</f>
        <v>10411.74</v>
      </c>
      <c r="K733" s="71">
        <f>ROUND((I733*'2-Calculator'!$D$26),2)</f>
        <v>10411.74</v>
      </c>
      <c r="L733" s="69">
        <v>25.6</v>
      </c>
      <c r="M733" s="66" t="s">
        <v>2525</v>
      </c>
      <c r="N733" s="66" t="s">
        <v>2526</v>
      </c>
      <c r="O733" s="66"/>
      <c r="P733" s="66" t="s">
        <v>1829</v>
      </c>
      <c r="Q733" s="141">
        <v>3</v>
      </c>
    </row>
    <row r="734" spans="1:17" s="72" customFormat="1">
      <c r="A734" s="66"/>
      <c r="B734" s="66" t="s">
        <v>543</v>
      </c>
      <c r="C734" s="221" t="s">
        <v>1682</v>
      </c>
      <c r="D734" s="66" t="s">
        <v>2296</v>
      </c>
      <c r="E734" s="68">
        <v>0.44268000000000002</v>
      </c>
      <c r="F734" s="74">
        <v>1</v>
      </c>
      <c r="G734" s="74">
        <v>1</v>
      </c>
      <c r="H734" s="68">
        <f t="shared" si="22"/>
        <v>0.44268000000000002</v>
      </c>
      <c r="I734" s="70">
        <f t="shared" si="23"/>
        <v>0.44268000000000002</v>
      </c>
      <c r="J734" s="71">
        <f>ROUND((H734*'2-Calculator'!$D$26),2)</f>
        <v>2917.26</v>
      </c>
      <c r="K734" s="71">
        <f>ROUND((I734*'2-Calculator'!$D$26),2)</f>
        <v>2917.26</v>
      </c>
      <c r="L734" s="69">
        <v>2.4700000000000002</v>
      </c>
      <c r="M734" s="66" t="s">
        <v>2525</v>
      </c>
      <c r="N734" s="66" t="s">
        <v>2526</v>
      </c>
      <c r="O734" s="66"/>
      <c r="P734" s="66" t="s">
        <v>1829</v>
      </c>
      <c r="Q734" s="141">
        <v>10</v>
      </c>
    </row>
    <row r="735" spans="1:17" s="72" customFormat="1">
      <c r="A735" s="66"/>
      <c r="B735" s="66" t="s">
        <v>542</v>
      </c>
      <c r="C735" s="221" t="s">
        <v>1682</v>
      </c>
      <c r="D735" s="66" t="s">
        <v>2296</v>
      </c>
      <c r="E735" s="68">
        <v>0.63519000000000003</v>
      </c>
      <c r="F735" s="74">
        <v>1</v>
      </c>
      <c r="G735" s="74">
        <v>1</v>
      </c>
      <c r="H735" s="68">
        <f t="shared" si="22"/>
        <v>0.63519000000000003</v>
      </c>
      <c r="I735" s="70">
        <f t="shared" si="23"/>
        <v>0.63519000000000003</v>
      </c>
      <c r="J735" s="71">
        <f>ROUND((H735*'2-Calculator'!$D$26),2)</f>
        <v>4185.8999999999996</v>
      </c>
      <c r="K735" s="71">
        <f>ROUND((I735*'2-Calculator'!$D$26),2)</f>
        <v>4185.8999999999996</v>
      </c>
      <c r="L735" s="69">
        <v>3.26</v>
      </c>
      <c r="M735" s="66" t="s">
        <v>2525</v>
      </c>
      <c r="N735" s="66" t="s">
        <v>2526</v>
      </c>
      <c r="O735" s="66"/>
      <c r="P735" s="66" t="s">
        <v>1829</v>
      </c>
      <c r="Q735" s="141">
        <v>13</v>
      </c>
    </row>
    <row r="736" spans="1:17" s="72" customFormat="1">
      <c r="A736" s="66"/>
      <c r="B736" s="66" t="s">
        <v>541</v>
      </c>
      <c r="C736" s="221" t="s">
        <v>1682</v>
      </c>
      <c r="D736" s="66" t="s">
        <v>2296</v>
      </c>
      <c r="E736" s="68">
        <v>0.95245000000000002</v>
      </c>
      <c r="F736" s="74">
        <v>1</v>
      </c>
      <c r="G736" s="74">
        <v>1</v>
      </c>
      <c r="H736" s="68">
        <f t="shared" si="22"/>
        <v>0.95245000000000002</v>
      </c>
      <c r="I736" s="70">
        <f t="shared" si="23"/>
        <v>0.95245000000000002</v>
      </c>
      <c r="J736" s="71">
        <f>ROUND((H736*'2-Calculator'!$D$26),2)</f>
        <v>6276.65</v>
      </c>
      <c r="K736" s="71">
        <f>ROUND((I736*'2-Calculator'!$D$26),2)</f>
        <v>6276.65</v>
      </c>
      <c r="L736" s="69">
        <v>5.23</v>
      </c>
      <c r="M736" s="66" t="s">
        <v>2525</v>
      </c>
      <c r="N736" s="66" t="s">
        <v>2526</v>
      </c>
      <c r="O736" s="66"/>
      <c r="P736" s="66" t="s">
        <v>1829</v>
      </c>
      <c r="Q736" s="141">
        <v>21</v>
      </c>
    </row>
    <row r="737" spans="1:17" s="72" customFormat="1">
      <c r="A737" s="66"/>
      <c r="B737" s="66" t="s">
        <v>540</v>
      </c>
      <c r="C737" s="221" t="s">
        <v>1682</v>
      </c>
      <c r="D737" s="66" t="s">
        <v>2296</v>
      </c>
      <c r="E737" s="68">
        <v>1.9205700000000001</v>
      </c>
      <c r="F737" s="74">
        <v>1</v>
      </c>
      <c r="G737" s="74">
        <v>1</v>
      </c>
      <c r="H737" s="68">
        <f t="shared" si="22"/>
        <v>1.9205700000000001</v>
      </c>
      <c r="I737" s="70">
        <f t="shared" si="23"/>
        <v>1.9205700000000001</v>
      </c>
      <c r="J737" s="71">
        <f>ROUND((H737*'2-Calculator'!$D$26),2)</f>
        <v>12656.56</v>
      </c>
      <c r="K737" s="71">
        <f>ROUND((I737*'2-Calculator'!$D$26),2)</f>
        <v>12656.56</v>
      </c>
      <c r="L737" s="69">
        <v>9.44</v>
      </c>
      <c r="M737" s="66" t="s">
        <v>2525</v>
      </c>
      <c r="N737" s="66" t="s">
        <v>2526</v>
      </c>
      <c r="O737" s="66"/>
      <c r="P737" s="66" t="s">
        <v>1829</v>
      </c>
      <c r="Q737" s="141">
        <v>8</v>
      </c>
    </row>
    <row r="738" spans="1:17" s="72" customFormat="1">
      <c r="A738" s="66"/>
      <c r="B738" s="66" t="s">
        <v>539</v>
      </c>
      <c r="C738" s="221" t="s">
        <v>1683</v>
      </c>
      <c r="D738" s="66" t="s">
        <v>2297</v>
      </c>
      <c r="E738" s="68">
        <v>0.40726000000000001</v>
      </c>
      <c r="F738" s="74">
        <v>1</v>
      </c>
      <c r="G738" s="74">
        <v>1</v>
      </c>
      <c r="H738" s="68">
        <f t="shared" si="22"/>
        <v>0.40726000000000001</v>
      </c>
      <c r="I738" s="70">
        <f t="shared" si="23"/>
        <v>0.40726000000000001</v>
      </c>
      <c r="J738" s="71">
        <f>ROUND((H738*'2-Calculator'!$D$26),2)</f>
        <v>2683.84</v>
      </c>
      <c r="K738" s="71">
        <f>ROUND((I738*'2-Calculator'!$D$26),2)</f>
        <v>2683.84</v>
      </c>
      <c r="L738" s="69">
        <v>2.13</v>
      </c>
      <c r="M738" s="66" t="s">
        <v>2525</v>
      </c>
      <c r="N738" s="66" t="s">
        <v>2526</v>
      </c>
      <c r="O738" s="66"/>
      <c r="P738" s="66" t="s">
        <v>1829</v>
      </c>
      <c r="Q738" s="141">
        <v>12</v>
      </c>
    </row>
    <row r="739" spans="1:17" s="72" customFormat="1">
      <c r="A739" s="66"/>
      <c r="B739" s="66" t="s">
        <v>538</v>
      </c>
      <c r="C739" s="221" t="s">
        <v>1683</v>
      </c>
      <c r="D739" s="66" t="s">
        <v>2297</v>
      </c>
      <c r="E739" s="68">
        <v>0.51978000000000002</v>
      </c>
      <c r="F739" s="74">
        <v>1</v>
      </c>
      <c r="G739" s="74">
        <v>1</v>
      </c>
      <c r="H739" s="68">
        <f t="shared" si="22"/>
        <v>0.51978000000000002</v>
      </c>
      <c r="I739" s="70">
        <f t="shared" si="23"/>
        <v>0.51978000000000002</v>
      </c>
      <c r="J739" s="71">
        <f>ROUND((H739*'2-Calculator'!$D$26),2)</f>
        <v>3425.35</v>
      </c>
      <c r="K739" s="71">
        <f>ROUND((I739*'2-Calculator'!$D$26),2)</f>
        <v>3425.35</v>
      </c>
      <c r="L739" s="69">
        <v>2.82</v>
      </c>
      <c r="M739" s="66" t="s">
        <v>2525</v>
      </c>
      <c r="N739" s="66" t="s">
        <v>2526</v>
      </c>
      <c r="O739" s="66"/>
      <c r="P739" s="66" t="s">
        <v>1829</v>
      </c>
      <c r="Q739" s="141">
        <v>83</v>
      </c>
    </row>
    <row r="740" spans="1:17" s="72" customFormat="1">
      <c r="A740" s="66"/>
      <c r="B740" s="66" t="s">
        <v>537</v>
      </c>
      <c r="C740" s="221" t="s">
        <v>1683</v>
      </c>
      <c r="D740" s="66" t="s">
        <v>2297</v>
      </c>
      <c r="E740" s="68">
        <v>0.75161999999999995</v>
      </c>
      <c r="F740" s="74">
        <v>1</v>
      </c>
      <c r="G740" s="74">
        <v>1</v>
      </c>
      <c r="H740" s="68">
        <f t="shared" si="22"/>
        <v>0.75161999999999995</v>
      </c>
      <c r="I740" s="70">
        <f t="shared" si="23"/>
        <v>0.75161999999999995</v>
      </c>
      <c r="J740" s="71">
        <f>ROUND((H740*'2-Calculator'!$D$26),2)</f>
        <v>4953.18</v>
      </c>
      <c r="K740" s="71">
        <f>ROUND((I740*'2-Calculator'!$D$26),2)</f>
        <v>4953.18</v>
      </c>
      <c r="L740" s="69">
        <v>4.07</v>
      </c>
      <c r="M740" s="66" t="s">
        <v>2525</v>
      </c>
      <c r="N740" s="66" t="s">
        <v>2526</v>
      </c>
      <c r="O740" s="66"/>
      <c r="P740" s="66" t="s">
        <v>1829</v>
      </c>
      <c r="Q740" s="141">
        <v>84</v>
      </c>
    </row>
    <row r="741" spans="1:17" s="72" customFormat="1">
      <c r="A741" s="66"/>
      <c r="B741" s="66" t="s">
        <v>536</v>
      </c>
      <c r="C741" s="221" t="s">
        <v>1683</v>
      </c>
      <c r="D741" s="66" t="s">
        <v>2297</v>
      </c>
      <c r="E741" s="68">
        <v>1.6268</v>
      </c>
      <c r="F741" s="74">
        <v>1</v>
      </c>
      <c r="G741" s="74">
        <v>1</v>
      </c>
      <c r="H741" s="68">
        <f t="shared" si="22"/>
        <v>1.6268</v>
      </c>
      <c r="I741" s="70">
        <f t="shared" si="23"/>
        <v>1.6268</v>
      </c>
      <c r="J741" s="71">
        <f>ROUND((H741*'2-Calculator'!$D$26),2)</f>
        <v>10720.61</v>
      </c>
      <c r="K741" s="71">
        <f>ROUND((I741*'2-Calculator'!$D$26),2)</f>
        <v>10720.61</v>
      </c>
      <c r="L741" s="69">
        <v>8.7899999999999991</v>
      </c>
      <c r="M741" s="66" t="s">
        <v>2525</v>
      </c>
      <c r="N741" s="66" t="s">
        <v>2526</v>
      </c>
      <c r="O741" s="66"/>
      <c r="P741" s="66" t="s">
        <v>1829</v>
      </c>
      <c r="Q741" s="141">
        <v>11</v>
      </c>
    </row>
    <row r="742" spans="1:17" s="72" customFormat="1">
      <c r="A742" s="66"/>
      <c r="B742" s="66" t="s">
        <v>2298</v>
      </c>
      <c r="C742" s="221" t="s">
        <v>2403</v>
      </c>
      <c r="D742" s="66" t="s">
        <v>2445</v>
      </c>
      <c r="E742" s="68">
        <v>0.39101000000000002</v>
      </c>
      <c r="F742" s="74">
        <v>1</v>
      </c>
      <c r="G742" s="74">
        <v>1</v>
      </c>
      <c r="H742" s="68">
        <f t="shared" si="22"/>
        <v>0.39101000000000002</v>
      </c>
      <c r="I742" s="70">
        <f t="shared" si="23"/>
        <v>0.39101000000000002</v>
      </c>
      <c r="J742" s="71">
        <f>ROUND((H742*'2-Calculator'!$D$26),2)</f>
        <v>2576.7600000000002</v>
      </c>
      <c r="K742" s="71">
        <f>ROUND((I742*'2-Calculator'!$D$26),2)</f>
        <v>2576.7600000000002</v>
      </c>
      <c r="L742" s="69">
        <v>2.16</v>
      </c>
      <c r="M742" s="66" t="s">
        <v>2525</v>
      </c>
      <c r="N742" s="66" t="s">
        <v>2526</v>
      </c>
      <c r="O742" s="66"/>
      <c r="P742" s="66" t="s">
        <v>1829</v>
      </c>
      <c r="Q742" s="141">
        <v>22</v>
      </c>
    </row>
    <row r="743" spans="1:17" s="72" customFormat="1">
      <c r="A743" s="66"/>
      <c r="B743" s="66" t="s">
        <v>2299</v>
      </c>
      <c r="C743" s="221" t="s">
        <v>2403</v>
      </c>
      <c r="D743" s="66" t="s">
        <v>2445</v>
      </c>
      <c r="E743" s="68">
        <v>0.51990000000000003</v>
      </c>
      <c r="F743" s="74">
        <v>1</v>
      </c>
      <c r="G743" s="74">
        <v>1</v>
      </c>
      <c r="H743" s="68">
        <f t="shared" si="22"/>
        <v>0.51990000000000003</v>
      </c>
      <c r="I743" s="70">
        <f t="shared" si="23"/>
        <v>0.51990000000000003</v>
      </c>
      <c r="J743" s="71">
        <f>ROUND((H743*'2-Calculator'!$D$26),2)</f>
        <v>3426.14</v>
      </c>
      <c r="K743" s="71">
        <f>ROUND((I743*'2-Calculator'!$D$26),2)</f>
        <v>3426.14</v>
      </c>
      <c r="L743" s="69">
        <v>3.2</v>
      </c>
      <c r="M743" s="66" t="s">
        <v>2525</v>
      </c>
      <c r="N743" s="66" t="s">
        <v>2526</v>
      </c>
      <c r="O743" s="66"/>
      <c r="P743" s="66" t="s">
        <v>1829</v>
      </c>
      <c r="Q743" s="141">
        <v>44</v>
      </c>
    </row>
    <row r="744" spans="1:17" s="72" customFormat="1">
      <c r="A744" s="66"/>
      <c r="B744" s="66" t="s">
        <v>2300</v>
      </c>
      <c r="C744" s="221" t="s">
        <v>2403</v>
      </c>
      <c r="D744" s="66" t="s">
        <v>2445</v>
      </c>
      <c r="E744" s="68">
        <v>0.75168000000000001</v>
      </c>
      <c r="F744" s="74">
        <v>1</v>
      </c>
      <c r="G744" s="74">
        <v>1</v>
      </c>
      <c r="H744" s="68">
        <f t="shared" si="22"/>
        <v>0.75168000000000001</v>
      </c>
      <c r="I744" s="70">
        <f t="shared" si="23"/>
        <v>0.75168000000000001</v>
      </c>
      <c r="J744" s="71">
        <f>ROUND((H744*'2-Calculator'!$D$26),2)</f>
        <v>4953.57</v>
      </c>
      <c r="K744" s="71">
        <f>ROUND((I744*'2-Calculator'!$D$26),2)</f>
        <v>4953.57</v>
      </c>
      <c r="L744" s="69">
        <v>5</v>
      </c>
      <c r="M744" s="66" t="s">
        <v>2525</v>
      </c>
      <c r="N744" s="66" t="s">
        <v>2526</v>
      </c>
      <c r="O744" s="66"/>
      <c r="P744" s="66" t="s">
        <v>1829</v>
      </c>
      <c r="Q744" s="141">
        <v>53</v>
      </c>
    </row>
    <row r="745" spans="1:17" s="72" customFormat="1">
      <c r="A745" s="66"/>
      <c r="B745" s="66" t="s">
        <v>2301</v>
      </c>
      <c r="C745" s="221" t="s">
        <v>2403</v>
      </c>
      <c r="D745" s="66" t="s">
        <v>2445</v>
      </c>
      <c r="E745" s="68">
        <v>1.5851900000000001</v>
      </c>
      <c r="F745" s="74">
        <v>1</v>
      </c>
      <c r="G745" s="74">
        <v>1</v>
      </c>
      <c r="H745" s="68">
        <f t="shared" si="22"/>
        <v>1.5851900000000001</v>
      </c>
      <c r="I745" s="70">
        <f t="shared" si="23"/>
        <v>1.5851900000000001</v>
      </c>
      <c r="J745" s="71">
        <f>ROUND((H745*'2-Calculator'!$D$26),2)</f>
        <v>10446.4</v>
      </c>
      <c r="K745" s="71">
        <f>ROUND((I745*'2-Calculator'!$D$26),2)</f>
        <v>10446.4</v>
      </c>
      <c r="L745" s="69">
        <v>9.94</v>
      </c>
      <c r="M745" s="66" t="s">
        <v>2525</v>
      </c>
      <c r="N745" s="66" t="s">
        <v>2526</v>
      </c>
      <c r="O745" s="66"/>
      <c r="P745" s="66" t="s">
        <v>1829</v>
      </c>
      <c r="Q745" s="141">
        <v>12</v>
      </c>
    </row>
    <row r="746" spans="1:17" s="72" customFormat="1">
      <c r="A746" s="66"/>
      <c r="B746" s="66" t="s">
        <v>2302</v>
      </c>
      <c r="C746" s="221" t="s">
        <v>2404</v>
      </c>
      <c r="D746" s="66" t="s">
        <v>2446</v>
      </c>
      <c r="E746" s="68">
        <v>0.44268000000000002</v>
      </c>
      <c r="F746" s="74">
        <v>1</v>
      </c>
      <c r="G746" s="74">
        <v>1</v>
      </c>
      <c r="H746" s="68">
        <f t="shared" si="22"/>
        <v>0.44268000000000002</v>
      </c>
      <c r="I746" s="70">
        <f t="shared" si="23"/>
        <v>0.44268000000000002</v>
      </c>
      <c r="J746" s="71">
        <f>ROUND((H746*'2-Calculator'!$D$26),2)</f>
        <v>2917.26</v>
      </c>
      <c r="K746" s="71">
        <f>ROUND((I746*'2-Calculator'!$D$26),2)</f>
        <v>2917.26</v>
      </c>
      <c r="L746" s="69">
        <v>2</v>
      </c>
      <c r="M746" s="66" t="s">
        <v>2525</v>
      </c>
      <c r="N746" s="66" t="s">
        <v>2526</v>
      </c>
      <c r="O746" s="66"/>
      <c r="P746" s="66" t="s">
        <v>1829</v>
      </c>
      <c r="Q746" s="141">
        <v>8</v>
      </c>
    </row>
    <row r="747" spans="1:17" s="72" customFormat="1">
      <c r="A747" s="66"/>
      <c r="B747" s="66" t="s">
        <v>2303</v>
      </c>
      <c r="C747" s="221" t="s">
        <v>2404</v>
      </c>
      <c r="D747" s="66" t="s">
        <v>2446</v>
      </c>
      <c r="E747" s="68">
        <v>0.60511000000000004</v>
      </c>
      <c r="F747" s="74">
        <v>1</v>
      </c>
      <c r="G747" s="74">
        <v>1</v>
      </c>
      <c r="H747" s="68">
        <f t="shared" si="22"/>
        <v>0.60511000000000004</v>
      </c>
      <c r="I747" s="70">
        <f t="shared" si="23"/>
        <v>0.60511000000000004</v>
      </c>
      <c r="J747" s="71">
        <f>ROUND((H747*'2-Calculator'!$D$26),2)</f>
        <v>3987.67</v>
      </c>
      <c r="K747" s="71">
        <f>ROUND((I747*'2-Calculator'!$D$26),2)</f>
        <v>3987.67</v>
      </c>
      <c r="L747" s="69">
        <v>2.8</v>
      </c>
      <c r="M747" s="66" t="s">
        <v>2525</v>
      </c>
      <c r="N747" s="66" t="s">
        <v>2526</v>
      </c>
      <c r="O747" s="66"/>
      <c r="P747" s="66" t="s">
        <v>1829</v>
      </c>
      <c r="Q747" s="141">
        <v>10</v>
      </c>
    </row>
    <row r="748" spans="1:17" s="72" customFormat="1">
      <c r="A748" s="66"/>
      <c r="B748" s="66" t="s">
        <v>2304</v>
      </c>
      <c r="C748" s="221" t="s">
        <v>2404</v>
      </c>
      <c r="D748" s="66" t="s">
        <v>2446</v>
      </c>
      <c r="E748" s="68">
        <v>0.94266000000000005</v>
      </c>
      <c r="F748" s="74">
        <v>1</v>
      </c>
      <c r="G748" s="74">
        <v>1</v>
      </c>
      <c r="H748" s="68">
        <f t="shared" si="22"/>
        <v>0.94266000000000005</v>
      </c>
      <c r="I748" s="70">
        <f t="shared" si="23"/>
        <v>0.94266000000000005</v>
      </c>
      <c r="J748" s="71">
        <f>ROUND((H748*'2-Calculator'!$D$26),2)</f>
        <v>6212.13</v>
      </c>
      <c r="K748" s="71">
        <f>ROUND((I748*'2-Calculator'!$D$26),2)</f>
        <v>6212.13</v>
      </c>
      <c r="L748" s="69">
        <v>6.02</v>
      </c>
      <c r="M748" s="66" t="s">
        <v>2525</v>
      </c>
      <c r="N748" s="66" t="s">
        <v>2526</v>
      </c>
      <c r="O748" s="66"/>
      <c r="P748" s="66" t="s">
        <v>1829</v>
      </c>
      <c r="Q748" s="141">
        <v>5</v>
      </c>
    </row>
    <row r="749" spans="1:17" s="72" customFormat="1">
      <c r="A749" s="66"/>
      <c r="B749" s="66" t="s">
        <v>2305</v>
      </c>
      <c r="C749" s="221" t="s">
        <v>2404</v>
      </c>
      <c r="D749" s="66" t="s">
        <v>2446</v>
      </c>
      <c r="E749" s="68">
        <v>1.8530800000000001</v>
      </c>
      <c r="F749" s="74">
        <v>1</v>
      </c>
      <c r="G749" s="74">
        <v>1</v>
      </c>
      <c r="H749" s="68">
        <f t="shared" si="22"/>
        <v>1.8530800000000001</v>
      </c>
      <c r="I749" s="70">
        <f t="shared" si="23"/>
        <v>1.8530800000000001</v>
      </c>
      <c r="J749" s="71">
        <f>ROUND((H749*'2-Calculator'!$D$26),2)</f>
        <v>12211.8</v>
      </c>
      <c r="K749" s="71">
        <f>ROUND((I749*'2-Calculator'!$D$26),2)</f>
        <v>12211.8</v>
      </c>
      <c r="L749" s="69">
        <v>10</v>
      </c>
      <c r="M749" s="66" t="s">
        <v>2525</v>
      </c>
      <c r="N749" s="66" t="s">
        <v>2526</v>
      </c>
      <c r="O749" s="66"/>
      <c r="P749" s="66" t="s">
        <v>1829</v>
      </c>
      <c r="Q749" s="141">
        <v>0</v>
      </c>
    </row>
    <row r="750" spans="1:17" s="72" customFormat="1">
      <c r="A750" s="66"/>
      <c r="B750" s="66" t="s">
        <v>535</v>
      </c>
      <c r="C750" s="221" t="s">
        <v>1684</v>
      </c>
      <c r="D750" s="66" t="s">
        <v>2306</v>
      </c>
      <c r="E750" s="68">
        <v>4.2879500000000004</v>
      </c>
      <c r="F750" s="74">
        <v>1.5</v>
      </c>
      <c r="G750" s="74">
        <v>1.5</v>
      </c>
      <c r="H750" s="68">
        <f t="shared" si="22"/>
        <v>6.4319300000000004</v>
      </c>
      <c r="I750" s="70">
        <f t="shared" si="23"/>
        <v>6.4319300000000004</v>
      </c>
      <c r="J750" s="71">
        <f>ROUND((H750*'2-Calculator'!$D$26),2)</f>
        <v>42386.42</v>
      </c>
      <c r="K750" s="71">
        <f>ROUND((I750*'2-Calculator'!$D$26),2)</f>
        <v>42386.42</v>
      </c>
      <c r="L750" s="69">
        <v>5.71</v>
      </c>
      <c r="M750" s="66" t="s">
        <v>2523</v>
      </c>
      <c r="N750" s="66" t="s">
        <v>2524</v>
      </c>
      <c r="O750" s="66" t="s">
        <v>1258</v>
      </c>
      <c r="P750" s="66" t="s">
        <v>1829</v>
      </c>
      <c r="Q750" s="141">
        <v>0</v>
      </c>
    </row>
    <row r="751" spans="1:17" s="72" customFormat="1">
      <c r="A751" s="66"/>
      <c r="B751" s="66" t="s">
        <v>534</v>
      </c>
      <c r="C751" s="221" t="s">
        <v>1684</v>
      </c>
      <c r="D751" s="66" t="s">
        <v>2306</v>
      </c>
      <c r="E751" s="68">
        <v>4.9012200000000004</v>
      </c>
      <c r="F751" s="74">
        <v>1.5</v>
      </c>
      <c r="G751" s="74">
        <v>1.5</v>
      </c>
      <c r="H751" s="68">
        <f t="shared" si="22"/>
        <v>7.3518299999999996</v>
      </c>
      <c r="I751" s="70">
        <f t="shared" si="23"/>
        <v>7.3518299999999996</v>
      </c>
      <c r="J751" s="71">
        <f>ROUND((H751*'2-Calculator'!$D$26),2)</f>
        <v>48448.56</v>
      </c>
      <c r="K751" s="71">
        <f>ROUND((I751*'2-Calculator'!$D$26),2)</f>
        <v>48448.56</v>
      </c>
      <c r="L751" s="69">
        <v>5.52</v>
      </c>
      <c r="M751" s="66" t="s">
        <v>2523</v>
      </c>
      <c r="N751" s="66" t="s">
        <v>2524</v>
      </c>
      <c r="O751" s="66" t="s">
        <v>1258</v>
      </c>
      <c r="P751" s="66" t="s">
        <v>1829</v>
      </c>
      <c r="Q751" s="141">
        <v>2</v>
      </c>
    </row>
    <row r="752" spans="1:17" s="72" customFormat="1">
      <c r="A752" s="66"/>
      <c r="B752" s="66" t="s">
        <v>533</v>
      </c>
      <c r="C752" s="221" t="s">
        <v>1684</v>
      </c>
      <c r="D752" s="66" t="s">
        <v>2306</v>
      </c>
      <c r="E752" s="68">
        <v>5.7345499999999996</v>
      </c>
      <c r="F752" s="74">
        <v>1.5</v>
      </c>
      <c r="G752" s="74">
        <v>1.5</v>
      </c>
      <c r="H752" s="68">
        <f t="shared" si="22"/>
        <v>8.6018299999999996</v>
      </c>
      <c r="I752" s="70">
        <f t="shared" si="23"/>
        <v>8.6018299999999996</v>
      </c>
      <c r="J752" s="71">
        <f>ROUND((H752*'2-Calculator'!$D$26),2)</f>
        <v>56686.06</v>
      </c>
      <c r="K752" s="71">
        <f>ROUND((I752*'2-Calculator'!$D$26),2)</f>
        <v>56686.06</v>
      </c>
      <c r="L752" s="69">
        <v>8.3699999999999992</v>
      </c>
      <c r="M752" s="66" t="s">
        <v>2523</v>
      </c>
      <c r="N752" s="66" t="s">
        <v>2524</v>
      </c>
      <c r="O752" s="66" t="s">
        <v>1258</v>
      </c>
      <c r="P752" s="66" t="s">
        <v>1829</v>
      </c>
      <c r="Q752" s="141">
        <v>2</v>
      </c>
    </row>
    <row r="753" spans="1:17" s="72" customFormat="1">
      <c r="A753" s="66"/>
      <c r="B753" s="66" t="s">
        <v>532</v>
      </c>
      <c r="C753" s="221" t="s">
        <v>1684</v>
      </c>
      <c r="D753" s="66" t="s">
        <v>2306</v>
      </c>
      <c r="E753" s="68">
        <v>8.5792699999999993</v>
      </c>
      <c r="F753" s="74">
        <v>1.5</v>
      </c>
      <c r="G753" s="74">
        <v>1.5</v>
      </c>
      <c r="H753" s="68">
        <f t="shared" si="22"/>
        <v>12.86891</v>
      </c>
      <c r="I753" s="70">
        <f t="shared" si="23"/>
        <v>12.86891</v>
      </c>
      <c r="J753" s="71">
        <f>ROUND((H753*'2-Calculator'!$D$26),2)</f>
        <v>84806.12</v>
      </c>
      <c r="K753" s="71">
        <f>ROUND((I753*'2-Calculator'!$D$26),2)</f>
        <v>84806.12</v>
      </c>
      <c r="L753" s="69">
        <v>22.95</v>
      </c>
      <c r="M753" s="66" t="s">
        <v>2523</v>
      </c>
      <c r="N753" s="66" t="s">
        <v>2524</v>
      </c>
      <c r="O753" s="66" t="s">
        <v>1258</v>
      </c>
      <c r="P753" s="66" t="s">
        <v>1829</v>
      </c>
      <c r="Q753" s="141">
        <v>0</v>
      </c>
    </row>
    <row r="754" spans="1:17" s="72" customFormat="1">
      <c r="A754" s="66"/>
      <c r="B754" s="66" t="s">
        <v>531</v>
      </c>
      <c r="C754" s="221" t="s">
        <v>1685</v>
      </c>
      <c r="D754" s="66" t="s">
        <v>2307</v>
      </c>
      <c r="E754" s="68">
        <v>1.42222</v>
      </c>
      <c r="F754" s="74">
        <v>1</v>
      </c>
      <c r="G754" s="74">
        <v>1</v>
      </c>
      <c r="H754" s="68">
        <f t="shared" si="22"/>
        <v>1.42222</v>
      </c>
      <c r="I754" s="70">
        <f t="shared" si="23"/>
        <v>1.42222</v>
      </c>
      <c r="J754" s="71">
        <f>ROUND((H754*'2-Calculator'!$D$26),2)</f>
        <v>9372.43</v>
      </c>
      <c r="K754" s="71">
        <f>ROUND((I754*'2-Calculator'!$D$26),2)</f>
        <v>9372.43</v>
      </c>
      <c r="L754" s="69">
        <v>4.93</v>
      </c>
      <c r="M754" s="66" t="s">
        <v>2525</v>
      </c>
      <c r="N754" s="66" t="s">
        <v>2526</v>
      </c>
      <c r="O754" s="66"/>
      <c r="P754" s="66" t="s">
        <v>1829</v>
      </c>
      <c r="Q754" s="141">
        <v>3</v>
      </c>
    </row>
    <row r="755" spans="1:17" s="72" customFormat="1">
      <c r="A755" s="66"/>
      <c r="B755" s="66" t="s">
        <v>530</v>
      </c>
      <c r="C755" s="221" t="s">
        <v>1685</v>
      </c>
      <c r="D755" s="66" t="s">
        <v>2307</v>
      </c>
      <c r="E755" s="68">
        <v>2.1812100000000001</v>
      </c>
      <c r="F755" s="74">
        <v>1</v>
      </c>
      <c r="G755" s="74">
        <v>1</v>
      </c>
      <c r="H755" s="68">
        <f t="shared" si="22"/>
        <v>2.1812100000000001</v>
      </c>
      <c r="I755" s="70">
        <f t="shared" si="23"/>
        <v>2.1812100000000001</v>
      </c>
      <c r="J755" s="71">
        <f>ROUND((H755*'2-Calculator'!$D$26),2)</f>
        <v>14374.17</v>
      </c>
      <c r="K755" s="71">
        <f>ROUND((I755*'2-Calculator'!$D$26),2)</f>
        <v>14374.17</v>
      </c>
      <c r="L755" s="69">
        <v>7.05</v>
      </c>
      <c r="M755" s="66" t="s">
        <v>2525</v>
      </c>
      <c r="N755" s="66" t="s">
        <v>2526</v>
      </c>
      <c r="O755" s="66"/>
      <c r="P755" s="66" t="s">
        <v>1829</v>
      </c>
      <c r="Q755" s="141">
        <v>3</v>
      </c>
    </row>
    <row r="756" spans="1:17" s="72" customFormat="1">
      <c r="A756" s="66"/>
      <c r="B756" s="66" t="s">
        <v>529</v>
      </c>
      <c r="C756" s="221" t="s">
        <v>1685</v>
      </c>
      <c r="D756" s="66" t="s">
        <v>2307</v>
      </c>
      <c r="E756" s="68">
        <v>2.99804</v>
      </c>
      <c r="F756" s="74">
        <v>1</v>
      </c>
      <c r="G756" s="74">
        <v>1</v>
      </c>
      <c r="H756" s="68">
        <f t="shared" si="22"/>
        <v>2.99804</v>
      </c>
      <c r="I756" s="70">
        <f t="shared" si="23"/>
        <v>2.99804</v>
      </c>
      <c r="J756" s="71">
        <f>ROUND((H756*'2-Calculator'!$D$26),2)</f>
        <v>19757.080000000002</v>
      </c>
      <c r="K756" s="71">
        <f>ROUND((I756*'2-Calculator'!$D$26),2)</f>
        <v>19757.080000000002</v>
      </c>
      <c r="L756" s="69">
        <v>10.38</v>
      </c>
      <c r="M756" s="66" t="s">
        <v>2525</v>
      </c>
      <c r="N756" s="66" t="s">
        <v>2526</v>
      </c>
      <c r="O756" s="66"/>
      <c r="P756" s="66" t="s">
        <v>1829</v>
      </c>
      <c r="Q756" s="141">
        <v>4</v>
      </c>
    </row>
    <row r="757" spans="1:17" s="72" customFormat="1">
      <c r="A757" s="66"/>
      <c r="B757" s="66" t="s">
        <v>528</v>
      </c>
      <c r="C757" s="221" t="s">
        <v>1685</v>
      </c>
      <c r="D757" s="66" t="s">
        <v>2307</v>
      </c>
      <c r="E757" s="68">
        <v>5.80511</v>
      </c>
      <c r="F757" s="74">
        <v>1</v>
      </c>
      <c r="G757" s="74">
        <v>1</v>
      </c>
      <c r="H757" s="68">
        <f t="shared" si="22"/>
        <v>5.80511</v>
      </c>
      <c r="I757" s="70">
        <f t="shared" si="23"/>
        <v>5.80511</v>
      </c>
      <c r="J757" s="71">
        <f>ROUND((H757*'2-Calculator'!$D$26),2)</f>
        <v>38255.67</v>
      </c>
      <c r="K757" s="71">
        <f>ROUND((I757*'2-Calculator'!$D$26),2)</f>
        <v>38255.67</v>
      </c>
      <c r="L757" s="69">
        <v>28</v>
      </c>
      <c r="M757" s="66" t="s">
        <v>2525</v>
      </c>
      <c r="N757" s="66" t="s">
        <v>2526</v>
      </c>
      <c r="O757" s="66"/>
      <c r="P757" s="66" t="s">
        <v>1829</v>
      </c>
      <c r="Q757" s="141">
        <v>2</v>
      </c>
    </row>
    <row r="758" spans="1:17" s="72" customFormat="1">
      <c r="A758" s="66"/>
      <c r="B758" s="66" t="s">
        <v>527</v>
      </c>
      <c r="C758" s="221" t="s">
        <v>1686</v>
      </c>
      <c r="D758" s="66" t="s">
        <v>2308</v>
      </c>
      <c r="E758" s="68">
        <v>1.3495999999999999</v>
      </c>
      <c r="F758" s="74">
        <v>1</v>
      </c>
      <c r="G758" s="74">
        <v>1</v>
      </c>
      <c r="H758" s="68">
        <f t="shared" si="22"/>
        <v>1.3495999999999999</v>
      </c>
      <c r="I758" s="70">
        <f t="shared" si="23"/>
        <v>1.3495999999999999</v>
      </c>
      <c r="J758" s="71">
        <f>ROUND((H758*'2-Calculator'!$D$26),2)</f>
        <v>8893.86</v>
      </c>
      <c r="K758" s="71">
        <f>ROUND((I758*'2-Calculator'!$D$26),2)</f>
        <v>8893.86</v>
      </c>
      <c r="L758" s="69">
        <v>2.4</v>
      </c>
      <c r="M758" s="66" t="s">
        <v>2525</v>
      </c>
      <c r="N758" s="66" t="s">
        <v>2526</v>
      </c>
      <c r="O758" s="66"/>
      <c r="P758" s="66" t="s">
        <v>1829</v>
      </c>
      <c r="Q758" s="141">
        <v>9</v>
      </c>
    </row>
    <row r="759" spans="1:17" s="72" customFormat="1">
      <c r="A759" s="66"/>
      <c r="B759" s="66" t="s">
        <v>526</v>
      </c>
      <c r="C759" s="221" t="s">
        <v>1686</v>
      </c>
      <c r="D759" s="66" t="s">
        <v>2308</v>
      </c>
      <c r="E759" s="68">
        <v>1.57985</v>
      </c>
      <c r="F759" s="74">
        <v>1</v>
      </c>
      <c r="G759" s="74">
        <v>1</v>
      </c>
      <c r="H759" s="68">
        <f t="shared" si="22"/>
        <v>1.57985</v>
      </c>
      <c r="I759" s="70">
        <f t="shared" si="23"/>
        <v>1.57985</v>
      </c>
      <c r="J759" s="71">
        <f>ROUND((H759*'2-Calculator'!$D$26),2)</f>
        <v>10411.209999999999</v>
      </c>
      <c r="K759" s="71">
        <f>ROUND((I759*'2-Calculator'!$D$26),2)</f>
        <v>10411.209999999999</v>
      </c>
      <c r="L759" s="69">
        <v>3.27</v>
      </c>
      <c r="M759" s="66" t="s">
        <v>2525</v>
      </c>
      <c r="N759" s="66" t="s">
        <v>2526</v>
      </c>
      <c r="O759" s="66"/>
      <c r="P759" s="66" t="s">
        <v>1829</v>
      </c>
      <c r="Q759" s="141">
        <v>12</v>
      </c>
    </row>
    <row r="760" spans="1:17" s="72" customFormat="1">
      <c r="A760" s="66"/>
      <c r="B760" s="66" t="s">
        <v>525</v>
      </c>
      <c r="C760" s="221" t="s">
        <v>1686</v>
      </c>
      <c r="D760" s="66" t="s">
        <v>2308</v>
      </c>
      <c r="E760" s="68">
        <v>2.2726199999999999</v>
      </c>
      <c r="F760" s="74">
        <v>1</v>
      </c>
      <c r="G760" s="74">
        <v>1</v>
      </c>
      <c r="H760" s="68">
        <f t="shared" si="22"/>
        <v>2.2726199999999999</v>
      </c>
      <c r="I760" s="70">
        <f t="shared" si="23"/>
        <v>2.2726199999999999</v>
      </c>
      <c r="J760" s="71">
        <f>ROUND((H760*'2-Calculator'!$D$26),2)</f>
        <v>14976.57</v>
      </c>
      <c r="K760" s="71">
        <f>ROUND((I760*'2-Calculator'!$D$26),2)</f>
        <v>14976.57</v>
      </c>
      <c r="L760" s="69">
        <v>5.91</v>
      </c>
      <c r="M760" s="66" t="s">
        <v>2525</v>
      </c>
      <c r="N760" s="66" t="s">
        <v>2526</v>
      </c>
      <c r="O760" s="66"/>
      <c r="P760" s="66" t="s">
        <v>1829</v>
      </c>
      <c r="Q760" s="141">
        <v>5</v>
      </c>
    </row>
    <row r="761" spans="1:17" s="72" customFormat="1">
      <c r="A761" s="66"/>
      <c r="B761" s="66" t="s">
        <v>524</v>
      </c>
      <c r="C761" s="221" t="s">
        <v>1686</v>
      </c>
      <c r="D761" s="66" t="s">
        <v>2308</v>
      </c>
      <c r="E761" s="68">
        <v>4.4835099999999999</v>
      </c>
      <c r="F761" s="74">
        <v>1</v>
      </c>
      <c r="G761" s="74">
        <v>1</v>
      </c>
      <c r="H761" s="68">
        <f t="shared" si="22"/>
        <v>4.4835099999999999</v>
      </c>
      <c r="I761" s="70">
        <f t="shared" si="23"/>
        <v>4.4835099999999999</v>
      </c>
      <c r="J761" s="71">
        <f>ROUND((H761*'2-Calculator'!$D$26),2)</f>
        <v>29546.33</v>
      </c>
      <c r="K761" s="71">
        <f>ROUND((I761*'2-Calculator'!$D$26),2)</f>
        <v>29546.33</v>
      </c>
      <c r="L761" s="69">
        <v>13.08</v>
      </c>
      <c r="M761" s="66" t="s">
        <v>2525</v>
      </c>
      <c r="N761" s="66" t="s">
        <v>2526</v>
      </c>
      <c r="O761" s="66"/>
      <c r="P761" s="66" t="s">
        <v>1829</v>
      </c>
      <c r="Q761" s="141">
        <v>1</v>
      </c>
    </row>
    <row r="762" spans="1:17" s="72" customFormat="1">
      <c r="A762" s="66"/>
      <c r="B762" s="66" t="s">
        <v>523</v>
      </c>
      <c r="C762" s="221" t="s">
        <v>1687</v>
      </c>
      <c r="D762" s="66" t="s">
        <v>2309</v>
      </c>
      <c r="E762" s="68">
        <v>1.15367</v>
      </c>
      <c r="F762" s="74">
        <v>1</v>
      </c>
      <c r="G762" s="74">
        <v>1</v>
      </c>
      <c r="H762" s="68">
        <f t="shared" si="22"/>
        <v>1.15367</v>
      </c>
      <c r="I762" s="70">
        <f t="shared" si="23"/>
        <v>1.15367</v>
      </c>
      <c r="J762" s="71">
        <f>ROUND((H762*'2-Calculator'!$D$26),2)</f>
        <v>7602.69</v>
      </c>
      <c r="K762" s="71">
        <f>ROUND((I762*'2-Calculator'!$D$26),2)</f>
        <v>7602.69</v>
      </c>
      <c r="L762" s="69">
        <v>2.1800000000000002</v>
      </c>
      <c r="M762" s="66" t="s">
        <v>2525</v>
      </c>
      <c r="N762" s="66" t="s">
        <v>2526</v>
      </c>
      <c r="O762" s="66"/>
      <c r="P762" s="66" t="s">
        <v>1829</v>
      </c>
      <c r="Q762" s="141">
        <v>36</v>
      </c>
    </row>
    <row r="763" spans="1:17" s="72" customFormat="1">
      <c r="A763" s="66"/>
      <c r="B763" s="66" t="s">
        <v>522</v>
      </c>
      <c r="C763" s="221" t="s">
        <v>1687</v>
      </c>
      <c r="D763" s="66" t="s">
        <v>2309</v>
      </c>
      <c r="E763" s="68">
        <v>1.2955099999999999</v>
      </c>
      <c r="F763" s="74">
        <v>1</v>
      </c>
      <c r="G763" s="74">
        <v>1</v>
      </c>
      <c r="H763" s="68">
        <f t="shared" si="22"/>
        <v>1.2955099999999999</v>
      </c>
      <c r="I763" s="70">
        <f t="shared" si="23"/>
        <v>1.2955099999999999</v>
      </c>
      <c r="J763" s="71">
        <f>ROUND((H763*'2-Calculator'!$D$26),2)</f>
        <v>8537.41</v>
      </c>
      <c r="K763" s="71">
        <f>ROUND((I763*'2-Calculator'!$D$26),2)</f>
        <v>8537.41</v>
      </c>
      <c r="L763" s="69">
        <v>3.07</v>
      </c>
      <c r="M763" s="66" t="s">
        <v>2525</v>
      </c>
      <c r="N763" s="66" t="s">
        <v>2526</v>
      </c>
      <c r="O763" s="66"/>
      <c r="P763" s="66" t="s">
        <v>1829</v>
      </c>
      <c r="Q763" s="141">
        <v>16</v>
      </c>
    </row>
    <row r="764" spans="1:17" s="72" customFormat="1">
      <c r="A764" s="66"/>
      <c r="B764" s="66" t="s">
        <v>521</v>
      </c>
      <c r="C764" s="221" t="s">
        <v>1687</v>
      </c>
      <c r="D764" s="66" t="s">
        <v>2309</v>
      </c>
      <c r="E764" s="68">
        <v>1.8406</v>
      </c>
      <c r="F764" s="74">
        <v>1</v>
      </c>
      <c r="G764" s="74">
        <v>1</v>
      </c>
      <c r="H764" s="68">
        <f t="shared" si="22"/>
        <v>1.8406</v>
      </c>
      <c r="I764" s="70">
        <f t="shared" si="23"/>
        <v>1.8406</v>
      </c>
      <c r="J764" s="71">
        <f>ROUND((H764*'2-Calculator'!$D$26),2)</f>
        <v>12129.55</v>
      </c>
      <c r="K764" s="71">
        <f>ROUND((I764*'2-Calculator'!$D$26),2)</f>
        <v>12129.55</v>
      </c>
      <c r="L764" s="69">
        <v>6.8</v>
      </c>
      <c r="M764" s="66" t="s">
        <v>2525</v>
      </c>
      <c r="N764" s="66" t="s">
        <v>2526</v>
      </c>
      <c r="O764" s="66"/>
      <c r="P764" s="66" t="s">
        <v>1829</v>
      </c>
      <c r="Q764" s="141">
        <v>11</v>
      </c>
    </row>
    <row r="765" spans="1:17" s="72" customFormat="1">
      <c r="A765" s="66"/>
      <c r="B765" s="66" t="s">
        <v>520</v>
      </c>
      <c r="C765" s="221" t="s">
        <v>1687</v>
      </c>
      <c r="D765" s="66" t="s">
        <v>2309</v>
      </c>
      <c r="E765" s="68">
        <v>3.5286599999999999</v>
      </c>
      <c r="F765" s="74">
        <v>1</v>
      </c>
      <c r="G765" s="74">
        <v>1</v>
      </c>
      <c r="H765" s="68">
        <f t="shared" si="22"/>
        <v>3.5286599999999999</v>
      </c>
      <c r="I765" s="70">
        <f t="shared" si="23"/>
        <v>3.5286599999999999</v>
      </c>
      <c r="J765" s="71">
        <f>ROUND((H765*'2-Calculator'!$D$26),2)</f>
        <v>23253.87</v>
      </c>
      <c r="K765" s="71">
        <f>ROUND((I765*'2-Calculator'!$D$26),2)</f>
        <v>23253.87</v>
      </c>
      <c r="L765" s="69">
        <v>15.14</v>
      </c>
      <c r="M765" s="66" t="s">
        <v>2525</v>
      </c>
      <c r="N765" s="66" t="s">
        <v>2526</v>
      </c>
      <c r="O765" s="66"/>
      <c r="P765" s="66" t="s">
        <v>1829</v>
      </c>
      <c r="Q765" s="141">
        <v>6</v>
      </c>
    </row>
    <row r="766" spans="1:17" s="72" customFormat="1">
      <c r="A766" s="66"/>
      <c r="B766" s="66" t="s">
        <v>519</v>
      </c>
      <c r="C766" s="221" t="s">
        <v>1688</v>
      </c>
      <c r="D766" s="66" t="s">
        <v>2447</v>
      </c>
      <c r="E766" s="68">
        <v>1.0589500000000001</v>
      </c>
      <c r="F766" s="74">
        <v>1</v>
      </c>
      <c r="G766" s="74">
        <v>1</v>
      </c>
      <c r="H766" s="68">
        <f t="shared" si="22"/>
        <v>1.0589500000000001</v>
      </c>
      <c r="I766" s="70">
        <f t="shared" si="23"/>
        <v>1.0589500000000001</v>
      </c>
      <c r="J766" s="71">
        <f>ROUND((H766*'2-Calculator'!$D$26),2)</f>
        <v>6978.48</v>
      </c>
      <c r="K766" s="71">
        <f>ROUND((I766*'2-Calculator'!$D$26),2)</f>
        <v>6978.48</v>
      </c>
      <c r="L766" s="69">
        <v>1.67</v>
      </c>
      <c r="M766" s="66" t="s">
        <v>2525</v>
      </c>
      <c r="N766" s="66" t="s">
        <v>2526</v>
      </c>
      <c r="O766" s="66"/>
      <c r="P766" s="66" t="s">
        <v>1829</v>
      </c>
      <c r="Q766" s="141">
        <v>0</v>
      </c>
    </row>
    <row r="767" spans="1:17" s="72" customFormat="1">
      <c r="A767" s="66"/>
      <c r="B767" s="66" t="s">
        <v>518</v>
      </c>
      <c r="C767" s="221" t="s">
        <v>1688</v>
      </c>
      <c r="D767" s="66" t="s">
        <v>2447</v>
      </c>
      <c r="E767" s="68">
        <v>1.49841</v>
      </c>
      <c r="F767" s="74">
        <v>1</v>
      </c>
      <c r="G767" s="74">
        <v>1</v>
      </c>
      <c r="H767" s="68">
        <f t="shared" si="22"/>
        <v>1.49841</v>
      </c>
      <c r="I767" s="70">
        <f t="shared" si="23"/>
        <v>1.49841</v>
      </c>
      <c r="J767" s="71">
        <f>ROUND((H767*'2-Calculator'!$D$26),2)</f>
        <v>9874.52</v>
      </c>
      <c r="K767" s="71">
        <f>ROUND((I767*'2-Calculator'!$D$26),2)</f>
        <v>9874.52</v>
      </c>
      <c r="L767" s="69">
        <v>5.74</v>
      </c>
      <c r="M767" s="66" t="s">
        <v>2525</v>
      </c>
      <c r="N767" s="66" t="s">
        <v>2526</v>
      </c>
      <c r="O767" s="66"/>
      <c r="P767" s="66" t="s">
        <v>1829</v>
      </c>
      <c r="Q767" s="141">
        <v>3</v>
      </c>
    </row>
    <row r="768" spans="1:17" s="72" customFormat="1">
      <c r="A768" s="66"/>
      <c r="B768" s="66" t="s">
        <v>517</v>
      </c>
      <c r="C768" s="221" t="s">
        <v>1688</v>
      </c>
      <c r="D768" s="66" t="s">
        <v>2447</v>
      </c>
      <c r="E768" s="68">
        <v>2.0671200000000001</v>
      </c>
      <c r="F768" s="74">
        <v>1</v>
      </c>
      <c r="G768" s="74">
        <v>1</v>
      </c>
      <c r="H768" s="68">
        <f t="shared" si="22"/>
        <v>2.0671200000000001</v>
      </c>
      <c r="I768" s="70">
        <f t="shared" si="23"/>
        <v>2.0671200000000001</v>
      </c>
      <c r="J768" s="71">
        <f>ROUND((H768*'2-Calculator'!$D$26),2)</f>
        <v>13622.32</v>
      </c>
      <c r="K768" s="71">
        <f>ROUND((I768*'2-Calculator'!$D$26),2)</f>
        <v>13622.32</v>
      </c>
      <c r="L768" s="69">
        <v>11.81</v>
      </c>
      <c r="M768" s="66" t="s">
        <v>2525</v>
      </c>
      <c r="N768" s="66" t="s">
        <v>2526</v>
      </c>
      <c r="O768" s="66"/>
      <c r="P768" s="66" t="s">
        <v>1829</v>
      </c>
      <c r="Q768" s="141">
        <v>11</v>
      </c>
    </row>
    <row r="769" spans="1:17" s="72" customFormat="1">
      <c r="A769" s="66"/>
      <c r="B769" s="66" t="s">
        <v>516</v>
      </c>
      <c r="C769" s="221" t="s">
        <v>1688</v>
      </c>
      <c r="D769" s="66" t="s">
        <v>2447</v>
      </c>
      <c r="E769" s="68">
        <v>3.8844699999999999</v>
      </c>
      <c r="F769" s="74">
        <v>1</v>
      </c>
      <c r="G769" s="74">
        <v>1</v>
      </c>
      <c r="H769" s="68">
        <f t="shared" si="22"/>
        <v>3.8844699999999999</v>
      </c>
      <c r="I769" s="70">
        <f t="shared" si="23"/>
        <v>3.8844699999999999</v>
      </c>
      <c r="J769" s="71">
        <f>ROUND((H769*'2-Calculator'!$D$26),2)</f>
        <v>25598.66</v>
      </c>
      <c r="K769" s="71">
        <f>ROUND((I769*'2-Calculator'!$D$26),2)</f>
        <v>25598.66</v>
      </c>
      <c r="L769" s="69">
        <v>24.42</v>
      </c>
      <c r="M769" s="66" t="s">
        <v>2525</v>
      </c>
      <c r="N769" s="66" t="s">
        <v>2526</v>
      </c>
      <c r="O769" s="66"/>
      <c r="P769" s="66" t="s">
        <v>1829</v>
      </c>
      <c r="Q769" s="141">
        <v>3</v>
      </c>
    </row>
    <row r="770" spans="1:17" s="72" customFormat="1">
      <c r="A770" s="66"/>
      <c r="B770" s="66" t="s">
        <v>515</v>
      </c>
      <c r="C770" s="221" t="s">
        <v>1689</v>
      </c>
      <c r="D770" s="66" t="s">
        <v>2310</v>
      </c>
      <c r="E770" s="68">
        <v>1.14195</v>
      </c>
      <c r="F770" s="74">
        <v>1</v>
      </c>
      <c r="G770" s="74">
        <v>1</v>
      </c>
      <c r="H770" s="68">
        <f t="shared" si="22"/>
        <v>1.14195</v>
      </c>
      <c r="I770" s="70">
        <f t="shared" si="23"/>
        <v>1.14195</v>
      </c>
      <c r="J770" s="71">
        <f>ROUND((H770*'2-Calculator'!$D$26),2)</f>
        <v>7525.45</v>
      </c>
      <c r="K770" s="71">
        <f>ROUND((I770*'2-Calculator'!$D$26),2)</f>
        <v>7525.45</v>
      </c>
      <c r="L770" s="69">
        <v>2.4900000000000002</v>
      </c>
      <c r="M770" s="66" t="s">
        <v>2525</v>
      </c>
      <c r="N770" s="66" t="s">
        <v>2526</v>
      </c>
      <c r="O770" s="66"/>
      <c r="P770" s="66" t="s">
        <v>1829</v>
      </c>
      <c r="Q770" s="141">
        <v>2</v>
      </c>
    </row>
    <row r="771" spans="1:17" s="72" customFormat="1">
      <c r="A771" s="66"/>
      <c r="B771" s="66" t="s">
        <v>514</v>
      </c>
      <c r="C771" s="221" t="s">
        <v>1689</v>
      </c>
      <c r="D771" s="66" t="s">
        <v>2310</v>
      </c>
      <c r="E771" s="68">
        <v>1.5134799999999999</v>
      </c>
      <c r="F771" s="74">
        <v>1</v>
      </c>
      <c r="G771" s="74">
        <v>1</v>
      </c>
      <c r="H771" s="68">
        <f t="shared" si="22"/>
        <v>1.5134799999999999</v>
      </c>
      <c r="I771" s="70">
        <f t="shared" si="23"/>
        <v>1.5134799999999999</v>
      </c>
      <c r="J771" s="71">
        <f>ROUND((H771*'2-Calculator'!$D$26),2)</f>
        <v>9973.83</v>
      </c>
      <c r="K771" s="71">
        <f>ROUND((I771*'2-Calculator'!$D$26),2)</f>
        <v>9973.83</v>
      </c>
      <c r="L771" s="69">
        <v>3.65</v>
      </c>
      <c r="M771" s="66" t="s">
        <v>2525</v>
      </c>
      <c r="N771" s="66" t="s">
        <v>2526</v>
      </c>
      <c r="O771" s="66"/>
      <c r="P771" s="66" t="s">
        <v>1829</v>
      </c>
      <c r="Q771" s="141">
        <v>4</v>
      </c>
    </row>
    <row r="772" spans="1:17" s="72" customFormat="1">
      <c r="A772" s="66"/>
      <c r="B772" s="66" t="s">
        <v>513</v>
      </c>
      <c r="C772" s="221" t="s">
        <v>1689</v>
      </c>
      <c r="D772" s="66" t="s">
        <v>2310</v>
      </c>
      <c r="E772" s="68">
        <v>2.3100399999999999</v>
      </c>
      <c r="F772" s="74">
        <v>1</v>
      </c>
      <c r="G772" s="74">
        <v>1</v>
      </c>
      <c r="H772" s="68">
        <f t="shared" si="22"/>
        <v>2.3100399999999999</v>
      </c>
      <c r="I772" s="70">
        <f t="shared" si="23"/>
        <v>2.3100399999999999</v>
      </c>
      <c r="J772" s="71">
        <f>ROUND((H772*'2-Calculator'!$D$26),2)</f>
        <v>15223.16</v>
      </c>
      <c r="K772" s="71">
        <f>ROUND((I772*'2-Calculator'!$D$26),2)</f>
        <v>15223.16</v>
      </c>
      <c r="L772" s="69">
        <v>9.08</v>
      </c>
      <c r="M772" s="66" t="s">
        <v>2525</v>
      </c>
      <c r="N772" s="66" t="s">
        <v>2526</v>
      </c>
      <c r="O772" s="66"/>
      <c r="P772" s="66" t="s">
        <v>1829</v>
      </c>
      <c r="Q772" s="141">
        <v>4</v>
      </c>
    </row>
    <row r="773" spans="1:17" s="72" customFormat="1">
      <c r="A773" s="66"/>
      <c r="B773" s="66" t="s">
        <v>512</v>
      </c>
      <c r="C773" s="221" t="s">
        <v>1689</v>
      </c>
      <c r="D773" s="66" t="s">
        <v>2310</v>
      </c>
      <c r="E773" s="68">
        <v>4.2240200000000003</v>
      </c>
      <c r="F773" s="74">
        <v>1</v>
      </c>
      <c r="G773" s="74">
        <v>1</v>
      </c>
      <c r="H773" s="68">
        <f t="shared" si="22"/>
        <v>4.2240200000000003</v>
      </c>
      <c r="I773" s="70">
        <f t="shared" si="23"/>
        <v>4.2240200000000003</v>
      </c>
      <c r="J773" s="71">
        <f>ROUND((H773*'2-Calculator'!$D$26),2)</f>
        <v>27836.29</v>
      </c>
      <c r="K773" s="71">
        <f>ROUND((I773*'2-Calculator'!$D$26),2)</f>
        <v>27836.29</v>
      </c>
      <c r="L773" s="69">
        <v>22.67</v>
      </c>
      <c r="M773" s="66" t="s">
        <v>2525</v>
      </c>
      <c r="N773" s="66" t="s">
        <v>2526</v>
      </c>
      <c r="O773" s="66"/>
      <c r="P773" s="66" t="s">
        <v>1829</v>
      </c>
      <c r="Q773" s="141">
        <v>1</v>
      </c>
    </row>
    <row r="774" spans="1:17" s="72" customFormat="1">
      <c r="A774" s="66"/>
      <c r="B774" s="66" t="s">
        <v>511</v>
      </c>
      <c r="C774" s="221" t="s">
        <v>1690</v>
      </c>
      <c r="D774" s="66" t="s">
        <v>2311</v>
      </c>
      <c r="E774" s="68">
        <v>0.7238</v>
      </c>
      <c r="F774" s="74">
        <v>1</v>
      </c>
      <c r="G774" s="74">
        <v>1</v>
      </c>
      <c r="H774" s="68">
        <f t="shared" si="22"/>
        <v>0.7238</v>
      </c>
      <c r="I774" s="70">
        <f t="shared" si="23"/>
        <v>0.7238</v>
      </c>
      <c r="J774" s="71">
        <f>ROUND((H774*'2-Calculator'!$D$26),2)</f>
        <v>4769.84</v>
      </c>
      <c r="K774" s="71">
        <f>ROUND((I774*'2-Calculator'!$D$26),2)</f>
        <v>4769.84</v>
      </c>
      <c r="L774" s="69">
        <v>1.91</v>
      </c>
      <c r="M774" s="66" t="s">
        <v>2525</v>
      </c>
      <c r="N774" s="66" t="s">
        <v>2526</v>
      </c>
      <c r="O774" s="66"/>
      <c r="P774" s="66" t="s">
        <v>1829</v>
      </c>
      <c r="Q774" s="141">
        <v>3</v>
      </c>
    </row>
    <row r="775" spans="1:17" s="72" customFormat="1">
      <c r="A775" s="66"/>
      <c r="B775" s="66" t="s">
        <v>510</v>
      </c>
      <c r="C775" s="221" t="s">
        <v>1690</v>
      </c>
      <c r="D775" s="66" t="s">
        <v>2311</v>
      </c>
      <c r="E775" s="68">
        <v>0.89029999999999998</v>
      </c>
      <c r="F775" s="74">
        <v>1</v>
      </c>
      <c r="G775" s="74">
        <v>1</v>
      </c>
      <c r="H775" s="68">
        <f t="shared" si="22"/>
        <v>0.89029999999999998</v>
      </c>
      <c r="I775" s="70">
        <f t="shared" si="23"/>
        <v>0.89029999999999998</v>
      </c>
      <c r="J775" s="71">
        <f>ROUND((H775*'2-Calculator'!$D$26),2)</f>
        <v>5867.08</v>
      </c>
      <c r="K775" s="71">
        <f>ROUND((I775*'2-Calculator'!$D$26),2)</f>
        <v>5867.08</v>
      </c>
      <c r="L775" s="69">
        <v>2.79</v>
      </c>
      <c r="M775" s="66" t="s">
        <v>2525</v>
      </c>
      <c r="N775" s="66" t="s">
        <v>2526</v>
      </c>
      <c r="O775" s="66"/>
      <c r="P775" s="66" t="s">
        <v>1829</v>
      </c>
      <c r="Q775" s="141">
        <v>14</v>
      </c>
    </row>
    <row r="776" spans="1:17" s="72" customFormat="1">
      <c r="A776" s="66"/>
      <c r="B776" s="66" t="s">
        <v>509</v>
      </c>
      <c r="C776" s="221" t="s">
        <v>1690</v>
      </c>
      <c r="D776" s="66" t="s">
        <v>2311</v>
      </c>
      <c r="E776" s="68">
        <v>1.42804</v>
      </c>
      <c r="F776" s="74">
        <v>1</v>
      </c>
      <c r="G776" s="74">
        <v>1</v>
      </c>
      <c r="H776" s="68">
        <f t="shared" si="22"/>
        <v>1.42804</v>
      </c>
      <c r="I776" s="70">
        <f t="shared" si="23"/>
        <v>1.42804</v>
      </c>
      <c r="J776" s="71">
        <f>ROUND((H776*'2-Calculator'!$D$26),2)</f>
        <v>9410.7800000000007</v>
      </c>
      <c r="K776" s="71">
        <f>ROUND((I776*'2-Calculator'!$D$26),2)</f>
        <v>9410.7800000000007</v>
      </c>
      <c r="L776" s="69">
        <v>5.8</v>
      </c>
      <c r="M776" s="66" t="s">
        <v>2525</v>
      </c>
      <c r="N776" s="66" t="s">
        <v>2526</v>
      </c>
      <c r="O776" s="66"/>
      <c r="P776" s="66" t="s">
        <v>1829</v>
      </c>
      <c r="Q776" s="141">
        <v>1</v>
      </c>
    </row>
    <row r="777" spans="1:17" s="72" customFormat="1">
      <c r="A777" s="66"/>
      <c r="B777" s="66" t="s">
        <v>508</v>
      </c>
      <c r="C777" s="221" t="s">
        <v>1690</v>
      </c>
      <c r="D777" s="66" t="s">
        <v>2311</v>
      </c>
      <c r="E777" s="68">
        <v>2.9411999999999998</v>
      </c>
      <c r="F777" s="74">
        <v>1</v>
      </c>
      <c r="G777" s="74">
        <v>1</v>
      </c>
      <c r="H777" s="68">
        <f t="shared" si="22"/>
        <v>2.9411999999999998</v>
      </c>
      <c r="I777" s="70">
        <f t="shared" si="23"/>
        <v>2.9411999999999998</v>
      </c>
      <c r="J777" s="71">
        <f>ROUND((H777*'2-Calculator'!$D$26),2)</f>
        <v>19382.509999999998</v>
      </c>
      <c r="K777" s="71">
        <f>ROUND((I777*'2-Calculator'!$D$26),2)</f>
        <v>19382.509999999998</v>
      </c>
      <c r="L777" s="69">
        <v>14.12</v>
      </c>
      <c r="M777" s="66" t="s">
        <v>2525</v>
      </c>
      <c r="N777" s="66" t="s">
        <v>2526</v>
      </c>
      <c r="O777" s="66"/>
      <c r="P777" s="66" t="s">
        <v>1829</v>
      </c>
      <c r="Q777" s="141">
        <v>4</v>
      </c>
    </row>
    <row r="778" spans="1:17" s="72" customFormat="1">
      <c r="A778" s="66"/>
      <c r="B778" s="66" t="s">
        <v>507</v>
      </c>
      <c r="C778" s="221" t="s">
        <v>1691</v>
      </c>
      <c r="D778" s="66" t="s">
        <v>2312</v>
      </c>
      <c r="E778" s="68">
        <v>1.14629</v>
      </c>
      <c r="F778" s="74">
        <v>1</v>
      </c>
      <c r="G778" s="74">
        <v>1</v>
      </c>
      <c r="H778" s="68">
        <f t="shared" si="22"/>
        <v>1.14629</v>
      </c>
      <c r="I778" s="70">
        <f t="shared" si="23"/>
        <v>1.14629</v>
      </c>
      <c r="J778" s="71">
        <f>ROUND((H778*'2-Calculator'!$D$26),2)</f>
        <v>7554.05</v>
      </c>
      <c r="K778" s="71">
        <f>ROUND((I778*'2-Calculator'!$D$26),2)</f>
        <v>7554.05</v>
      </c>
      <c r="L778" s="69">
        <v>3.21</v>
      </c>
      <c r="M778" s="66" t="s">
        <v>2525</v>
      </c>
      <c r="N778" s="66" t="s">
        <v>2526</v>
      </c>
      <c r="O778" s="66"/>
      <c r="P778" s="66" t="s">
        <v>1829</v>
      </c>
      <c r="Q778" s="141">
        <v>0</v>
      </c>
    </row>
    <row r="779" spans="1:17" s="72" customFormat="1">
      <c r="A779" s="66"/>
      <c r="B779" s="66" t="s">
        <v>506</v>
      </c>
      <c r="C779" s="221" t="s">
        <v>1691</v>
      </c>
      <c r="D779" s="66" t="s">
        <v>2312</v>
      </c>
      <c r="E779" s="68">
        <v>1.37351</v>
      </c>
      <c r="F779" s="74">
        <v>1</v>
      </c>
      <c r="G779" s="74">
        <v>1</v>
      </c>
      <c r="H779" s="68">
        <f t="shared" si="22"/>
        <v>1.37351</v>
      </c>
      <c r="I779" s="70">
        <f t="shared" si="23"/>
        <v>1.37351</v>
      </c>
      <c r="J779" s="71">
        <f>ROUND((H779*'2-Calculator'!$D$26),2)</f>
        <v>9051.43</v>
      </c>
      <c r="K779" s="71">
        <f>ROUND((I779*'2-Calculator'!$D$26),2)</f>
        <v>9051.43</v>
      </c>
      <c r="L779" s="69">
        <v>5.87</v>
      </c>
      <c r="M779" s="66" t="s">
        <v>2525</v>
      </c>
      <c r="N779" s="66" t="s">
        <v>2526</v>
      </c>
      <c r="O779" s="66"/>
      <c r="P779" s="66" t="s">
        <v>1829</v>
      </c>
      <c r="Q779" s="141">
        <v>3</v>
      </c>
    </row>
    <row r="780" spans="1:17" s="72" customFormat="1">
      <c r="A780" s="66"/>
      <c r="B780" s="66" t="s">
        <v>505</v>
      </c>
      <c r="C780" s="221" t="s">
        <v>1691</v>
      </c>
      <c r="D780" s="66" t="s">
        <v>2312</v>
      </c>
      <c r="E780" s="68">
        <v>2.0348700000000002</v>
      </c>
      <c r="F780" s="74">
        <v>1</v>
      </c>
      <c r="G780" s="74">
        <v>1</v>
      </c>
      <c r="H780" s="68">
        <f t="shared" si="22"/>
        <v>2.0348700000000002</v>
      </c>
      <c r="I780" s="70">
        <f t="shared" si="23"/>
        <v>2.0348700000000002</v>
      </c>
      <c r="J780" s="71">
        <f>ROUND((H780*'2-Calculator'!$D$26),2)</f>
        <v>13409.79</v>
      </c>
      <c r="K780" s="71">
        <f>ROUND((I780*'2-Calculator'!$D$26),2)</f>
        <v>13409.79</v>
      </c>
      <c r="L780" s="69">
        <v>8.58</v>
      </c>
      <c r="M780" s="66" t="s">
        <v>2525</v>
      </c>
      <c r="N780" s="66" t="s">
        <v>2526</v>
      </c>
      <c r="O780" s="66"/>
      <c r="P780" s="66" t="s">
        <v>1829</v>
      </c>
      <c r="Q780" s="141">
        <v>5</v>
      </c>
    </row>
    <row r="781" spans="1:17" s="72" customFormat="1">
      <c r="A781" s="66"/>
      <c r="B781" s="66" t="s">
        <v>504</v>
      </c>
      <c r="C781" s="221" t="s">
        <v>1691</v>
      </c>
      <c r="D781" s="66" t="s">
        <v>2312</v>
      </c>
      <c r="E781" s="68">
        <v>3.9802599999999999</v>
      </c>
      <c r="F781" s="74">
        <v>1</v>
      </c>
      <c r="G781" s="74">
        <v>1</v>
      </c>
      <c r="H781" s="68">
        <f t="shared" si="22"/>
        <v>3.9802599999999999</v>
      </c>
      <c r="I781" s="70">
        <f t="shared" si="23"/>
        <v>3.9802599999999999</v>
      </c>
      <c r="J781" s="71">
        <f>ROUND((H781*'2-Calculator'!$D$26),2)</f>
        <v>26229.91</v>
      </c>
      <c r="K781" s="71">
        <f>ROUND((I781*'2-Calculator'!$D$26),2)</f>
        <v>26229.91</v>
      </c>
      <c r="L781" s="69">
        <v>21.22</v>
      </c>
      <c r="M781" s="66" t="s">
        <v>2525</v>
      </c>
      <c r="N781" s="66" t="s">
        <v>2526</v>
      </c>
      <c r="O781" s="66"/>
      <c r="P781" s="66" t="s">
        <v>1829</v>
      </c>
      <c r="Q781" s="141">
        <v>3</v>
      </c>
    </row>
    <row r="782" spans="1:17" s="72" customFormat="1">
      <c r="A782" s="66"/>
      <c r="B782" s="66" t="s">
        <v>503</v>
      </c>
      <c r="C782" s="221" t="s">
        <v>1692</v>
      </c>
      <c r="D782" s="66" t="s">
        <v>2313</v>
      </c>
      <c r="E782" s="68">
        <v>0.44585000000000002</v>
      </c>
      <c r="F782" s="74">
        <v>1</v>
      </c>
      <c r="G782" s="74">
        <v>1</v>
      </c>
      <c r="H782" s="68">
        <f t="shared" ref="H782:H845" si="24">ROUND(E782*F782,5)</f>
        <v>0.44585000000000002</v>
      </c>
      <c r="I782" s="70">
        <f t="shared" ref="I782:I845" si="25">ROUND(E782*G782,5)</f>
        <v>0.44585000000000002</v>
      </c>
      <c r="J782" s="71">
        <f>ROUND((H782*'2-Calculator'!$D$26),2)</f>
        <v>2938.15</v>
      </c>
      <c r="K782" s="71">
        <f>ROUND((I782*'2-Calculator'!$D$26),2)</f>
        <v>2938.15</v>
      </c>
      <c r="L782" s="69">
        <v>2.35</v>
      </c>
      <c r="M782" s="66" t="s">
        <v>2525</v>
      </c>
      <c r="N782" s="66" t="s">
        <v>2526</v>
      </c>
      <c r="O782" s="66"/>
      <c r="P782" s="66" t="s">
        <v>1829</v>
      </c>
      <c r="Q782" s="141">
        <v>0</v>
      </c>
    </row>
    <row r="783" spans="1:17" s="72" customFormat="1">
      <c r="A783" s="66"/>
      <c r="B783" s="66" t="s">
        <v>502</v>
      </c>
      <c r="C783" s="221" t="s">
        <v>1692</v>
      </c>
      <c r="D783" s="66" t="s">
        <v>2313</v>
      </c>
      <c r="E783" s="68">
        <v>0.67949999999999999</v>
      </c>
      <c r="F783" s="74">
        <v>1</v>
      </c>
      <c r="G783" s="74">
        <v>1</v>
      </c>
      <c r="H783" s="68">
        <f t="shared" si="24"/>
        <v>0.67949999999999999</v>
      </c>
      <c r="I783" s="70">
        <f t="shared" si="25"/>
        <v>0.67949999999999999</v>
      </c>
      <c r="J783" s="71">
        <f>ROUND((H783*'2-Calculator'!$D$26),2)</f>
        <v>4477.91</v>
      </c>
      <c r="K783" s="71">
        <f>ROUND((I783*'2-Calculator'!$D$26),2)</f>
        <v>4477.91</v>
      </c>
      <c r="L783" s="69">
        <v>2.95</v>
      </c>
      <c r="M783" s="66" t="s">
        <v>2525</v>
      </c>
      <c r="N783" s="66" t="s">
        <v>2526</v>
      </c>
      <c r="O783" s="66"/>
      <c r="P783" s="66" t="s">
        <v>1829</v>
      </c>
      <c r="Q783" s="141">
        <v>4</v>
      </c>
    </row>
    <row r="784" spans="1:17" s="72" customFormat="1">
      <c r="A784" s="66"/>
      <c r="B784" s="66" t="s">
        <v>501</v>
      </c>
      <c r="C784" s="221" t="s">
        <v>1692</v>
      </c>
      <c r="D784" s="66" t="s">
        <v>2313</v>
      </c>
      <c r="E784" s="68">
        <v>1.1106400000000001</v>
      </c>
      <c r="F784" s="74">
        <v>1</v>
      </c>
      <c r="G784" s="74">
        <v>1</v>
      </c>
      <c r="H784" s="68">
        <f t="shared" si="24"/>
        <v>1.1106400000000001</v>
      </c>
      <c r="I784" s="70">
        <f t="shared" si="25"/>
        <v>1.1106400000000001</v>
      </c>
      <c r="J784" s="71">
        <f>ROUND((H784*'2-Calculator'!$D$26),2)</f>
        <v>7319.12</v>
      </c>
      <c r="K784" s="71">
        <f>ROUND((I784*'2-Calculator'!$D$26),2)</f>
        <v>7319.12</v>
      </c>
      <c r="L784" s="69">
        <v>6.08</v>
      </c>
      <c r="M784" s="66" t="s">
        <v>2525</v>
      </c>
      <c r="N784" s="66" t="s">
        <v>2526</v>
      </c>
      <c r="O784" s="66"/>
      <c r="P784" s="66" t="s">
        <v>1829</v>
      </c>
      <c r="Q784" s="141">
        <v>1</v>
      </c>
    </row>
    <row r="785" spans="1:17" s="72" customFormat="1">
      <c r="A785" s="66"/>
      <c r="B785" s="66" t="s">
        <v>500</v>
      </c>
      <c r="C785" s="221" t="s">
        <v>1692</v>
      </c>
      <c r="D785" s="66" t="s">
        <v>2313</v>
      </c>
      <c r="E785" s="68">
        <v>1.91038</v>
      </c>
      <c r="F785" s="74">
        <v>1</v>
      </c>
      <c r="G785" s="74">
        <v>1</v>
      </c>
      <c r="H785" s="68">
        <f t="shared" si="24"/>
        <v>1.91038</v>
      </c>
      <c r="I785" s="70">
        <f t="shared" si="25"/>
        <v>1.91038</v>
      </c>
      <c r="J785" s="71">
        <f>ROUND((H785*'2-Calculator'!$D$26),2)</f>
        <v>12589.4</v>
      </c>
      <c r="K785" s="71">
        <f>ROUND((I785*'2-Calculator'!$D$26),2)</f>
        <v>12589.4</v>
      </c>
      <c r="L785" s="69">
        <v>8.52</v>
      </c>
      <c r="M785" s="66" t="s">
        <v>2525</v>
      </c>
      <c r="N785" s="66" t="s">
        <v>2526</v>
      </c>
      <c r="O785" s="66"/>
      <c r="P785" s="66" t="s">
        <v>1829</v>
      </c>
      <c r="Q785" s="141">
        <v>2</v>
      </c>
    </row>
    <row r="786" spans="1:17" s="72" customFormat="1">
      <c r="A786" s="66"/>
      <c r="B786" s="66" t="s">
        <v>499</v>
      </c>
      <c r="C786" s="221" t="s">
        <v>1693</v>
      </c>
      <c r="D786" s="66" t="s">
        <v>2072</v>
      </c>
      <c r="E786" s="68">
        <v>0.37709999999999999</v>
      </c>
      <c r="F786" s="74">
        <v>1</v>
      </c>
      <c r="G786" s="74">
        <v>1</v>
      </c>
      <c r="H786" s="68">
        <f t="shared" si="24"/>
        <v>0.37709999999999999</v>
      </c>
      <c r="I786" s="70">
        <f t="shared" si="25"/>
        <v>0.37709999999999999</v>
      </c>
      <c r="J786" s="71">
        <f>ROUND((H786*'2-Calculator'!$D$26),2)</f>
        <v>2485.09</v>
      </c>
      <c r="K786" s="71">
        <f>ROUND((I786*'2-Calculator'!$D$26),2)</f>
        <v>2485.09</v>
      </c>
      <c r="L786" s="69">
        <v>2.54</v>
      </c>
      <c r="M786" s="66" t="s">
        <v>2525</v>
      </c>
      <c r="N786" s="66" t="s">
        <v>2526</v>
      </c>
      <c r="O786" s="66"/>
      <c r="P786" s="66" t="s">
        <v>1829</v>
      </c>
      <c r="Q786" s="141">
        <v>4</v>
      </c>
    </row>
    <row r="787" spans="1:17" s="72" customFormat="1">
      <c r="A787" s="66"/>
      <c r="B787" s="66" t="s">
        <v>498</v>
      </c>
      <c r="C787" s="221" t="s">
        <v>1693</v>
      </c>
      <c r="D787" s="66" t="s">
        <v>2072</v>
      </c>
      <c r="E787" s="68">
        <v>0.53759000000000001</v>
      </c>
      <c r="F787" s="74">
        <v>1</v>
      </c>
      <c r="G787" s="74">
        <v>1</v>
      </c>
      <c r="H787" s="68">
        <f t="shared" si="24"/>
        <v>0.53759000000000001</v>
      </c>
      <c r="I787" s="70">
        <f t="shared" si="25"/>
        <v>0.53759000000000001</v>
      </c>
      <c r="J787" s="71">
        <f>ROUND((H787*'2-Calculator'!$D$26),2)</f>
        <v>3542.72</v>
      </c>
      <c r="K787" s="71">
        <f>ROUND((I787*'2-Calculator'!$D$26),2)</f>
        <v>3542.72</v>
      </c>
      <c r="L787" s="69">
        <v>3.49</v>
      </c>
      <c r="M787" s="66" t="s">
        <v>2525</v>
      </c>
      <c r="N787" s="66" t="s">
        <v>2526</v>
      </c>
      <c r="O787" s="66"/>
      <c r="P787" s="66" t="s">
        <v>1829</v>
      </c>
      <c r="Q787" s="141">
        <v>11</v>
      </c>
    </row>
    <row r="788" spans="1:17" s="72" customFormat="1">
      <c r="A788" s="66"/>
      <c r="B788" s="66" t="s">
        <v>497</v>
      </c>
      <c r="C788" s="221" t="s">
        <v>1693</v>
      </c>
      <c r="D788" s="66" t="s">
        <v>2072</v>
      </c>
      <c r="E788" s="68">
        <v>1.02488</v>
      </c>
      <c r="F788" s="74">
        <v>1</v>
      </c>
      <c r="G788" s="74">
        <v>1</v>
      </c>
      <c r="H788" s="68">
        <f t="shared" si="24"/>
        <v>1.02488</v>
      </c>
      <c r="I788" s="70">
        <f t="shared" si="25"/>
        <v>1.02488</v>
      </c>
      <c r="J788" s="71">
        <f>ROUND((H788*'2-Calculator'!$D$26),2)</f>
        <v>6753.96</v>
      </c>
      <c r="K788" s="71">
        <f>ROUND((I788*'2-Calculator'!$D$26),2)</f>
        <v>6753.96</v>
      </c>
      <c r="L788" s="69">
        <v>6.72</v>
      </c>
      <c r="M788" s="66" t="s">
        <v>2525</v>
      </c>
      <c r="N788" s="66" t="s">
        <v>2526</v>
      </c>
      <c r="O788" s="66"/>
      <c r="P788" s="66" t="s">
        <v>1829</v>
      </c>
      <c r="Q788" s="141">
        <v>25</v>
      </c>
    </row>
    <row r="789" spans="1:17" s="72" customFormat="1">
      <c r="A789" s="66"/>
      <c r="B789" s="66" t="s">
        <v>496</v>
      </c>
      <c r="C789" s="221" t="s">
        <v>1693</v>
      </c>
      <c r="D789" s="66" t="s">
        <v>2072</v>
      </c>
      <c r="E789" s="68">
        <v>1.97075</v>
      </c>
      <c r="F789" s="74">
        <v>1</v>
      </c>
      <c r="G789" s="74">
        <v>1</v>
      </c>
      <c r="H789" s="68">
        <f t="shared" si="24"/>
        <v>1.97075</v>
      </c>
      <c r="I789" s="70">
        <f t="shared" si="25"/>
        <v>1.97075</v>
      </c>
      <c r="J789" s="71">
        <f>ROUND((H789*'2-Calculator'!$D$26),2)</f>
        <v>12987.24</v>
      </c>
      <c r="K789" s="71">
        <f>ROUND((I789*'2-Calculator'!$D$26),2)</f>
        <v>12987.24</v>
      </c>
      <c r="L789" s="69">
        <v>12.33</v>
      </c>
      <c r="M789" s="66" t="s">
        <v>2525</v>
      </c>
      <c r="N789" s="66" t="s">
        <v>2526</v>
      </c>
      <c r="O789" s="66"/>
      <c r="P789" s="66" t="s">
        <v>1829</v>
      </c>
      <c r="Q789" s="141">
        <v>4</v>
      </c>
    </row>
    <row r="790" spans="1:17" s="72" customFormat="1">
      <c r="A790" s="66"/>
      <c r="B790" s="66" t="s">
        <v>495</v>
      </c>
      <c r="C790" s="221" t="s">
        <v>1694</v>
      </c>
      <c r="D790" s="66" t="s">
        <v>2314</v>
      </c>
      <c r="E790" s="68">
        <v>0.43292000000000003</v>
      </c>
      <c r="F790" s="74">
        <v>1</v>
      </c>
      <c r="G790" s="74">
        <v>1</v>
      </c>
      <c r="H790" s="68">
        <f t="shared" si="24"/>
        <v>0.43292000000000003</v>
      </c>
      <c r="I790" s="70">
        <f t="shared" si="25"/>
        <v>0.43292000000000003</v>
      </c>
      <c r="J790" s="71">
        <f>ROUND((H790*'2-Calculator'!$D$26),2)</f>
        <v>2852.94</v>
      </c>
      <c r="K790" s="71">
        <f>ROUND((I790*'2-Calculator'!$D$26),2)</f>
        <v>2852.94</v>
      </c>
      <c r="L790" s="69">
        <v>2.56</v>
      </c>
      <c r="M790" s="66" t="s">
        <v>2525</v>
      </c>
      <c r="N790" s="66" t="s">
        <v>2526</v>
      </c>
      <c r="O790" s="66"/>
      <c r="P790" s="66" t="s">
        <v>1829</v>
      </c>
      <c r="Q790" s="141">
        <v>172</v>
      </c>
    </row>
    <row r="791" spans="1:17" s="72" customFormat="1">
      <c r="A791" s="66"/>
      <c r="B791" s="66" t="s">
        <v>494</v>
      </c>
      <c r="C791" s="221" t="s">
        <v>1694</v>
      </c>
      <c r="D791" s="66" t="s">
        <v>2314</v>
      </c>
      <c r="E791" s="68">
        <v>0.56059000000000003</v>
      </c>
      <c r="F791" s="74">
        <v>1</v>
      </c>
      <c r="G791" s="74">
        <v>1</v>
      </c>
      <c r="H791" s="68">
        <f t="shared" si="24"/>
        <v>0.56059000000000003</v>
      </c>
      <c r="I791" s="70">
        <f t="shared" si="25"/>
        <v>0.56059000000000003</v>
      </c>
      <c r="J791" s="71">
        <f>ROUND((H791*'2-Calculator'!$D$26),2)</f>
        <v>3694.29</v>
      </c>
      <c r="K791" s="71">
        <f>ROUND((I791*'2-Calculator'!$D$26),2)</f>
        <v>3694.29</v>
      </c>
      <c r="L791" s="69">
        <v>3.29</v>
      </c>
      <c r="M791" s="66" t="s">
        <v>2525</v>
      </c>
      <c r="N791" s="66" t="s">
        <v>2526</v>
      </c>
      <c r="O791" s="66"/>
      <c r="P791" s="66" t="s">
        <v>1829</v>
      </c>
      <c r="Q791" s="141">
        <v>273</v>
      </c>
    </row>
    <row r="792" spans="1:17" s="72" customFormat="1">
      <c r="A792" s="66"/>
      <c r="B792" s="66" t="s">
        <v>493</v>
      </c>
      <c r="C792" s="221" t="s">
        <v>1694</v>
      </c>
      <c r="D792" s="66" t="s">
        <v>2314</v>
      </c>
      <c r="E792" s="68">
        <v>0.76937</v>
      </c>
      <c r="F792" s="74">
        <v>1</v>
      </c>
      <c r="G792" s="74">
        <v>1</v>
      </c>
      <c r="H792" s="68">
        <f t="shared" si="24"/>
        <v>0.76937</v>
      </c>
      <c r="I792" s="70">
        <f t="shared" si="25"/>
        <v>0.76937</v>
      </c>
      <c r="J792" s="71">
        <f>ROUND((H792*'2-Calculator'!$D$26),2)</f>
        <v>5070.1499999999996</v>
      </c>
      <c r="K792" s="71">
        <f>ROUND((I792*'2-Calculator'!$D$26),2)</f>
        <v>5070.1499999999996</v>
      </c>
      <c r="L792" s="69">
        <v>4.75</v>
      </c>
      <c r="M792" s="66" t="s">
        <v>2525</v>
      </c>
      <c r="N792" s="66" t="s">
        <v>2526</v>
      </c>
      <c r="O792" s="66"/>
      <c r="P792" s="66" t="s">
        <v>1829</v>
      </c>
      <c r="Q792" s="141">
        <v>183</v>
      </c>
    </row>
    <row r="793" spans="1:17" s="72" customFormat="1">
      <c r="A793" s="66"/>
      <c r="B793" s="66" t="s">
        <v>492</v>
      </c>
      <c r="C793" s="221" t="s">
        <v>1694</v>
      </c>
      <c r="D793" s="66" t="s">
        <v>2314</v>
      </c>
      <c r="E793" s="68">
        <v>1.43483</v>
      </c>
      <c r="F793" s="74">
        <v>1</v>
      </c>
      <c r="G793" s="74">
        <v>1</v>
      </c>
      <c r="H793" s="68">
        <f t="shared" si="24"/>
        <v>1.43483</v>
      </c>
      <c r="I793" s="70">
        <f t="shared" si="25"/>
        <v>1.43483</v>
      </c>
      <c r="J793" s="71">
        <f>ROUND((H793*'2-Calculator'!$D$26),2)</f>
        <v>9455.5300000000007</v>
      </c>
      <c r="K793" s="71">
        <f>ROUND((I793*'2-Calculator'!$D$26),2)</f>
        <v>9455.5300000000007</v>
      </c>
      <c r="L793" s="69">
        <v>8.82</v>
      </c>
      <c r="M793" s="66" t="s">
        <v>2525</v>
      </c>
      <c r="N793" s="66" t="s">
        <v>2526</v>
      </c>
      <c r="O793" s="66"/>
      <c r="P793" s="66" t="s">
        <v>1829</v>
      </c>
      <c r="Q793" s="141">
        <v>19</v>
      </c>
    </row>
    <row r="794" spans="1:17" s="72" customFormat="1">
      <c r="A794" s="66"/>
      <c r="B794" s="66" t="s">
        <v>491</v>
      </c>
      <c r="C794" s="221" t="s">
        <v>1695</v>
      </c>
      <c r="D794" s="66" t="s">
        <v>2315</v>
      </c>
      <c r="E794" s="68">
        <v>0.48082000000000003</v>
      </c>
      <c r="F794" s="74">
        <v>1</v>
      </c>
      <c r="G794" s="74">
        <v>1</v>
      </c>
      <c r="H794" s="68">
        <f t="shared" si="24"/>
        <v>0.48082000000000003</v>
      </c>
      <c r="I794" s="70">
        <f t="shared" si="25"/>
        <v>0.48082000000000003</v>
      </c>
      <c r="J794" s="71">
        <f>ROUND((H794*'2-Calculator'!$D$26),2)</f>
        <v>3168.6</v>
      </c>
      <c r="K794" s="71">
        <f>ROUND((I794*'2-Calculator'!$D$26),2)</f>
        <v>3168.6</v>
      </c>
      <c r="L794" s="69">
        <v>1.78</v>
      </c>
      <c r="M794" s="66" t="s">
        <v>2525</v>
      </c>
      <c r="N794" s="66" t="s">
        <v>2526</v>
      </c>
      <c r="O794" s="66"/>
      <c r="P794" s="66" t="s">
        <v>1829</v>
      </c>
      <c r="Q794" s="141">
        <v>4</v>
      </c>
    </row>
    <row r="795" spans="1:17" s="72" customFormat="1">
      <c r="A795" s="66"/>
      <c r="B795" s="66" t="s">
        <v>490</v>
      </c>
      <c r="C795" s="221" t="s">
        <v>1695</v>
      </c>
      <c r="D795" s="66" t="s">
        <v>2315</v>
      </c>
      <c r="E795" s="68">
        <v>0.5958</v>
      </c>
      <c r="F795" s="74">
        <v>1</v>
      </c>
      <c r="G795" s="74">
        <v>1</v>
      </c>
      <c r="H795" s="68">
        <f t="shared" si="24"/>
        <v>0.5958</v>
      </c>
      <c r="I795" s="70">
        <f t="shared" si="25"/>
        <v>0.5958</v>
      </c>
      <c r="J795" s="71">
        <f>ROUND((H795*'2-Calculator'!$D$26),2)</f>
        <v>3926.32</v>
      </c>
      <c r="K795" s="71">
        <f>ROUND((I795*'2-Calculator'!$D$26),2)</f>
        <v>3926.32</v>
      </c>
      <c r="L795" s="69">
        <v>2.06</v>
      </c>
      <c r="M795" s="66" t="s">
        <v>2525</v>
      </c>
      <c r="N795" s="66" t="s">
        <v>2526</v>
      </c>
      <c r="O795" s="66"/>
      <c r="P795" s="66" t="s">
        <v>1829</v>
      </c>
      <c r="Q795" s="141">
        <v>36</v>
      </c>
    </row>
    <row r="796" spans="1:17" s="72" customFormat="1">
      <c r="A796" s="66"/>
      <c r="B796" s="66" t="s">
        <v>489</v>
      </c>
      <c r="C796" s="221" t="s">
        <v>1695</v>
      </c>
      <c r="D796" s="66" t="s">
        <v>2315</v>
      </c>
      <c r="E796" s="68">
        <v>0.99544999999999995</v>
      </c>
      <c r="F796" s="74">
        <v>1</v>
      </c>
      <c r="G796" s="74">
        <v>1</v>
      </c>
      <c r="H796" s="68">
        <f t="shared" si="24"/>
        <v>0.99544999999999995</v>
      </c>
      <c r="I796" s="70">
        <f t="shared" si="25"/>
        <v>0.99544999999999995</v>
      </c>
      <c r="J796" s="71">
        <f>ROUND((H796*'2-Calculator'!$D$26),2)</f>
        <v>6560.02</v>
      </c>
      <c r="K796" s="71">
        <f>ROUND((I796*'2-Calculator'!$D$26),2)</f>
        <v>6560.02</v>
      </c>
      <c r="L796" s="69">
        <v>3.65</v>
      </c>
      <c r="M796" s="66" t="s">
        <v>2525</v>
      </c>
      <c r="N796" s="66" t="s">
        <v>2526</v>
      </c>
      <c r="O796" s="66"/>
      <c r="P796" s="66" t="s">
        <v>1829</v>
      </c>
      <c r="Q796" s="141">
        <v>14</v>
      </c>
    </row>
    <row r="797" spans="1:17" s="72" customFormat="1">
      <c r="A797" s="66"/>
      <c r="B797" s="66" t="s">
        <v>488</v>
      </c>
      <c r="C797" s="221" t="s">
        <v>1695</v>
      </c>
      <c r="D797" s="66" t="s">
        <v>2315</v>
      </c>
      <c r="E797" s="68">
        <v>2.0245000000000002</v>
      </c>
      <c r="F797" s="74">
        <v>1</v>
      </c>
      <c r="G797" s="74">
        <v>1</v>
      </c>
      <c r="H797" s="68">
        <f t="shared" si="24"/>
        <v>2.0245000000000002</v>
      </c>
      <c r="I797" s="70">
        <f t="shared" si="25"/>
        <v>2.0245000000000002</v>
      </c>
      <c r="J797" s="71">
        <f>ROUND((H797*'2-Calculator'!$D$26),2)</f>
        <v>13341.46</v>
      </c>
      <c r="K797" s="71">
        <f>ROUND((I797*'2-Calculator'!$D$26),2)</f>
        <v>13341.46</v>
      </c>
      <c r="L797" s="69">
        <v>6.72</v>
      </c>
      <c r="M797" s="66" t="s">
        <v>2525</v>
      </c>
      <c r="N797" s="66" t="s">
        <v>2526</v>
      </c>
      <c r="O797" s="66"/>
      <c r="P797" s="66" t="s">
        <v>1829</v>
      </c>
      <c r="Q797" s="141">
        <v>0</v>
      </c>
    </row>
    <row r="798" spans="1:17" s="72" customFormat="1">
      <c r="A798" s="66"/>
      <c r="B798" s="66" t="s">
        <v>487</v>
      </c>
      <c r="C798" s="221" t="s">
        <v>1696</v>
      </c>
      <c r="D798" s="66" t="s">
        <v>2448</v>
      </c>
      <c r="E798" s="68">
        <v>0.45128000000000001</v>
      </c>
      <c r="F798" s="74">
        <v>1</v>
      </c>
      <c r="G798" s="74">
        <v>1</v>
      </c>
      <c r="H798" s="68">
        <f t="shared" si="24"/>
        <v>0.45128000000000001</v>
      </c>
      <c r="I798" s="70">
        <f t="shared" si="25"/>
        <v>0.45128000000000001</v>
      </c>
      <c r="J798" s="71">
        <f>ROUND((H798*'2-Calculator'!$D$26),2)</f>
        <v>2973.94</v>
      </c>
      <c r="K798" s="71">
        <f>ROUND((I798*'2-Calculator'!$D$26),2)</f>
        <v>2973.94</v>
      </c>
      <c r="L798" s="69">
        <v>1.92</v>
      </c>
      <c r="M798" s="66" t="s">
        <v>2525</v>
      </c>
      <c r="N798" s="66" t="s">
        <v>2526</v>
      </c>
      <c r="O798" s="66"/>
      <c r="P798" s="66" t="s">
        <v>1829</v>
      </c>
      <c r="Q798" s="141">
        <v>1</v>
      </c>
    </row>
    <row r="799" spans="1:17" s="72" customFormat="1">
      <c r="A799" s="66"/>
      <c r="B799" s="66" t="s">
        <v>486</v>
      </c>
      <c r="C799" s="221" t="s">
        <v>1696</v>
      </c>
      <c r="D799" s="66" t="s">
        <v>2448</v>
      </c>
      <c r="E799" s="68">
        <v>0.66681999999999997</v>
      </c>
      <c r="F799" s="74">
        <v>1</v>
      </c>
      <c r="G799" s="74">
        <v>1</v>
      </c>
      <c r="H799" s="68">
        <f t="shared" si="24"/>
        <v>0.66681999999999997</v>
      </c>
      <c r="I799" s="70">
        <f t="shared" si="25"/>
        <v>0.66681999999999997</v>
      </c>
      <c r="J799" s="71">
        <f>ROUND((H799*'2-Calculator'!$D$26),2)</f>
        <v>4394.34</v>
      </c>
      <c r="K799" s="71">
        <f>ROUND((I799*'2-Calculator'!$D$26),2)</f>
        <v>4394.34</v>
      </c>
      <c r="L799" s="69">
        <v>3.39</v>
      </c>
      <c r="M799" s="66" t="s">
        <v>2525</v>
      </c>
      <c r="N799" s="66" t="s">
        <v>2526</v>
      </c>
      <c r="O799" s="66"/>
      <c r="P799" s="66" t="s">
        <v>1829</v>
      </c>
      <c r="Q799" s="141">
        <v>33</v>
      </c>
    </row>
    <row r="800" spans="1:17" s="72" customFormat="1">
      <c r="A800" s="66"/>
      <c r="B800" s="66" t="s">
        <v>485</v>
      </c>
      <c r="C800" s="221" t="s">
        <v>1696</v>
      </c>
      <c r="D800" s="66" t="s">
        <v>2448</v>
      </c>
      <c r="E800" s="68">
        <v>0.97813000000000005</v>
      </c>
      <c r="F800" s="74">
        <v>1</v>
      </c>
      <c r="G800" s="74">
        <v>1</v>
      </c>
      <c r="H800" s="68">
        <f t="shared" si="24"/>
        <v>0.97813000000000005</v>
      </c>
      <c r="I800" s="70">
        <f t="shared" si="25"/>
        <v>0.97813000000000005</v>
      </c>
      <c r="J800" s="71">
        <f>ROUND((H800*'2-Calculator'!$D$26),2)</f>
        <v>6445.88</v>
      </c>
      <c r="K800" s="71">
        <f>ROUND((I800*'2-Calculator'!$D$26),2)</f>
        <v>6445.88</v>
      </c>
      <c r="L800" s="69">
        <v>5.47</v>
      </c>
      <c r="M800" s="66" t="s">
        <v>2525</v>
      </c>
      <c r="N800" s="66" t="s">
        <v>2526</v>
      </c>
      <c r="O800" s="66"/>
      <c r="P800" s="66" t="s">
        <v>1829</v>
      </c>
      <c r="Q800" s="141">
        <v>88</v>
      </c>
    </row>
    <row r="801" spans="1:17" s="72" customFormat="1">
      <c r="A801" s="66"/>
      <c r="B801" s="66" t="s">
        <v>484</v>
      </c>
      <c r="C801" s="221" t="s">
        <v>1696</v>
      </c>
      <c r="D801" s="66" t="s">
        <v>2448</v>
      </c>
      <c r="E801" s="68">
        <v>1.84544</v>
      </c>
      <c r="F801" s="74">
        <v>1</v>
      </c>
      <c r="G801" s="74">
        <v>1</v>
      </c>
      <c r="H801" s="68">
        <f t="shared" si="24"/>
        <v>1.84544</v>
      </c>
      <c r="I801" s="70">
        <f t="shared" si="25"/>
        <v>1.84544</v>
      </c>
      <c r="J801" s="71">
        <f>ROUND((H801*'2-Calculator'!$D$26),2)</f>
        <v>12161.45</v>
      </c>
      <c r="K801" s="71">
        <f>ROUND((I801*'2-Calculator'!$D$26),2)</f>
        <v>12161.45</v>
      </c>
      <c r="L801" s="69">
        <v>9.42</v>
      </c>
      <c r="M801" s="66" t="s">
        <v>2525</v>
      </c>
      <c r="N801" s="66" t="s">
        <v>2526</v>
      </c>
      <c r="O801" s="66"/>
      <c r="P801" s="66" t="s">
        <v>1829</v>
      </c>
      <c r="Q801" s="141">
        <v>56</v>
      </c>
    </row>
    <row r="802" spans="1:17" s="72" customFormat="1">
      <c r="A802" s="66"/>
      <c r="B802" s="66" t="s">
        <v>483</v>
      </c>
      <c r="C802" s="221" t="s">
        <v>1697</v>
      </c>
      <c r="D802" s="66" t="s">
        <v>2316</v>
      </c>
      <c r="E802" s="68">
        <v>0.44716</v>
      </c>
      <c r="F802" s="74">
        <v>1</v>
      </c>
      <c r="G802" s="74">
        <v>1</v>
      </c>
      <c r="H802" s="68">
        <f t="shared" si="24"/>
        <v>0.44716</v>
      </c>
      <c r="I802" s="70">
        <f t="shared" si="25"/>
        <v>0.44716</v>
      </c>
      <c r="J802" s="71">
        <f>ROUND((H802*'2-Calculator'!$D$26),2)</f>
        <v>2946.78</v>
      </c>
      <c r="K802" s="71">
        <f>ROUND((I802*'2-Calculator'!$D$26),2)</f>
        <v>2946.78</v>
      </c>
      <c r="L802" s="69">
        <v>2.5</v>
      </c>
      <c r="M802" s="66" t="s">
        <v>2525</v>
      </c>
      <c r="N802" s="66" t="s">
        <v>2526</v>
      </c>
      <c r="O802" s="66"/>
      <c r="P802" s="66" t="s">
        <v>1829</v>
      </c>
      <c r="Q802" s="141">
        <v>8</v>
      </c>
    </row>
    <row r="803" spans="1:17" s="72" customFormat="1">
      <c r="A803" s="66"/>
      <c r="B803" s="66" t="s">
        <v>482</v>
      </c>
      <c r="C803" s="221" t="s">
        <v>1697</v>
      </c>
      <c r="D803" s="66" t="s">
        <v>2316</v>
      </c>
      <c r="E803" s="68">
        <v>0.61897999999999997</v>
      </c>
      <c r="F803" s="74">
        <v>1</v>
      </c>
      <c r="G803" s="74">
        <v>1</v>
      </c>
      <c r="H803" s="68">
        <f t="shared" si="24"/>
        <v>0.61897999999999997</v>
      </c>
      <c r="I803" s="70">
        <f t="shared" si="25"/>
        <v>0.61897999999999997</v>
      </c>
      <c r="J803" s="71">
        <f>ROUND((H803*'2-Calculator'!$D$26),2)</f>
        <v>4079.08</v>
      </c>
      <c r="K803" s="71">
        <f>ROUND((I803*'2-Calculator'!$D$26),2)</f>
        <v>4079.08</v>
      </c>
      <c r="L803" s="69">
        <v>3.34</v>
      </c>
      <c r="M803" s="66" t="s">
        <v>2525</v>
      </c>
      <c r="N803" s="66" t="s">
        <v>2526</v>
      </c>
      <c r="O803" s="66"/>
      <c r="P803" s="66" t="s">
        <v>1829</v>
      </c>
      <c r="Q803" s="141">
        <v>12</v>
      </c>
    </row>
    <row r="804" spans="1:17" s="72" customFormat="1">
      <c r="A804" s="66"/>
      <c r="B804" s="66" t="s">
        <v>481</v>
      </c>
      <c r="C804" s="221" t="s">
        <v>1697</v>
      </c>
      <c r="D804" s="66" t="s">
        <v>2316</v>
      </c>
      <c r="E804" s="68">
        <v>0.89119999999999999</v>
      </c>
      <c r="F804" s="74">
        <v>1</v>
      </c>
      <c r="G804" s="74">
        <v>1</v>
      </c>
      <c r="H804" s="68">
        <f t="shared" si="24"/>
        <v>0.89119999999999999</v>
      </c>
      <c r="I804" s="70">
        <f t="shared" si="25"/>
        <v>0.89119999999999999</v>
      </c>
      <c r="J804" s="71">
        <f>ROUND((H804*'2-Calculator'!$D$26),2)</f>
        <v>5873.01</v>
      </c>
      <c r="K804" s="71">
        <f>ROUND((I804*'2-Calculator'!$D$26),2)</f>
        <v>5873.01</v>
      </c>
      <c r="L804" s="69">
        <v>5.31</v>
      </c>
      <c r="M804" s="66" t="s">
        <v>2525</v>
      </c>
      <c r="N804" s="66" t="s">
        <v>2526</v>
      </c>
      <c r="O804" s="66"/>
      <c r="P804" s="66" t="s">
        <v>1829</v>
      </c>
      <c r="Q804" s="141">
        <v>20</v>
      </c>
    </row>
    <row r="805" spans="1:17" s="72" customFormat="1">
      <c r="A805" s="66"/>
      <c r="B805" s="66" t="s">
        <v>480</v>
      </c>
      <c r="C805" s="221" t="s">
        <v>1697</v>
      </c>
      <c r="D805" s="66" t="s">
        <v>2316</v>
      </c>
      <c r="E805" s="68">
        <v>1.8129999999999999</v>
      </c>
      <c r="F805" s="74">
        <v>1</v>
      </c>
      <c r="G805" s="74">
        <v>1</v>
      </c>
      <c r="H805" s="68">
        <f t="shared" si="24"/>
        <v>1.8129999999999999</v>
      </c>
      <c r="I805" s="70">
        <f t="shared" si="25"/>
        <v>1.8129999999999999</v>
      </c>
      <c r="J805" s="71">
        <f>ROUND((H805*'2-Calculator'!$D$26),2)</f>
        <v>11947.67</v>
      </c>
      <c r="K805" s="71">
        <f>ROUND((I805*'2-Calculator'!$D$26),2)</f>
        <v>11947.67</v>
      </c>
      <c r="L805" s="69">
        <v>8.6300000000000008</v>
      </c>
      <c r="M805" s="66" t="s">
        <v>2525</v>
      </c>
      <c r="N805" s="66" t="s">
        <v>2526</v>
      </c>
      <c r="O805" s="66"/>
      <c r="P805" s="66" t="s">
        <v>1829</v>
      </c>
      <c r="Q805" s="141">
        <v>1</v>
      </c>
    </row>
    <row r="806" spans="1:17" s="72" customFormat="1">
      <c r="A806" s="66"/>
      <c r="B806" s="66" t="s">
        <v>2073</v>
      </c>
      <c r="C806" s="221" t="s">
        <v>2074</v>
      </c>
      <c r="D806" s="66" t="s">
        <v>2075</v>
      </c>
      <c r="E806" s="68">
        <v>0.44571</v>
      </c>
      <c r="F806" s="74">
        <v>1</v>
      </c>
      <c r="G806" s="74">
        <v>1</v>
      </c>
      <c r="H806" s="68">
        <f t="shared" si="24"/>
        <v>0.44571</v>
      </c>
      <c r="I806" s="70">
        <f t="shared" si="25"/>
        <v>0.44571</v>
      </c>
      <c r="J806" s="71">
        <f>ROUND((H806*'2-Calculator'!$D$26),2)</f>
        <v>2937.23</v>
      </c>
      <c r="K806" s="71">
        <f>ROUND((I806*'2-Calculator'!$D$26),2)</f>
        <v>2937.23</v>
      </c>
      <c r="L806" s="69">
        <v>2.37</v>
      </c>
      <c r="M806" s="66" t="s">
        <v>2525</v>
      </c>
      <c r="N806" s="66" t="s">
        <v>2526</v>
      </c>
      <c r="O806" s="66"/>
      <c r="P806" s="66" t="s">
        <v>1829</v>
      </c>
      <c r="Q806" s="141">
        <v>16</v>
      </c>
    </row>
    <row r="807" spans="1:17" s="72" customFormat="1">
      <c r="A807" s="66"/>
      <c r="B807" s="66" t="s">
        <v>2076</v>
      </c>
      <c r="C807" s="221" t="s">
        <v>2074</v>
      </c>
      <c r="D807" s="66" t="s">
        <v>2075</v>
      </c>
      <c r="E807" s="68">
        <v>0.59750000000000003</v>
      </c>
      <c r="F807" s="74">
        <v>1</v>
      </c>
      <c r="G807" s="74">
        <v>1</v>
      </c>
      <c r="H807" s="68">
        <f t="shared" si="24"/>
        <v>0.59750000000000003</v>
      </c>
      <c r="I807" s="70">
        <f t="shared" si="25"/>
        <v>0.59750000000000003</v>
      </c>
      <c r="J807" s="71">
        <f>ROUND((H807*'2-Calculator'!$D$26),2)</f>
        <v>3937.53</v>
      </c>
      <c r="K807" s="71">
        <f>ROUND((I807*'2-Calculator'!$D$26),2)</f>
        <v>3937.53</v>
      </c>
      <c r="L807" s="69">
        <v>3.39</v>
      </c>
      <c r="M807" s="66" t="s">
        <v>2525</v>
      </c>
      <c r="N807" s="66" t="s">
        <v>2526</v>
      </c>
      <c r="O807" s="66"/>
      <c r="P807" s="66" t="s">
        <v>1829</v>
      </c>
      <c r="Q807" s="141">
        <v>231</v>
      </c>
    </row>
    <row r="808" spans="1:17" s="72" customFormat="1">
      <c r="A808" s="66"/>
      <c r="B808" s="66" t="s">
        <v>2077</v>
      </c>
      <c r="C808" s="221" t="s">
        <v>2074</v>
      </c>
      <c r="D808" s="66" t="s">
        <v>2075</v>
      </c>
      <c r="E808" s="68">
        <v>0.94138999999999995</v>
      </c>
      <c r="F808" s="74">
        <v>1</v>
      </c>
      <c r="G808" s="74">
        <v>1</v>
      </c>
      <c r="H808" s="68">
        <f t="shared" si="24"/>
        <v>0.94138999999999995</v>
      </c>
      <c r="I808" s="70">
        <f t="shared" si="25"/>
        <v>0.94138999999999995</v>
      </c>
      <c r="J808" s="71">
        <f>ROUND((H808*'2-Calculator'!$D$26),2)</f>
        <v>6203.76</v>
      </c>
      <c r="K808" s="71">
        <f>ROUND((I808*'2-Calculator'!$D$26),2)</f>
        <v>6203.76</v>
      </c>
      <c r="L808" s="69">
        <v>5.64</v>
      </c>
      <c r="M808" s="66" t="s">
        <v>2525</v>
      </c>
      <c r="N808" s="66" t="s">
        <v>2526</v>
      </c>
      <c r="O808" s="66"/>
      <c r="P808" s="66" t="s">
        <v>1829</v>
      </c>
      <c r="Q808" s="141">
        <v>238</v>
      </c>
    </row>
    <row r="809" spans="1:17" s="72" customFormat="1">
      <c r="A809" s="66"/>
      <c r="B809" s="66" t="s">
        <v>2078</v>
      </c>
      <c r="C809" s="221" t="s">
        <v>2074</v>
      </c>
      <c r="D809" s="66" t="s">
        <v>2075</v>
      </c>
      <c r="E809" s="68">
        <v>2.0810599999999999</v>
      </c>
      <c r="F809" s="74">
        <v>1</v>
      </c>
      <c r="G809" s="74">
        <v>1</v>
      </c>
      <c r="H809" s="68">
        <f t="shared" si="24"/>
        <v>2.0810599999999999</v>
      </c>
      <c r="I809" s="70">
        <f t="shared" si="25"/>
        <v>2.0810599999999999</v>
      </c>
      <c r="J809" s="71">
        <f>ROUND((H809*'2-Calculator'!$D$26),2)</f>
        <v>13714.19</v>
      </c>
      <c r="K809" s="71">
        <f>ROUND((I809*'2-Calculator'!$D$26),2)</f>
        <v>13714.19</v>
      </c>
      <c r="L809" s="69">
        <v>10.88</v>
      </c>
      <c r="M809" s="66" t="s">
        <v>2525</v>
      </c>
      <c r="N809" s="66" t="s">
        <v>2526</v>
      </c>
      <c r="O809" s="66"/>
      <c r="P809" s="66" t="s">
        <v>1829</v>
      </c>
      <c r="Q809" s="141">
        <v>34</v>
      </c>
    </row>
    <row r="810" spans="1:17" s="72" customFormat="1">
      <c r="A810" s="66"/>
      <c r="B810" s="66" t="s">
        <v>2079</v>
      </c>
      <c r="C810" s="221" t="s">
        <v>2080</v>
      </c>
      <c r="D810" s="66" t="s">
        <v>2081</v>
      </c>
      <c r="E810" s="68">
        <v>0.45096999999999998</v>
      </c>
      <c r="F810" s="74">
        <v>1</v>
      </c>
      <c r="G810" s="74">
        <v>1</v>
      </c>
      <c r="H810" s="68">
        <f t="shared" si="24"/>
        <v>0.45096999999999998</v>
      </c>
      <c r="I810" s="70">
        <f t="shared" si="25"/>
        <v>0.45096999999999998</v>
      </c>
      <c r="J810" s="71">
        <f>ROUND((H810*'2-Calculator'!$D$26),2)</f>
        <v>2971.89</v>
      </c>
      <c r="K810" s="71">
        <f>ROUND((I810*'2-Calculator'!$D$26),2)</f>
        <v>2971.89</v>
      </c>
      <c r="L810" s="69">
        <v>2.1</v>
      </c>
      <c r="M810" s="66" t="s">
        <v>2525</v>
      </c>
      <c r="N810" s="66" t="s">
        <v>2526</v>
      </c>
      <c r="O810" s="66"/>
      <c r="P810" s="66" t="s">
        <v>1829</v>
      </c>
      <c r="Q810" s="141">
        <v>1</v>
      </c>
    </row>
    <row r="811" spans="1:17" s="72" customFormat="1">
      <c r="A811" s="66"/>
      <c r="B811" s="66" t="s">
        <v>2082</v>
      </c>
      <c r="C811" s="221" t="s">
        <v>2080</v>
      </c>
      <c r="D811" s="66" t="s">
        <v>2081</v>
      </c>
      <c r="E811" s="68">
        <v>0.58664000000000005</v>
      </c>
      <c r="F811" s="74">
        <v>1</v>
      </c>
      <c r="G811" s="74">
        <v>1</v>
      </c>
      <c r="H811" s="68">
        <f t="shared" si="24"/>
        <v>0.58664000000000005</v>
      </c>
      <c r="I811" s="70">
        <f t="shared" si="25"/>
        <v>0.58664000000000005</v>
      </c>
      <c r="J811" s="71">
        <f>ROUND((H811*'2-Calculator'!$D$26),2)</f>
        <v>3865.96</v>
      </c>
      <c r="K811" s="71">
        <f>ROUND((I811*'2-Calculator'!$D$26),2)</f>
        <v>3865.96</v>
      </c>
      <c r="L811" s="69">
        <v>3</v>
      </c>
      <c r="M811" s="66" t="s">
        <v>2525</v>
      </c>
      <c r="N811" s="66" t="s">
        <v>2526</v>
      </c>
      <c r="O811" s="66"/>
      <c r="P811" s="66" t="s">
        <v>1829</v>
      </c>
      <c r="Q811" s="141">
        <v>45</v>
      </c>
    </row>
    <row r="812" spans="1:17" s="72" customFormat="1">
      <c r="A812" s="66"/>
      <c r="B812" s="66" t="s">
        <v>2083</v>
      </c>
      <c r="C812" s="221" t="s">
        <v>2080</v>
      </c>
      <c r="D812" s="66" t="s">
        <v>2081</v>
      </c>
      <c r="E812" s="68">
        <v>0.86109000000000002</v>
      </c>
      <c r="F812" s="74">
        <v>1</v>
      </c>
      <c r="G812" s="74">
        <v>1</v>
      </c>
      <c r="H812" s="68">
        <f t="shared" si="24"/>
        <v>0.86109000000000002</v>
      </c>
      <c r="I812" s="70">
        <f t="shared" si="25"/>
        <v>0.86109000000000002</v>
      </c>
      <c r="J812" s="71">
        <f>ROUND((H812*'2-Calculator'!$D$26),2)</f>
        <v>5674.58</v>
      </c>
      <c r="K812" s="71">
        <f>ROUND((I812*'2-Calculator'!$D$26),2)</f>
        <v>5674.58</v>
      </c>
      <c r="L812" s="69">
        <v>4.84</v>
      </c>
      <c r="M812" s="66" t="s">
        <v>2525</v>
      </c>
      <c r="N812" s="66" t="s">
        <v>2526</v>
      </c>
      <c r="O812" s="66"/>
      <c r="P812" s="66" t="s">
        <v>1829</v>
      </c>
      <c r="Q812" s="141">
        <v>44</v>
      </c>
    </row>
    <row r="813" spans="1:17" s="72" customFormat="1">
      <c r="A813" s="66"/>
      <c r="B813" s="66" t="s">
        <v>2084</v>
      </c>
      <c r="C813" s="221" t="s">
        <v>2080</v>
      </c>
      <c r="D813" s="66" t="s">
        <v>2081</v>
      </c>
      <c r="E813" s="68">
        <v>1.75099</v>
      </c>
      <c r="F813" s="74">
        <v>1</v>
      </c>
      <c r="G813" s="74">
        <v>1</v>
      </c>
      <c r="H813" s="68">
        <f t="shared" si="24"/>
        <v>1.75099</v>
      </c>
      <c r="I813" s="70">
        <f t="shared" si="25"/>
        <v>1.75099</v>
      </c>
      <c r="J813" s="71">
        <f>ROUND((H813*'2-Calculator'!$D$26),2)</f>
        <v>11539.02</v>
      </c>
      <c r="K813" s="71">
        <f>ROUND((I813*'2-Calculator'!$D$26),2)</f>
        <v>11539.02</v>
      </c>
      <c r="L813" s="69">
        <v>8.6199999999999992</v>
      </c>
      <c r="M813" s="66" t="s">
        <v>2525</v>
      </c>
      <c r="N813" s="66" t="s">
        <v>2526</v>
      </c>
      <c r="O813" s="66"/>
      <c r="P813" s="66" t="s">
        <v>1829</v>
      </c>
      <c r="Q813" s="141">
        <v>6</v>
      </c>
    </row>
    <row r="814" spans="1:17" s="72" customFormat="1">
      <c r="A814" s="66"/>
      <c r="B814" s="66" t="s">
        <v>479</v>
      </c>
      <c r="C814" s="221" t="s">
        <v>1698</v>
      </c>
      <c r="D814" s="66" t="s">
        <v>2317</v>
      </c>
      <c r="E814" s="68">
        <v>1.2522800000000001</v>
      </c>
      <c r="F814" s="74">
        <v>1</v>
      </c>
      <c r="G814" s="74">
        <v>1</v>
      </c>
      <c r="H814" s="68">
        <f t="shared" si="24"/>
        <v>1.2522800000000001</v>
      </c>
      <c r="I814" s="70">
        <f t="shared" si="25"/>
        <v>1.2522800000000001</v>
      </c>
      <c r="J814" s="71">
        <f>ROUND((H814*'2-Calculator'!$D$26),2)</f>
        <v>8252.5300000000007</v>
      </c>
      <c r="K814" s="71">
        <f>ROUND((I814*'2-Calculator'!$D$26),2)</f>
        <v>8252.5300000000007</v>
      </c>
      <c r="L814" s="69">
        <v>1.67</v>
      </c>
      <c r="M814" s="66" t="s">
        <v>2525</v>
      </c>
      <c r="N814" s="66" t="s">
        <v>2526</v>
      </c>
      <c r="O814" s="66"/>
      <c r="P814" s="66" t="s">
        <v>1829</v>
      </c>
      <c r="Q814" s="141">
        <v>5</v>
      </c>
    </row>
    <row r="815" spans="1:17" s="72" customFormat="1">
      <c r="A815" s="66"/>
      <c r="B815" s="66" t="s">
        <v>478</v>
      </c>
      <c r="C815" s="221" t="s">
        <v>1698</v>
      </c>
      <c r="D815" s="66" t="s">
        <v>2317</v>
      </c>
      <c r="E815" s="68">
        <v>1.3938699999999999</v>
      </c>
      <c r="F815" s="74">
        <v>1</v>
      </c>
      <c r="G815" s="74">
        <v>1</v>
      </c>
      <c r="H815" s="68">
        <f t="shared" si="24"/>
        <v>1.3938699999999999</v>
      </c>
      <c r="I815" s="70">
        <f t="shared" si="25"/>
        <v>1.3938699999999999</v>
      </c>
      <c r="J815" s="71">
        <f>ROUND((H815*'2-Calculator'!$D$26),2)</f>
        <v>9185.6</v>
      </c>
      <c r="K815" s="71">
        <f>ROUND((I815*'2-Calculator'!$D$26),2)</f>
        <v>9185.6</v>
      </c>
      <c r="L815" s="69">
        <v>2.2599999999999998</v>
      </c>
      <c r="M815" s="66" t="s">
        <v>2525</v>
      </c>
      <c r="N815" s="66" t="s">
        <v>2526</v>
      </c>
      <c r="O815" s="66"/>
      <c r="P815" s="66" t="s">
        <v>1829</v>
      </c>
      <c r="Q815" s="141">
        <v>1</v>
      </c>
    </row>
    <row r="816" spans="1:17" s="72" customFormat="1">
      <c r="A816" s="66"/>
      <c r="B816" s="66" t="s">
        <v>477</v>
      </c>
      <c r="C816" s="221" t="s">
        <v>1698</v>
      </c>
      <c r="D816" s="66" t="s">
        <v>2317</v>
      </c>
      <c r="E816" s="68">
        <v>2.2161200000000001</v>
      </c>
      <c r="F816" s="74">
        <v>1</v>
      </c>
      <c r="G816" s="74">
        <v>1</v>
      </c>
      <c r="H816" s="68">
        <f t="shared" si="24"/>
        <v>2.2161200000000001</v>
      </c>
      <c r="I816" s="70">
        <f t="shared" si="25"/>
        <v>2.2161200000000001</v>
      </c>
      <c r="J816" s="71">
        <f>ROUND((H816*'2-Calculator'!$D$26),2)</f>
        <v>14604.23</v>
      </c>
      <c r="K816" s="71">
        <f>ROUND((I816*'2-Calculator'!$D$26),2)</f>
        <v>14604.23</v>
      </c>
      <c r="L816" s="69">
        <v>7</v>
      </c>
      <c r="M816" s="66" t="s">
        <v>2525</v>
      </c>
      <c r="N816" s="66" t="s">
        <v>2526</v>
      </c>
      <c r="O816" s="66"/>
      <c r="P816" s="66" t="s">
        <v>1829</v>
      </c>
      <c r="Q816" s="141">
        <v>0</v>
      </c>
    </row>
    <row r="817" spans="1:17" s="72" customFormat="1">
      <c r="A817" s="66"/>
      <c r="B817" s="66" t="s">
        <v>476</v>
      </c>
      <c r="C817" s="221" t="s">
        <v>1698</v>
      </c>
      <c r="D817" s="66" t="s">
        <v>2317</v>
      </c>
      <c r="E817" s="68">
        <v>4.6093599999999997</v>
      </c>
      <c r="F817" s="74">
        <v>1</v>
      </c>
      <c r="G817" s="74">
        <v>1</v>
      </c>
      <c r="H817" s="68">
        <f t="shared" si="24"/>
        <v>4.6093599999999997</v>
      </c>
      <c r="I817" s="70">
        <f t="shared" si="25"/>
        <v>4.6093599999999997</v>
      </c>
      <c r="J817" s="71">
        <f>ROUND((H817*'2-Calculator'!$D$26),2)</f>
        <v>30375.68</v>
      </c>
      <c r="K817" s="71">
        <f>ROUND((I817*'2-Calculator'!$D$26),2)</f>
        <v>30375.68</v>
      </c>
      <c r="L817" s="69">
        <v>13.67</v>
      </c>
      <c r="M817" s="66" t="s">
        <v>2525</v>
      </c>
      <c r="N817" s="66" t="s">
        <v>2526</v>
      </c>
      <c r="O817" s="66"/>
      <c r="P817" s="66" t="s">
        <v>1829</v>
      </c>
      <c r="Q817" s="141">
        <v>0</v>
      </c>
    </row>
    <row r="818" spans="1:17" s="72" customFormat="1">
      <c r="A818" s="66"/>
      <c r="B818" s="66" t="s">
        <v>475</v>
      </c>
      <c r="C818" s="221" t="s">
        <v>1699</v>
      </c>
      <c r="D818" s="66" t="s">
        <v>2085</v>
      </c>
      <c r="E818" s="68">
        <v>0.63046999999999997</v>
      </c>
      <c r="F818" s="74">
        <v>1</v>
      </c>
      <c r="G818" s="74">
        <v>1</v>
      </c>
      <c r="H818" s="68">
        <f t="shared" si="24"/>
        <v>0.63046999999999997</v>
      </c>
      <c r="I818" s="70">
        <f t="shared" si="25"/>
        <v>0.63046999999999997</v>
      </c>
      <c r="J818" s="71">
        <f>ROUND((H818*'2-Calculator'!$D$26),2)</f>
        <v>4154.8</v>
      </c>
      <c r="K818" s="71">
        <f>ROUND((I818*'2-Calculator'!$D$26),2)</f>
        <v>4154.8</v>
      </c>
      <c r="L818" s="69">
        <v>1.59</v>
      </c>
      <c r="M818" s="66" t="s">
        <v>2525</v>
      </c>
      <c r="N818" s="66" t="s">
        <v>2526</v>
      </c>
      <c r="O818" s="66"/>
      <c r="P818" s="66" t="s">
        <v>1829</v>
      </c>
      <c r="Q818" s="141">
        <v>1</v>
      </c>
    </row>
    <row r="819" spans="1:17" s="72" customFormat="1">
      <c r="A819" s="66"/>
      <c r="B819" s="66" t="s">
        <v>474</v>
      </c>
      <c r="C819" s="221" t="s">
        <v>1699</v>
      </c>
      <c r="D819" s="66" t="s">
        <v>2085</v>
      </c>
      <c r="E819" s="68">
        <v>0.81999</v>
      </c>
      <c r="F819" s="74">
        <v>1</v>
      </c>
      <c r="G819" s="74">
        <v>1</v>
      </c>
      <c r="H819" s="68">
        <f t="shared" si="24"/>
        <v>0.81999</v>
      </c>
      <c r="I819" s="70">
        <f t="shared" si="25"/>
        <v>0.81999</v>
      </c>
      <c r="J819" s="71">
        <f>ROUND((H819*'2-Calculator'!$D$26),2)</f>
        <v>5403.73</v>
      </c>
      <c r="K819" s="71">
        <f>ROUND((I819*'2-Calculator'!$D$26),2)</f>
        <v>5403.73</v>
      </c>
      <c r="L819" s="69">
        <v>2.27</v>
      </c>
      <c r="M819" s="66" t="s">
        <v>2525</v>
      </c>
      <c r="N819" s="66" t="s">
        <v>2526</v>
      </c>
      <c r="O819" s="66"/>
      <c r="P819" s="66" t="s">
        <v>1829</v>
      </c>
      <c r="Q819" s="141">
        <v>3</v>
      </c>
    </row>
    <row r="820" spans="1:17" s="72" customFormat="1">
      <c r="A820" s="66"/>
      <c r="B820" s="66" t="s">
        <v>473</v>
      </c>
      <c r="C820" s="221" t="s">
        <v>1699</v>
      </c>
      <c r="D820" s="66" t="s">
        <v>2085</v>
      </c>
      <c r="E820" s="68">
        <v>1.4933799999999999</v>
      </c>
      <c r="F820" s="74">
        <v>1</v>
      </c>
      <c r="G820" s="74">
        <v>1</v>
      </c>
      <c r="H820" s="68">
        <f t="shared" si="24"/>
        <v>1.4933799999999999</v>
      </c>
      <c r="I820" s="70">
        <f t="shared" si="25"/>
        <v>1.4933799999999999</v>
      </c>
      <c r="J820" s="71">
        <f>ROUND((H820*'2-Calculator'!$D$26),2)</f>
        <v>9841.3700000000008</v>
      </c>
      <c r="K820" s="71">
        <f>ROUND((I820*'2-Calculator'!$D$26),2)</f>
        <v>9841.3700000000008</v>
      </c>
      <c r="L820" s="69">
        <v>7.15</v>
      </c>
      <c r="M820" s="66" t="s">
        <v>2525</v>
      </c>
      <c r="N820" s="66" t="s">
        <v>2526</v>
      </c>
      <c r="O820" s="66"/>
      <c r="P820" s="66" t="s">
        <v>1829</v>
      </c>
      <c r="Q820" s="141">
        <v>1</v>
      </c>
    </row>
    <row r="821" spans="1:17" s="72" customFormat="1">
      <c r="A821" s="66"/>
      <c r="B821" s="66" t="s">
        <v>472</v>
      </c>
      <c r="C821" s="221" t="s">
        <v>1699</v>
      </c>
      <c r="D821" s="66" t="s">
        <v>2085</v>
      </c>
      <c r="E821" s="68">
        <v>2.8548200000000001</v>
      </c>
      <c r="F821" s="74">
        <v>1</v>
      </c>
      <c r="G821" s="74">
        <v>1</v>
      </c>
      <c r="H821" s="68">
        <f t="shared" si="24"/>
        <v>2.8548200000000001</v>
      </c>
      <c r="I821" s="70">
        <f t="shared" si="25"/>
        <v>2.8548200000000001</v>
      </c>
      <c r="J821" s="71">
        <f>ROUND((H821*'2-Calculator'!$D$26),2)</f>
        <v>18813.259999999998</v>
      </c>
      <c r="K821" s="71">
        <f>ROUND((I821*'2-Calculator'!$D$26),2)</f>
        <v>18813.259999999998</v>
      </c>
      <c r="L821" s="69">
        <v>11.5</v>
      </c>
      <c r="M821" s="66" t="s">
        <v>2525</v>
      </c>
      <c r="N821" s="66" t="s">
        <v>2526</v>
      </c>
      <c r="O821" s="66"/>
      <c r="P821" s="66" t="s">
        <v>1829</v>
      </c>
      <c r="Q821" s="141">
        <v>0</v>
      </c>
    </row>
    <row r="822" spans="1:17" s="72" customFormat="1">
      <c r="A822" s="66"/>
      <c r="B822" s="66" t="s">
        <v>471</v>
      </c>
      <c r="C822" s="221" t="s">
        <v>1700</v>
      </c>
      <c r="D822" s="66" t="s">
        <v>2449</v>
      </c>
      <c r="E822" s="68">
        <v>0.72552000000000005</v>
      </c>
      <c r="F822" s="74">
        <v>1</v>
      </c>
      <c r="G822" s="74">
        <v>1</v>
      </c>
      <c r="H822" s="68">
        <f t="shared" si="24"/>
        <v>0.72552000000000005</v>
      </c>
      <c r="I822" s="70">
        <f t="shared" si="25"/>
        <v>0.72552000000000005</v>
      </c>
      <c r="J822" s="71">
        <f>ROUND((H822*'2-Calculator'!$D$26),2)</f>
        <v>4781.18</v>
      </c>
      <c r="K822" s="71">
        <f>ROUND((I822*'2-Calculator'!$D$26),2)</f>
        <v>4781.18</v>
      </c>
      <c r="L822" s="69">
        <v>2.34</v>
      </c>
      <c r="M822" s="66" t="s">
        <v>2525</v>
      </c>
      <c r="N822" s="66" t="s">
        <v>2526</v>
      </c>
      <c r="O822" s="66"/>
      <c r="P822" s="66" t="s">
        <v>1829</v>
      </c>
      <c r="Q822" s="141">
        <v>4</v>
      </c>
    </row>
    <row r="823" spans="1:17" s="72" customFormat="1">
      <c r="A823" s="66"/>
      <c r="B823" s="66" t="s">
        <v>470</v>
      </c>
      <c r="C823" s="221" t="s">
        <v>1700</v>
      </c>
      <c r="D823" s="66" t="s">
        <v>2449</v>
      </c>
      <c r="E823" s="68">
        <v>1.0838099999999999</v>
      </c>
      <c r="F823" s="74">
        <v>1</v>
      </c>
      <c r="G823" s="74">
        <v>1</v>
      </c>
      <c r="H823" s="68">
        <f t="shared" si="24"/>
        <v>1.0838099999999999</v>
      </c>
      <c r="I823" s="70">
        <f t="shared" si="25"/>
        <v>1.0838099999999999</v>
      </c>
      <c r="J823" s="71">
        <f>ROUND((H823*'2-Calculator'!$D$26),2)</f>
        <v>7142.31</v>
      </c>
      <c r="K823" s="71">
        <f>ROUND((I823*'2-Calculator'!$D$26),2)</f>
        <v>7142.31</v>
      </c>
      <c r="L823" s="69">
        <v>4.49</v>
      </c>
      <c r="M823" s="66" t="s">
        <v>2525</v>
      </c>
      <c r="N823" s="66" t="s">
        <v>2526</v>
      </c>
      <c r="O823" s="66"/>
      <c r="P823" s="66" t="s">
        <v>1829</v>
      </c>
      <c r="Q823" s="141">
        <v>0</v>
      </c>
    </row>
    <row r="824" spans="1:17" s="72" customFormat="1">
      <c r="A824" s="66"/>
      <c r="B824" s="66" t="s">
        <v>469</v>
      </c>
      <c r="C824" s="221" t="s">
        <v>1700</v>
      </c>
      <c r="D824" s="66" t="s">
        <v>2449</v>
      </c>
      <c r="E824" s="68">
        <v>1.8927400000000001</v>
      </c>
      <c r="F824" s="74">
        <v>1</v>
      </c>
      <c r="G824" s="74">
        <v>1</v>
      </c>
      <c r="H824" s="68">
        <f t="shared" si="24"/>
        <v>1.8927400000000001</v>
      </c>
      <c r="I824" s="70">
        <f t="shared" si="25"/>
        <v>1.8927400000000001</v>
      </c>
      <c r="J824" s="71">
        <f>ROUND((H824*'2-Calculator'!$D$26),2)</f>
        <v>12473.16</v>
      </c>
      <c r="K824" s="71">
        <f>ROUND((I824*'2-Calculator'!$D$26),2)</f>
        <v>12473.16</v>
      </c>
      <c r="L824" s="69">
        <v>6.74</v>
      </c>
      <c r="M824" s="66" t="s">
        <v>2525</v>
      </c>
      <c r="N824" s="66" t="s">
        <v>2526</v>
      </c>
      <c r="O824" s="66"/>
      <c r="P824" s="66" t="s">
        <v>1829</v>
      </c>
      <c r="Q824" s="141">
        <v>1</v>
      </c>
    </row>
    <row r="825" spans="1:17" s="72" customFormat="1">
      <c r="A825" s="66"/>
      <c r="B825" s="66" t="s">
        <v>468</v>
      </c>
      <c r="C825" s="221" t="s">
        <v>1700</v>
      </c>
      <c r="D825" s="66" t="s">
        <v>2449</v>
      </c>
      <c r="E825" s="68">
        <v>3.8527800000000001</v>
      </c>
      <c r="F825" s="74">
        <v>1</v>
      </c>
      <c r="G825" s="74">
        <v>1</v>
      </c>
      <c r="H825" s="68">
        <f t="shared" si="24"/>
        <v>3.8527800000000001</v>
      </c>
      <c r="I825" s="70">
        <f t="shared" si="25"/>
        <v>3.8527800000000001</v>
      </c>
      <c r="J825" s="71">
        <f>ROUND((H825*'2-Calculator'!$D$26),2)</f>
        <v>25389.82</v>
      </c>
      <c r="K825" s="71">
        <f>ROUND((I825*'2-Calculator'!$D$26),2)</f>
        <v>25389.82</v>
      </c>
      <c r="L825" s="69">
        <v>11.75</v>
      </c>
      <c r="M825" s="66" t="s">
        <v>2525</v>
      </c>
      <c r="N825" s="66" t="s">
        <v>2526</v>
      </c>
      <c r="O825" s="66"/>
      <c r="P825" s="66" t="s">
        <v>1829</v>
      </c>
      <c r="Q825" s="141">
        <v>1</v>
      </c>
    </row>
    <row r="826" spans="1:17" s="72" customFormat="1">
      <c r="A826" s="66"/>
      <c r="B826" s="66" t="s">
        <v>467</v>
      </c>
      <c r="C826" s="221" t="s">
        <v>1701</v>
      </c>
      <c r="D826" s="66" t="s">
        <v>2318</v>
      </c>
      <c r="E826" s="68">
        <v>0.81106999999999996</v>
      </c>
      <c r="F826" s="74">
        <v>1</v>
      </c>
      <c r="G826" s="74">
        <v>1</v>
      </c>
      <c r="H826" s="68">
        <f t="shared" si="24"/>
        <v>0.81106999999999996</v>
      </c>
      <c r="I826" s="70">
        <f t="shared" si="25"/>
        <v>0.81106999999999996</v>
      </c>
      <c r="J826" s="71">
        <f>ROUND((H826*'2-Calculator'!$D$26),2)</f>
        <v>5344.95</v>
      </c>
      <c r="K826" s="71">
        <f>ROUND((I826*'2-Calculator'!$D$26),2)</f>
        <v>5344.95</v>
      </c>
      <c r="L826" s="69">
        <v>1.92</v>
      </c>
      <c r="M826" s="66" t="s">
        <v>2525</v>
      </c>
      <c r="N826" s="66" t="s">
        <v>2526</v>
      </c>
      <c r="O826" s="66"/>
      <c r="P826" s="66" t="s">
        <v>1829</v>
      </c>
      <c r="Q826" s="141">
        <v>0</v>
      </c>
    </row>
    <row r="827" spans="1:17" s="72" customFormat="1">
      <c r="A827" s="66"/>
      <c r="B827" s="66" t="s">
        <v>466</v>
      </c>
      <c r="C827" s="221" t="s">
        <v>1701</v>
      </c>
      <c r="D827" s="66" t="s">
        <v>2318</v>
      </c>
      <c r="E827" s="68">
        <v>1.26515</v>
      </c>
      <c r="F827" s="74">
        <v>1</v>
      </c>
      <c r="G827" s="74">
        <v>1</v>
      </c>
      <c r="H827" s="68">
        <f t="shared" si="24"/>
        <v>1.26515</v>
      </c>
      <c r="I827" s="70">
        <f t="shared" si="25"/>
        <v>1.26515</v>
      </c>
      <c r="J827" s="71">
        <f>ROUND((H827*'2-Calculator'!$D$26),2)</f>
        <v>8337.34</v>
      </c>
      <c r="K827" s="71">
        <f>ROUND((I827*'2-Calculator'!$D$26),2)</f>
        <v>8337.34</v>
      </c>
      <c r="L827" s="69">
        <v>1.52</v>
      </c>
      <c r="M827" s="66" t="s">
        <v>2525</v>
      </c>
      <c r="N827" s="66" t="s">
        <v>2526</v>
      </c>
      <c r="O827" s="66"/>
      <c r="P827" s="66" t="s">
        <v>1829</v>
      </c>
      <c r="Q827" s="141">
        <v>4</v>
      </c>
    </row>
    <row r="828" spans="1:17" s="72" customFormat="1">
      <c r="A828" s="66"/>
      <c r="B828" s="66" t="s">
        <v>465</v>
      </c>
      <c r="C828" s="221" t="s">
        <v>1701</v>
      </c>
      <c r="D828" s="66" t="s">
        <v>2318</v>
      </c>
      <c r="E828" s="68">
        <v>1.57657</v>
      </c>
      <c r="F828" s="74">
        <v>1</v>
      </c>
      <c r="G828" s="74">
        <v>1</v>
      </c>
      <c r="H828" s="68">
        <f t="shared" si="24"/>
        <v>1.57657</v>
      </c>
      <c r="I828" s="70">
        <f t="shared" si="25"/>
        <v>1.57657</v>
      </c>
      <c r="J828" s="71">
        <f>ROUND((H828*'2-Calculator'!$D$26),2)</f>
        <v>10389.6</v>
      </c>
      <c r="K828" s="71">
        <f>ROUND((I828*'2-Calculator'!$D$26),2)</f>
        <v>10389.6</v>
      </c>
      <c r="L828" s="69">
        <v>2.77</v>
      </c>
      <c r="M828" s="66" t="s">
        <v>2525</v>
      </c>
      <c r="N828" s="66" t="s">
        <v>2526</v>
      </c>
      <c r="O828" s="66"/>
      <c r="P828" s="66" t="s">
        <v>1829</v>
      </c>
      <c r="Q828" s="141">
        <v>2</v>
      </c>
    </row>
    <row r="829" spans="1:17" s="72" customFormat="1">
      <c r="A829" s="66"/>
      <c r="B829" s="66" t="s">
        <v>464</v>
      </c>
      <c r="C829" s="221" t="s">
        <v>1701</v>
      </c>
      <c r="D829" s="66" t="s">
        <v>2318</v>
      </c>
      <c r="E829" s="68">
        <v>3.9580000000000002</v>
      </c>
      <c r="F829" s="74">
        <v>1</v>
      </c>
      <c r="G829" s="74">
        <v>1</v>
      </c>
      <c r="H829" s="68">
        <f t="shared" si="24"/>
        <v>3.9580000000000002</v>
      </c>
      <c r="I829" s="70">
        <f t="shared" si="25"/>
        <v>3.9580000000000002</v>
      </c>
      <c r="J829" s="71">
        <f>ROUND((H829*'2-Calculator'!$D$26),2)</f>
        <v>26083.22</v>
      </c>
      <c r="K829" s="71">
        <f>ROUND((I829*'2-Calculator'!$D$26),2)</f>
        <v>26083.22</v>
      </c>
      <c r="L829" s="69">
        <v>8</v>
      </c>
      <c r="M829" s="66" t="s">
        <v>2525</v>
      </c>
      <c r="N829" s="66" t="s">
        <v>2526</v>
      </c>
      <c r="O829" s="66"/>
      <c r="P829" s="66" t="s">
        <v>1829</v>
      </c>
      <c r="Q829" s="141">
        <v>0</v>
      </c>
    </row>
    <row r="830" spans="1:17" s="72" customFormat="1">
      <c r="A830" s="66"/>
      <c r="B830" s="66" t="s">
        <v>463</v>
      </c>
      <c r="C830" s="221" t="s">
        <v>1702</v>
      </c>
      <c r="D830" s="66" t="s">
        <v>2319</v>
      </c>
      <c r="E830" s="68">
        <v>0.39512999999999998</v>
      </c>
      <c r="F830" s="74">
        <v>1</v>
      </c>
      <c r="G830" s="74">
        <v>1</v>
      </c>
      <c r="H830" s="68">
        <f t="shared" si="24"/>
        <v>0.39512999999999998</v>
      </c>
      <c r="I830" s="70">
        <f t="shared" si="25"/>
        <v>0.39512999999999998</v>
      </c>
      <c r="J830" s="71">
        <f>ROUND((H830*'2-Calculator'!$D$26),2)</f>
        <v>2603.91</v>
      </c>
      <c r="K830" s="71">
        <f>ROUND((I830*'2-Calculator'!$D$26),2)</f>
        <v>2603.91</v>
      </c>
      <c r="L830" s="69">
        <v>1.78</v>
      </c>
      <c r="M830" s="66" t="s">
        <v>2525</v>
      </c>
      <c r="N830" s="66" t="s">
        <v>2526</v>
      </c>
      <c r="O830" s="66"/>
      <c r="P830" s="66" t="s">
        <v>1829</v>
      </c>
      <c r="Q830" s="141">
        <v>0</v>
      </c>
    </row>
    <row r="831" spans="1:17" s="72" customFormat="1">
      <c r="A831" s="66"/>
      <c r="B831" s="66" t="s">
        <v>462</v>
      </c>
      <c r="C831" s="221" t="s">
        <v>1702</v>
      </c>
      <c r="D831" s="66" t="s">
        <v>2319</v>
      </c>
      <c r="E831" s="68">
        <v>0.66117000000000004</v>
      </c>
      <c r="F831" s="74">
        <v>1</v>
      </c>
      <c r="G831" s="74">
        <v>1</v>
      </c>
      <c r="H831" s="68">
        <f t="shared" si="24"/>
        <v>0.66117000000000004</v>
      </c>
      <c r="I831" s="70">
        <f t="shared" si="25"/>
        <v>0.66117000000000004</v>
      </c>
      <c r="J831" s="71">
        <f>ROUND((H831*'2-Calculator'!$D$26),2)</f>
        <v>4357.1099999999997</v>
      </c>
      <c r="K831" s="71">
        <f>ROUND((I831*'2-Calculator'!$D$26),2)</f>
        <v>4357.1099999999997</v>
      </c>
      <c r="L831" s="69">
        <v>3.93</v>
      </c>
      <c r="M831" s="66" t="s">
        <v>2525</v>
      </c>
      <c r="N831" s="66" t="s">
        <v>2526</v>
      </c>
      <c r="O831" s="66"/>
      <c r="P831" s="66" t="s">
        <v>1829</v>
      </c>
      <c r="Q831" s="141">
        <v>0</v>
      </c>
    </row>
    <row r="832" spans="1:17" s="72" customFormat="1">
      <c r="A832" s="66"/>
      <c r="B832" s="66" t="s">
        <v>461</v>
      </c>
      <c r="C832" s="221" t="s">
        <v>1702</v>
      </c>
      <c r="D832" s="66" t="s">
        <v>2319</v>
      </c>
      <c r="E832" s="68">
        <v>1.04305</v>
      </c>
      <c r="F832" s="74">
        <v>1</v>
      </c>
      <c r="G832" s="74">
        <v>1</v>
      </c>
      <c r="H832" s="68">
        <f t="shared" si="24"/>
        <v>1.04305</v>
      </c>
      <c r="I832" s="70">
        <f t="shared" si="25"/>
        <v>1.04305</v>
      </c>
      <c r="J832" s="71">
        <f>ROUND((H832*'2-Calculator'!$D$26),2)</f>
        <v>6873.7</v>
      </c>
      <c r="K832" s="71">
        <f>ROUND((I832*'2-Calculator'!$D$26),2)</f>
        <v>6873.7</v>
      </c>
      <c r="L832" s="69">
        <v>5.57</v>
      </c>
      <c r="M832" s="66" t="s">
        <v>2525</v>
      </c>
      <c r="N832" s="66" t="s">
        <v>2526</v>
      </c>
      <c r="O832" s="66"/>
      <c r="P832" s="66" t="s">
        <v>1829</v>
      </c>
      <c r="Q832" s="141">
        <v>3</v>
      </c>
    </row>
    <row r="833" spans="1:17" s="72" customFormat="1">
      <c r="A833" s="66"/>
      <c r="B833" s="66" t="s">
        <v>460</v>
      </c>
      <c r="C833" s="221" t="s">
        <v>1702</v>
      </c>
      <c r="D833" s="66" t="s">
        <v>2319</v>
      </c>
      <c r="E833" s="68">
        <v>1.51101</v>
      </c>
      <c r="F833" s="74">
        <v>1</v>
      </c>
      <c r="G833" s="74">
        <v>1</v>
      </c>
      <c r="H833" s="68">
        <f t="shared" si="24"/>
        <v>1.51101</v>
      </c>
      <c r="I833" s="70">
        <f t="shared" si="25"/>
        <v>1.51101</v>
      </c>
      <c r="J833" s="71">
        <f>ROUND((H833*'2-Calculator'!$D$26),2)</f>
        <v>9957.56</v>
      </c>
      <c r="K833" s="71">
        <f>ROUND((I833*'2-Calculator'!$D$26),2)</f>
        <v>9957.56</v>
      </c>
      <c r="L833" s="69">
        <v>8.44</v>
      </c>
      <c r="M833" s="66" t="s">
        <v>2525</v>
      </c>
      <c r="N833" s="66" t="s">
        <v>2526</v>
      </c>
      <c r="O833" s="66"/>
      <c r="P833" s="66" t="s">
        <v>1829</v>
      </c>
      <c r="Q833" s="141">
        <v>1</v>
      </c>
    </row>
    <row r="834" spans="1:17" s="72" customFormat="1">
      <c r="A834" s="66"/>
      <c r="B834" s="66" t="s">
        <v>459</v>
      </c>
      <c r="C834" s="221" t="s">
        <v>1703</v>
      </c>
      <c r="D834" s="66" t="s">
        <v>2320</v>
      </c>
      <c r="E834" s="68">
        <v>0.41454999999999997</v>
      </c>
      <c r="F834" s="74">
        <v>1</v>
      </c>
      <c r="G834" s="74">
        <v>1</v>
      </c>
      <c r="H834" s="68">
        <f t="shared" si="24"/>
        <v>0.41454999999999997</v>
      </c>
      <c r="I834" s="70">
        <f t="shared" si="25"/>
        <v>0.41454999999999997</v>
      </c>
      <c r="J834" s="71">
        <f>ROUND((H834*'2-Calculator'!$D$26),2)</f>
        <v>2731.88</v>
      </c>
      <c r="K834" s="71">
        <f>ROUND((I834*'2-Calculator'!$D$26),2)</f>
        <v>2731.88</v>
      </c>
      <c r="L834" s="69">
        <v>2.57</v>
      </c>
      <c r="M834" s="66" t="s">
        <v>2525</v>
      </c>
      <c r="N834" s="66" t="s">
        <v>2526</v>
      </c>
      <c r="O834" s="66"/>
      <c r="P834" s="66" t="s">
        <v>1829</v>
      </c>
      <c r="Q834" s="141">
        <v>8</v>
      </c>
    </row>
    <row r="835" spans="1:17" s="72" customFormat="1">
      <c r="A835" s="66"/>
      <c r="B835" s="66" t="s">
        <v>458</v>
      </c>
      <c r="C835" s="221" t="s">
        <v>1703</v>
      </c>
      <c r="D835" s="66" t="s">
        <v>2320</v>
      </c>
      <c r="E835" s="68">
        <v>0.56698000000000004</v>
      </c>
      <c r="F835" s="74">
        <v>1</v>
      </c>
      <c r="G835" s="74">
        <v>1</v>
      </c>
      <c r="H835" s="68">
        <f t="shared" si="24"/>
        <v>0.56698000000000004</v>
      </c>
      <c r="I835" s="70">
        <f t="shared" si="25"/>
        <v>0.56698000000000004</v>
      </c>
      <c r="J835" s="71">
        <f>ROUND((H835*'2-Calculator'!$D$26),2)</f>
        <v>3736.4</v>
      </c>
      <c r="K835" s="71">
        <f>ROUND((I835*'2-Calculator'!$D$26),2)</f>
        <v>3736.4</v>
      </c>
      <c r="L835" s="69">
        <v>3.19</v>
      </c>
      <c r="M835" s="66" t="s">
        <v>2525</v>
      </c>
      <c r="N835" s="66" t="s">
        <v>2526</v>
      </c>
      <c r="O835" s="66"/>
      <c r="P835" s="66" t="s">
        <v>1829</v>
      </c>
      <c r="Q835" s="141">
        <v>17</v>
      </c>
    </row>
    <row r="836" spans="1:17" s="72" customFormat="1">
      <c r="A836" s="66"/>
      <c r="B836" s="66" t="s">
        <v>457</v>
      </c>
      <c r="C836" s="221" t="s">
        <v>1703</v>
      </c>
      <c r="D836" s="66" t="s">
        <v>2320</v>
      </c>
      <c r="E836" s="68">
        <v>0.85594000000000003</v>
      </c>
      <c r="F836" s="74">
        <v>1</v>
      </c>
      <c r="G836" s="74">
        <v>1</v>
      </c>
      <c r="H836" s="68">
        <f t="shared" si="24"/>
        <v>0.85594000000000003</v>
      </c>
      <c r="I836" s="70">
        <f t="shared" si="25"/>
        <v>0.85594000000000003</v>
      </c>
      <c r="J836" s="71">
        <f>ROUND((H836*'2-Calculator'!$D$26),2)</f>
        <v>5640.64</v>
      </c>
      <c r="K836" s="71">
        <f>ROUND((I836*'2-Calculator'!$D$26),2)</f>
        <v>5640.64</v>
      </c>
      <c r="L836" s="69">
        <v>4.7</v>
      </c>
      <c r="M836" s="66" t="s">
        <v>2525</v>
      </c>
      <c r="N836" s="66" t="s">
        <v>2526</v>
      </c>
      <c r="O836" s="66"/>
      <c r="P836" s="66" t="s">
        <v>1829</v>
      </c>
      <c r="Q836" s="141">
        <v>7</v>
      </c>
    </row>
    <row r="837" spans="1:17" s="72" customFormat="1">
      <c r="A837" s="66"/>
      <c r="B837" s="66" t="s">
        <v>456</v>
      </c>
      <c r="C837" s="221" t="s">
        <v>1703</v>
      </c>
      <c r="D837" s="66" t="s">
        <v>2320</v>
      </c>
      <c r="E837" s="68">
        <v>1.82884</v>
      </c>
      <c r="F837" s="74">
        <v>1</v>
      </c>
      <c r="G837" s="74">
        <v>1</v>
      </c>
      <c r="H837" s="68">
        <f t="shared" si="24"/>
        <v>1.82884</v>
      </c>
      <c r="I837" s="70">
        <f t="shared" si="25"/>
        <v>1.82884</v>
      </c>
      <c r="J837" s="71">
        <f>ROUND((H837*'2-Calculator'!$D$26),2)</f>
        <v>12052.06</v>
      </c>
      <c r="K837" s="71">
        <f>ROUND((I837*'2-Calculator'!$D$26),2)</f>
        <v>12052.06</v>
      </c>
      <c r="L837" s="69">
        <v>13.92</v>
      </c>
      <c r="M837" s="66" t="s">
        <v>2525</v>
      </c>
      <c r="N837" s="66" t="s">
        <v>2526</v>
      </c>
      <c r="O837" s="66"/>
      <c r="P837" s="66" t="s">
        <v>1829</v>
      </c>
      <c r="Q837" s="141">
        <v>0</v>
      </c>
    </row>
    <row r="838" spans="1:17" s="72" customFormat="1">
      <c r="A838" s="66"/>
      <c r="B838" s="66" t="s">
        <v>455</v>
      </c>
      <c r="C838" s="221" t="s">
        <v>1704</v>
      </c>
      <c r="D838" s="66" t="s">
        <v>2321</v>
      </c>
      <c r="E838" s="68">
        <v>1.1731</v>
      </c>
      <c r="F838" s="74">
        <v>1</v>
      </c>
      <c r="G838" s="74">
        <v>1</v>
      </c>
      <c r="H838" s="68">
        <f t="shared" si="24"/>
        <v>1.1731</v>
      </c>
      <c r="I838" s="70">
        <f t="shared" si="25"/>
        <v>1.1731</v>
      </c>
      <c r="J838" s="71">
        <f>ROUND((H838*'2-Calculator'!$D$26),2)</f>
        <v>7730.73</v>
      </c>
      <c r="K838" s="71">
        <f>ROUND((I838*'2-Calculator'!$D$26),2)</f>
        <v>7730.73</v>
      </c>
      <c r="L838" s="69">
        <v>2.52</v>
      </c>
      <c r="M838" s="66" t="s">
        <v>2525</v>
      </c>
      <c r="N838" s="66" t="s">
        <v>2526</v>
      </c>
      <c r="O838" s="66"/>
      <c r="P838" s="66" t="s">
        <v>1829</v>
      </c>
      <c r="Q838" s="141">
        <v>0</v>
      </c>
    </row>
    <row r="839" spans="1:17" s="72" customFormat="1">
      <c r="A839" s="66"/>
      <c r="B839" s="66" t="s">
        <v>454</v>
      </c>
      <c r="C839" s="221" t="s">
        <v>1704</v>
      </c>
      <c r="D839" s="66" t="s">
        <v>2321</v>
      </c>
      <c r="E839" s="68">
        <v>1.44465</v>
      </c>
      <c r="F839" s="74">
        <v>1</v>
      </c>
      <c r="G839" s="74">
        <v>1</v>
      </c>
      <c r="H839" s="68">
        <f t="shared" si="24"/>
        <v>1.44465</v>
      </c>
      <c r="I839" s="70">
        <f t="shared" si="25"/>
        <v>1.44465</v>
      </c>
      <c r="J839" s="71">
        <f>ROUND((H839*'2-Calculator'!$D$26),2)</f>
        <v>9520.24</v>
      </c>
      <c r="K839" s="71">
        <f>ROUND((I839*'2-Calculator'!$D$26),2)</f>
        <v>9520.24</v>
      </c>
      <c r="L839" s="69">
        <v>3.19</v>
      </c>
      <c r="M839" s="66" t="s">
        <v>2525</v>
      </c>
      <c r="N839" s="66" t="s">
        <v>2526</v>
      </c>
      <c r="O839" s="66"/>
      <c r="P839" s="66" t="s">
        <v>1829</v>
      </c>
      <c r="Q839" s="141">
        <v>1</v>
      </c>
    </row>
    <row r="840" spans="1:17" s="72" customFormat="1">
      <c r="A840" s="66"/>
      <c r="B840" s="66" t="s">
        <v>453</v>
      </c>
      <c r="C840" s="221" t="s">
        <v>1704</v>
      </c>
      <c r="D840" s="66" t="s">
        <v>2321</v>
      </c>
      <c r="E840" s="68">
        <v>2.5360800000000001</v>
      </c>
      <c r="F840" s="74">
        <v>1</v>
      </c>
      <c r="G840" s="74">
        <v>1</v>
      </c>
      <c r="H840" s="68">
        <f t="shared" si="24"/>
        <v>2.5360800000000001</v>
      </c>
      <c r="I840" s="70">
        <f t="shared" si="25"/>
        <v>2.5360800000000001</v>
      </c>
      <c r="J840" s="71">
        <f>ROUND((H840*'2-Calculator'!$D$26),2)</f>
        <v>16712.77</v>
      </c>
      <c r="K840" s="71">
        <f>ROUND((I840*'2-Calculator'!$D$26),2)</f>
        <v>16712.77</v>
      </c>
      <c r="L840" s="69">
        <v>7.25</v>
      </c>
      <c r="M840" s="66" t="s">
        <v>2525</v>
      </c>
      <c r="N840" s="66" t="s">
        <v>2526</v>
      </c>
      <c r="O840" s="66"/>
      <c r="P840" s="66" t="s">
        <v>1829</v>
      </c>
      <c r="Q840" s="141">
        <v>1</v>
      </c>
    </row>
    <row r="841" spans="1:17" s="72" customFormat="1">
      <c r="A841" s="66"/>
      <c r="B841" s="66" t="s">
        <v>452</v>
      </c>
      <c r="C841" s="221" t="s">
        <v>1704</v>
      </c>
      <c r="D841" s="66" t="s">
        <v>2321</v>
      </c>
      <c r="E841" s="68">
        <v>5.1736000000000004</v>
      </c>
      <c r="F841" s="74">
        <v>1</v>
      </c>
      <c r="G841" s="74">
        <v>1</v>
      </c>
      <c r="H841" s="68">
        <f t="shared" si="24"/>
        <v>5.1736000000000004</v>
      </c>
      <c r="I841" s="70">
        <f t="shared" si="25"/>
        <v>5.1736000000000004</v>
      </c>
      <c r="J841" s="71">
        <f>ROUND((H841*'2-Calculator'!$D$26),2)</f>
        <v>34094.019999999997</v>
      </c>
      <c r="K841" s="71">
        <f>ROUND((I841*'2-Calculator'!$D$26),2)</f>
        <v>34094.019999999997</v>
      </c>
      <c r="L841" s="69">
        <v>21</v>
      </c>
      <c r="M841" s="66" t="s">
        <v>2525</v>
      </c>
      <c r="N841" s="66" t="s">
        <v>2526</v>
      </c>
      <c r="O841" s="66"/>
      <c r="P841" s="66" t="s">
        <v>1829</v>
      </c>
      <c r="Q841" s="141">
        <v>0</v>
      </c>
    </row>
    <row r="842" spans="1:17" s="72" customFormat="1">
      <c r="A842" s="66"/>
      <c r="B842" s="66" t="s">
        <v>451</v>
      </c>
      <c r="C842" s="221" t="s">
        <v>1705</v>
      </c>
      <c r="D842" s="66" t="s">
        <v>2322</v>
      </c>
      <c r="E842" s="68">
        <v>1.2451399999999999</v>
      </c>
      <c r="F842" s="74">
        <v>1</v>
      </c>
      <c r="G842" s="74">
        <v>1</v>
      </c>
      <c r="H842" s="68">
        <f t="shared" si="24"/>
        <v>1.2451399999999999</v>
      </c>
      <c r="I842" s="70">
        <f t="shared" si="25"/>
        <v>1.2451399999999999</v>
      </c>
      <c r="J842" s="71">
        <f>ROUND((H842*'2-Calculator'!$D$26),2)</f>
        <v>8205.4699999999993</v>
      </c>
      <c r="K842" s="71">
        <f>ROUND((I842*'2-Calculator'!$D$26),2)</f>
        <v>8205.4699999999993</v>
      </c>
      <c r="L842" s="69">
        <v>3.17</v>
      </c>
      <c r="M842" s="66" t="s">
        <v>2525</v>
      </c>
      <c r="N842" s="66" t="s">
        <v>2526</v>
      </c>
      <c r="O842" s="66"/>
      <c r="P842" s="66" t="s">
        <v>1829</v>
      </c>
      <c r="Q842" s="141">
        <v>0</v>
      </c>
    </row>
    <row r="843" spans="1:17" s="72" customFormat="1">
      <c r="A843" s="66"/>
      <c r="B843" s="66" t="s">
        <v>450</v>
      </c>
      <c r="C843" s="221" t="s">
        <v>1705</v>
      </c>
      <c r="D843" s="66" t="s">
        <v>2322</v>
      </c>
      <c r="E843" s="68">
        <v>1.51966</v>
      </c>
      <c r="F843" s="74">
        <v>1</v>
      </c>
      <c r="G843" s="74">
        <v>1</v>
      </c>
      <c r="H843" s="68">
        <f t="shared" si="24"/>
        <v>1.51966</v>
      </c>
      <c r="I843" s="70">
        <f t="shared" si="25"/>
        <v>1.51966</v>
      </c>
      <c r="J843" s="71">
        <f>ROUND((H843*'2-Calculator'!$D$26),2)</f>
        <v>10014.56</v>
      </c>
      <c r="K843" s="71">
        <f>ROUND((I843*'2-Calculator'!$D$26),2)</f>
        <v>10014.56</v>
      </c>
      <c r="L843" s="69">
        <v>3.97</v>
      </c>
      <c r="M843" s="66" t="s">
        <v>2525</v>
      </c>
      <c r="N843" s="66" t="s">
        <v>2526</v>
      </c>
      <c r="O843" s="66"/>
      <c r="P843" s="66" t="s">
        <v>1829</v>
      </c>
      <c r="Q843" s="141">
        <v>1</v>
      </c>
    </row>
    <row r="844" spans="1:17" s="72" customFormat="1">
      <c r="A844" s="66"/>
      <c r="B844" s="66" t="s">
        <v>449</v>
      </c>
      <c r="C844" s="221" t="s">
        <v>1705</v>
      </c>
      <c r="D844" s="66" t="s">
        <v>2322</v>
      </c>
      <c r="E844" s="68">
        <v>2.2785000000000002</v>
      </c>
      <c r="F844" s="74">
        <v>1</v>
      </c>
      <c r="G844" s="74">
        <v>1</v>
      </c>
      <c r="H844" s="68">
        <f t="shared" si="24"/>
        <v>2.2785000000000002</v>
      </c>
      <c r="I844" s="70">
        <f t="shared" si="25"/>
        <v>2.2785000000000002</v>
      </c>
      <c r="J844" s="71">
        <f>ROUND((H844*'2-Calculator'!$D$26),2)</f>
        <v>15015.32</v>
      </c>
      <c r="K844" s="71">
        <f>ROUND((I844*'2-Calculator'!$D$26),2)</f>
        <v>15015.32</v>
      </c>
      <c r="L844" s="69">
        <v>8.3699999999999992</v>
      </c>
      <c r="M844" s="66" t="s">
        <v>2525</v>
      </c>
      <c r="N844" s="66" t="s">
        <v>2526</v>
      </c>
      <c r="O844" s="66"/>
      <c r="P844" s="66" t="s">
        <v>1829</v>
      </c>
      <c r="Q844" s="141">
        <v>1</v>
      </c>
    </row>
    <row r="845" spans="1:17" s="72" customFormat="1">
      <c r="A845" s="66"/>
      <c r="B845" s="66" t="s">
        <v>448</v>
      </c>
      <c r="C845" s="221" t="s">
        <v>1705</v>
      </c>
      <c r="D845" s="66" t="s">
        <v>2322</v>
      </c>
      <c r="E845" s="68">
        <v>4.69895</v>
      </c>
      <c r="F845" s="74">
        <v>1</v>
      </c>
      <c r="G845" s="74">
        <v>1</v>
      </c>
      <c r="H845" s="68">
        <f t="shared" si="24"/>
        <v>4.69895</v>
      </c>
      <c r="I845" s="70">
        <f t="shared" si="25"/>
        <v>4.69895</v>
      </c>
      <c r="J845" s="71">
        <f>ROUND((H845*'2-Calculator'!$D$26),2)</f>
        <v>30966.080000000002</v>
      </c>
      <c r="K845" s="71">
        <f>ROUND((I845*'2-Calculator'!$D$26),2)</f>
        <v>30966.080000000002</v>
      </c>
      <c r="L845" s="69">
        <v>18.329999999999998</v>
      </c>
      <c r="M845" s="66" t="s">
        <v>2525</v>
      </c>
      <c r="N845" s="66" t="s">
        <v>2526</v>
      </c>
      <c r="O845" s="66"/>
      <c r="P845" s="66" t="s">
        <v>1829</v>
      </c>
      <c r="Q845" s="141">
        <v>1</v>
      </c>
    </row>
    <row r="846" spans="1:17" s="72" customFormat="1">
      <c r="A846" s="66"/>
      <c r="B846" s="66" t="s">
        <v>447</v>
      </c>
      <c r="C846" s="221" t="s">
        <v>1706</v>
      </c>
      <c r="D846" s="66" t="s">
        <v>2323</v>
      </c>
      <c r="E846" s="68">
        <v>1.0826100000000001</v>
      </c>
      <c r="F846" s="74">
        <v>1</v>
      </c>
      <c r="G846" s="74">
        <v>1</v>
      </c>
      <c r="H846" s="68">
        <f t="shared" ref="H846:H909" si="26">ROUND(E846*F846,5)</f>
        <v>1.0826100000000001</v>
      </c>
      <c r="I846" s="70">
        <f t="shared" ref="I846:I909" si="27">ROUND(E846*G846,5)</f>
        <v>1.0826100000000001</v>
      </c>
      <c r="J846" s="71">
        <f>ROUND((H846*'2-Calculator'!$D$26),2)</f>
        <v>7134.4</v>
      </c>
      <c r="K846" s="71">
        <f>ROUND((I846*'2-Calculator'!$D$26),2)</f>
        <v>7134.4</v>
      </c>
      <c r="L846" s="69">
        <v>2.4300000000000002</v>
      </c>
      <c r="M846" s="66" t="s">
        <v>2525</v>
      </c>
      <c r="N846" s="66" t="s">
        <v>2526</v>
      </c>
      <c r="O846" s="66"/>
      <c r="P846" s="66" t="s">
        <v>1829</v>
      </c>
      <c r="Q846" s="141">
        <v>0</v>
      </c>
    </row>
    <row r="847" spans="1:17" s="72" customFormat="1">
      <c r="A847" s="66"/>
      <c r="B847" s="66" t="s">
        <v>446</v>
      </c>
      <c r="C847" s="221" t="s">
        <v>1706</v>
      </c>
      <c r="D847" s="66" t="s">
        <v>2323</v>
      </c>
      <c r="E847" s="68">
        <v>1.2934099999999999</v>
      </c>
      <c r="F847" s="74">
        <v>1</v>
      </c>
      <c r="G847" s="74">
        <v>1</v>
      </c>
      <c r="H847" s="68">
        <f t="shared" si="26"/>
        <v>1.2934099999999999</v>
      </c>
      <c r="I847" s="70">
        <f t="shared" si="27"/>
        <v>1.2934099999999999</v>
      </c>
      <c r="J847" s="71">
        <f>ROUND((H847*'2-Calculator'!$D$26),2)</f>
        <v>8523.57</v>
      </c>
      <c r="K847" s="71">
        <f>ROUND((I847*'2-Calculator'!$D$26),2)</f>
        <v>8523.57</v>
      </c>
      <c r="L847" s="69">
        <v>3.23</v>
      </c>
      <c r="M847" s="66" t="s">
        <v>2525</v>
      </c>
      <c r="N847" s="66" t="s">
        <v>2526</v>
      </c>
      <c r="O847" s="66"/>
      <c r="P847" s="66" t="s">
        <v>1829</v>
      </c>
      <c r="Q847" s="141">
        <v>3</v>
      </c>
    </row>
    <row r="848" spans="1:17" s="72" customFormat="1">
      <c r="A848" s="66"/>
      <c r="B848" s="66" t="s">
        <v>445</v>
      </c>
      <c r="C848" s="221" t="s">
        <v>1706</v>
      </c>
      <c r="D848" s="66" t="s">
        <v>2323</v>
      </c>
      <c r="E848" s="68">
        <v>1.92699</v>
      </c>
      <c r="F848" s="74">
        <v>1</v>
      </c>
      <c r="G848" s="74">
        <v>1</v>
      </c>
      <c r="H848" s="68">
        <f t="shared" si="26"/>
        <v>1.92699</v>
      </c>
      <c r="I848" s="70">
        <f t="shared" si="27"/>
        <v>1.92699</v>
      </c>
      <c r="J848" s="71">
        <f>ROUND((H848*'2-Calculator'!$D$26),2)</f>
        <v>12698.86</v>
      </c>
      <c r="K848" s="71">
        <f>ROUND((I848*'2-Calculator'!$D$26),2)</f>
        <v>12698.86</v>
      </c>
      <c r="L848" s="69">
        <v>7.51</v>
      </c>
      <c r="M848" s="66" t="s">
        <v>2525</v>
      </c>
      <c r="N848" s="66" t="s">
        <v>2526</v>
      </c>
      <c r="O848" s="66"/>
      <c r="P848" s="66" t="s">
        <v>1829</v>
      </c>
      <c r="Q848" s="141">
        <v>2</v>
      </c>
    </row>
    <row r="849" spans="1:17" s="72" customFormat="1">
      <c r="A849" s="66"/>
      <c r="B849" s="66" t="s">
        <v>444</v>
      </c>
      <c r="C849" s="221" t="s">
        <v>1706</v>
      </c>
      <c r="D849" s="66" t="s">
        <v>2323</v>
      </c>
      <c r="E849" s="68">
        <v>3.8917899999999999</v>
      </c>
      <c r="F849" s="74">
        <v>1</v>
      </c>
      <c r="G849" s="74">
        <v>1</v>
      </c>
      <c r="H849" s="68">
        <f t="shared" si="26"/>
        <v>3.8917899999999999</v>
      </c>
      <c r="I849" s="70">
        <f t="shared" si="27"/>
        <v>3.8917899999999999</v>
      </c>
      <c r="J849" s="71">
        <f>ROUND((H849*'2-Calculator'!$D$26),2)</f>
        <v>25646.9</v>
      </c>
      <c r="K849" s="71">
        <f>ROUND((I849*'2-Calculator'!$D$26),2)</f>
        <v>25646.9</v>
      </c>
      <c r="L849" s="69">
        <v>10.83</v>
      </c>
      <c r="M849" s="66" t="s">
        <v>2525</v>
      </c>
      <c r="N849" s="66" t="s">
        <v>2526</v>
      </c>
      <c r="O849" s="66"/>
      <c r="P849" s="66" t="s">
        <v>1829</v>
      </c>
      <c r="Q849" s="141">
        <v>0</v>
      </c>
    </row>
    <row r="850" spans="1:17" s="72" customFormat="1">
      <c r="A850" s="66"/>
      <c r="B850" s="66" t="s">
        <v>443</v>
      </c>
      <c r="C850" s="221" t="s">
        <v>1707</v>
      </c>
      <c r="D850" s="66" t="s">
        <v>2324</v>
      </c>
      <c r="E850" s="68">
        <v>0.87517999999999996</v>
      </c>
      <c r="F850" s="74">
        <v>1</v>
      </c>
      <c r="G850" s="74">
        <v>1</v>
      </c>
      <c r="H850" s="68">
        <f t="shared" si="26"/>
        <v>0.87517999999999996</v>
      </c>
      <c r="I850" s="70">
        <f t="shared" si="27"/>
        <v>0.87517999999999996</v>
      </c>
      <c r="J850" s="71">
        <f>ROUND((H850*'2-Calculator'!$D$26),2)</f>
        <v>5767.44</v>
      </c>
      <c r="K850" s="71">
        <f>ROUND((I850*'2-Calculator'!$D$26),2)</f>
        <v>5767.44</v>
      </c>
      <c r="L850" s="69">
        <v>1.89</v>
      </c>
      <c r="M850" s="66" t="s">
        <v>2525</v>
      </c>
      <c r="N850" s="66" t="s">
        <v>2526</v>
      </c>
      <c r="O850" s="66"/>
      <c r="P850" s="66" t="s">
        <v>1829</v>
      </c>
      <c r="Q850" s="141">
        <v>109</v>
      </c>
    </row>
    <row r="851" spans="1:17" s="72" customFormat="1">
      <c r="A851" s="66"/>
      <c r="B851" s="66" t="s">
        <v>442</v>
      </c>
      <c r="C851" s="221" t="s">
        <v>1707</v>
      </c>
      <c r="D851" s="66" t="s">
        <v>2324</v>
      </c>
      <c r="E851" s="68">
        <v>1.0328599999999999</v>
      </c>
      <c r="F851" s="74">
        <v>1</v>
      </c>
      <c r="G851" s="74">
        <v>1</v>
      </c>
      <c r="H851" s="68">
        <f t="shared" si="26"/>
        <v>1.0328599999999999</v>
      </c>
      <c r="I851" s="70">
        <f t="shared" si="27"/>
        <v>1.0328599999999999</v>
      </c>
      <c r="J851" s="71">
        <f>ROUND((H851*'2-Calculator'!$D$26),2)</f>
        <v>6806.55</v>
      </c>
      <c r="K851" s="71">
        <f>ROUND((I851*'2-Calculator'!$D$26),2)</f>
        <v>6806.55</v>
      </c>
      <c r="L851" s="69">
        <v>2.46</v>
      </c>
      <c r="M851" s="66" t="s">
        <v>2525</v>
      </c>
      <c r="N851" s="66" t="s">
        <v>2526</v>
      </c>
      <c r="O851" s="66"/>
      <c r="P851" s="66" t="s">
        <v>1829</v>
      </c>
      <c r="Q851" s="141">
        <v>55</v>
      </c>
    </row>
    <row r="852" spans="1:17" s="72" customFormat="1">
      <c r="A852" s="66"/>
      <c r="B852" s="66" t="s">
        <v>441</v>
      </c>
      <c r="C852" s="221" t="s">
        <v>1707</v>
      </c>
      <c r="D852" s="66" t="s">
        <v>2324</v>
      </c>
      <c r="E852" s="68">
        <v>1.6473199999999999</v>
      </c>
      <c r="F852" s="74">
        <v>1</v>
      </c>
      <c r="G852" s="74">
        <v>1</v>
      </c>
      <c r="H852" s="68">
        <f t="shared" si="26"/>
        <v>1.6473199999999999</v>
      </c>
      <c r="I852" s="70">
        <f t="shared" si="27"/>
        <v>1.6473199999999999</v>
      </c>
      <c r="J852" s="71">
        <f>ROUND((H852*'2-Calculator'!$D$26),2)</f>
        <v>10855.84</v>
      </c>
      <c r="K852" s="71">
        <f>ROUND((I852*'2-Calculator'!$D$26),2)</f>
        <v>10855.84</v>
      </c>
      <c r="L852" s="69">
        <v>4.92</v>
      </c>
      <c r="M852" s="66" t="s">
        <v>2525</v>
      </c>
      <c r="N852" s="66" t="s">
        <v>2526</v>
      </c>
      <c r="O852" s="66"/>
      <c r="P852" s="66" t="s">
        <v>1829</v>
      </c>
      <c r="Q852" s="141">
        <v>12</v>
      </c>
    </row>
    <row r="853" spans="1:17" s="72" customFormat="1">
      <c r="A853" s="66"/>
      <c r="B853" s="66" t="s">
        <v>440</v>
      </c>
      <c r="C853" s="221" t="s">
        <v>1707</v>
      </c>
      <c r="D853" s="66" t="s">
        <v>2324</v>
      </c>
      <c r="E853" s="68">
        <v>3.7451400000000001</v>
      </c>
      <c r="F853" s="74">
        <v>1</v>
      </c>
      <c r="G853" s="74">
        <v>1</v>
      </c>
      <c r="H853" s="68">
        <f t="shared" si="26"/>
        <v>3.7451400000000001</v>
      </c>
      <c r="I853" s="70">
        <f t="shared" si="27"/>
        <v>3.7451400000000001</v>
      </c>
      <c r="J853" s="71">
        <f>ROUND((H853*'2-Calculator'!$D$26),2)</f>
        <v>24680.47</v>
      </c>
      <c r="K853" s="71">
        <f>ROUND((I853*'2-Calculator'!$D$26),2)</f>
        <v>24680.47</v>
      </c>
      <c r="L853" s="69">
        <v>11.67</v>
      </c>
      <c r="M853" s="66" t="s">
        <v>2525</v>
      </c>
      <c r="N853" s="66" t="s">
        <v>2526</v>
      </c>
      <c r="O853" s="66"/>
      <c r="P853" s="66" t="s">
        <v>1829</v>
      </c>
      <c r="Q853" s="141">
        <v>1</v>
      </c>
    </row>
    <row r="854" spans="1:17" s="72" customFormat="1">
      <c r="A854" s="66"/>
      <c r="B854" s="66" t="s">
        <v>439</v>
      </c>
      <c r="C854" s="221" t="s">
        <v>1708</v>
      </c>
      <c r="D854" s="66" t="s">
        <v>2325</v>
      </c>
      <c r="E854" s="68">
        <v>0.69867000000000001</v>
      </c>
      <c r="F854" s="74">
        <v>1</v>
      </c>
      <c r="G854" s="74">
        <v>1</v>
      </c>
      <c r="H854" s="68">
        <f t="shared" si="26"/>
        <v>0.69867000000000001</v>
      </c>
      <c r="I854" s="70">
        <f t="shared" si="27"/>
        <v>0.69867000000000001</v>
      </c>
      <c r="J854" s="71">
        <f>ROUND((H854*'2-Calculator'!$D$26),2)</f>
        <v>4604.24</v>
      </c>
      <c r="K854" s="71">
        <f>ROUND((I854*'2-Calculator'!$D$26),2)</f>
        <v>4604.24</v>
      </c>
      <c r="L854" s="69">
        <v>1.55</v>
      </c>
      <c r="M854" s="66" t="s">
        <v>2525</v>
      </c>
      <c r="N854" s="66" t="s">
        <v>2526</v>
      </c>
      <c r="O854" s="66"/>
      <c r="P854" s="66" t="s">
        <v>1829</v>
      </c>
      <c r="Q854" s="141">
        <v>4</v>
      </c>
    </row>
    <row r="855" spans="1:17" s="72" customFormat="1">
      <c r="A855" s="66"/>
      <c r="B855" s="66" t="s">
        <v>438</v>
      </c>
      <c r="C855" s="221" t="s">
        <v>1708</v>
      </c>
      <c r="D855" s="66" t="s">
        <v>2325</v>
      </c>
      <c r="E855" s="68">
        <v>1.0116799999999999</v>
      </c>
      <c r="F855" s="74">
        <v>1</v>
      </c>
      <c r="G855" s="74">
        <v>1</v>
      </c>
      <c r="H855" s="68">
        <f t="shared" si="26"/>
        <v>1.0116799999999999</v>
      </c>
      <c r="I855" s="70">
        <f t="shared" si="27"/>
        <v>1.0116799999999999</v>
      </c>
      <c r="J855" s="71">
        <f>ROUND((H855*'2-Calculator'!$D$26),2)</f>
        <v>6666.97</v>
      </c>
      <c r="K855" s="71">
        <f>ROUND((I855*'2-Calculator'!$D$26),2)</f>
        <v>6666.97</v>
      </c>
      <c r="L855" s="69">
        <v>1.8</v>
      </c>
      <c r="M855" s="66" t="s">
        <v>2525</v>
      </c>
      <c r="N855" s="66" t="s">
        <v>2526</v>
      </c>
      <c r="O855" s="66"/>
      <c r="P855" s="66" t="s">
        <v>1829</v>
      </c>
      <c r="Q855" s="141">
        <v>2</v>
      </c>
    </row>
    <row r="856" spans="1:17" s="72" customFormat="1">
      <c r="A856" s="66"/>
      <c r="B856" s="66" t="s">
        <v>437</v>
      </c>
      <c r="C856" s="221" t="s">
        <v>1708</v>
      </c>
      <c r="D856" s="66" t="s">
        <v>2325</v>
      </c>
      <c r="E856" s="68">
        <v>1.7046300000000001</v>
      </c>
      <c r="F856" s="74">
        <v>1</v>
      </c>
      <c r="G856" s="74">
        <v>1</v>
      </c>
      <c r="H856" s="68">
        <f t="shared" si="26"/>
        <v>1.7046300000000001</v>
      </c>
      <c r="I856" s="70">
        <f t="shared" si="27"/>
        <v>1.7046300000000001</v>
      </c>
      <c r="J856" s="71">
        <f>ROUND((H856*'2-Calculator'!$D$26),2)</f>
        <v>11233.51</v>
      </c>
      <c r="K856" s="71">
        <f>ROUND((I856*'2-Calculator'!$D$26),2)</f>
        <v>11233.51</v>
      </c>
      <c r="L856" s="69">
        <v>10.86</v>
      </c>
      <c r="M856" s="66" t="s">
        <v>2525</v>
      </c>
      <c r="N856" s="66" t="s">
        <v>2526</v>
      </c>
      <c r="O856" s="66"/>
      <c r="P856" s="66" t="s">
        <v>1829</v>
      </c>
      <c r="Q856" s="141">
        <v>1</v>
      </c>
    </row>
    <row r="857" spans="1:17" s="72" customFormat="1">
      <c r="A857" s="66"/>
      <c r="B857" s="66" t="s">
        <v>436</v>
      </c>
      <c r="C857" s="221" t="s">
        <v>1708</v>
      </c>
      <c r="D857" s="66" t="s">
        <v>2325</v>
      </c>
      <c r="E857" s="68">
        <v>4.7779400000000001</v>
      </c>
      <c r="F857" s="74">
        <v>1</v>
      </c>
      <c r="G857" s="74">
        <v>1</v>
      </c>
      <c r="H857" s="68">
        <f t="shared" si="26"/>
        <v>4.7779400000000001</v>
      </c>
      <c r="I857" s="70">
        <f t="shared" si="27"/>
        <v>4.7779400000000001</v>
      </c>
      <c r="J857" s="71">
        <f>ROUND((H857*'2-Calculator'!$D$26),2)</f>
        <v>31486.62</v>
      </c>
      <c r="K857" s="71">
        <f>ROUND((I857*'2-Calculator'!$D$26),2)</f>
        <v>31486.62</v>
      </c>
      <c r="L857" s="69">
        <v>16</v>
      </c>
      <c r="M857" s="66" t="s">
        <v>2525</v>
      </c>
      <c r="N857" s="66" t="s">
        <v>2526</v>
      </c>
      <c r="O857" s="66"/>
      <c r="P857" s="66" t="s">
        <v>1829</v>
      </c>
      <c r="Q857" s="141">
        <v>0</v>
      </c>
    </row>
    <row r="858" spans="1:17" s="72" customFormat="1">
      <c r="A858" s="66"/>
      <c r="B858" s="66" t="s">
        <v>435</v>
      </c>
      <c r="C858" s="221" t="s">
        <v>1709</v>
      </c>
      <c r="D858" s="66" t="s">
        <v>2326</v>
      </c>
      <c r="E858" s="68">
        <v>0.61826000000000003</v>
      </c>
      <c r="F858" s="74">
        <v>1</v>
      </c>
      <c r="G858" s="74">
        <v>1</v>
      </c>
      <c r="H858" s="68">
        <f t="shared" si="26"/>
        <v>0.61826000000000003</v>
      </c>
      <c r="I858" s="70">
        <f t="shared" si="27"/>
        <v>0.61826000000000003</v>
      </c>
      <c r="J858" s="71">
        <f>ROUND((H858*'2-Calculator'!$D$26),2)</f>
        <v>4074.33</v>
      </c>
      <c r="K858" s="71">
        <f>ROUND((I858*'2-Calculator'!$D$26),2)</f>
        <v>4074.33</v>
      </c>
      <c r="L858" s="69">
        <v>1.74</v>
      </c>
      <c r="M858" s="66" t="s">
        <v>2525</v>
      </c>
      <c r="N858" s="66" t="s">
        <v>2526</v>
      </c>
      <c r="O858" s="66"/>
      <c r="P858" s="66" t="s">
        <v>1829</v>
      </c>
      <c r="Q858" s="141">
        <v>3</v>
      </c>
    </row>
    <row r="859" spans="1:17" s="72" customFormat="1">
      <c r="A859" s="66"/>
      <c r="B859" s="66" t="s">
        <v>434</v>
      </c>
      <c r="C859" s="221" t="s">
        <v>1709</v>
      </c>
      <c r="D859" s="66" t="s">
        <v>2326</v>
      </c>
      <c r="E859" s="68">
        <v>0.8155</v>
      </c>
      <c r="F859" s="74">
        <v>1</v>
      </c>
      <c r="G859" s="74">
        <v>1</v>
      </c>
      <c r="H859" s="68">
        <f t="shared" si="26"/>
        <v>0.8155</v>
      </c>
      <c r="I859" s="70">
        <f t="shared" si="27"/>
        <v>0.8155</v>
      </c>
      <c r="J859" s="71">
        <f>ROUND((H859*'2-Calculator'!$D$26),2)</f>
        <v>5374.15</v>
      </c>
      <c r="K859" s="71">
        <f>ROUND((I859*'2-Calculator'!$D$26),2)</f>
        <v>5374.15</v>
      </c>
      <c r="L859" s="69">
        <v>2.11</v>
      </c>
      <c r="M859" s="66" t="s">
        <v>2525</v>
      </c>
      <c r="N859" s="66" t="s">
        <v>2526</v>
      </c>
      <c r="O859" s="66"/>
      <c r="P859" s="66" t="s">
        <v>1829</v>
      </c>
      <c r="Q859" s="141">
        <v>5</v>
      </c>
    </row>
    <row r="860" spans="1:17" s="72" customFormat="1">
      <c r="A860" s="66"/>
      <c r="B860" s="66" t="s">
        <v>433</v>
      </c>
      <c r="C860" s="221" t="s">
        <v>1709</v>
      </c>
      <c r="D860" s="66" t="s">
        <v>2326</v>
      </c>
      <c r="E860" s="68">
        <v>1.40994</v>
      </c>
      <c r="F860" s="74">
        <v>1</v>
      </c>
      <c r="G860" s="74">
        <v>1</v>
      </c>
      <c r="H860" s="68">
        <f t="shared" si="26"/>
        <v>1.40994</v>
      </c>
      <c r="I860" s="70">
        <f t="shared" si="27"/>
        <v>1.40994</v>
      </c>
      <c r="J860" s="71">
        <f>ROUND((H860*'2-Calculator'!$D$26),2)</f>
        <v>9291.5</v>
      </c>
      <c r="K860" s="71">
        <f>ROUND((I860*'2-Calculator'!$D$26),2)</f>
        <v>9291.5</v>
      </c>
      <c r="L860" s="69">
        <v>5.93</v>
      </c>
      <c r="M860" s="66" t="s">
        <v>2525</v>
      </c>
      <c r="N860" s="66" t="s">
        <v>2526</v>
      </c>
      <c r="O860" s="66"/>
      <c r="P860" s="66" t="s">
        <v>1829</v>
      </c>
      <c r="Q860" s="141">
        <v>4</v>
      </c>
    </row>
    <row r="861" spans="1:17" s="72" customFormat="1">
      <c r="A861" s="66"/>
      <c r="B861" s="66" t="s">
        <v>432</v>
      </c>
      <c r="C861" s="221" t="s">
        <v>1709</v>
      </c>
      <c r="D861" s="66" t="s">
        <v>2326</v>
      </c>
      <c r="E861" s="68">
        <v>3.03363</v>
      </c>
      <c r="F861" s="74">
        <v>1</v>
      </c>
      <c r="G861" s="74">
        <v>1</v>
      </c>
      <c r="H861" s="68">
        <f t="shared" si="26"/>
        <v>3.03363</v>
      </c>
      <c r="I861" s="70">
        <f t="shared" si="27"/>
        <v>3.03363</v>
      </c>
      <c r="J861" s="71">
        <f>ROUND((H861*'2-Calculator'!$D$26),2)</f>
        <v>19991.62</v>
      </c>
      <c r="K861" s="71">
        <f>ROUND((I861*'2-Calculator'!$D$26),2)</f>
        <v>19991.62</v>
      </c>
      <c r="L861" s="69">
        <v>27.5</v>
      </c>
      <c r="M861" s="66" t="s">
        <v>2525</v>
      </c>
      <c r="N861" s="66" t="s">
        <v>2526</v>
      </c>
      <c r="O861" s="66"/>
      <c r="P861" s="66" t="s">
        <v>1829</v>
      </c>
      <c r="Q861" s="141">
        <v>0</v>
      </c>
    </row>
    <row r="862" spans="1:17" s="72" customFormat="1">
      <c r="A862" s="66"/>
      <c r="B862" s="66" t="s">
        <v>431</v>
      </c>
      <c r="C862" s="221" t="s">
        <v>1710</v>
      </c>
      <c r="D862" s="66" t="s">
        <v>2327</v>
      </c>
      <c r="E862" s="68">
        <v>0.71708000000000005</v>
      </c>
      <c r="F862" s="74">
        <v>1</v>
      </c>
      <c r="G862" s="74">
        <v>1</v>
      </c>
      <c r="H862" s="68">
        <f t="shared" si="26"/>
        <v>0.71708000000000005</v>
      </c>
      <c r="I862" s="70">
        <f t="shared" si="27"/>
        <v>0.71708000000000005</v>
      </c>
      <c r="J862" s="71">
        <f>ROUND((H862*'2-Calculator'!$D$26),2)</f>
        <v>4725.5600000000004</v>
      </c>
      <c r="K862" s="71">
        <f>ROUND((I862*'2-Calculator'!$D$26),2)</f>
        <v>4725.5600000000004</v>
      </c>
      <c r="L862" s="69">
        <v>2.12</v>
      </c>
      <c r="M862" s="66" t="s">
        <v>2525</v>
      </c>
      <c r="N862" s="66" t="s">
        <v>2526</v>
      </c>
      <c r="O862" s="66"/>
      <c r="P862" s="66" t="s">
        <v>1829</v>
      </c>
      <c r="Q862" s="141">
        <v>8</v>
      </c>
    </row>
    <row r="863" spans="1:17" s="72" customFormat="1">
      <c r="A863" s="66"/>
      <c r="B863" s="66" t="s">
        <v>430</v>
      </c>
      <c r="C863" s="221" t="s">
        <v>1710</v>
      </c>
      <c r="D863" s="66" t="s">
        <v>2327</v>
      </c>
      <c r="E863" s="68">
        <v>1.01884</v>
      </c>
      <c r="F863" s="74">
        <v>1</v>
      </c>
      <c r="G863" s="74">
        <v>1</v>
      </c>
      <c r="H863" s="68">
        <f t="shared" si="26"/>
        <v>1.01884</v>
      </c>
      <c r="I863" s="70">
        <f t="shared" si="27"/>
        <v>1.01884</v>
      </c>
      <c r="J863" s="71">
        <f>ROUND((H863*'2-Calculator'!$D$26),2)</f>
        <v>6714.16</v>
      </c>
      <c r="K863" s="71">
        <f>ROUND((I863*'2-Calculator'!$D$26),2)</f>
        <v>6714.16</v>
      </c>
      <c r="L863" s="69">
        <v>3.67</v>
      </c>
      <c r="M863" s="66" t="s">
        <v>2525</v>
      </c>
      <c r="N863" s="66" t="s">
        <v>2526</v>
      </c>
      <c r="O863" s="66"/>
      <c r="P863" s="66" t="s">
        <v>1829</v>
      </c>
      <c r="Q863" s="141">
        <v>13</v>
      </c>
    </row>
    <row r="864" spans="1:17" s="72" customFormat="1">
      <c r="A864" s="66"/>
      <c r="B864" s="66" t="s">
        <v>429</v>
      </c>
      <c r="C864" s="221" t="s">
        <v>1710</v>
      </c>
      <c r="D864" s="66" t="s">
        <v>2327</v>
      </c>
      <c r="E864" s="68">
        <v>1.7720400000000001</v>
      </c>
      <c r="F864" s="74">
        <v>1</v>
      </c>
      <c r="G864" s="74">
        <v>1</v>
      </c>
      <c r="H864" s="68">
        <f t="shared" si="26"/>
        <v>1.7720400000000001</v>
      </c>
      <c r="I864" s="70">
        <f t="shared" si="27"/>
        <v>1.7720400000000001</v>
      </c>
      <c r="J864" s="71">
        <f>ROUND((H864*'2-Calculator'!$D$26),2)</f>
        <v>11677.74</v>
      </c>
      <c r="K864" s="71">
        <f>ROUND((I864*'2-Calculator'!$D$26),2)</f>
        <v>11677.74</v>
      </c>
      <c r="L864" s="69">
        <v>8.51</v>
      </c>
      <c r="M864" s="66" t="s">
        <v>2525</v>
      </c>
      <c r="N864" s="66" t="s">
        <v>2526</v>
      </c>
      <c r="O864" s="66"/>
      <c r="P864" s="66" t="s">
        <v>1829</v>
      </c>
      <c r="Q864" s="141">
        <v>3</v>
      </c>
    </row>
    <row r="865" spans="1:17" s="72" customFormat="1">
      <c r="A865" s="66"/>
      <c r="B865" s="66" t="s">
        <v>428</v>
      </c>
      <c r="C865" s="221" t="s">
        <v>1710</v>
      </c>
      <c r="D865" s="66" t="s">
        <v>2327</v>
      </c>
      <c r="E865" s="68">
        <v>4.0573499999999996</v>
      </c>
      <c r="F865" s="74">
        <v>1</v>
      </c>
      <c r="G865" s="74">
        <v>1</v>
      </c>
      <c r="H865" s="68">
        <f t="shared" si="26"/>
        <v>4.0573499999999996</v>
      </c>
      <c r="I865" s="70">
        <f t="shared" si="27"/>
        <v>4.0573499999999996</v>
      </c>
      <c r="J865" s="71">
        <f>ROUND((H865*'2-Calculator'!$D$26),2)</f>
        <v>26737.94</v>
      </c>
      <c r="K865" s="71">
        <f>ROUND((I865*'2-Calculator'!$D$26),2)</f>
        <v>26737.94</v>
      </c>
      <c r="L865" s="69">
        <v>16.399999999999999</v>
      </c>
      <c r="M865" s="66" t="s">
        <v>2525</v>
      </c>
      <c r="N865" s="66" t="s">
        <v>2526</v>
      </c>
      <c r="O865" s="66"/>
      <c r="P865" s="66" t="s">
        <v>1829</v>
      </c>
      <c r="Q865" s="141">
        <v>0</v>
      </c>
    </row>
    <row r="866" spans="1:17" s="72" customFormat="1">
      <c r="A866" s="66"/>
      <c r="B866" s="66" t="s">
        <v>427</v>
      </c>
      <c r="C866" s="221" t="s">
        <v>1711</v>
      </c>
      <c r="D866" s="66" t="s">
        <v>2328</v>
      </c>
      <c r="E866" s="68">
        <v>0.85055999999999998</v>
      </c>
      <c r="F866" s="74">
        <v>1</v>
      </c>
      <c r="G866" s="74">
        <v>1</v>
      </c>
      <c r="H866" s="68">
        <f t="shared" si="26"/>
        <v>0.85055999999999998</v>
      </c>
      <c r="I866" s="70">
        <f t="shared" si="27"/>
        <v>0.85055999999999998</v>
      </c>
      <c r="J866" s="71">
        <f>ROUND((H866*'2-Calculator'!$D$26),2)</f>
        <v>5605.19</v>
      </c>
      <c r="K866" s="71">
        <f>ROUND((I866*'2-Calculator'!$D$26),2)</f>
        <v>5605.19</v>
      </c>
      <c r="L866" s="69">
        <v>2.0299999999999998</v>
      </c>
      <c r="M866" s="66" t="s">
        <v>2525</v>
      </c>
      <c r="N866" s="66" t="s">
        <v>2526</v>
      </c>
      <c r="O866" s="66"/>
      <c r="P866" s="66" t="s">
        <v>1829</v>
      </c>
      <c r="Q866" s="141">
        <v>80</v>
      </c>
    </row>
    <row r="867" spans="1:17" s="72" customFormat="1">
      <c r="A867" s="66"/>
      <c r="B867" s="66" t="s">
        <v>426</v>
      </c>
      <c r="C867" s="221" t="s">
        <v>1711</v>
      </c>
      <c r="D867" s="66" t="s">
        <v>2328</v>
      </c>
      <c r="E867" s="68">
        <v>1.0522800000000001</v>
      </c>
      <c r="F867" s="74">
        <v>1</v>
      </c>
      <c r="G867" s="74">
        <v>1</v>
      </c>
      <c r="H867" s="68">
        <f t="shared" si="26"/>
        <v>1.0522800000000001</v>
      </c>
      <c r="I867" s="70">
        <f t="shared" si="27"/>
        <v>1.0522800000000001</v>
      </c>
      <c r="J867" s="71">
        <f>ROUND((H867*'2-Calculator'!$D$26),2)</f>
        <v>6934.53</v>
      </c>
      <c r="K867" s="71">
        <f>ROUND((I867*'2-Calculator'!$D$26),2)</f>
        <v>6934.53</v>
      </c>
      <c r="L867" s="69">
        <v>2.61</v>
      </c>
      <c r="M867" s="66" t="s">
        <v>2525</v>
      </c>
      <c r="N867" s="66" t="s">
        <v>2526</v>
      </c>
      <c r="O867" s="66"/>
      <c r="P867" s="66" t="s">
        <v>1829</v>
      </c>
      <c r="Q867" s="141">
        <v>49</v>
      </c>
    </row>
    <row r="868" spans="1:17" s="72" customFormat="1">
      <c r="A868" s="66"/>
      <c r="B868" s="66" t="s">
        <v>425</v>
      </c>
      <c r="C868" s="221" t="s">
        <v>1711</v>
      </c>
      <c r="D868" s="66" t="s">
        <v>2328</v>
      </c>
      <c r="E868" s="68">
        <v>1.81568</v>
      </c>
      <c r="F868" s="74">
        <v>1</v>
      </c>
      <c r="G868" s="74">
        <v>1</v>
      </c>
      <c r="H868" s="68">
        <f t="shared" si="26"/>
        <v>1.81568</v>
      </c>
      <c r="I868" s="70">
        <f t="shared" si="27"/>
        <v>1.81568</v>
      </c>
      <c r="J868" s="71">
        <f>ROUND((H868*'2-Calculator'!$D$26),2)</f>
        <v>11965.33</v>
      </c>
      <c r="K868" s="71">
        <f>ROUND((I868*'2-Calculator'!$D$26),2)</f>
        <v>11965.33</v>
      </c>
      <c r="L868" s="69">
        <v>5.07</v>
      </c>
      <c r="M868" s="66" t="s">
        <v>2525</v>
      </c>
      <c r="N868" s="66" t="s">
        <v>2526</v>
      </c>
      <c r="O868" s="66"/>
      <c r="P868" s="66" t="s">
        <v>1829</v>
      </c>
      <c r="Q868" s="141">
        <v>0</v>
      </c>
    </row>
    <row r="869" spans="1:17" s="72" customFormat="1">
      <c r="A869" s="66"/>
      <c r="B869" s="66" t="s">
        <v>424</v>
      </c>
      <c r="C869" s="221" t="s">
        <v>1711</v>
      </c>
      <c r="D869" s="66" t="s">
        <v>2328</v>
      </c>
      <c r="E869" s="68">
        <v>4.1455599999999997</v>
      </c>
      <c r="F869" s="74">
        <v>1</v>
      </c>
      <c r="G869" s="74">
        <v>1</v>
      </c>
      <c r="H869" s="68">
        <f t="shared" si="26"/>
        <v>4.1455599999999997</v>
      </c>
      <c r="I869" s="70">
        <f t="shared" si="27"/>
        <v>4.1455599999999997</v>
      </c>
      <c r="J869" s="71">
        <f>ROUND((H869*'2-Calculator'!$D$26),2)</f>
        <v>27319.24</v>
      </c>
      <c r="K869" s="71">
        <f>ROUND((I869*'2-Calculator'!$D$26),2)</f>
        <v>27319.24</v>
      </c>
      <c r="L869" s="69">
        <v>9.4</v>
      </c>
      <c r="M869" s="66" t="s">
        <v>2525</v>
      </c>
      <c r="N869" s="66" t="s">
        <v>2526</v>
      </c>
      <c r="O869" s="66"/>
      <c r="P869" s="66" t="s">
        <v>1829</v>
      </c>
      <c r="Q869" s="141">
        <v>0</v>
      </c>
    </row>
    <row r="870" spans="1:17" s="72" customFormat="1">
      <c r="A870" s="66"/>
      <c r="B870" s="66" t="s">
        <v>423</v>
      </c>
      <c r="C870" s="221" t="s">
        <v>1712</v>
      </c>
      <c r="D870" s="66" t="s">
        <v>2329</v>
      </c>
      <c r="E870" s="68">
        <v>0.45644000000000001</v>
      </c>
      <c r="F870" s="74">
        <v>1</v>
      </c>
      <c r="G870" s="74">
        <v>1</v>
      </c>
      <c r="H870" s="68">
        <f t="shared" si="26"/>
        <v>0.45644000000000001</v>
      </c>
      <c r="I870" s="70">
        <f t="shared" si="27"/>
        <v>0.45644000000000001</v>
      </c>
      <c r="J870" s="71">
        <f>ROUND((H870*'2-Calculator'!$D$26),2)</f>
        <v>3007.94</v>
      </c>
      <c r="K870" s="71">
        <f>ROUND((I870*'2-Calculator'!$D$26),2)</f>
        <v>3007.94</v>
      </c>
      <c r="L870" s="69">
        <v>2.64</v>
      </c>
      <c r="M870" s="66" t="s">
        <v>2525</v>
      </c>
      <c r="N870" s="66" t="s">
        <v>2526</v>
      </c>
      <c r="O870" s="66"/>
      <c r="P870" s="66" t="s">
        <v>1829</v>
      </c>
      <c r="Q870" s="141">
        <v>2</v>
      </c>
    </row>
    <row r="871" spans="1:17" s="72" customFormat="1">
      <c r="A871" s="66"/>
      <c r="B871" s="66" t="s">
        <v>422</v>
      </c>
      <c r="C871" s="221" t="s">
        <v>1712</v>
      </c>
      <c r="D871" s="66" t="s">
        <v>2329</v>
      </c>
      <c r="E871" s="68">
        <v>0.64581999999999995</v>
      </c>
      <c r="F871" s="74">
        <v>1</v>
      </c>
      <c r="G871" s="74">
        <v>1</v>
      </c>
      <c r="H871" s="68">
        <f t="shared" si="26"/>
        <v>0.64581999999999995</v>
      </c>
      <c r="I871" s="70">
        <f t="shared" si="27"/>
        <v>0.64581999999999995</v>
      </c>
      <c r="J871" s="71">
        <f>ROUND((H871*'2-Calculator'!$D$26),2)</f>
        <v>4255.95</v>
      </c>
      <c r="K871" s="71">
        <f>ROUND((I871*'2-Calculator'!$D$26),2)</f>
        <v>4255.95</v>
      </c>
      <c r="L871" s="69">
        <v>2.81</v>
      </c>
      <c r="M871" s="66" t="s">
        <v>2525</v>
      </c>
      <c r="N871" s="66" t="s">
        <v>2526</v>
      </c>
      <c r="O871" s="66"/>
      <c r="P871" s="66" t="s">
        <v>1829</v>
      </c>
      <c r="Q871" s="141">
        <v>10</v>
      </c>
    </row>
    <row r="872" spans="1:17" s="72" customFormat="1">
      <c r="A872" s="66"/>
      <c r="B872" s="66" t="s">
        <v>421</v>
      </c>
      <c r="C872" s="221" t="s">
        <v>1712</v>
      </c>
      <c r="D872" s="66" t="s">
        <v>2329</v>
      </c>
      <c r="E872" s="68">
        <v>1.12775</v>
      </c>
      <c r="F872" s="74">
        <v>1</v>
      </c>
      <c r="G872" s="74">
        <v>1</v>
      </c>
      <c r="H872" s="68">
        <f t="shared" si="26"/>
        <v>1.12775</v>
      </c>
      <c r="I872" s="70">
        <f t="shared" si="27"/>
        <v>1.12775</v>
      </c>
      <c r="J872" s="71">
        <f>ROUND((H872*'2-Calculator'!$D$26),2)</f>
        <v>7431.87</v>
      </c>
      <c r="K872" s="71">
        <f>ROUND((I872*'2-Calculator'!$D$26),2)</f>
        <v>7431.87</v>
      </c>
      <c r="L872" s="69">
        <v>5.85</v>
      </c>
      <c r="M872" s="66" t="s">
        <v>2525</v>
      </c>
      <c r="N872" s="66" t="s">
        <v>2526</v>
      </c>
      <c r="O872" s="66"/>
      <c r="P872" s="66" t="s">
        <v>1829</v>
      </c>
      <c r="Q872" s="141">
        <v>20</v>
      </c>
    </row>
    <row r="873" spans="1:17" s="72" customFormat="1">
      <c r="A873" s="66"/>
      <c r="B873" s="66" t="s">
        <v>420</v>
      </c>
      <c r="C873" s="221" t="s">
        <v>1712</v>
      </c>
      <c r="D873" s="66" t="s">
        <v>2329</v>
      </c>
      <c r="E873" s="68">
        <v>2.1072600000000001</v>
      </c>
      <c r="F873" s="74">
        <v>1</v>
      </c>
      <c r="G873" s="74">
        <v>1</v>
      </c>
      <c r="H873" s="68">
        <f t="shared" si="26"/>
        <v>2.1072600000000001</v>
      </c>
      <c r="I873" s="70">
        <f t="shared" si="27"/>
        <v>2.1072600000000001</v>
      </c>
      <c r="J873" s="71">
        <f>ROUND((H873*'2-Calculator'!$D$26),2)</f>
        <v>13886.84</v>
      </c>
      <c r="K873" s="71">
        <f>ROUND((I873*'2-Calculator'!$D$26),2)</f>
        <v>13886.84</v>
      </c>
      <c r="L873" s="69">
        <v>10.85</v>
      </c>
      <c r="M873" s="66" t="s">
        <v>2525</v>
      </c>
      <c r="N873" s="66" t="s">
        <v>2526</v>
      </c>
      <c r="O873" s="66"/>
      <c r="P873" s="66" t="s">
        <v>1829</v>
      </c>
      <c r="Q873" s="141">
        <v>2</v>
      </c>
    </row>
    <row r="874" spans="1:17" s="72" customFormat="1">
      <c r="A874" s="66"/>
      <c r="B874" s="66" t="s">
        <v>419</v>
      </c>
      <c r="C874" s="221" t="s">
        <v>1713</v>
      </c>
      <c r="D874" s="66" t="s">
        <v>2330</v>
      </c>
      <c r="E874" s="68">
        <v>0.46922999999999998</v>
      </c>
      <c r="F874" s="74">
        <v>1</v>
      </c>
      <c r="G874" s="74">
        <v>1</v>
      </c>
      <c r="H874" s="68">
        <f t="shared" si="26"/>
        <v>0.46922999999999998</v>
      </c>
      <c r="I874" s="70">
        <f t="shared" si="27"/>
        <v>0.46922999999999998</v>
      </c>
      <c r="J874" s="71">
        <f>ROUND((H874*'2-Calculator'!$D$26),2)</f>
        <v>3092.23</v>
      </c>
      <c r="K874" s="71">
        <f>ROUND((I874*'2-Calculator'!$D$26),2)</f>
        <v>3092.23</v>
      </c>
      <c r="L874" s="69">
        <v>2.5299999999999998</v>
      </c>
      <c r="M874" s="66" t="s">
        <v>2525</v>
      </c>
      <c r="N874" s="66" t="s">
        <v>2526</v>
      </c>
      <c r="O874" s="66"/>
      <c r="P874" s="66" t="s">
        <v>1829</v>
      </c>
      <c r="Q874" s="141">
        <v>26</v>
      </c>
    </row>
    <row r="875" spans="1:17" s="72" customFormat="1">
      <c r="A875" s="66"/>
      <c r="B875" s="66" t="s">
        <v>418</v>
      </c>
      <c r="C875" s="221" t="s">
        <v>1713</v>
      </c>
      <c r="D875" s="66" t="s">
        <v>2330</v>
      </c>
      <c r="E875" s="68">
        <v>0.63590999999999998</v>
      </c>
      <c r="F875" s="74">
        <v>1</v>
      </c>
      <c r="G875" s="74">
        <v>1</v>
      </c>
      <c r="H875" s="68">
        <f t="shared" si="26"/>
        <v>0.63590999999999998</v>
      </c>
      <c r="I875" s="70">
        <f t="shared" si="27"/>
        <v>0.63590999999999998</v>
      </c>
      <c r="J875" s="71">
        <f>ROUND((H875*'2-Calculator'!$D$26),2)</f>
        <v>4190.6499999999996</v>
      </c>
      <c r="K875" s="71">
        <f>ROUND((I875*'2-Calculator'!$D$26),2)</f>
        <v>4190.6499999999996</v>
      </c>
      <c r="L875" s="69">
        <v>3.44</v>
      </c>
      <c r="M875" s="66" t="s">
        <v>2525</v>
      </c>
      <c r="N875" s="66" t="s">
        <v>2526</v>
      </c>
      <c r="O875" s="66"/>
      <c r="P875" s="66" t="s">
        <v>1829</v>
      </c>
      <c r="Q875" s="141">
        <v>30</v>
      </c>
    </row>
    <row r="876" spans="1:17" s="72" customFormat="1">
      <c r="A876" s="66"/>
      <c r="B876" s="66" t="s">
        <v>417</v>
      </c>
      <c r="C876" s="221" t="s">
        <v>1713</v>
      </c>
      <c r="D876" s="66" t="s">
        <v>2330</v>
      </c>
      <c r="E876" s="68">
        <v>0.98460999999999999</v>
      </c>
      <c r="F876" s="74">
        <v>1</v>
      </c>
      <c r="G876" s="74">
        <v>1</v>
      </c>
      <c r="H876" s="68">
        <f t="shared" si="26"/>
        <v>0.98460999999999999</v>
      </c>
      <c r="I876" s="70">
        <f t="shared" si="27"/>
        <v>0.98460999999999999</v>
      </c>
      <c r="J876" s="71">
        <f>ROUND((H876*'2-Calculator'!$D$26),2)</f>
        <v>6488.58</v>
      </c>
      <c r="K876" s="71">
        <f>ROUND((I876*'2-Calculator'!$D$26),2)</f>
        <v>6488.58</v>
      </c>
      <c r="L876" s="69">
        <v>6.24</v>
      </c>
      <c r="M876" s="66" t="s">
        <v>2525</v>
      </c>
      <c r="N876" s="66" t="s">
        <v>2526</v>
      </c>
      <c r="O876" s="66"/>
      <c r="P876" s="66" t="s">
        <v>1829</v>
      </c>
      <c r="Q876" s="141">
        <v>7</v>
      </c>
    </row>
    <row r="877" spans="1:17" s="72" customFormat="1">
      <c r="A877" s="66"/>
      <c r="B877" s="66" t="s">
        <v>416</v>
      </c>
      <c r="C877" s="221" t="s">
        <v>1713</v>
      </c>
      <c r="D877" s="66" t="s">
        <v>2330</v>
      </c>
      <c r="E877" s="68">
        <v>1.70143</v>
      </c>
      <c r="F877" s="74">
        <v>1</v>
      </c>
      <c r="G877" s="74">
        <v>1</v>
      </c>
      <c r="H877" s="68">
        <f t="shared" si="26"/>
        <v>1.70143</v>
      </c>
      <c r="I877" s="70">
        <f t="shared" si="27"/>
        <v>1.70143</v>
      </c>
      <c r="J877" s="71">
        <f>ROUND((H877*'2-Calculator'!$D$26),2)</f>
        <v>11212.42</v>
      </c>
      <c r="K877" s="71">
        <f>ROUND((I877*'2-Calculator'!$D$26),2)</f>
        <v>11212.42</v>
      </c>
      <c r="L877" s="69">
        <v>14.09</v>
      </c>
      <c r="M877" s="66" t="s">
        <v>2525</v>
      </c>
      <c r="N877" s="66" t="s">
        <v>2526</v>
      </c>
      <c r="O877" s="66"/>
      <c r="P877" s="66" t="s">
        <v>1829</v>
      </c>
      <c r="Q877" s="141">
        <v>0</v>
      </c>
    </row>
    <row r="878" spans="1:17" s="72" customFormat="1">
      <c r="A878" s="66"/>
      <c r="B878" s="66" t="s">
        <v>415</v>
      </c>
      <c r="C878" s="221" t="s">
        <v>1714</v>
      </c>
      <c r="D878" s="66" t="s">
        <v>2331</v>
      </c>
      <c r="E878" s="68">
        <v>0.38657000000000002</v>
      </c>
      <c r="F878" s="74">
        <v>1</v>
      </c>
      <c r="G878" s="74">
        <v>1</v>
      </c>
      <c r="H878" s="68">
        <f t="shared" si="26"/>
        <v>0.38657000000000002</v>
      </c>
      <c r="I878" s="70">
        <f t="shared" si="27"/>
        <v>0.38657000000000002</v>
      </c>
      <c r="J878" s="71">
        <f>ROUND((H878*'2-Calculator'!$D$26),2)</f>
        <v>2547.5</v>
      </c>
      <c r="K878" s="71">
        <f>ROUND((I878*'2-Calculator'!$D$26),2)</f>
        <v>2547.5</v>
      </c>
      <c r="L878" s="69">
        <v>1.59</v>
      </c>
      <c r="M878" s="66" t="s">
        <v>2525</v>
      </c>
      <c r="N878" s="66" t="s">
        <v>2526</v>
      </c>
      <c r="O878" s="66"/>
      <c r="P878" s="66" t="s">
        <v>1829</v>
      </c>
      <c r="Q878" s="141">
        <v>17</v>
      </c>
    </row>
    <row r="879" spans="1:17" s="72" customFormat="1">
      <c r="A879" s="66"/>
      <c r="B879" s="66" t="s">
        <v>414</v>
      </c>
      <c r="C879" s="221" t="s">
        <v>1714</v>
      </c>
      <c r="D879" s="66" t="s">
        <v>2331</v>
      </c>
      <c r="E879" s="68">
        <v>0.49184</v>
      </c>
      <c r="F879" s="74">
        <v>1</v>
      </c>
      <c r="G879" s="74">
        <v>1</v>
      </c>
      <c r="H879" s="68">
        <f t="shared" si="26"/>
        <v>0.49184</v>
      </c>
      <c r="I879" s="70">
        <f t="shared" si="27"/>
        <v>0.49184</v>
      </c>
      <c r="J879" s="71">
        <f>ROUND((H879*'2-Calculator'!$D$26),2)</f>
        <v>3241.23</v>
      </c>
      <c r="K879" s="71">
        <f>ROUND((I879*'2-Calculator'!$D$26),2)</f>
        <v>3241.23</v>
      </c>
      <c r="L879" s="69">
        <v>2.19</v>
      </c>
      <c r="M879" s="66" t="s">
        <v>2525</v>
      </c>
      <c r="N879" s="66" t="s">
        <v>2526</v>
      </c>
      <c r="O879" s="66"/>
      <c r="P879" s="66" t="s">
        <v>1829</v>
      </c>
      <c r="Q879" s="141">
        <v>16</v>
      </c>
    </row>
    <row r="880" spans="1:17" s="72" customFormat="1">
      <c r="A880" s="66"/>
      <c r="B880" s="66" t="s">
        <v>413</v>
      </c>
      <c r="C880" s="221" t="s">
        <v>1714</v>
      </c>
      <c r="D880" s="66" t="s">
        <v>2331</v>
      </c>
      <c r="E880" s="68">
        <v>0.82218999999999998</v>
      </c>
      <c r="F880" s="74">
        <v>1</v>
      </c>
      <c r="G880" s="74">
        <v>1</v>
      </c>
      <c r="H880" s="68">
        <f t="shared" si="26"/>
        <v>0.82218999999999998</v>
      </c>
      <c r="I880" s="70">
        <f t="shared" si="27"/>
        <v>0.82218999999999998</v>
      </c>
      <c r="J880" s="71">
        <f>ROUND((H880*'2-Calculator'!$D$26),2)</f>
        <v>5418.23</v>
      </c>
      <c r="K880" s="71">
        <f>ROUND((I880*'2-Calculator'!$D$26),2)</f>
        <v>5418.23</v>
      </c>
      <c r="L880" s="69">
        <v>3.86</v>
      </c>
      <c r="M880" s="66" t="s">
        <v>2525</v>
      </c>
      <c r="N880" s="66" t="s">
        <v>2526</v>
      </c>
      <c r="O880" s="66"/>
      <c r="P880" s="66" t="s">
        <v>1829</v>
      </c>
      <c r="Q880" s="141">
        <v>6</v>
      </c>
    </row>
    <row r="881" spans="1:17" s="72" customFormat="1">
      <c r="A881" s="66"/>
      <c r="B881" s="66" t="s">
        <v>412</v>
      </c>
      <c r="C881" s="221" t="s">
        <v>1714</v>
      </c>
      <c r="D881" s="66" t="s">
        <v>2331</v>
      </c>
      <c r="E881" s="68">
        <v>1.56386</v>
      </c>
      <c r="F881" s="74">
        <v>1</v>
      </c>
      <c r="G881" s="74">
        <v>1</v>
      </c>
      <c r="H881" s="68">
        <f t="shared" si="26"/>
        <v>1.56386</v>
      </c>
      <c r="I881" s="70">
        <f t="shared" si="27"/>
        <v>1.56386</v>
      </c>
      <c r="J881" s="71">
        <f>ROUND((H881*'2-Calculator'!$D$26),2)</f>
        <v>10305.84</v>
      </c>
      <c r="K881" s="71">
        <f>ROUND((I881*'2-Calculator'!$D$26),2)</f>
        <v>10305.84</v>
      </c>
      <c r="L881" s="69">
        <v>8</v>
      </c>
      <c r="M881" s="66" t="s">
        <v>2525</v>
      </c>
      <c r="N881" s="66" t="s">
        <v>2526</v>
      </c>
      <c r="O881" s="66"/>
      <c r="P881" s="66" t="s">
        <v>1829</v>
      </c>
      <c r="Q881" s="141">
        <v>1</v>
      </c>
    </row>
    <row r="882" spans="1:17" s="72" customFormat="1">
      <c r="A882" s="66"/>
      <c r="B882" s="66" t="s">
        <v>411</v>
      </c>
      <c r="C882" s="221" t="s">
        <v>1715</v>
      </c>
      <c r="D882" s="66" t="s">
        <v>2332</v>
      </c>
      <c r="E882" s="68">
        <v>0.56159999999999999</v>
      </c>
      <c r="F882" s="74">
        <v>1.5</v>
      </c>
      <c r="G882" s="74">
        <v>1.5</v>
      </c>
      <c r="H882" s="68">
        <f t="shared" si="26"/>
        <v>0.84240000000000004</v>
      </c>
      <c r="I882" s="70">
        <f t="shared" si="27"/>
        <v>0.84240000000000004</v>
      </c>
      <c r="J882" s="71">
        <f>ROUND((H882*'2-Calculator'!$D$26),2)</f>
        <v>5551.42</v>
      </c>
      <c r="K882" s="71">
        <f>ROUND((I882*'2-Calculator'!$D$26),2)</f>
        <v>5551.42</v>
      </c>
      <c r="L882" s="69">
        <v>2.96</v>
      </c>
      <c r="M882" s="66" t="s">
        <v>363</v>
      </c>
      <c r="N882" s="66" t="s">
        <v>363</v>
      </c>
      <c r="O882" s="66"/>
      <c r="P882" s="66" t="s">
        <v>1829</v>
      </c>
      <c r="Q882" s="141">
        <v>5311</v>
      </c>
    </row>
    <row r="883" spans="1:17" s="72" customFormat="1">
      <c r="A883" s="66"/>
      <c r="B883" s="66" t="s">
        <v>410</v>
      </c>
      <c r="C883" s="221" t="s">
        <v>1715</v>
      </c>
      <c r="D883" s="66" t="s">
        <v>2332</v>
      </c>
      <c r="E883" s="68">
        <v>0.67023999999999995</v>
      </c>
      <c r="F883" s="74">
        <v>1.5</v>
      </c>
      <c r="G883" s="74">
        <v>1.5</v>
      </c>
      <c r="H883" s="68">
        <f t="shared" si="26"/>
        <v>1.00536</v>
      </c>
      <c r="I883" s="70">
        <f t="shared" si="27"/>
        <v>1.00536</v>
      </c>
      <c r="J883" s="71">
        <f>ROUND((H883*'2-Calculator'!$D$26),2)</f>
        <v>6625.32</v>
      </c>
      <c r="K883" s="71">
        <f>ROUND((I883*'2-Calculator'!$D$26),2)</f>
        <v>6625.32</v>
      </c>
      <c r="L883" s="69">
        <v>3.66</v>
      </c>
      <c r="M883" s="66" t="s">
        <v>363</v>
      </c>
      <c r="N883" s="66" t="s">
        <v>363</v>
      </c>
      <c r="O883" s="66"/>
      <c r="P883" s="66" t="s">
        <v>1829</v>
      </c>
      <c r="Q883" s="141">
        <v>2529</v>
      </c>
    </row>
    <row r="884" spans="1:17" s="72" customFormat="1">
      <c r="A884" s="66"/>
      <c r="B884" s="66" t="s">
        <v>409</v>
      </c>
      <c r="C884" s="221" t="s">
        <v>1715</v>
      </c>
      <c r="D884" s="66" t="s">
        <v>2332</v>
      </c>
      <c r="E884" s="68">
        <v>0.89285000000000003</v>
      </c>
      <c r="F884" s="74">
        <v>1.5</v>
      </c>
      <c r="G884" s="74">
        <v>1.5</v>
      </c>
      <c r="H884" s="68">
        <f t="shared" si="26"/>
        <v>1.33928</v>
      </c>
      <c r="I884" s="70">
        <f t="shared" si="27"/>
        <v>1.33928</v>
      </c>
      <c r="J884" s="71">
        <f>ROUND((H884*'2-Calculator'!$D$26),2)</f>
        <v>8825.86</v>
      </c>
      <c r="K884" s="71">
        <f>ROUND((I884*'2-Calculator'!$D$26),2)</f>
        <v>8825.86</v>
      </c>
      <c r="L884" s="69">
        <v>5.21</v>
      </c>
      <c r="M884" s="66" t="s">
        <v>363</v>
      </c>
      <c r="N884" s="66" t="s">
        <v>363</v>
      </c>
      <c r="O884" s="66"/>
      <c r="P884" s="66" t="s">
        <v>1829</v>
      </c>
      <c r="Q884" s="141">
        <v>655</v>
      </c>
    </row>
    <row r="885" spans="1:17" s="72" customFormat="1">
      <c r="A885" s="66"/>
      <c r="B885" s="66" t="s">
        <v>408</v>
      </c>
      <c r="C885" s="221" t="s">
        <v>1715</v>
      </c>
      <c r="D885" s="66" t="s">
        <v>2332</v>
      </c>
      <c r="E885" s="68">
        <v>2.15761</v>
      </c>
      <c r="F885" s="74">
        <v>1.5</v>
      </c>
      <c r="G885" s="74">
        <v>1.5</v>
      </c>
      <c r="H885" s="68">
        <f t="shared" si="26"/>
        <v>3.2364199999999999</v>
      </c>
      <c r="I885" s="70">
        <f t="shared" si="27"/>
        <v>3.2364199999999999</v>
      </c>
      <c r="J885" s="71">
        <f>ROUND((H885*'2-Calculator'!$D$26),2)</f>
        <v>21328.01</v>
      </c>
      <c r="K885" s="71">
        <f>ROUND((I885*'2-Calculator'!$D$26),2)</f>
        <v>21328.01</v>
      </c>
      <c r="L885" s="69">
        <v>7.88</v>
      </c>
      <c r="M885" s="66" t="s">
        <v>363</v>
      </c>
      <c r="N885" s="66" t="s">
        <v>363</v>
      </c>
      <c r="O885" s="66"/>
      <c r="P885" s="66" t="s">
        <v>1829</v>
      </c>
      <c r="Q885" s="141">
        <v>23</v>
      </c>
    </row>
    <row r="886" spans="1:17" s="72" customFormat="1">
      <c r="A886" s="66"/>
      <c r="B886" s="66" t="s">
        <v>407</v>
      </c>
      <c r="C886" s="221" t="s">
        <v>1716</v>
      </c>
      <c r="D886" s="66" t="s">
        <v>2450</v>
      </c>
      <c r="E886" s="68">
        <v>0.56320999999999999</v>
      </c>
      <c r="F886" s="74">
        <v>1.5</v>
      </c>
      <c r="G886" s="74">
        <v>1.5</v>
      </c>
      <c r="H886" s="68">
        <f t="shared" si="26"/>
        <v>0.84482000000000002</v>
      </c>
      <c r="I886" s="70">
        <f t="shared" si="27"/>
        <v>0.84482000000000002</v>
      </c>
      <c r="J886" s="71">
        <f>ROUND((H886*'2-Calculator'!$D$26),2)</f>
        <v>5567.36</v>
      </c>
      <c r="K886" s="71">
        <f>ROUND((I886*'2-Calculator'!$D$26),2)</f>
        <v>5567.36</v>
      </c>
      <c r="L886" s="69">
        <v>2.14</v>
      </c>
      <c r="M886" s="66" t="s">
        <v>363</v>
      </c>
      <c r="N886" s="66" t="s">
        <v>363</v>
      </c>
      <c r="O886" s="66"/>
      <c r="P886" s="66" t="s">
        <v>1829</v>
      </c>
      <c r="Q886" s="141">
        <v>480</v>
      </c>
    </row>
    <row r="887" spans="1:17" s="72" customFormat="1">
      <c r="A887" s="66"/>
      <c r="B887" s="66" t="s">
        <v>406</v>
      </c>
      <c r="C887" s="221" t="s">
        <v>1716</v>
      </c>
      <c r="D887" s="66" t="s">
        <v>2450</v>
      </c>
      <c r="E887" s="68">
        <v>0.60494000000000003</v>
      </c>
      <c r="F887" s="74">
        <v>1.5</v>
      </c>
      <c r="G887" s="74">
        <v>1.5</v>
      </c>
      <c r="H887" s="68">
        <f t="shared" si="26"/>
        <v>0.90741000000000005</v>
      </c>
      <c r="I887" s="70">
        <f t="shared" si="27"/>
        <v>0.90741000000000005</v>
      </c>
      <c r="J887" s="71">
        <f>ROUND((H887*'2-Calculator'!$D$26),2)</f>
        <v>5979.83</v>
      </c>
      <c r="K887" s="71">
        <f>ROUND((I887*'2-Calculator'!$D$26),2)</f>
        <v>5979.83</v>
      </c>
      <c r="L887" s="69">
        <v>2.2799999999999998</v>
      </c>
      <c r="M887" s="66" t="s">
        <v>363</v>
      </c>
      <c r="N887" s="66" t="s">
        <v>363</v>
      </c>
      <c r="O887" s="66"/>
      <c r="P887" s="66" t="s">
        <v>1829</v>
      </c>
      <c r="Q887" s="141">
        <v>292</v>
      </c>
    </row>
    <row r="888" spans="1:17" s="72" customFormat="1">
      <c r="A888" s="66"/>
      <c r="B888" s="66" t="s">
        <v>405</v>
      </c>
      <c r="C888" s="221" t="s">
        <v>1716</v>
      </c>
      <c r="D888" s="66" t="s">
        <v>2450</v>
      </c>
      <c r="E888" s="68">
        <v>0.81430000000000002</v>
      </c>
      <c r="F888" s="74">
        <v>1.5</v>
      </c>
      <c r="G888" s="74">
        <v>1.5</v>
      </c>
      <c r="H888" s="68">
        <f t="shared" si="26"/>
        <v>1.2214499999999999</v>
      </c>
      <c r="I888" s="70">
        <f t="shared" si="27"/>
        <v>1.2214499999999999</v>
      </c>
      <c r="J888" s="71">
        <f>ROUND((H888*'2-Calculator'!$D$26),2)</f>
        <v>8049.36</v>
      </c>
      <c r="K888" s="71">
        <f>ROUND((I888*'2-Calculator'!$D$26),2)</f>
        <v>8049.36</v>
      </c>
      <c r="L888" s="69">
        <v>3.81</v>
      </c>
      <c r="M888" s="66" t="s">
        <v>363</v>
      </c>
      <c r="N888" s="66" t="s">
        <v>363</v>
      </c>
      <c r="O888" s="66"/>
      <c r="P888" s="66" t="s">
        <v>1829</v>
      </c>
      <c r="Q888" s="141">
        <v>43</v>
      </c>
    </row>
    <row r="889" spans="1:17" s="72" customFormat="1">
      <c r="A889" s="66"/>
      <c r="B889" s="66" t="s">
        <v>404</v>
      </c>
      <c r="C889" s="221" t="s">
        <v>1716</v>
      </c>
      <c r="D889" s="66" t="s">
        <v>2450</v>
      </c>
      <c r="E889" s="68">
        <v>2.51064</v>
      </c>
      <c r="F889" s="74">
        <v>1.5</v>
      </c>
      <c r="G889" s="74">
        <v>1.5</v>
      </c>
      <c r="H889" s="68">
        <f t="shared" si="26"/>
        <v>3.7659600000000002</v>
      </c>
      <c r="I889" s="70">
        <f t="shared" si="27"/>
        <v>3.7659600000000002</v>
      </c>
      <c r="J889" s="71">
        <f>ROUND((H889*'2-Calculator'!$D$26),2)</f>
        <v>24817.68</v>
      </c>
      <c r="K889" s="71">
        <f>ROUND((I889*'2-Calculator'!$D$26),2)</f>
        <v>24817.68</v>
      </c>
      <c r="L889" s="69">
        <v>6.18</v>
      </c>
      <c r="M889" s="66" t="s">
        <v>363</v>
      </c>
      <c r="N889" s="66" t="s">
        <v>363</v>
      </c>
      <c r="O889" s="66"/>
      <c r="P889" s="66" t="s">
        <v>1829</v>
      </c>
      <c r="Q889" s="141">
        <v>3</v>
      </c>
    </row>
    <row r="890" spans="1:17" s="72" customFormat="1">
      <c r="A890" s="66"/>
      <c r="B890" s="66" t="s">
        <v>403</v>
      </c>
      <c r="C890" s="221" t="s">
        <v>1717</v>
      </c>
      <c r="D890" s="66" t="s">
        <v>2451</v>
      </c>
      <c r="E890" s="68">
        <v>0.38041999999999998</v>
      </c>
      <c r="F890" s="74">
        <v>1.5</v>
      </c>
      <c r="G890" s="74">
        <v>1.5</v>
      </c>
      <c r="H890" s="68">
        <f t="shared" si="26"/>
        <v>0.57062999999999997</v>
      </c>
      <c r="I890" s="70">
        <f t="shared" si="27"/>
        <v>0.57062999999999997</v>
      </c>
      <c r="J890" s="71">
        <f>ROUND((H890*'2-Calculator'!$D$26),2)</f>
        <v>3760.45</v>
      </c>
      <c r="K890" s="71">
        <f>ROUND((I890*'2-Calculator'!$D$26),2)</f>
        <v>3760.45</v>
      </c>
      <c r="L890" s="69">
        <v>2.1800000000000002</v>
      </c>
      <c r="M890" s="66" t="s">
        <v>363</v>
      </c>
      <c r="N890" s="66" t="s">
        <v>363</v>
      </c>
      <c r="O890" s="66"/>
      <c r="P890" s="66" t="s">
        <v>1829</v>
      </c>
      <c r="Q890" s="141">
        <v>81</v>
      </c>
    </row>
    <row r="891" spans="1:17" s="72" customFormat="1">
      <c r="A891" s="66"/>
      <c r="B891" s="66" t="s">
        <v>402</v>
      </c>
      <c r="C891" s="221" t="s">
        <v>1717</v>
      </c>
      <c r="D891" s="66" t="s">
        <v>2451</v>
      </c>
      <c r="E891" s="68">
        <v>0.46826000000000001</v>
      </c>
      <c r="F891" s="74">
        <v>1.5</v>
      </c>
      <c r="G891" s="74">
        <v>1.5</v>
      </c>
      <c r="H891" s="68">
        <f t="shared" si="26"/>
        <v>0.70238999999999996</v>
      </c>
      <c r="I891" s="70">
        <f t="shared" si="27"/>
        <v>0.70238999999999996</v>
      </c>
      <c r="J891" s="71">
        <f>ROUND((H891*'2-Calculator'!$D$26),2)</f>
        <v>4628.75</v>
      </c>
      <c r="K891" s="71">
        <f>ROUND((I891*'2-Calculator'!$D$26),2)</f>
        <v>4628.75</v>
      </c>
      <c r="L891" s="69">
        <v>2.38</v>
      </c>
      <c r="M891" s="66" t="s">
        <v>363</v>
      </c>
      <c r="N891" s="66" t="s">
        <v>363</v>
      </c>
      <c r="O891" s="66"/>
      <c r="P891" s="66" t="s">
        <v>1829</v>
      </c>
      <c r="Q891" s="141">
        <v>131</v>
      </c>
    </row>
    <row r="892" spans="1:17" s="72" customFormat="1">
      <c r="A892" s="66"/>
      <c r="B892" s="66" t="s">
        <v>401</v>
      </c>
      <c r="C892" s="221" t="s">
        <v>1717</v>
      </c>
      <c r="D892" s="66" t="s">
        <v>2451</v>
      </c>
      <c r="E892" s="68">
        <v>0.85423000000000004</v>
      </c>
      <c r="F892" s="74">
        <v>1.5</v>
      </c>
      <c r="G892" s="74">
        <v>1.5</v>
      </c>
      <c r="H892" s="68">
        <f t="shared" si="26"/>
        <v>1.28135</v>
      </c>
      <c r="I892" s="70">
        <f t="shared" si="27"/>
        <v>1.28135</v>
      </c>
      <c r="J892" s="71">
        <f>ROUND((H892*'2-Calculator'!$D$26),2)</f>
        <v>8444.1</v>
      </c>
      <c r="K892" s="71">
        <f>ROUND((I892*'2-Calculator'!$D$26),2)</f>
        <v>8444.1</v>
      </c>
      <c r="L892" s="69">
        <v>2.97</v>
      </c>
      <c r="M892" s="66" t="s">
        <v>363</v>
      </c>
      <c r="N892" s="66" t="s">
        <v>363</v>
      </c>
      <c r="O892" s="66"/>
      <c r="P892" s="66" t="s">
        <v>1829</v>
      </c>
      <c r="Q892" s="141">
        <v>12</v>
      </c>
    </row>
    <row r="893" spans="1:17" s="72" customFormat="1">
      <c r="A893" s="66"/>
      <c r="B893" s="66" t="s">
        <v>400</v>
      </c>
      <c r="C893" s="221" t="s">
        <v>1717</v>
      </c>
      <c r="D893" s="66" t="s">
        <v>2451</v>
      </c>
      <c r="E893" s="68">
        <v>2.9802300000000002</v>
      </c>
      <c r="F893" s="74">
        <v>1.5</v>
      </c>
      <c r="G893" s="74">
        <v>1.5</v>
      </c>
      <c r="H893" s="68">
        <f t="shared" si="26"/>
        <v>4.4703499999999998</v>
      </c>
      <c r="I893" s="70">
        <f t="shared" si="27"/>
        <v>4.4703499999999998</v>
      </c>
      <c r="J893" s="71">
        <f>ROUND((H893*'2-Calculator'!$D$26),2)</f>
        <v>29459.61</v>
      </c>
      <c r="K893" s="71">
        <f>ROUND((I893*'2-Calculator'!$D$26),2)</f>
        <v>29459.61</v>
      </c>
      <c r="L893" s="69">
        <v>4.33</v>
      </c>
      <c r="M893" s="66" t="s">
        <v>363</v>
      </c>
      <c r="N893" s="66" t="s">
        <v>363</v>
      </c>
      <c r="O893" s="66"/>
      <c r="P893" s="66" t="s">
        <v>1829</v>
      </c>
      <c r="Q893" s="141">
        <v>2</v>
      </c>
    </row>
    <row r="894" spans="1:17" s="72" customFormat="1">
      <c r="A894" s="66"/>
      <c r="B894" s="66" t="s">
        <v>399</v>
      </c>
      <c r="C894" s="221" t="s">
        <v>1718</v>
      </c>
      <c r="D894" s="66" t="s">
        <v>2333</v>
      </c>
      <c r="E894" s="68">
        <v>0.47796</v>
      </c>
      <c r="F894" s="74">
        <v>1.5</v>
      </c>
      <c r="G894" s="74">
        <v>1.5</v>
      </c>
      <c r="H894" s="68">
        <f t="shared" si="26"/>
        <v>0.71694000000000002</v>
      </c>
      <c r="I894" s="70">
        <f t="shared" si="27"/>
        <v>0.71694000000000002</v>
      </c>
      <c r="J894" s="71">
        <f>ROUND((H894*'2-Calculator'!$D$26),2)</f>
        <v>4724.63</v>
      </c>
      <c r="K894" s="71">
        <f>ROUND((I894*'2-Calculator'!$D$26),2)</f>
        <v>4724.63</v>
      </c>
      <c r="L894" s="69">
        <v>1.58</v>
      </c>
      <c r="M894" s="66" t="s">
        <v>363</v>
      </c>
      <c r="N894" s="66" t="s">
        <v>363</v>
      </c>
      <c r="O894" s="66"/>
      <c r="P894" s="66" t="s">
        <v>1829</v>
      </c>
      <c r="Q894" s="141">
        <v>30</v>
      </c>
    </row>
    <row r="895" spans="1:17" s="72" customFormat="1">
      <c r="A895" s="66"/>
      <c r="B895" s="66" t="s">
        <v>398</v>
      </c>
      <c r="C895" s="221" t="s">
        <v>1718</v>
      </c>
      <c r="D895" s="66" t="s">
        <v>2333</v>
      </c>
      <c r="E895" s="68">
        <v>0.59219999999999995</v>
      </c>
      <c r="F895" s="74">
        <v>1.5</v>
      </c>
      <c r="G895" s="74">
        <v>1.5</v>
      </c>
      <c r="H895" s="68">
        <f t="shared" si="26"/>
        <v>0.88829999999999998</v>
      </c>
      <c r="I895" s="70">
        <f t="shared" si="27"/>
        <v>0.88829999999999998</v>
      </c>
      <c r="J895" s="71">
        <f>ROUND((H895*'2-Calculator'!$D$26),2)</f>
        <v>5853.9</v>
      </c>
      <c r="K895" s="71">
        <f>ROUND((I895*'2-Calculator'!$D$26),2)</f>
        <v>5853.9</v>
      </c>
      <c r="L895" s="69">
        <v>1.87</v>
      </c>
      <c r="M895" s="66" t="s">
        <v>363</v>
      </c>
      <c r="N895" s="66" t="s">
        <v>363</v>
      </c>
      <c r="O895" s="66"/>
      <c r="P895" s="66" t="s">
        <v>1829</v>
      </c>
      <c r="Q895" s="141">
        <v>19</v>
      </c>
    </row>
    <row r="896" spans="1:17" s="72" customFormat="1">
      <c r="A896" s="66"/>
      <c r="B896" s="66" t="s">
        <v>397</v>
      </c>
      <c r="C896" s="221" t="s">
        <v>1718</v>
      </c>
      <c r="D896" s="66" t="s">
        <v>2333</v>
      </c>
      <c r="E896" s="68">
        <v>0.89398</v>
      </c>
      <c r="F896" s="74">
        <v>1.5</v>
      </c>
      <c r="G896" s="74">
        <v>1.5</v>
      </c>
      <c r="H896" s="68">
        <f t="shared" si="26"/>
        <v>1.34097</v>
      </c>
      <c r="I896" s="70">
        <f t="shared" si="27"/>
        <v>1.34097</v>
      </c>
      <c r="J896" s="71">
        <f>ROUND((H896*'2-Calculator'!$D$26),2)</f>
        <v>8836.99</v>
      </c>
      <c r="K896" s="71">
        <f>ROUND((I896*'2-Calculator'!$D$26),2)</f>
        <v>8836.99</v>
      </c>
      <c r="L896" s="69">
        <v>3.95</v>
      </c>
      <c r="M896" s="66" t="s">
        <v>363</v>
      </c>
      <c r="N896" s="66" t="s">
        <v>363</v>
      </c>
      <c r="O896" s="66"/>
      <c r="P896" s="66" t="s">
        <v>1829</v>
      </c>
      <c r="Q896" s="141">
        <v>11</v>
      </c>
    </row>
    <row r="897" spans="1:17" s="72" customFormat="1">
      <c r="A897" s="66"/>
      <c r="B897" s="66" t="s">
        <v>396</v>
      </c>
      <c r="C897" s="221" t="s">
        <v>1718</v>
      </c>
      <c r="D897" s="66" t="s">
        <v>2333</v>
      </c>
      <c r="E897" s="68">
        <v>2.4378799999999998</v>
      </c>
      <c r="F897" s="74">
        <v>1.5</v>
      </c>
      <c r="G897" s="74">
        <v>1.5</v>
      </c>
      <c r="H897" s="68">
        <f t="shared" si="26"/>
        <v>3.6568200000000002</v>
      </c>
      <c r="I897" s="70">
        <f t="shared" si="27"/>
        <v>3.6568200000000002</v>
      </c>
      <c r="J897" s="71">
        <f>ROUND((H897*'2-Calculator'!$D$26),2)</f>
        <v>24098.44</v>
      </c>
      <c r="K897" s="71">
        <f>ROUND((I897*'2-Calculator'!$D$26),2)</f>
        <v>24098.44</v>
      </c>
      <c r="L897" s="69">
        <v>7.75</v>
      </c>
      <c r="M897" s="66" t="s">
        <v>363</v>
      </c>
      <c r="N897" s="66" t="s">
        <v>363</v>
      </c>
      <c r="O897" s="66"/>
      <c r="P897" s="66" t="s">
        <v>1829</v>
      </c>
      <c r="Q897" s="141">
        <v>2</v>
      </c>
    </row>
    <row r="898" spans="1:17" s="72" customFormat="1">
      <c r="A898" s="66"/>
      <c r="B898" s="66" t="s">
        <v>395</v>
      </c>
      <c r="C898" s="221" t="s">
        <v>1719</v>
      </c>
      <c r="D898" s="66" t="s">
        <v>2334</v>
      </c>
      <c r="E898" s="68">
        <v>0.72374000000000005</v>
      </c>
      <c r="F898" s="74">
        <v>1.5</v>
      </c>
      <c r="G898" s="74">
        <v>1.5</v>
      </c>
      <c r="H898" s="68">
        <f t="shared" si="26"/>
        <v>1.08561</v>
      </c>
      <c r="I898" s="70">
        <f t="shared" si="27"/>
        <v>1.08561</v>
      </c>
      <c r="J898" s="71">
        <f>ROUND((H898*'2-Calculator'!$D$26),2)</f>
        <v>7154.17</v>
      </c>
      <c r="K898" s="71">
        <f>ROUND((I898*'2-Calculator'!$D$26),2)</f>
        <v>7154.17</v>
      </c>
      <c r="L898" s="69">
        <v>1.5</v>
      </c>
      <c r="M898" s="66" t="s">
        <v>363</v>
      </c>
      <c r="N898" s="66" t="s">
        <v>363</v>
      </c>
      <c r="O898" s="66"/>
      <c r="P898" s="66" t="s">
        <v>1829</v>
      </c>
      <c r="Q898" s="141">
        <v>22</v>
      </c>
    </row>
    <row r="899" spans="1:17" s="72" customFormat="1">
      <c r="A899" s="66"/>
      <c r="B899" s="66" t="s">
        <v>394</v>
      </c>
      <c r="C899" s="221" t="s">
        <v>1719</v>
      </c>
      <c r="D899" s="66" t="s">
        <v>2334</v>
      </c>
      <c r="E899" s="68">
        <v>0.81479999999999997</v>
      </c>
      <c r="F899" s="74">
        <v>1.5</v>
      </c>
      <c r="G899" s="74">
        <v>1.5</v>
      </c>
      <c r="H899" s="68">
        <f t="shared" si="26"/>
        <v>1.2222</v>
      </c>
      <c r="I899" s="70">
        <f t="shared" si="27"/>
        <v>1.2222</v>
      </c>
      <c r="J899" s="71">
        <f>ROUND((H899*'2-Calculator'!$D$26),2)</f>
        <v>8054.3</v>
      </c>
      <c r="K899" s="71">
        <f>ROUND((I899*'2-Calculator'!$D$26),2)</f>
        <v>8054.3</v>
      </c>
      <c r="L899" s="69">
        <v>1.69</v>
      </c>
      <c r="M899" s="66" t="s">
        <v>363</v>
      </c>
      <c r="N899" s="66" t="s">
        <v>363</v>
      </c>
      <c r="O899" s="66"/>
      <c r="P899" s="66" t="s">
        <v>1829</v>
      </c>
      <c r="Q899" s="141">
        <v>20</v>
      </c>
    </row>
    <row r="900" spans="1:17" s="72" customFormat="1">
      <c r="A900" s="66"/>
      <c r="B900" s="66" t="s">
        <v>393</v>
      </c>
      <c r="C900" s="221" t="s">
        <v>1719</v>
      </c>
      <c r="D900" s="66" t="s">
        <v>2334</v>
      </c>
      <c r="E900" s="68">
        <v>1.05097</v>
      </c>
      <c r="F900" s="74">
        <v>1.5</v>
      </c>
      <c r="G900" s="74">
        <v>1.5</v>
      </c>
      <c r="H900" s="68">
        <f t="shared" si="26"/>
        <v>1.57646</v>
      </c>
      <c r="I900" s="70">
        <f t="shared" si="27"/>
        <v>1.57646</v>
      </c>
      <c r="J900" s="71">
        <f>ROUND((H900*'2-Calculator'!$D$26),2)</f>
        <v>10388.870000000001</v>
      </c>
      <c r="K900" s="71">
        <f>ROUND((I900*'2-Calculator'!$D$26),2)</f>
        <v>10388.870000000001</v>
      </c>
      <c r="L900" s="69">
        <v>2.09</v>
      </c>
      <c r="M900" s="66" t="s">
        <v>363</v>
      </c>
      <c r="N900" s="66" t="s">
        <v>363</v>
      </c>
      <c r="O900" s="66"/>
      <c r="P900" s="66" t="s">
        <v>1829</v>
      </c>
      <c r="Q900" s="141">
        <v>8</v>
      </c>
    </row>
    <row r="901" spans="1:17" s="72" customFormat="1">
      <c r="A901" s="66"/>
      <c r="B901" s="66" t="s">
        <v>392</v>
      </c>
      <c r="C901" s="221" t="s">
        <v>1719</v>
      </c>
      <c r="D901" s="66" t="s">
        <v>2334</v>
      </c>
      <c r="E901" s="68">
        <v>1.74831</v>
      </c>
      <c r="F901" s="74">
        <v>1.5</v>
      </c>
      <c r="G901" s="74">
        <v>1.5</v>
      </c>
      <c r="H901" s="68">
        <f t="shared" si="26"/>
        <v>2.6224699999999999</v>
      </c>
      <c r="I901" s="70">
        <f t="shared" si="27"/>
        <v>2.6224699999999999</v>
      </c>
      <c r="J901" s="71">
        <f>ROUND((H901*'2-Calculator'!$D$26),2)</f>
        <v>17282.080000000002</v>
      </c>
      <c r="K901" s="71">
        <f>ROUND((I901*'2-Calculator'!$D$26),2)</f>
        <v>17282.080000000002</v>
      </c>
      <c r="L901" s="69">
        <v>1</v>
      </c>
      <c r="M901" s="66" t="s">
        <v>363</v>
      </c>
      <c r="N901" s="66" t="s">
        <v>363</v>
      </c>
      <c r="O901" s="66"/>
      <c r="P901" s="66" t="s">
        <v>1829</v>
      </c>
      <c r="Q901" s="141">
        <v>1</v>
      </c>
    </row>
    <row r="902" spans="1:17" s="72" customFormat="1">
      <c r="A902" s="66"/>
      <c r="B902" s="66" t="s">
        <v>391</v>
      </c>
      <c r="C902" s="221" t="s">
        <v>1720</v>
      </c>
      <c r="D902" s="66" t="s">
        <v>2335</v>
      </c>
      <c r="E902" s="68">
        <v>0.50222</v>
      </c>
      <c r="F902" s="74">
        <v>1.5</v>
      </c>
      <c r="G902" s="74">
        <v>1.5</v>
      </c>
      <c r="H902" s="68">
        <f t="shared" si="26"/>
        <v>0.75333000000000006</v>
      </c>
      <c r="I902" s="70">
        <f t="shared" si="27"/>
        <v>0.75333000000000006</v>
      </c>
      <c r="J902" s="71">
        <f>ROUND((H902*'2-Calculator'!$D$26),2)</f>
        <v>4964.4399999999996</v>
      </c>
      <c r="K902" s="71">
        <f>ROUND((I902*'2-Calculator'!$D$26),2)</f>
        <v>4964.4399999999996</v>
      </c>
      <c r="L902" s="69">
        <v>2.23</v>
      </c>
      <c r="M902" s="66" t="s">
        <v>363</v>
      </c>
      <c r="N902" s="66" t="s">
        <v>363</v>
      </c>
      <c r="O902" s="66"/>
      <c r="P902" s="66" t="s">
        <v>1829</v>
      </c>
      <c r="Q902" s="141">
        <v>21</v>
      </c>
    </row>
    <row r="903" spans="1:17" s="72" customFormat="1">
      <c r="A903" s="66"/>
      <c r="B903" s="66" t="s">
        <v>390</v>
      </c>
      <c r="C903" s="221" t="s">
        <v>1720</v>
      </c>
      <c r="D903" s="66" t="s">
        <v>2335</v>
      </c>
      <c r="E903" s="68">
        <v>0.72799999999999998</v>
      </c>
      <c r="F903" s="74">
        <v>1.5</v>
      </c>
      <c r="G903" s="74">
        <v>1.5</v>
      </c>
      <c r="H903" s="68">
        <f t="shared" si="26"/>
        <v>1.0920000000000001</v>
      </c>
      <c r="I903" s="70">
        <f t="shared" si="27"/>
        <v>1.0920000000000001</v>
      </c>
      <c r="J903" s="71">
        <f>ROUND((H903*'2-Calculator'!$D$26),2)</f>
        <v>7196.28</v>
      </c>
      <c r="K903" s="71">
        <f>ROUND((I903*'2-Calculator'!$D$26),2)</f>
        <v>7196.28</v>
      </c>
      <c r="L903" s="69">
        <v>2.56</v>
      </c>
      <c r="M903" s="66" t="s">
        <v>363</v>
      </c>
      <c r="N903" s="66" t="s">
        <v>363</v>
      </c>
      <c r="O903" s="66"/>
      <c r="P903" s="66" t="s">
        <v>1829</v>
      </c>
      <c r="Q903" s="141">
        <v>21</v>
      </c>
    </row>
    <row r="904" spans="1:17" s="72" customFormat="1">
      <c r="A904" s="66"/>
      <c r="B904" s="66" t="s">
        <v>389</v>
      </c>
      <c r="C904" s="221" t="s">
        <v>1720</v>
      </c>
      <c r="D904" s="66" t="s">
        <v>2335</v>
      </c>
      <c r="E904" s="68">
        <v>1.3228800000000001</v>
      </c>
      <c r="F904" s="74">
        <v>1.5</v>
      </c>
      <c r="G904" s="74">
        <v>1.5</v>
      </c>
      <c r="H904" s="68">
        <f t="shared" si="26"/>
        <v>1.9843200000000001</v>
      </c>
      <c r="I904" s="70">
        <f t="shared" si="27"/>
        <v>1.9843200000000001</v>
      </c>
      <c r="J904" s="71">
        <f>ROUND((H904*'2-Calculator'!$D$26),2)</f>
        <v>13076.67</v>
      </c>
      <c r="K904" s="71">
        <f>ROUND((I904*'2-Calculator'!$D$26),2)</f>
        <v>13076.67</v>
      </c>
      <c r="L904" s="69">
        <v>4.93</v>
      </c>
      <c r="M904" s="66" t="s">
        <v>363</v>
      </c>
      <c r="N904" s="66" t="s">
        <v>363</v>
      </c>
      <c r="O904" s="66"/>
      <c r="P904" s="66" t="s">
        <v>1829</v>
      </c>
      <c r="Q904" s="141">
        <v>9</v>
      </c>
    </row>
    <row r="905" spans="1:17" s="72" customFormat="1">
      <c r="A905" s="66"/>
      <c r="B905" s="66" t="s">
        <v>388</v>
      </c>
      <c r="C905" s="221" t="s">
        <v>1720</v>
      </c>
      <c r="D905" s="66" t="s">
        <v>2335</v>
      </c>
      <c r="E905" s="68">
        <v>3.7622900000000001</v>
      </c>
      <c r="F905" s="74">
        <v>1.5</v>
      </c>
      <c r="G905" s="74">
        <v>1.5</v>
      </c>
      <c r="H905" s="68">
        <f t="shared" si="26"/>
        <v>5.64344</v>
      </c>
      <c r="I905" s="70">
        <f t="shared" si="27"/>
        <v>5.64344</v>
      </c>
      <c r="J905" s="71">
        <f>ROUND((H905*'2-Calculator'!$D$26),2)</f>
        <v>37190.269999999997</v>
      </c>
      <c r="K905" s="71">
        <f>ROUND((I905*'2-Calculator'!$D$26),2)</f>
        <v>37190.269999999997</v>
      </c>
      <c r="L905" s="69">
        <v>12.17</v>
      </c>
      <c r="M905" s="66" t="s">
        <v>363</v>
      </c>
      <c r="N905" s="66" t="s">
        <v>363</v>
      </c>
      <c r="O905" s="66"/>
      <c r="P905" s="66" t="s">
        <v>1829</v>
      </c>
      <c r="Q905" s="141">
        <v>0</v>
      </c>
    </row>
    <row r="906" spans="1:17" s="72" customFormat="1">
      <c r="A906" s="66"/>
      <c r="B906" s="66" t="s">
        <v>387</v>
      </c>
      <c r="C906" s="221" t="s">
        <v>1721</v>
      </c>
      <c r="D906" s="66" t="s">
        <v>2336</v>
      </c>
      <c r="E906" s="68">
        <v>0.33209</v>
      </c>
      <c r="F906" s="74">
        <v>1.5</v>
      </c>
      <c r="G906" s="74">
        <v>1.5</v>
      </c>
      <c r="H906" s="68">
        <f t="shared" si="26"/>
        <v>0.49814000000000003</v>
      </c>
      <c r="I906" s="70">
        <f t="shared" si="27"/>
        <v>0.49814000000000003</v>
      </c>
      <c r="J906" s="71">
        <f>ROUND((H906*'2-Calculator'!$D$26),2)</f>
        <v>3282.74</v>
      </c>
      <c r="K906" s="71">
        <f>ROUND((I906*'2-Calculator'!$D$26),2)</f>
        <v>3282.74</v>
      </c>
      <c r="L906" s="69">
        <v>2.0299999999999998</v>
      </c>
      <c r="M906" s="66" t="s">
        <v>363</v>
      </c>
      <c r="N906" s="66" t="s">
        <v>363</v>
      </c>
      <c r="O906" s="66"/>
      <c r="P906" s="66" t="s">
        <v>1829</v>
      </c>
      <c r="Q906" s="141">
        <v>7981</v>
      </c>
    </row>
    <row r="907" spans="1:17" s="72" customFormat="1">
      <c r="A907" s="66"/>
      <c r="B907" s="66" t="s">
        <v>386</v>
      </c>
      <c r="C907" s="221" t="s">
        <v>1721</v>
      </c>
      <c r="D907" s="66" t="s">
        <v>2336</v>
      </c>
      <c r="E907" s="68">
        <v>0.38346999999999998</v>
      </c>
      <c r="F907" s="74">
        <v>1.5</v>
      </c>
      <c r="G907" s="74">
        <v>1.5</v>
      </c>
      <c r="H907" s="68">
        <f t="shared" si="26"/>
        <v>0.57521</v>
      </c>
      <c r="I907" s="70">
        <f t="shared" si="27"/>
        <v>0.57521</v>
      </c>
      <c r="J907" s="71">
        <f>ROUND((H907*'2-Calculator'!$D$26),2)</f>
        <v>3790.63</v>
      </c>
      <c r="K907" s="71">
        <f>ROUND((I907*'2-Calculator'!$D$26),2)</f>
        <v>3790.63</v>
      </c>
      <c r="L907" s="69">
        <v>2.19</v>
      </c>
      <c r="M907" s="66" t="s">
        <v>363</v>
      </c>
      <c r="N907" s="66" t="s">
        <v>363</v>
      </c>
      <c r="O907" s="66"/>
      <c r="P907" s="66" t="s">
        <v>1829</v>
      </c>
      <c r="Q907" s="141">
        <v>4610</v>
      </c>
    </row>
    <row r="908" spans="1:17" s="72" customFormat="1">
      <c r="A908" s="66"/>
      <c r="B908" s="66" t="s">
        <v>385</v>
      </c>
      <c r="C908" s="221" t="s">
        <v>1721</v>
      </c>
      <c r="D908" s="66" t="s">
        <v>2336</v>
      </c>
      <c r="E908" s="68">
        <v>0.52283999999999997</v>
      </c>
      <c r="F908" s="74">
        <v>1.5</v>
      </c>
      <c r="G908" s="74">
        <v>1.5</v>
      </c>
      <c r="H908" s="68">
        <f t="shared" si="26"/>
        <v>0.78425999999999996</v>
      </c>
      <c r="I908" s="70">
        <f t="shared" si="27"/>
        <v>0.78425999999999996</v>
      </c>
      <c r="J908" s="71">
        <f>ROUND((H908*'2-Calculator'!$D$26),2)</f>
        <v>5168.2700000000004</v>
      </c>
      <c r="K908" s="71">
        <f>ROUND((I908*'2-Calculator'!$D$26),2)</f>
        <v>5168.2700000000004</v>
      </c>
      <c r="L908" s="69">
        <v>2.92</v>
      </c>
      <c r="M908" s="66" t="s">
        <v>363</v>
      </c>
      <c r="N908" s="66" t="s">
        <v>363</v>
      </c>
      <c r="O908" s="66"/>
      <c r="P908" s="66" t="s">
        <v>1829</v>
      </c>
      <c r="Q908" s="141">
        <v>508</v>
      </c>
    </row>
    <row r="909" spans="1:17" s="72" customFormat="1">
      <c r="A909" s="66"/>
      <c r="B909" s="66" t="s">
        <v>384</v>
      </c>
      <c r="C909" s="221" t="s">
        <v>1721</v>
      </c>
      <c r="D909" s="66" t="s">
        <v>2336</v>
      </c>
      <c r="E909" s="68">
        <v>1.2664299999999999</v>
      </c>
      <c r="F909" s="74">
        <v>1.5</v>
      </c>
      <c r="G909" s="74">
        <v>1.5</v>
      </c>
      <c r="H909" s="68">
        <f t="shared" si="26"/>
        <v>1.8996500000000001</v>
      </c>
      <c r="I909" s="70">
        <f t="shared" si="27"/>
        <v>1.8996500000000001</v>
      </c>
      <c r="J909" s="71">
        <f>ROUND((H909*'2-Calculator'!$D$26),2)</f>
        <v>12518.69</v>
      </c>
      <c r="K909" s="71">
        <f>ROUND((I909*'2-Calculator'!$D$26),2)</f>
        <v>12518.69</v>
      </c>
      <c r="L909" s="69">
        <v>5.97</v>
      </c>
      <c r="M909" s="66" t="s">
        <v>363</v>
      </c>
      <c r="N909" s="66" t="s">
        <v>363</v>
      </c>
      <c r="O909" s="66"/>
      <c r="P909" s="66" t="s">
        <v>1829</v>
      </c>
      <c r="Q909" s="141">
        <v>18</v>
      </c>
    </row>
    <row r="910" spans="1:17" s="72" customFormat="1">
      <c r="A910" s="66"/>
      <c r="B910" s="66" t="s">
        <v>383</v>
      </c>
      <c r="C910" s="221" t="s">
        <v>1722</v>
      </c>
      <c r="D910" s="66" t="s">
        <v>2452</v>
      </c>
      <c r="E910" s="68">
        <v>0.22678000000000001</v>
      </c>
      <c r="F910" s="74">
        <v>1.5</v>
      </c>
      <c r="G910" s="74">
        <v>1.5</v>
      </c>
      <c r="H910" s="68">
        <f t="shared" ref="H910:H973" si="28">ROUND(E910*F910,5)</f>
        <v>0.34016999999999997</v>
      </c>
      <c r="I910" s="70">
        <f t="shared" ref="I910:I973" si="29">ROUND(E910*G910,5)</f>
        <v>0.34016999999999997</v>
      </c>
      <c r="J910" s="71">
        <f>ROUND((H910*'2-Calculator'!$D$26),2)</f>
        <v>2241.7199999999998</v>
      </c>
      <c r="K910" s="71">
        <f>ROUND((I910*'2-Calculator'!$D$26),2)</f>
        <v>2241.7199999999998</v>
      </c>
      <c r="L910" s="69">
        <v>2.04</v>
      </c>
      <c r="M910" s="66" t="s">
        <v>363</v>
      </c>
      <c r="N910" s="66" t="s">
        <v>363</v>
      </c>
      <c r="O910" s="66"/>
      <c r="P910" s="66" t="s">
        <v>1829</v>
      </c>
      <c r="Q910" s="141">
        <v>139</v>
      </c>
    </row>
    <row r="911" spans="1:17" s="72" customFormat="1">
      <c r="A911" s="66"/>
      <c r="B911" s="66" t="s">
        <v>382</v>
      </c>
      <c r="C911" s="221" t="s">
        <v>1722</v>
      </c>
      <c r="D911" s="66" t="s">
        <v>2452</v>
      </c>
      <c r="E911" s="68">
        <v>0.37415999999999999</v>
      </c>
      <c r="F911" s="74">
        <v>1.5</v>
      </c>
      <c r="G911" s="74">
        <v>1.5</v>
      </c>
      <c r="H911" s="68">
        <f t="shared" si="28"/>
        <v>0.56123999999999996</v>
      </c>
      <c r="I911" s="70">
        <f t="shared" si="29"/>
        <v>0.56123999999999996</v>
      </c>
      <c r="J911" s="71">
        <f>ROUND((H911*'2-Calculator'!$D$26),2)</f>
        <v>3698.57</v>
      </c>
      <c r="K911" s="71">
        <f>ROUND((I911*'2-Calculator'!$D$26),2)</f>
        <v>3698.57</v>
      </c>
      <c r="L911" s="69">
        <v>2.65</v>
      </c>
      <c r="M911" s="66" t="s">
        <v>363</v>
      </c>
      <c r="N911" s="66" t="s">
        <v>363</v>
      </c>
      <c r="O911" s="66"/>
      <c r="P911" s="66" t="s">
        <v>1829</v>
      </c>
      <c r="Q911" s="141">
        <v>158</v>
      </c>
    </row>
    <row r="912" spans="1:17" s="72" customFormat="1">
      <c r="A912" s="66"/>
      <c r="B912" s="66" t="s">
        <v>381</v>
      </c>
      <c r="C912" s="221" t="s">
        <v>1722</v>
      </c>
      <c r="D912" s="66" t="s">
        <v>2452</v>
      </c>
      <c r="E912" s="68">
        <v>0.57172000000000001</v>
      </c>
      <c r="F912" s="74">
        <v>1.5</v>
      </c>
      <c r="G912" s="74">
        <v>1.5</v>
      </c>
      <c r="H912" s="68">
        <f t="shared" si="28"/>
        <v>0.85758000000000001</v>
      </c>
      <c r="I912" s="70">
        <f t="shared" si="29"/>
        <v>0.85758000000000001</v>
      </c>
      <c r="J912" s="71">
        <f>ROUND((H912*'2-Calculator'!$D$26),2)</f>
        <v>5651.45</v>
      </c>
      <c r="K912" s="71">
        <f>ROUND((I912*'2-Calculator'!$D$26),2)</f>
        <v>5651.45</v>
      </c>
      <c r="L912" s="69">
        <v>3.5</v>
      </c>
      <c r="M912" s="66" t="s">
        <v>363</v>
      </c>
      <c r="N912" s="66" t="s">
        <v>363</v>
      </c>
      <c r="O912" s="66"/>
      <c r="P912" s="66" t="s">
        <v>1829</v>
      </c>
      <c r="Q912" s="141">
        <v>101</v>
      </c>
    </row>
    <row r="913" spans="1:17" s="72" customFormat="1">
      <c r="A913" s="66"/>
      <c r="B913" s="66" t="s">
        <v>380</v>
      </c>
      <c r="C913" s="221" t="s">
        <v>1722</v>
      </c>
      <c r="D913" s="66" t="s">
        <v>2452</v>
      </c>
      <c r="E913" s="68">
        <v>1.5397400000000001</v>
      </c>
      <c r="F913" s="74">
        <v>1.5</v>
      </c>
      <c r="G913" s="74">
        <v>1.5</v>
      </c>
      <c r="H913" s="68">
        <f t="shared" si="28"/>
        <v>2.3096100000000002</v>
      </c>
      <c r="I913" s="70">
        <f t="shared" si="29"/>
        <v>2.3096100000000002</v>
      </c>
      <c r="J913" s="71">
        <f>ROUND((H913*'2-Calculator'!$D$26),2)</f>
        <v>15220.33</v>
      </c>
      <c r="K913" s="71">
        <f>ROUND((I913*'2-Calculator'!$D$26),2)</f>
        <v>15220.33</v>
      </c>
      <c r="L913" s="69">
        <v>6.56</v>
      </c>
      <c r="M913" s="66" t="s">
        <v>363</v>
      </c>
      <c r="N913" s="66" t="s">
        <v>363</v>
      </c>
      <c r="O913" s="66"/>
      <c r="P913" s="66" t="s">
        <v>1829</v>
      </c>
      <c r="Q913" s="141">
        <v>24</v>
      </c>
    </row>
    <row r="914" spans="1:17" s="72" customFormat="1">
      <c r="A914" s="66"/>
      <c r="B914" s="66" t="s">
        <v>379</v>
      </c>
      <c r="C914" s="221" t="s">
        <v>1723</v>
      </c>
      <c r="D914" s="66" t="s">
        <v>2337</v>
      </c>
      <c r="E914" s="68">
        <v>0.24662999999999999</v>
      </c>
      <c r="F914" s="74">
        <v>1.5</v>
      </c>
      <c r="G914" s="74">
        <v>1.5</v>
      </c>
      <c r="H914" s="68">
        <f t="shared" si="28"/>
        <v>0.36995</v>
      </c>
      <c r="I914" s="70">
        <f t="shared" si="29"/>
        <v>0.36995</v>
      </c>
      <c r="J914" s="71">
        <f>ROUND((H914*'2-Calculator'!$D$26),2)</f>
        <v>2437.9699999999998</v>
      </c>
      <c r="K914" s="71">
        <f>ROUND((I914*'2-Calculator'!$D$26),2)</f>
        <v>2437.9699999999998</v>
      </c>
      <c r="L914" s="69">
        <v>2.17</v>
      </c>
      <c r="M914" s="66" t="s">
        <v>363</v>
      </c>
      <c r="N914" s="66" t="s">
        <v>363</v>
      </c>
      <c r="O914" s="66"/>
      <c r="P914" s="66" t="s">
        <v>1829</v>
      </c>
      <c r="Q914" s="141">
        <v>170</v>
      </c>
    </row>
    <row r="915" spans="1:17" s="72" customFormat="1">
      <c r="A915" s="66"/>
      <c r="B915" s="66" t="s">
        <v>378</v>
      </c>
      <c r="C915" s="221" t="s">
        <v>1723</v>
      </c>
      <c r="D915" s="66" t="s">
        <v>2337</v>
      </c>
      <c r="E915" s="68">
        <v>0.31830999999999998</v>
      </c>
      <c r="F915" s="74">
        <v>1.5</v>
      </c>
      <c r="G915" s="74">
        <v>1.5</v>
      </c>
      <c r="H915" s="68">
        <f t="shared" si="28"/>
        <v>0.47747000000000001</v>
      </c>
      <c r="I915" s="70">
        <f t="shared" si="29"/>
        <v>0.47747000000000001</v>
      </c>
      <c r="J915" s="71">
        <f>ROUND((H915*'2-Calculator'!$D$26),2)</f>
        <v>3146.53</v>
      </c>
      <c r="K915" s="71">
        <f>ROUND((I915*'2-Calculator'!$D$26),2)</f>
        <v>3146.53</v>
      </c>
      <c r="L915" s="69">
        <v>2.85</v>
      </c>
      <c r="M915" s="66" t="s">
        <v>363</v>
      </c>
      <c r="N915" s="66" t="s">
        <v>363</v>
      </c>
      <c r="O915" s="66"/>
      <c r="P915" s="66" t="s">
        <v>1829</v>
      </c>
      <c r="Q915" s="141">
        <v>143</v>
      </c>
    </row>
    <row r="916" spans="1:17" s="72" customFormat="1">
      <c r="A916" s="66"/>
      <c r="B916" s="66" t="s">
        <v>377</v>
      </c>
      <c r="C916" s="221" t="s">
        <v>1723</v>
      </c>
      <c r="D916" s="66" t="s">
        <v>2337</v>
      </c>
      <c r="E916" s="68">
        <v>0.46698000000000001</v>
      </c>
      <c r="F916" s="74">
        <v>1.5</v>
      </c>
      <c r="G916" s="74">
        <v>1.5</v>
      </c>
      <c r="H916" s="68">
        <f t="shared" si="28"/>
        <v>0.70047000000000004</v>
      </c>
      <c r="I916" s="70">
        <f t="shared" si="29"/>
        <v>0.70047000000000004</v>
      </c>
      <c r="J916" s="71">
        <f>ROUND((H916*'2-Calculator'!$D$26),2)</f>
        <v>4616.1000000000004</v>
      </c>
      <c r="K916" s="71">
        <f>ROUND((I916*'2-Calculator'!$D$26),2)</f>
        <v>4616.1000000000004</v>
      </c>
      <c r="L916" s="69">
        <v>6.42</v>
      </c>
      <c r="M916" s="66" t="s">
        <v>363</v>
      </c>
      <c r="N916" s="66" t="s">
        <v>363</v>
      </c>
      <c r="O916" s="66"/>
      <c r="P916" s="66" t="s">
        <v>1829</v>
      </c>
      <c r="Q916" s="141">
        <v>15</v>
      </c>
    </row>
    <row r="917" spans="1:17" s="72" customFormat="1">
      <c r="A917" s="66"/>
      <c r="B917" s="66" t="s">
        <v>376</v>
      </c>
      <c r="C917" s="221" t="s">
        <v>1723</v>
      </c>
      <c r="D917" s="66" t="s">
        <v>2337</v>
      </c>
      <c r="E917" s="68">
        <v>0.87319000000000002</v>
      </c>
      <c r="F917" s="74">
        <v>1.5</v>
      </c>
      <c r="G917" s="74">
        <v>1.5</v>
      </c>
      <c r="H917" s="68">
        <f t="shared" si="28"/>
        <v>1.30979</v>
      </c>
      <c r="I917" s="70">
        <f t="shared" si="29"/>
        <v>1.30979</v>
      </c>
      <c r="J917" s="71">
        <f>ROUND((H917*'2-Calculator'!$D$26),2)</f>
        <v>8631.52</v>
      </c>
      <c r="K917" s="71">
        <f>ROUND((I917*'2-Calculator'!$D$26),2)</f>
        <v>8631.52</v>
      </c>
      <c r="L917" s="69">
        <v>7</v>
      </c>
      <c r="M917" s="66" t="s">
        <v>363</v>
      </c>
      <c r="N917" s="66" t="s">
        <v>363</v>
      </c>
      <c r="O917" s="66"/>
      <c r="P917" s="66" t="s">
        <v>1829</v>
      </c>
      <c r="Q917" s="141">
        <v>0</v>
      </c>
    </row>
    <row r="918" spans="1:17" s="72" customFormat="1">
      <c r="A918" s="66"/>
      <c r="B918" s="66" t="s">
        <v>375</v>
      </c>
      <c r="C918" s="221" t="s">
        <v>1724</v>
      </c>
      <c r="D918" s="66" t="s">
        <v>2453</v>
      </c>
      <c r="E918" s="68">
        <v>0.34767999999999999</v>
      </c>
      <c r="F918" s="74">
        <v>1.5</v>
      </c>
      <c r="G918" s="74">
        <v>1.5</v>
      </c>
      <c r="H918" s="68">
        <f t="shared" si="28"/>
        <v>0.52151999999999998</v>
      </c>
      <c r="I918" s="70">
        <f t="shared" si="29"/>
        <v>0.52151999999999998</v>
      </c>
      <c r="J918" s="71">
        <f>ROUND((H918*'2-Calculator'!$D$26),2)</f>
        <v>3436.82</v>
      </c>
      <c r="K918" s="71">
        <f>ROUND((I918*'2-Calculator'!$D$26),2)</f>
        <v>3436.82</v>
      </c>
      <c r="L918" s="69">
        <v>1.1000000000000001</v>
      </c>
      <c r="M918" s="66" t="s">
        <v>363</v>
      </c>
      <c r="N918" s="66" t="s">
        <v>363</v>
      </c>
      <c r="O918" s="66"/>
      <c r="P918" s="66" t="s">
        <v>1829</v>
      </c>
      <c r="Q918" s="141">
        <v>11</v>
      </c>
    </row>
    <row r="919" spans="1:17" s="72" customFormat="1">
      <c r="A919" s="66"/>
      <c r="B919" s="66" t="s">
        <v>374</v>
      </c>
      <c r="C919" s="221" t="s">
        <v>1724</v>
      </c>
      <c r="D919" s="66" t="s">
        <v>2453</v>
      </c>
      <c r="E919" s="68">
        <v>0.3674</v>
      </c>
      <c r="F919" s="74">
        <v>1.5</v>
      </c>
      <c r="G919" s="74">
        <v>1.5</v>
      </c>
      <c r="H919" s="68">
        <f t="shared" si="28"/>
        <v>0.55110000000000003</v>
      </c>
      <c r="I919" s="70">
        <f t="shared" si="29"/>
        <v>0.55110000000000003</v>
      </c>
      <c r="J919" s="71">
        <f>ROUND((H919*'2-Calculator'!$D$26),2)</f>
        <v>3631.75</v>
      </c>
      <c r="K919" s="71">
        <f>ROUND((I919*'2-Calculator'!$D$26),2)</f>
        <v>3631.75</v>
      </c>
      <c r="L919" s="69">
        <v>1.79</v>
      </c>
      <c r="M919" s="66" t="s">
        <v>363</v>
      </c>
      <c r="N919" s="66" t="s">
        <v>363</v>
      </c>
      <c r="O919" s="66"/>
      <c r="P919" s="66" t="s">
        <v>1829</v>
      </c>
      <c r="Q919" s="141">
        <v>5</v>
      </c>
    </row>
    <row r="920" spans="1:17" s="72" customFormat="1">
      <c r="A920" s="66"/>
      <c r="B920" s="66" t="s">
        <v>373</v>
      </c>
      <c r="C920" s="221" t="s">
        <v>1724</v>
      </c>
      <c r="D920" s="66" t="s">
        <v>2453</v>
      </c>
      <c r="E920" s="68">
        <v>0.47699000000000003</v>
      </c>
      <c r="F920" s="74">
        <v>1.5</v>
      </c>
      <c r="G920" s="74">
        <v>1.5</v>
      </c>
      <c r="H920" s="68">
        <f t="shared" si="28"/>
        <v>0.71548999999999996</v>
      </c>
      <c r="I920" s="70">
        <f t="shared" si="29"/>
        <v>0.71548999999999996</v>
      </c>
      <c r="J920" s="71">
        <f>ROUND((H920*'2-Calculator'!$D$26),2)</f>
        <v>4715.08</v>
      </c>
      <c r="K920" s="71">
        <f>ROUND((I920*'2-Calculator'!$D$26),2)</f>
        <v>4715.08</v>
      </c>
      <c r="L920" s="69">
        <v>3.27</v>
      </c>
      <c r="M920" s="66" t="s">
        <v>363</v>
      </c>
      <c r="N920" s="66" t="s">
        <v>363</v>
      </c>
      <c r="O920" s="66"/>
      <c r="P920" s="66" t="s">
        <v>1829</v>
      </c>
      <c r="Q920" s="141">
        <v>1</v>
      </c>
    </row>
    <row r="921" spans="1:17" s="72" customFormat="1">
      <c r="A921" s="66"/>
      <c r="B921" s="66" t="s">
        <v>372</v>
      </c>
      <c r="C921" s="221" t="s">
        <v>1724</v>
      </c>
      <c r="D921" s="66" t="s">
        <v>2453</v>
      </c>
      <c r="E921" s="68">
        <v>1.7151799999999999</v>
      </c>
      <c r="F921" s="74">
        <v>1.5</v>
      </c>
      <c r="G921" s="74">
        <v>1.5</v>
      </c>
      <c r="H921" s="68">
        <f t="shared" si="28"/>
        <v>2.5727699999999998</v>
      </c>
      <c r="I921" s="70">
        <f t="shared" si="29"/>
        <v>2.5727699999999998</v>
      </c>
      <c r="J921" s="71">
        <f>ROUND((H921*'2-Calculator'!$D$26),2)</f>
        <v>16954.55</v>
      </c>
      <c r="K921" s="71">
        <f>ROUND((I921*'2-Calculator'!$D$26),2)</f>
        <v>16954.55</v>
      </c>
      <c r="L921" s="69">
        <v>13.92</v>
      </c>
      <c r="M921" s="66" t="s">
        <v>363</v>
      </c>
      <c r="N921" s="66" t="s">
        <v>363</v>
      </c>
      <c r="O921" s="66"/>
      <c r="P921" s="66" t="s">
        <v>1829</v>
      </c>
      <c r="Q921" s="141">
        <v>0</v>
      </c>
    </row>
    <row r="922" spans="1:17" s="72" customFormat="1">
      <c r="A922" s="66"/>
      <c r="B922" s="66" t="s">
        <v>371</v>
      </c>
      <c r="C922" s="221" t="s">
        <v>1725</v>
      </c>
      <c r="D922" s="66" t="s">
        <v>2086</v>
      </c>
      <c r="E922" s="68">
        <v>0.12222</v>
      </c>
      <c r="F922" s="74">
        <v>1.5</v>
      </c>
      <c r="G922" s="74">
        <v>1.5</v>
      </c>
      <c r="H922" s="68">
        <f t="shared" si="28"/>
        <v>0.18332999999999999</v>
      </c>
      <c r="I922" s="70">
        <f t="shared" si="29"/>
        <v>0.18332999999999999</v>
      </c>
      <c r="J922" s="71">
        <f>ROUND((H922*'2-Calculator'!$D$26),2)</f>
        <v>1208.1400000000001</v>
      </c>
      <c r="K922" s="71">
        <f>ROUND((I922*'2-Calculator'!$D$26),2)</f>
        <v>1208.1400000000001</v>
      </c>
      <c r="L922" s="69">
        <v>1.73</v>
      </c>
      <c r="M922" s="66" t="s">
        <v>363</v>
      </c>
      <c r="N922" s="66" t="s">
        <v>363</v>
      </c>
      <c r="O922" s="66"/>
      <c r="P922" s="66" t="s">
        <v>1829</v>
      </c>
      <c r="Q922" s="141">
        <v>17</v>
      </c>
    </row>
    <row r="923" spans="1:17" s="72" customFormat="1">
      <c r="A923" s="66"/>
      <c r="B923" s="66" t="s">
        <v>370</v>
      </c>
      <c r="C923" s="221" t="s">
        <v>1725</v>
      </c>
      <c r="D923" s="66" t="s">
        <v>2086</v>
      </c>
      <c r="E923" s="68">
        <v>0.16965</v>
      </c>
      <c r="F923" s="74">
        <v>1.5</v>
      </c>
      <c r="G923" s="74">
        <v>1.5</v>
      </c>
      <c r="H923" s="68">
        <f t="shared" si="28"/>
        <v>0.25447999999999998</v>
      </c>
      <c r="I923" s="70">
        <f t="shared" si="29"/>
        <v>0.25447999999999998</v>
      </c>
      <c r="J923" s="71">
        <f>ROUND((H923*'2-Calculator'!$D$26),2)</f>
        <v>1677.02</v>
      </c>
      <c r="K923" s="71">
        <f>ROUND((I923*'2-Calculator'!$D$26),2)</f>
        <v>1677.02</v>
      </c>
      <c r="L923" s="69">
        <v>2.2000000000000002</v>
      </c>
      <c r="M923" s="66" t="s">
        <v>363</v>
      </c>
      <c r="N923" s="66" t="s">
        <v>363</v>
      </c>
      <c r="O923" s="66"/>
      <c r="P923" s="66" t="s">
        <v>1829</v>
      </c>
      <c r="Q923" s="141">
        <v>7</v>
      </c>
    </row>
    <row r="924" spans="1:17" s="72" customFormat="1">
      <c r="A924" s="66"/>
      <c r="B924" s="66" t="s">
        <v>369</v>
      </c>
      <c r="C924" s="221" t="s">
        <v>1725</v>
      </c>
      <c r="D924" s="66" t="s">
        <v>2086</v>
      </c>
      <c r="E924" s="68">
        <v>0.39409</v>
      </c>
      <c r="F924" s="74">
        <v>1.5</v>
      </c>
      <c r="G924" s="74">
        <v>1.5</v>
      </c>
      <c r="H924" s="68">
        <f t="shared" si="28"/>
        <v>0.59114</v>
      </c>
      <c r="I924" s="70">
        <f t="shared" si="29"/>
        <v>0.59114</v>
      </c>
      <c r="J924" s="71">
        <f>ROUND((H924*'2-Calculator'!$D$26),2)</f>
        <v>3895.61</v>
      </c>
      <c r="K924" s="71">
        <f>ROUND((I924*'2-Calculator'!$D$26),2)</f>
        <v>3895.61</v>
      </c>
      <c r="L924" s="69">
        <v>1.86</v>
      </c>
      <c r="M924" s="66" t="s">
        <v>363</v>
      </c>
      <c r="N924" s="66" t="s">
        <v>363</v>
      </c>
      <c r="O924" s="66"/>
      <c r="P924" s="66" t="s">
        <v>1829</v>
      </c>
      <c r="Q924" s="141">
        <v>2</v>
      </c>
    </row>
    <row r="925" spans="1:17" s="72" customFormat="1">
      <c r="A925" s="66"/>
      <c r="B925" s="66" t="s">
        <v>368</v>
      </c>
      <c r="C925" s="221" t="s">
        <v>1725</v>
      </c>
      <c r="D925" s="66" t="s">
        <v>2086</v>
      </c>
      <c r="E925" s="68">
        <v>0.43787999999999999</v>
      </c>
      <c r="F925" s="74">
        <v>1.5</v>
      </c>
      <c r="G925" s="74">
        <v>1.5</v>
      </c>
      <c r="H925" s="68">
        <f t="shared" si="28"/>
        <v>0.65681999999999996</v>
      </c>
      <c r="I925" s="70">
        <f t="shared" si="29"/>
        <v>0.65681999999999996</v>
      </c>
      <c r="J925" s="71">
        <f>ROUND((H925*'2-Calculator'!$D$26),2)</f>
        <v>4328.4399999999996</v>
      </c>
      <c r="K925" s="71">
        <f>ROUND((I925*'2-Calculator'!$D$26),2)</f>
        <v>4328.4399999999996</v>
      </c>
      <c r="L925" s="69">
        <v>2.0499999999999998</v>
      </c>
      <c r="M925" s="66" t="s">
        <v>363</v>
      </c>
      <c r="N925" s="66" t="s">
        <v>363</v>
      </c>
      <c r="O925" s="66"/>
      <c r="P925" s="66" t="s">
        <v>1829</v>
      </c>
      <c r="Q925" s="141">
        <v>0</v>
      </c>
    </row>
    <row r="926" spans="1:17" s="72" customFormat="1">
      <c r="A926" s="66"/>
      <c r="B926" s="66" t="s">
        <v>367</v>
      </c>
      <c r="C926" s="221" t="s">
        <v>1726</v>
      </c>
      <c r="D926" s="66" t="s">
        <v>2338</v>
      </c>
      <c r="E926" s="68">
        <v>0.25924999999999998</v>
      </c>
      <c r="F926" s="74">
        <v>1.5</v>
      </c>
      <c r="G926" s="74">
        <v>1.5</v>
      </c>
      <c r="H926" s="68">
        <f t="shared" si="28"/>
        <v>0.38888</v>
      </c>
      <c r="I926" s="70">
        <f t="shared" si="29"/>
        <v>0.38888</v>
      </c>
      <c r="J926" s="71">
        <f>ROUND((H926*'2-Calculator'!$D$26),2)</f>
        <v>2562.7199999999998</v>
      </c>
      <c r="K926" s="71">
        <f>ROUND((I926*'2-Calculator'!$D$26),2)</f>
        <v>2562.7199999999998</v>
      </c>
      <c r="L926" s="69">
        <v>2.19</v>
      </c>
      <c r="M926" s="66" t="s">
        <v>363</v>
      </c>
      <c r="N926" s="66" t="s">
        <v>363</v>
      </c>
      <c r="O926" s="66"/>
      <c r="P926" s="66" t="s">
        <v>1829</v>
      </c>
      <c r="Q926" s="141">
        <v>300</v>
      </c>
    </row>
    <row r="927" spans="1:17" s="72" customFormat="1">
      <c r="A927" s="66"/>
      <c r="B927" s="66" t="s">
        <v>366</v>
      </c>
      <c r="C927" s="221" t="s">
        <v>1726</v>
      </c>
      <c r="D927" s="66" t="s">
        <v>2338</v>
      </c>
      <c r="E927" s="68">
        <v>0.33016000000000001</v>
      </c>
      <c r="F927" s="74">
        <v>1.5</v>
      </c>
      <c r="G927" s="74">
        <v>1.5</v>
      </c>
      <c r="H927" s="68">
        <f t="shared" si="28"/>
        <v>0.49524000000000001</v>
      </c>
      <c r="I927" s="70">
        <f t="shared" si="29"/>
        <v>0.49524000000000001</v>
      </c>
      <c r="J927" s="71">
        <f>ROUND((H927*'2-Calculator'!$D$26),2)</f>
        <v>3263.63</v>
      </c>
      <c r="K927" s="71">
        <f>ROUND((I927*'2-Calculator'!$D$26),2)</f>
        <v>3263.63</v>
      </c>
      <c r="L927" s="69">
        <v>2.92</v>
      </c>
      <c r="M927" s="66" t="s">
        <v>363</v>
      </c>
      <c r="N927" s="66" t="s">
        <v>363</v>
      </c>
      <c r="O927" s="66"/>
      <c r="P927" s="66" t="s">
        <v>1829</v>
      </c>
      <c r="Q927" s="141">
        <v>511</v>
      </c>
    </row>
    <row r="928" spans="1:17" s="72" customFormat="1">
      <c r="A928" s="66"/>
      <c r="B928" s="66" t="s">
        <v>365</v>
      </c>
      <c r="C928" s="221" t="s">
        <v>1726</v>
      </c>
      <c r="D928" s="66" t="s">
        <v>2338</v>
      </c>
      <c r="E928" s="68">
        <v>0.47658</v>
      </c>
      <c r="F928" s="74">
        <v>1.5</v>
      </c>
      <c r="G928" s="74">
        <v>1.5</v>
      </c>
      <c r="H928" s="68">
        <f t="shared" si="28"/>
        <v>0.71487000000000001</v>
      </c>
      <c r="I928" s="70">
        <f t="shared" si="29"/>
        <v>0.71487000000000001</v>
      </c>
      <c r="J928" s="71">
        <f>ROUND((H928*'2-Calculator'!$D$26),2)</f>
        <v>4710.99</v>
      </c>
      <c r="K928" s="71">
        <f>ROUND((I928*'2-Calculator'!$D$26),2)</f>
        <v>4710.99</v>
      </c>
      <c r="L928" s="69">
        <v>5.63</v>
      </c>
      <c r="M928" s="66" t="s">
        <v>363</v>
      </c>
      <c r="N928" s="66" t="s">
        <v>363</v>
      </c>
      <c r="O928" s="66"/>
      <c r="P928" s="66" t="s">
        <v>1829</v>
      </c>
      <c r="Q928" s="141">
        <v>307</v>
      </c>
    </row>
    <row r="929" spans="1:17" s="72" customFormat="1">
      <c r="A929" s="66"/>
      <c r="B929" s="66" t="s">
        <v>364</v>
      </c>
      <c r="C929" s="221" t="s">
        <v>1726</v>
      </c>
      <c r="D929" s="66" t="s">
        <v>2338</v>
      </c>
      <c r="E929" s="68">
        <v>1.4885900000000001</v>
      </c>
      <c r="F929" s="74">
        <v>1.5</v>
      </c>
      <c r="G929" s="74">
        <v>1.5</v>
      </c>
      <c r="H929" s="68">
        <f t="shared" si="28"/>
        <v>2.2328899999999998</v>
      </c>
      <c r="I929" s="70">
        <f t="shared" si="29"/>
        <v>2.2328899999999998</v>
      </c>
      <c r="J929" s="71">
        <f>ROUND((H929*'2-Calculator'!$D$26),2)</f>
        <v>14714.75</v>
      </c>
      <c r="K929" s="71">
        <f>ROUND((I929*'2-Calculator'!$D$26),2)</f>
        <v>14714.75</v>
      </c>
      <c r="L929" s="69">
        <v>6.7</v>
      </c>
      <c r="M929" s="66" t="s">
        <v>363</v>
      </c>
      <c r="N929" s="66" t="s">
        <v>363</v>
      </c>
      <c r="O929" s="66"/>
      <c r="P929" s="66" t="s">
        <v>1829</v>
      </c>
      <c r="Q929" s="141">
        <v>19</v>
      </c>
    </row>
    <row r="930" spans="1:17" s="72" customFormat="1">
      <c r="A930" s="66"/>
      <c r="B930" s="66" t="s">
        <v>362</v>
      </c>
      <c r="C930" s="221" t="s">
        <v>1727</v>
      </c>
      <c r="D930" s="66" t="s">
        <v>2339</v>
      </c>
      <c r="E930" s="68">
        <v>0.22500000000000001</v>
      </c>
      <c r="F930" s="74">
        <v>1.4</v>
      </c>
      <c r="G930" s="74">
        <v>1</v>
      </c>
      <c r="H930" s="68">
        <f t="shared" si="28"/>
        <v>0.315</v>
      </c>
      <c r="I930" s="70">
        <f t="shared" si="29"/>
        <v>0.22500000000000001</v>
      </c>
      <c r="J930" s="71">
        <f>ROUND((H930*'2-Calculator'!$D$26),2)</f>
        <v>2075.85</v>
      </c>
      <c r="K930" s="71">
        <f>ROUND((I930*'2-Calculator'!$D$26),2)</f>
        <v>1482.75</v>
      </c>
      <c r="L930" s="69">
        <v>1.54</v>
      </c>
      <c r="M930" s="66" t="s">
        <v>46</v>
      </c>
      <c r="N930" s="66" t="s">
        <v>46</v>
      </c>
      <c r="O930" s="66"/>
      <c r="P930" s="66" t="s">
        <v>1829</v>
      </c>
      <c r="Q930" s="141">
        <v>1</v>
      </c>
    </row>
    <row r="931" spans="1:17" s="72" customFormat="1">
      <c r="A931" s="66"/>
      <c r="B931" s="66" t="s">
        <v>361</v>
      </c>
      <c r="C931" s="221" t="s">
        <v>1727</v>
      </c>
      <c r="D931" s="66" t="s">
        <v>2339</v>
      </c>
      <c r="E931" s="68">
        <v>0.28769</v>
      </c>
      <c r="F931" s="74">
        <v>1.4</v>
      </c>
      <c r="G931" s="74">
        <v>1</v>
      </c>
      <c r="H931" s="68">
        <f t="shared" si="28"/>
        <v>0.40277000000000002</v>
      </c>
      <c r="I931" s="70">
        <f t="shared" si="29"/>
        <v>0.28769</v>
      </c>
      <c r="J931" s="71">
        <f>ROUND((H931*'2-Calculator'!$D$26),2)</f>
        <v>2654.25</v>
      </c>
      <c r="K931" s="71">
        <f>ROUND((I931*'2-Calculator'!$D$26),2)</f>
        <v>1895.88</v>
      </c>
      <c r="L931" s="69">
        <v>3.82</v>
      </c>
      <c r="M931" s="66" t="s">
        <v>46</v>
      </c>
      <c r="N931" s="66" t="s">
        <v>46</v>
      </c>
      <c r="O931" s="66"/>
      <c r="P931" s="66" t="s">
        <v>1829</v>
      </c>
      <c r="Q931" s="141">
        <v>3</v>
      </c>
    </row>
    <row r="932" spans="1:17" s="72" customFormat="1">
      <c r="A932" s="66"/>
      <c r="B932" s="66" t="s">
        <v>360</v>
      </c>
      <c r="C932" s="221" t="s">
        <v>1727</v>
      </c>
      <c r="D932" s="66" t="s">
        <v>2339</v>
      </c>
      <c r="E932" s="68">
        <v>0.43813000000000002</v>
      </c>
      <c r="F932" s="74">
        <v>1.4</v>
      </c>
      <c r="G932" s="74">
        <v>1</v>
      </c>
      <c r="H932" s="68">
        <f t="shared" si="28"/>
        <v>0.61338000000000004</v>
      </c>
      <c r="I932" s="70">
        <f t="shared" si="29"/>
        <v>0.43813000000000002</v>
      </c>
      <c r="J932" s="71">
        <f>ROUND((H932*'2-Calculator'!$D$26),2)</f>
        <v>4042.17</v>
      </c>
      <c r="K932" s="71">
        <f>ROUND((I932*'2-Calculator'!$D$26),2)</f>
        <v>2887.28</v>
      </c>
      <c r="L932" s="69">
        <v>8.19</v>
      </c>
      <c r="M932" s="66" t="s">
        <v>46</v>
      </c>
      <c r="N932" s="66" t="s">
        <v>46</v>
      </c>
      <c r="O932" s="66"/>
      <c r="P932" s="66" t="s">
        <v>1829</v>
      </c>
      <c r="Q932" s="141">
        <v>3</v>
      </c>
    </row>
    <row r="933" spans="1:17" s="72" customFormat="1">
      <c r="A933" s="66"/>
      <c r="B933" s="66" t="s">
        <v>359</v>
      </c>
      <c r="C933" s="221" t="s">
        <v>1727</v>
      </c>
      <c r="D933" s="66" t="s">
        <v>2339</v>
      </c>
      <c r="E933" s="68">
        <v>0.77597000000000005</v>
      </c>
      <c r="F933" s="74">
        <v>1.4</v>
      </c>
      <c r="G933" s="74">
        <v>1</v>
      </c>
      <c r="H933" s="68">
        <f t="shared" si="28"/>
        <v>1.08636</v>
      </c>
      <c r="I933" s="70">
        <f t="shared" si="29"/>
        <v>0.77597000000000005</v>
      </c>
      <c r="J933" s="71">
        <f>ROUND((H933*'2-Calculator'!$D$26),2)</f>
        <v>7159.11</v>
      </c>
      <c r="K933" s="71">
        <f>ROUND((I933*'2-Calculator'!$D$26),2)</f>
        <v>5113.6400000000003</v>
      </c>
      <c r="L933" s="69">
        <v>31.38</v>
      </c>
      <c r="M933" s="66" t="s">
        <v>46</v>
      </c>
      <c r="N933" s="66" t="s">
        <v>46</v>
      </c>
      <c r="O933" s="66"/>
      <c r="P933" s="66" t="s">
        <v>1829</v>
      </c>
      <c r="Q933" s="141">
        <v>3</v>
      </c>
    </row>
    <row r="934" spans="1:17" s="72" customFormat="1">
      <c r="A934" s="66"/>
      <c r="B934" s="66" t="s">
        <v>358</v>
      </c>
      <c r="C934" s="221" t="s">
        <v>1728</v>
      </c>
      <c r="D934" s="66" t="s">
        <v>2340</v>
      </c>
      <c r="E934" s="68">
        <v>9.1899999999999996E-2</v>
      </c>
      <c r="F934" s="74">
        <v>1.4</v>
      </c>
      <c r="G934" s="74">
        <v>1</v>
      </c>
      <c r="H934" s="68">
        <f t="shared" si="28"/>
        <v>0.12866</v>
      </c>
      <c r="I934" s="70">
        <f t="shared" si="29"/>
        <v>9.1899999999999996E-2</v>
      </c>
      <c r="J934" s="71">
        <f>ROUND((H934*'2-Calculator'!$D$26),2)</f>
        <v>847.87</v>
      </c>
      <c r="K934" s="71">
        <f>ROUND((I934*'2-Calculator'!$D$26),2)</f>
        <v>605.62</v>
      </c>
      <c r="L934" s="69">
        <v>1.43</v>
      </c>
      <c r="M934" s="66" t="s">
        <v>46</v>
      </c>
      <c r="N934" s="66" t="s">
        <v>46</v>
      </c>
      <c r="O934" s="66"/>
      <c r="P934" s="66" t="s">
        <v>1829</v>
      </c>
      <c r="Q934" s="141">
        <v>149</v>
      </c>
    </row>
    <row r="935" spans="1:17" s="72" customFormat="1">
      <c r="A935" s="66"/>
      <c r="B935" s="66" t="s">
        <v>357</v>
      </c>
      <c r="C935" s="221" t="s">
        <v>1728</v>
      </c>
      <c r="D935" s="66" t="s">
        <v>2340</v>
      </c>
      <c r="E935" s="68">
        <v>0.13882</v>
      </c>
      <c r="F935" s="74">
        <v>1.4</v>
      </c>
      <c r="G935" s="74">
        <v>1</v>
      </c>
      <c r="H935" s="68">
        <f t="shared" si="28"/>
        <v>0.19434999999999999</v>
      </c>
      <c r="I935" s="70">
        <f t="shared" si="29"/>
        <v>0.13882</v>
      </c>
      <c r="J935" s="71">
        <f>ROUND((H935*'2-Calculator'!$D$26),2)</f>
        <v>1280.77</v>
      </c>
      <c r="K935" s="71">
        <f>ROUND((I935*'2-Calculator'!$D$26),2)</f>
        <v>914.82</v>
      </c>
      <c r="L935" s="69">
        <v>1.58</v>
      </c>
      <c r="M935" s="66" t="s">
        <v>46</v>
      </c>
      <c r="N935" s="66" t="s">
        <v>46</v>
      </c>
      <c r="O935" s="66"/>
      <c r="P935" s="66" t="s">
        <v>1829</v>
      </c>
      <c r="Q935" s="141">
        <v>168</v>
      </c>
    </row>
    <row r="936" spans="1:17" s="72" customFormat="1">
      <c r="A936" s="66"/>
      <c r="B936" s="66" t="s">
        <v>356</v>
      </c>
      <c r="C936" s="221" t="s">
        <v>1728</v>
      </c>
      <c r="D936" s="66" t="s">
        <v>2340</v>
      </c>
      <c r="E936" s="68">
        <v>0.22794</v>
      </c>
      <c r="F936" s="74">
        <v>1.4</v>
      </c>
      <c r="G936" s="74">
        <v>1</v>
      </c>
      <c r="H936" s="68">
        <f t="shared" si="28"/>
        <v>0.31912000000000001</v>
      </c>
      <c r="I936" s="70">
        <f t="shared" si="29"/>
        <v>0.22794</v>
      </c>
      <c r="J936" s="71">
        <f>ROUND((H936*'2-Calculator'!$D$26),2)</f>
        <v>2103</v>
      </c>
      <c r="K936" s="71">
        <f>ROUND((I936*'2-Calculator'!$D$26),2)</f>
        <v>1502.12</v>
      </c>
      <c r="L936" s="69">
        <v>1.51</v>
      </c>
      <c r="M936" s="66" t="s">
        <v>46</v>
      </c>
      <c r="N936" s="66" t="s">
        <v>46</v>
      </c>
      <c r="O936" s="66"/>
      <c r="P936" s="66" t="s">
        <v>1829</v>
      </c>
      <c r="Q936" s="141">
        <v>92</v>
      </c>
    </row>
    <row r="937" spans="1:17" s="72" customFormat="1">
      <c r="A937" s="66"/>
      <c r="B937" s="66" t="s">
        <v>355</v>
      </c>
      <c r="C937" s="221" t="s">
        <v>1728</v>
      </c>
      <c r="D937" s="66" t="s">
        <v>2340</v>
      </c>
      <c r="E937" s="68">
        <v>0.39696999999999999</v>
      </c>
      <c r="F937" s="74">
        <v>1.4</v>
      </c>
      <c r="G937" s="74">
        <v>1</v>
      </c>
      <c r="H937" s="68">
        <f t="shared" si="28"/>
        <v>0.55576000000000003</v>
      </c>
      <c r="I937" s="70">
        <f t="shared" si="29"/>
        <v>0.39696999999999999</v>
      </c>
      <c r="J937" s="71">
        <f>ROUND((H937*'2-Calculator'!$D$26),2)</f>
        <v>3662.46</v>
      </c>
      <c r="K937" s="71">
        <f>ROUND((I937*'2-Calculator'!$D$26),2)</f>
        <v>2616.0300000000002</v>
      </c>
      <c r="L937" s="69">
        <v>1.55</v>
      </c>
      <c r="M937" s="66" t="s">
        <v>46</v>
      </c>
      <c r="N937" s="66" t="s">
        <v>46</v>
      </c>
      <c r="O937" s="66"/>
      <c r="P937" s="66" t="s">
        <v>1829</v>
      </c>
      <c r="Q937" s="141">
        <v>44</v>
      </c>
    </row>
    <row r="938" spans="1:17" s="72" customFormat="1">
      <c r="A938" s="66"/>
      <c r="B938" s="66" t="s">
        <v>354</v>
      </c>
      <c r="C938" s="221" t="s">
        <v>1729</v>
      </c>
      <c r="D938" s="66" t="s">
        <v>2454</v>
      </c>
      <c r="E938" s="68">
        <v>4.0924800000000001</v>
      </c>
      <c r="F938" s="74">
        <v>1.4</v>
      </c>
      <c r="G938" s="74">
        <v>1</v>
      </c>
      <c r="H938" s="68">
        <f t="shared" si="28"/>
        <v>5.7294700000000001</v>
      </c>
      <c r="I938" s="70">
        <f t="shared" si="29"/>
        <v>4.0924800000000001</v>
      </c>
      <c r="J938" s="71">
        <f>ROUND((H938*'2-Calculator'!$D$26),2)</f>
        <v>37757.21</v>
      </c>
      <c r="K938" s="71">
        <f>ROUND((I938*'2-Calculator'!$D$26),2)</f>
        <v>26969.439999999999</v>
      </c>
      <c r="L938" s="69">
        <v>39.049999999999997</v>
      </c>
      <c r="M938" s="66" t="s">
        <v>46</v>
      </c>
      <c r="N938" s="66" t="s">
        <v>46</v>
      </c>
      <c r="O938" s="66"/>
      <c r="P938" s="66" t="s">
        <v>1829</v>
      </c>
      <c r="Q938" s="141">
        <v>2</v>
      </c>
    </row>
    <row r="939" spans="1:17" s="72" customFormat="1">
      <c r="A939" s="66"/>
      <c r="B939" s="66" t="s">
        <v>353</v>
      </c>
      <c r="C939" s="221" t="s">
        <v>1729</v>
      </c>
      <c r="D939" s="66" t="s">
        <v>2454</v>
      </c>
      <c r="E939" s="68">
        <v>6.4622599999999997</v>
      </c>
      <c r="F939" s="74">
        <v>1.4</v>
      </c>
      <c r="G939" s="74">
        <v>1</v>
      </c>
      <c r="H939" s="68">
        <f t="shared" si="28"/>
        <v>9.0471599999999999</v>
      </c>
      <c r="I939" s="70">
        <f t="shared" si="29"/>
        <v>6.4622599999999997</v>
      </c>
      <c r="J939" s="71">
        <f>ROUND((H939*'2-Calculator'!$D$26),2)</f>
        <v>59620.78</v>
      </c>
      <c r="K939" s="71">
        <f>ROUND((I939*'2-Calculator'!$D$26),2)</f>
        <v>42586.29</v>
      </c>
      <c r="L939" s="69">
        <v>42.39</v>
      </c>
      <c r="M939" s="66" t="s">
        <v>46</v>
      </c>
      <c r="N939" s="66" t="s">
        <v>46</v>
      </c>
      <c r="O939" s="66"/>
      <c r="P939" s="66" t="s">
        <v>1829</v>
      </c>
      <c r="Q939" s="141">
        <v>1</v>
      </c>
    </row>
    <row r="940" spans="1:17" s="72" customFormat="1">
      <c r="A940" s="66"/>
      <c r="B940" s="66" t="s">
        <v>352</v>
      </c>
      <c r="C940" s="221" t="s">
        <v>1729</v>
      </c>
      <c r="D940" s="66" t="s">
        <v>2454</v>
      </c>
      <c r="E940" s="68">
        <v>15.87505</v>
      </c>
      <c r="F940" s="74">
        <v>1.4</v>
      </c>
      <c r="G940" s="74">
        <v>1</v>
      </c>
      <c r="H940" s="68">
        <f t="shared" si="28"/>
        <v>22.225069999999999</v>
      </c>
      <c r="I940" s="70">
        <f t="shared" si="29"/>
        <v>15.87505</v>
      </c>
      <c r="J940" s="71">
        <f>ROUND((H940*'2-Calculator'!$D$26),2)</f>
        <v>146463.21</v>
      </c>
      <c r="K940" s="71">
        <f>ROUND((I940*'2-Calculator'!$D$26),2)</f>
        <v>104616.58</v>
      </c>
      <c r="L940" s="69">
        <v>75.489999999999995</v>
      </c>
      <c r="M940" s="66" t="s">
        <v>46</v>
      </c>
      <c r="N940" s="66" t="s">
        <v>46</v>
      </c>
      <c r="O940" s="66"/>
      <c r="P940" s="66" t="s">
        <v>1829</v>
      </c>
      <c r="Q940" s="141">
        <v>0</v>
      </c>
    </row>
    <row r="941" spans="1:17" s="72" customFormat="1">
      <c r="A941" s="66"/>
      <c r="B941" s="66" t="s">
        <v>351</v>
      </c>
      <c r="C941" s="221" t="s">
        <v>1729</v>
      </c>
      <c r="D941" s="66" t="s">
        <v>2454</v>
      </c>
      <c r="E941" s="68">
        <v>26.05706</v>
      </c>
      <c r="F941" s="74">
        <v>1.4</v>
      </c>
      <c r="G941" s="74">
        <v>1</v>
      </c>
      <c r="H941" s="68">
        <f t="shared" si="28"/>
        <v>36.479880000000001</v>
      </c>
      <c r="I941" s="70">
        <f t="shared" si="29"/>
        <v>26.05706</v>
      </c>
      <c r="J941" s="71">
        <f>ROUND((H941*'2-Calculator'!$D$26),2)</f>
        <v>240402.41</v>
      </c>
      <c r="K941" s="71">
        <f>ROUND((I941*'2-Calculator'!$D$26),2)</f>
        <v>171716.03</v>
      </c>
      <c r="L941" s="69">
        <v>70.23</v>
      </c>
      <c r="M941" s="66" t="s">
        <v>46</v>
      </c>
      <c r="N941" s="66" t="s">
        <v>46</v>
      </c>
      <c r="O941" s="66"/>
      <c r="P941" s="66" t="s">
        <v>1829</v>
      </c>
      <c r="Q941" s="141">
        <v>3</v>
      </c>
    </row>
    <row r="942" spans="1:17" s="72" customFormat="1">
      <c r="A942" s="66"/>
      <c r="B942" s="66" t="s">
        <v>350</v>
      </c>
      <c r="C942" s="221" t="s">
        <v>1730</v>
      </c>
      <c r="D942" s="66" t="s">
        <v>2455</v>
      </c>
      <c r="E942" s="68">
        <v>4.9267500000000002</v>
      </c>
      <c r="F942" s="74">
        <v>1.4</v>
      </c>
      <c r="G942" s="74">
        <v>1</v>
      </c>
      <c r="H942" s="68">
        <f t="shared" si="28"/>
        <v>6.8974500000000001</v>
      </c>
      <c r="I942" s="70">
        <f t="shared" si="29"/>
        <v>4.9267500000000002</v>
      </c>
      <c r="J942" s="71">
        <f>ROUND((H942*'2-Calculator'!$D$26),2)</f>
        <v>45454.2</v>
      </c>
      <c r="K942" s="71">
        <f>ROUND((I942*'2-Calculator'!$D$26),2)</f>
        <v>32467.279999999999</v>
      </c>
      <c r="L942" s="69">
        <v>34.26</v>
      </c>
      <c r="M942" s="66" t="s">
        <v>46</v>
      </c>
      <c r="N942" s="66" t="s">
        <v>46</v>
      </c>
      <c r="O942" s="66"/>
      <c r="P942" s="66" t="s">
        <v>1829</v>
      </c>
      <c r="Q942" s="141">
        <v>0</v>
      </c>
    </row>
    <row r="943" spans="1:17" s="72" customFormat="1">
      <c r="A943" s="66"/>
      <c r="B943" s="66" t="s">
        <v>349</v>
      </c>
      <c r="C943" s="221" t="s">
        <v>1730</v>
      </c>
      <c r="D943" s="66" t="s">
        <v>2455</v>
      </c>
      <c r="E943" s="68">
        <v>7.1275599999999999</v>
      </c>
      <c r="F943" s="74">
        <v>1.4</v>
      </c>
      <c r="G943" s="74">
        <v>1</v>
      </c>
      <c r="H943" s="68">
        <f t="shared" si="28"/>
        <v>9.9785799999999991</v>
      </c>
      <c r="I943" s="70">
        <f t="shared" si="29"/>
        <v>7.1275599999999999</v>
      </c>
      <c r="J943" s="71">
        <f>ROUND((H943*'2-Calculator'!$D$26),2)</f>
        <v>65758.84</v>
      </c>
      <c r="K943" s="71">
        <f>ROUND((I943*'2-Calculator'!$D$26),2)</f>
        <v>46970.62</v>
      </c>
      <c r="L943" s="69">
        <v>38.07</v>
      </c>
      <c r="M943" s="66" t="s">
        <v>46</v>
      </c>
      <c r="N943" s="66" t="s">
        <v>46</v>
      </c>
      <c r="O943" s="66"/>
      <c r="P943" s="66" t="s">
        <v>1829</v>
      </c>
      <c r="Q943" s="141">
        <v>0</v>
      </c>
    </row>
    <row r="944" spans="1:17" s="72" customFormat="1">
      <c r="A944" s="66"/>
      <c r="B944" s="66" t="s">
        <v>348</v>
      </c>
      <c r="C944" s="221" t="s">
        <v>1730</v>
      </c>
      <c r="D944" s="66" t="s">
        <v>2455</v>
      </c>
      <c r="E944" s="68">
        <v>15.9658</v>
      </c>
      <c r="F944" s="74">
        <v>1.4</v>
      </c>
      <c r="G944" s="74">
        <v>1</v>
      </c>
      <c r="H944" s="68">
        <f t="shared" si="28"/>
        <v>22.352119999999999</v>
      </c>
      <c r="I944" s="70">
        <f t="shared" si="29"/>
        <v>15.9658</v>
      </c>
      <c r="J944" s="71">
        <f>ROUND((H944*'2-Calculator'!$D$26),2)</f>
        <v>147300.47</v>
      </c>
      <c r="K944" s="71">
        <f>ROUND((I944*'2-Calculator'!$D$26),2)</f>
        <v>105214.62</v>
      </c>
      <c r="L944" s="69">
        <v>64.13</v>
      </c>
      <c r="M944" s="66" t="s">
        <v>46</v>
      </c>
      <c r="N944" s="66" t="s">
        <v>46</v>
      </c>
      <c r="O944" s="66"/>
      <c r="P944" s="66" t="s">
        <v>1829</v>
      </c>
      <c r="Q944" s="141">
        <v>2</v>
      </c>
    </row>
    <row r="945" spans="1:17" s="72" customFormat="1">
      <c r="A945" s="66"/>
      <c r="B945" s="66" t="s">
        <v>347</v>
      </c>
      <c r="C945" s="221" t="s">
        <v>1730</v>
      </c>
      <c r="D945" s="66" t="s">
        <v>2455</v>
      </c>
      <c r="E945" s="68">
        <v>23.773910000000001</v>
      </c>
      <c r="F945" s="74">
        <v>1.4</v>
      </c>
      <c r="G945" s="74">
        <v>1</v>
      </c>
      <c r="H945" s="68">
        <f t="shared" si="28"/>
        <v>33.283470000000001</v>
      </c>
      <c r="I945" s="70">
        <f t="shared" si="29"/>
        <v>23.773910000000001</v>
      </c>
      <c r="J945" s="71">
        <f>ROUND((H945*'2-Calculator'!$D$26),2)</f>
        <v>219338.07</v>
      </c>
      <c r="K945" s="71">
        <f>ROUND((I945*'2-Calculator'!$D$26),2)</f>
        <v>156670.07</v>
      </c>
      <c r="L945" s="69">
        <v>132.91999999999999</v>
      </c>
      <c r="M945" s="66" t="s">
        <v>46</v>
      </c>
      <c r="N945" s="66" t="s">
        <v>46</v>
      </c>
      <c r="O945" s="66"/>
      <c r="P945" s="66" t="s">
        <v>1829</v>
      </c>
      <c r="Q945" s="141">
        <v>29</v>
      </c>
    </row>
    <row r="946" spans="1:17" s="72" customFormat="1">
      <c r="A946" s="66"/>
      <c r="B946" s="66" t="s">
        <v>346</v>
      </c>
      <c r="C946" s="221" t="s">
        <v>1731</v>
      </c>
      <c r="D946" s="66" t="s">
        <v>2456</v>
      </c>
      <c r="E946" s="68">
        <v>22.987929999999999</v>
      </c>
      <c r="F946" s="74">
        <v>1.4</v>
      </c>
      <c r="G946" s="74">
        <v>1</v>
      </c>
      <c r="H946" s="68">
        <f t="shared" si="28"/>
        <v>32.183100000000003</v>
      </c>
      <c r="I946" s="70">
        <f t="shared" si="29"/>
        <v>22.987929999999999</v>
      </c>
      <c r="J946" s="71">
        <f>ROUND((H946*'2-Calculator'!$D$26),2)</f>
        <v>212086.63</v>
      </c>
      <c r="K946" s="71">
        <f>ROUND((I946*'2-Calculator'!$D$26),2)</f>
        <v>151490.46</v>
      </c>
      <c r="L946" s="69">
        <v>48.36</v>
      </c>
      <c r="M946" s="66" t="s">
        <v>46</v>
      </c>
      <c r="N946" s="66" t="s">
        <v>46</v>
      </c>
      <c r="O946" s="66"/>
      <c r="P946" s="66" t="s">
        <v>1829</v>
      </c>
      <c r="Q946" s="141">
        <v>6</v>
      </c>
    </row>
    <row r="947" spans="1:17" s="72" customFormat="1">
      <c r="A947" s="66"/>
      <c r="B947" s="66" t="s">
        <v>345</v>
      </c>
      <c r="C947" s="221" t="s">
        <v>1731</v>
      </c>
      <c r="D947" s="66" t="s">
        <v>2456</v>
      </c>
      <c r="E947" s="68">
        <v>20.898119999999999</v>
      </c>
      <c r="F947" s="74">
        <v>1.4</v>
      </c>
      <c r="G947" s="74">
        <v>1</v>
      </c>
      <c r="H947" s="68">
        <f t="shared" si="28"/>
        <v>29.257370000000002</v>
      </c>
      <c r="I947" s="70">
        <f t="shared" si="29"/>
        <v>20.898119999999999</v>
      </c>
      <c r="J947" s="71">
        <f>ROUND((H947*'2-Calculator'!$D$26),2)</f>
        <v>192806.07</v>
      </c>
      <c r="K947" s="71">
        <f>ROUND((I947*'2-Calculator'!$D$26),2)</f>
        <v>137718.60999999999</v>
      </c>
      <c r="L947" s="69">
        <v>45.83</v>
      </c>
      <c r="M947" s="66" t="s">
        <v>46</v>
      </c>
      <c r="N947" s="66" t="s">
        <v>46</v>
      </c>
      <c r="O947" s="66"/>
      <c r="P947" s="66" t="s">
        <v>1829</v>
      </c>
      <c r="Q947" s="141">
        <v>6</v>
      </c>
    </row>
    <row r="948" spans="1:17" s="72" customFormat="1">
      <c r="A948" s="66"/>
      <c r="B948" s="66" t="s">
        <v>344</v>
      </c>
      <c r="C948" s="221" t="s">
        <v>1731</v>
      </c>
      <c r="D948" s="66" t="s">
        <v>2456</v>
      </c>
      <c r="E948" s="68">
        <v>18.998290000000001</v>
      </c>
      <c r="F948" s="74">
        <v>1.4</v>
      </c>
      <c r="G948" s="74">
        <v>1</v>
      </c>
      <c r="H948" s="68">
        <f t="shared" si="28"/>
        <v>26.59761</v>
      </c>
      <c r="I948" s="70">
        <f t="shared" si="29"/>
        <v>18.998290000000001</v>
      </c>
      <c r="J948" s="71">
        <f>ROUND((H948*'2-Calculator'!$D$26),2)</f>
        <v>175278.25</v>
      </c>
      <c r="K948" s="71">
        <f>ROUND((I948*'2-Calculator'!$D$26),2)</f>
        <v>125198.73</v>
      </c>
      <c r="L948" s="69">
        <v>45.83</v>
      </c>
      <c r="M948" s="66" t="s">
        <v>46</v>
      </c>
      <c r="N948" s="66" t="s">
        <v>46</v>
      </c>
      <c r="O948" s="66"/>
      <c r="P948" s="66" t="s">
        <v>1829</v>
      </c>
      <c r="Q948" s="141">
        <v>30</v>
      </c>
    </row>
    <row r="949" spans="1:17" s="72" customFormat="1">
      <c r="A949" s="66"/>
      <c r="B949" s="66" t="s">
        <v>343</v>
      </c>
      <c r="C949" s="221" t="s">
        <v>1731</v>
      </c>
      <c r="D949" s="66" t="s">
        <v>2456</v>
      </c>
      <c r="E949" s="68">
        <v>0.31830000000000003</v>
      </c>
      <c r="F949" s="74">
        <v>1.4</v>
      </c>
      <c r="G949" s="74">
        <v>1</v>
      </c>
      <c r="H949" s="68">
        <f t="shared" si="28"/>
        <v>0.44562000000000002</v>
      </c>
      <c r="I949" s="70">
        <f t="shared" si="29"/>
        <v>0.31830000000000003</v>
      </c>
      <c r="J949" s="71">
        <f>ROUND((H949*'2-Calculator'!$D$26),2)</f>
        <v>2936.64</v>
      </c>
      <c r="K949" s="71">
        <f>ROUND((I949*'2-Calculator'!$D$26),2)</f>
        <v>2097.6</v>
      </c>
      <c r="L949" s="69">
        <v>17.18</v>
      </c>
      <c r="M949" s="66" t="s">
        <v>46</v>
      </c>
      <c r="N949" s="66" t="s">
        <v>46</v>
      </c>
      <c r="O949" s="66"/>
      <c r="P949" s="66" t="s">
        <v>1829</v>
      </c>
      <c r="Q949" s="141">
        <v>26</v>
      </c>
    </row>
    <row r="950" spans="1:17" s="72" customFormat="1">
      <c r="A950" s="66"/>
      <c r="B950" s="66" t="s">
        <v>342</v>
      </c>
      <c r="C950" s="221" t="s">
        <v>1732</v>
      </c>
      <c r="D950" s="66" t="s">
        <v>2457</v>
      </c>
      <c r="E950" s="68">
        <v>5.6750000000000002E-2</v>
      </c>
      <c r="F950" s="74">
        <v>1.4</v>
      </c>
      <c r="G950" s="74">
        <v>1</v>
      </c>
      <c r="H950" s="68">
        <f t="shared" si="28"/>
        <v>7.9450000000000007E-2</v>
      </c>
      <c r="I950" s="70">
        <f t="shared" si="29"/>
        <v>5.6750000000000002E-2</v>
      </c>
      <c r="J950" s="71">
        <f>ROUND((H950*'2-Calculator'!$D$26),2)</f>
        <v>523.58000000000004</v>
      </c>
      <c r="K950" s="71">
        <f>ROUND((I950*'2-Calculator'!$D$26),2)</f>
        <v>373.98</v>
      </c>
      <c r="L950" s="69">
        <v>1</v>
      </c>
      <c r="M950" s="66" t="s">
        <v>46</v>
      </c>
      <c r="N950" s="66" t="s">
        <v>46</v>
      </c>
      <c r="O950" s="66"/>
      <c r="P950" s="66" t="s">
        <v>1829</v>
      </c>
      <c r="Q950" s="141">
        <v>1</v>
      </c>
    </row>
    <row r="951" spans="1:17" s="72" customFormat="1">
      <c r="A951" s="66"/>
      <c r="B951" s="66" t="s">
        <v>341</v>
      </c>
      <c r="C951" s="221" t="s">
        <v>1732</v>
      </c>
      <c r="D951" s="66" t="s">
        <v>2457</v>
      </c>
      <c r="E951" s="68">
        <v>7.6053300000000004</v>
      </c>
      <c r="F951" s="74">
        <v>1.4</v>
      </c>
      <c r="G951" s="74">
        <v>1</v>
      </c>
      <c r="H951" s="68">
        <f t="shared" si="28"/>
        <v>10.647460000000001</v>
      </c>
      <c r="I951" s="70">
        <f t="shared" si="29"/>
        <v>7.6053300000000004</v>
      </c>
      <c r="J951" s="71">
        <f>ROUND((H951*'2-Calculator'!$D$26),2)</f>
        <v>70166.759999999995</v>
      </c>
      <c r="K951" s="71">
        <f>ROUND((I951*'2-Calculator'!$D$26),2)</f>
        <v>50119.12</v>
      </c>
      <c r="L951" s="69">
        <v>45.92</v>
      </c>
      <c r="M951" s="66" t="s">
        <v>46</v>
      </c>
      <c r="N951" s="66" t="s">
        <v>46</v>
      </c>
      <c r="O951" s="66"/>
      <c r="P951" s="66" t="s">
        <v>1829</v>
      </c>
      <c r="Q951" s="141">
        <v>4</v>
      </c>
    </row>
    <row r="952" spans="1:17" s="72" customFormat="1">
      <c r="A952" s="66"/>
      <c r="B952" s="66" t="s">
        <v>340</v>
      </c>
      <c r="C952" s="221" t="s">
        <v>1732</v>
      </c>
      <c r="D952" s="66" t="s">
        <v>2457</v>
      </c>
      <c r="E952" s="68">
        <v>12.970649999999999</v>
      </c>
      <c r="F952" s="74">
        <v>1.4</v>
      </c>
      <c r="G952" s="74">
        <v>1</v>
      </c>
      <c r="H952" s="68">
        <f t="shared" si="28"/>
        <v>18.158909999999999</v>
      </c>
      <c r="I952" s="70">
        <f t="shared" si="29"/>
        <v>12.970649999999999</v>
      </c>
      <c r="J952" s="71">
        <f>ROUND((H952*'2-Calculator'!$D$26),2)</f>
        <v>119667.22</v>
      </c>
      <c r="K952" s="71">
        <f>ROUND((I952*'2-Calculator'!$D$26),2)</f>
        <v>85476.58</v>
      </c>
      <c r="L952" s="69">
        <v>58.92</v>
      </c>
      <c r="M952" s="66" t="s">
        <v>46</v>
      </c>
      <c r="N952" s="66" t="s">
        <v>46</v>
      </c>
      <c r="O952" s="66"/>
      <c r="P952" s="66" t="s">
        <v>1829</v>
      </c>
      <c r="Q952" s="141">
        <v>19</v>
      </c>
    </row>
    <row r="953" spans="1:17" s="72" customFormat="1">
      <c r="A953" s="66"/>
      <c r="B953" s="66" t="s">
        <v>339</v>
      </c>
      <c r="C953" s="221" t="s">
        <v>1732</v>
      </c>
      <c r="D953" s="66" t="s">
        <v>2457</v>
      </c>
      <c r="E953" s="68">
        <v>20.888439999999999</v>
      </c>
      <c r="F953" s="74">
        <v>1.4</v>
      </c>
      <c r="G953" s="74">
        <v>1</v>
      </c>
      <c r="H953" s="68">
        <f t="shared" si="28"/>
        <v>29.243819999999999</v>
      </c>
      <c r="I953" s="70">
        <f t="shared" si="29"/>
        <v>20.888439999999999</v>
      </c>
      <c r="J953" s="71">
        <f>ROUND((H953*'2-Calculator'!$D$26),2)</f>
        <v>192716.77</v>
      </c>
      <c r="K953" s="71">
        <f>ROUND((I953*'2-Calculator'!$D$26),2)</f>
        <v>137654.82</v>
      </c>
      <c r="L953" s="69">
        <v>88.94</v>
      </c>
      <c r="M953" s="66" t="s">
        <v>46</v>
      </c>
      <c r="N953" s="66" t="s">
        <v>46</v>
      </c>
      <c r="O953" s="66"/>
      <c r="P953" s="66" t="s">
        <v>1829</v>
      </c>
      <c r="Q953" s="141">
        <v>35</v>
      </c>
    </row>
    <row r="954" spans="1:17" s="72" customFormat="1">
      <c r="A954" s="66"/>
      <c r="B954" s="66" t="s">
        <v>338</v>
      </c>
      <c r="C954" s="221" t="s">
        <v>1733</v>
      </c>
      <c r="D954" s="66" t="s">
        <v>2458</v>
      </c>
      <c r="E954" s="68">
        <v>0.60824</v>
      </c>
      <c r="F954" s="74">
        <v>1.4</v>
      </c>
      <c r="G954" s="74">
        <v>1</v>
      </c>
      <c r="H954" s="68">
        <f t="shared" si="28"/>
        <v>0.85153999999999996</v>
      </c>
      <c r="I954" s="70">
        <f t="shared" si="29"/>
        <v>0.60824</v>
      </c>
      <c r="J954" s="71">
        <f>ROUND((H954*'2-Calculator'!$D$26),2)</f>
        <v>5611.65</v>
      </c>
      <c r="K954" s="71">
        <f>ROUND((I954*'2-Calculator'!$D$26),2)</f>
        <v>4008.3</v>
      </c>
      <c r="L954" s="69">
        <v>27.67</v>
      </c>
      <c r="M954" s="66" t="s">
        <v>46</v>
      </c>
      <c r="N954" s="66" t="s">
        <v>46</v>
      </c>
      <c r="O954" s="66"/>
      <c r="P954" s="66" t="s">
        <v>1829</v>
      </c>
      <c r="Q954" s="141">
        <v>1</v>
      </c>
    </row>
    <row r="955" spans="1:17" s="72" customFormat="1">
      <c r="A955" s="66"/>
      <c r="B955" s="66" t="s">
        <v>337</v>
      </c>
      <c r="C955" s="221" t="s">
        <v>1733</v>
      </c>
      <c r="D955" s="66" t="s">
        <v>2458</v>
      </c>
      <c r="E955" s="68">
        <v>6.5912300000000004</v>
      </c>
      <c r="F955" s="74">
        <v>1.4</v>
      </c>
      <c r="G955" s="74">
        <v>1</v>
      </c>
      <c r="H955" s="68">
        <f t="shared" si="28"/>
        <v>9.2277199999999997</v>
      </c>
      <c r="I955" s="70">
        <f t="shared" si="29"/>
        <v>6.5912300000000004</v>
      </c>
      <c r="J955" s="71">
        <f>ROUND((H955*'2-Calculator'!$D$26),2)</f>
        <v>60810.67</v>
      </c>
      <c r="K955" s="71">
        <f>ROUND((I955*'2-Calculator'!$D$26),2)</f>
        <v>43436.21</v>
      </c>
      <c r="L955" s="69">
        <v>51.63</v>
      </c>
      <c r="M955" s="66" t="s">
        <v>46</v>
      </c>
      <c r="N955" s="66" t="s">
        <v>46</v>
      </c>
      <c r="O955" s="66"/>
      <c r="P955" s="66" t="s">
        <v>1829</v>
      </c>
      <c r="Q955" s="141">
        <v>22</v>
      </c>
    </row>
    <row r="956" spans="1:17" s="72" customFormat="1">
      <c r="A956" s="66"/>
      <c r="B956" s="66" t="s">
        <v>336</v>
      </c>
      <c r="C956" s="221" t="s">
        <v>1733</v>
      </c>
      <c r="D956" s="66" t="s">
        <v>2458</v>
      </c>
      <c r="E956" s="68">
        <v>10.84375</v>
      </c>
      <c r="F956" s="74">
        <v>1.4</v>
      </c>
      <c r="G956" s="74">
        <v>1</v>
      </c>
      <c r="H956" s="68">
        <f t="shared" si="28"/>
        <v>15.18125</v>
      </c>
      <c r="I956" s="70">
        <f t="shared" si="29"/>
        <v>10.84375</v>
      </c>
      <c r="J956" s="71">
        <f>ROUND((H956*'2-Calculator'!$D$26),2)</f>
        <v>100044.44</v>
      </c>
      <c r="K956" s="71">
        <f>ROUND((I956*'2-Calculator'!$D$26),2)</f>
        <v>71460.31</v>
      </c>
      <c r="L956" s="69">
        <v>61.41</v>
      </c>
      <c r="M956" s="66" t="s">
        <v>46</v>
      </c>
      <c r="N956" s="66" t="s">
        <v>46</v>
      </c>
      <c r="O956" s="66"/>
      <c r="P956" s="66" t="s">
        <v>1829</v>
      </c>
      <c r="Q956" s="141">
        <v>53</v>
      </c>
    </row>
    <row r="957" spans="1:17" s="72" customFormat="1">
      <c r="A957" s="66"/>
      <c r="B957" s="66" t="s">
        <v>335</v>
      </c>
      <c r="C957" s="221" t="s">
        <v>1733</v>
      </c>
      <c r="D957" s="66" t="s">
        <v>2458</v>
      </c>
      <c r="E957" s="68">
        <v>16.720189999999999</v>
      </c>
      <c r="F957" s="74">
        <v>1.4</v>
      </c>
      <c r="G957" s="74">
        <v>1</v>
      </c>
      <c r="H957" s="68">
        <f t="shared" si="28"/>
        <v>23.408270000000002</v>
      </c>
      <c r="I957" s="70">
        <f t="shared" si="29"/>
        <v>16.720189999999999</v>
      </c>
      <c r="J957" s="71">
        <f>ROUND((H957*'2-Calculator'!$D$26),2)</f>
        <v>154260.5</v>
      </c>
      <c r="K957" s="71">
        <f>ROUND((I957*'2-Calculator'!$D$26),2)</f>
        <v>110186.05</v>
      </c>
      <c r="L957" s="69">
        <v>80.37</v>
      </c>
      <c r="M957" s="66" t="s">
        <v>46</v>
      </c>
      <c r="N957" s="66" t="s">
        <v>46</v>
      </c>
      <c r="O957" s="66"/>
      <c r="P957" s="66" t="s">
        <v>1829</v>
      </c>
      <c r="Q957" s="141">
        <v>48</v>
      </c>
    </row>
    <row r="958" spans="1:17" s="72" customFormat="1">
      <c r="A958" s="66"/>
      <c r="B958" s="66" t="s">
        <v>334</v>
      </c>
      <c r="C958" s="221" t="s">
        <v>1734</v>
      </c>
      <c r="D958" s="66" t="s">
        <v>2459</v>
      </c>
      <c r="E958" s="68">
        <v>2.7928999999999999</v>
      </c>
      <c r="F958" s="74">
        <v>1.4</v>
      </c>
      <c r="G958" s="74">
        <v>1</v>
      </c>
      <c r="H958" s="68">
        <f t="shared" si="28"/>
        <v>3.9100600000000001</v>
      </c>
      <c r="I958" s="70">
        <f t="shared" si="29"/>
        <v>2.7928999999999999</v>
      </c>
      <c r="J958" s="71">
        <f>ROUND((H958*'2-Calculator'!$D$26),2)</f>
        <v>25767.3</v>
      </c>
      <c r="K958" s="71">
        <f>ROUND((I958*'2-Calculator'!$D$26),2)</f>
        <v>18405.21</v>
      </c>
      <c r="L958" s="69">
        <v>22.69</v>
      </c>
      <c r="M958" s="66" t="s">
        <v>46</v>
      </c>
      <c r="N958" s="66" t="s">
        <v>46</v>
      </c>
      <c r="O958" s="66"/>
      <c r="P958" s="66" t="s">
        <v>1829</v>
      </c>
      <c r="Q958" s="141">
        <v>0</v>
      </c>
    </row>
    <row r="959" spans="1:17" s="72" customFormat="1">
      <c r="A959" s="66"/>
      <c r="B959" s="66" t="s">
        <v>333</v>
      </c>
      <c r="C959" s="221" t="s">
        <v>1734</v>
      </c>
      <c r="D959" s="66" t="s">
        <v>2459</v>
      </c>
      <c r="E959" s="68">
        <v>6.5324299999999997</v>
      </c>
      <c r="F959" s="74">
        <v>1.4</v>
      </c>
      <c r="G959" s="74">
        <v>1</v>
      </c>
      <c r="H959" s="68">
        <f t="shared" si="28"/>
        <v>9.1454000000000004</v>
      </c>
      <c r="I959" s="70">
        <f t="shared" si="29"/>
        <v>6.5324299999999997</v>
      </c>
      <c r="J959" s="71">
        <f>ROUND((H959*'2-Calculator'!$D$26),2)</f>
        <v>60268.19</v>
      </c>
      <c r="K959" s="71">
        <f>ROUND((I959*'2-Calculator'!$D$26),2)</f>
        <v>43048.71</v>
      </c>
      <c r="L959" s="69">
        <v>46.2</v>
      </c>
      <c r="M959" s="66" t="s">
        <v>46</v>
      </c>
      <c r="N959" s="66" t="s">
        <v>46</v>
      </c>
      <c r="O959" s="66"/>
      <c r="P959" s="66" t="s">
        <v>1829</v>
      </c>
      <c r="Q959" s="141">
        <v>17</v>
      </c>
    </row>
    <row r="960" spans="1:17" s="72" customFormat="1">
      <c r="A960" s="66"/>
      <c r="B960" s="66" t="s">
        <v>332</v>
      </c>
      <c r="C960" s="221" t="s">
        <v>1734</v>
      </c>
      <c r="D960" s="66" t="s">
        <v>2459</v>
      </c>
      <c r="E960" s="68">
        <v>9.0668100000000003</v>
      </c>
      <c r="F960" s="74">
        <v>1.4</v>
      </c>
      <c r="G960" s="74">
        <v>1</v>
      </c>
      <c r="H960" s="68">
        <f t="shared" si="28"/>
        <v>12.693530000000001</v>
      </c>
      <c r="I960" s="70">
        <f t="shared" si="29"/>
        <v>9.0668100000000003</v>
      </c>
      <c r="J960" s="71">
        <f>ROUND((H960*'2-Calculator'!$D$26),2)</f>
        <v>83650.36</v>
      </c>
      <c r="K960" s="71">
        <f>ROUND((I960*'2-Calculator'!$D$26),2)</f>
        <v>59750.28</v>
      </c>
      <c r="L960" s="69">
        <v>56.5</v>
      </c>
      <c r="M960" s="66" t="s">
        <v>46</v>
      </c>
      <c r="N960" s="66" t="s">
        <v>46</v>
      </c>
      <c r="O960" s="66"/>
      <c r="P960" s="66" t="s">
        <v>1829</v>
      </c>
      <c r="Q960" s="141">
        <v>78</v>
      </c>
    </row>
    <row r="961" spans="1:17" s="72" customFormat="1">
      <c r="A961" s="66"/>
      <c r="B961" s="66" t="s">
        <v>331</v>
      </c>
      <c r="C961" s="221" t="s">
        <v>1734</v>
      </c>
      <c r="D961" s="66" t="s">
        <v>2459</v>
      </c>
      <c r="E961" s="68">
        <v>12.51286</v>
      </c>
      <c r="F961" s="74">
        <v>1.4</v>
      </c>
      <c r="G961" s="74">
        <v>1</v>
      </c>
      <c r="H961" s="68">
        <f t="shared" si="28"/>
        <v>17.518000000000001</v>
      </c>
      <c r="I961" s="70">
        <f t="shared" si="29"/>
        <v>12.51286</v>
      </c>
      <c r="J961" s="71">
        <f>ROUND((H961*'2-Calculator'!$D$26),2)</f>
        <v>115443.62</v>
      </c>
      <c r="K961" s="71">
        <f>ROUND((I961*'2-Calculator'!$D$26),2)</f>
        <v>82459.75</v>
      </c>
      <c r="L961" s="69">
        <v>67.790000000000006</v>
      </c>
      <c r="M961" s="66" t="s">
        <v>46</v>
      </c>
      <c r="N961" s="66" t="s">
        <v>46</v>
      </c>
      <c r="O961" s="66"/>
      <c r="P961" s="66" t="s">
        <v>1829</v>
      </c>
      <c r="Q961" s="141">
        <v>26</v>
      </c>
    </row>
    <row r="962" spans="1:17" s="72" customFormat="1">
      <c r="A962" s="66"/>
      <c r="B962" s="66" t="s">
        <v>330</v>
      </c>
      <c r="C962" s="221" t="s">
        <v>1735</v>
      </c>
      <c r="D962" s="66" t="s">
        <v>2460</v>
      </c>
      <c r="E962" s="68">
        <v>1.0282</v>
      </c>
      <c r="F962" s="74">
        <v>1.4</v>
      </c>
      <c r="G962" s="74">
        <v>1</v>
      </c>
      <c r="H962" s="68">
        <f t="shared" si="28"/>
        <v>1.4394800000000001</v>
      </c>
      <c r="I962" s="70">
        <f t="shared" si="29"/>
        <v>1.0282</v>
      </c>
      <c r="J962" s="71">
        <f>ROUND((H962*'2-Calculator'!$D$26),2)</f>
        <v>9486.17</v>
      </c>
      <c r="K962" s="71">
        <f>ROUND((I962*'2-Calculator'!$D$26),2)</f>
        <v>6775.84</v>
      </c>
      <c r="L962" s="69">
        <v>24.2</v>
      </c>
      <c r="M962" s="66" t="s">
        <v>46</v>
      </c>
      <c r="N962" s="66" t="s">
        <v>46</v>
      </c>
      <c r="O962" s="66"/>
      <c r="P962" s="66" t="s">
        <v>1829</v>
      </c>
      <c r="Q962" s="141">
        <v>1</v>
      </c>
    </row>
    <row r="963" spans="1:17" s="72" customFormat="1">
      <c r="A963" s="66"/>
      <c r="B963" s="66" t="s">
        <v>329</v>
      </c>
      <c r="C963" s="221" t="s">
        <v>1735</v>
      </c>
      <c r="D963" s="66" t="s">
        <v>2460</v>
      </c>
      <c r="E963" s="68">
        <v>3.8834300000000002</v>
      </c>
      <c r="F963" s="74">
        <v>1.4</v>
      </c>
      <c r="G963" s="74">
        <v>1</v>
      </c>
      <c r="H963" s="68">
        <f t="shared" si="28"/>
        <v>5.4367999999999999</v>
      </c>
      <c r="I963" s="70">
        <f t="shared" si="29"/>
        <v>3.8834300000000002</v>
      </c>
      <c r="J963" s="71">
        <f>ROUND((H963*'2-Calculator'!$D$26),2)</f>
        <v>35828.51</v>
      </c>
      <c r="K963" s="71">
        <f>ROUND((I963*'2-Calculator'!$D$26),2)</f>
        <v>25591.8</v>
      </c>
      <c r="L963" s="69">
        <v>32.1</v>
      </c>
      <c r="M963" s="66" t="s">
        <v>46</v>
      </c>
      <c r="N963" s="66" t="s">
        <v>46</v>
      </c>
      <c r="O963" s="66"/>
      <c r="P963" s="66" t="s">
        <v>1829</v>
      </c>
      <c r="Q963" s="141">
        <v>10</v>
      </c>
    </row>
    <row r="964" spans="1:17" s="72" customFormat="1">
      <c r="A964" s="66"/>
      <c r="B964" s="66" t="s">
        <v>328</v>
      </c>
      <c r="C964" s="221" t="s">
        <v>1735</v>
      </c>
      <c r="D964" s="66" t="s">
        <v>2460</v>
      </c>
      <c r="E964" s="68">
        <v>7.2338399999999998</v>
      </c>
      <c r="F964" s="74">
        <v>1.4</v>
      </c>
      <c r="G964" s="74">
        <v>1</v>
      </c>
      <c r="H964" s="68">
        <f t="shared" si="28"/>
        <v>10.12738</v>
      </c>
      <c r="I964" s="70">
        <f t="shared" si="29"/>
        <v>7.2338399999999998</v>
      </c>
      <c r="J964" s="71">
        <f>ROUND((H964*'2-Calculator'!$D$26),2)</f>
        <v>66739.429999999993</v>
      </c>
      <c r="K964" s="71">
        <f>ROUND((I964*'2-Calculator'!$D$26),2)</f>
        <v>47671.01</v>
      </c>
      <c r="L964" s="69">
        <v>39.1</v>
      </c>
      <c r="M964" s="66" t="s">
        <v>46</v>
      </c>
      <c r="N964" s="66" t="s">
        <v>46</v>
      </c>
      <c r="O964" s="66"/>
      <c r="P964" s="66" t="s">
        <v>1829</v>
      </c>
      <c r="Q964" s="141">
        <v>2</v>
      </c>
    </row>
    <row r="965" spans="1:17" s="72" customFormat="1">
      <c r="A965" s="66"/>
      <c r="B965" s="66" t="s">
        <v>327</v>
      </c>
      <c r="C965" s="221" t="s">
        <v>1735</v>
      </c>
      <c r="D965" s="66" t="s">
        <v>2460</v>
      </c>
      <c r="E965" s="68">
        <v>11.56081</v>
      </c>
      <c r="F965" s="74">
        <v>1.4</v>
      </c>
      <c r="G965" s="74">
        <v>1</v>
      </c>
      <c r="H965" s="68">
        <f t="shared" si="28"/>
        <v>16.185130000000001</v>
      </c>
      <c r="I965" s="70">
        <f t="shared" si="29"/>
        <v>11.56081</v>
      </c>
      <c r="J965" s="71">
        <f>ROUND((H965*'2-Calculator'!$D$26),2)</f>
        <v>106660.01</v>
      </c>
      <c r="K965" s="71">
        <f>ROUND((I965*'2-Calculator'!$D$26),2)</f>
        <v>76185.740000000005</v>
      </c>
      <c r="L965" s="69">
        <v>51.61</v>
      </c>
      <c r="M965" s="66" t="s">
        <v>46</v>
      </c>
      <c r="N965" s="66" t="s">
        <v>46</v>
      </c>
      <c r="O965" s="66"/>
      <c r="P965" s="66" t="s">
        <v>1829</v>
      </c>
      <c r="Q965" s="141">
        <v>0</v>
      </c>
    </row>
    <row r="966" spans="1:17" s="72" customFormat="1">
      <c r="A966" s="66"/>
      <c r="B966" s="66" t="s">
        <v>326</v>
      </c>
      <c r="C966" s="221" t="s">
        <v>1736</v>
      </c>
      <c r="D966" s="66" t="s">
        <v>2461</v>
      </c>
      <c r="E966" s="68">
        <v>2.7742200000000001</v>
      </c>
      <c r="F966" s="74">
        <v>1.4</v>
      </c>
      <c r="G966" s="74">
        <v>1</v>
      </c>
      <c r="H966" s="68">
        <f t="shared" si="28"/>
        <v>3.8839100000000002</v>
      </c>
      <c r="I966" s="70">
        <f t="shared" si="29"/>
        <v>2.7742200000000001</v>
      </c>
      <c r="J966" s="71">
        <f>ROUND((H966*'2-Calculator'!$D$26),2)</f>
        <v>25594.97</v>
      </c>
      <c r="K966" s="71">
        <f>ROUND((I966*'2-Calculator'!$D$26),2)</f>
        <v>18282.11</v>
      </c>
      <c r="L966" s="69">
        <v>24.06</v>
      </c>
      <c r="M966" s="66" t="s">
        <v>46</v>
      </c>
      <c r="N966" s="66" t="s">
        <v>46</v>
      </c>
      <c r="O966" s="66"/>
      <c r="P966" s="66" t="s">
        <v>1829</v>
      </c>
      <c r="Q966" s="141">
        <v>6</v>
      </c>
    </row>
    <row r="967" spans="1:17" s="72" customFormat="1">
      <c r="A967" s="66"/>
      <c r="B967" s="66" t="s">
        <v>325</v>
      </c>
      <c r="C967" s="221" t="s">
        <v>1736</v>
      </c>
      <c r="D967" s="66" t="s">
        <v>2461</v>
      </c>
      <c r="E967" s="68">
        <v>5.0902000000000003</v>
      </c>
      <c r="F967" s="74">
        <v>1.4</v>
      </c>
      <c r="G967" s="74">
        <v>1</v>
      </c>
      <c r="H967" s="68">
        <f t="shared" si="28"/>
        <v>7.1262800000000004</v>
      </c>
      <c r="I967" s="70">
        <f t="shared" si="29"/>
        <v>5.0902000000000003</v>
      </c>
      <c r="J967" s="71">
        <f>ROUND((H967*'2-Calculator'!$D$26),2)</f>
        <v>46962.19</v>
      </c>
      <c r="K967" s="71">
        <f>ROUND((I967*'2-Calculator'!$D$26),2)</f>
        <v>33544.42</v>
      </c>
      <c r="L967" s="69">
        <v>36.5</v>
      </c>
      <c r="M967" s="66" t="s">
        <v>46</v>
      </c>
      <c r="N967" s="66" t="s">
        <v>46</v>
      </c>
      <c r="O967" s="66"/>
      <c r="P967" s="66" t="s">
        <v>1829</v>
      </c>
      <c r="Q967" s="141">
        <v>50</v>
      </c>
    </row>
    <row r="968" spans="1:17" s="72" customFormat="1">
      <c r="A968" s="66"/>
      <c r="B968" s="66" t="s">
        <v>324</v>
      </c>
      <c r="C968" s="221" t="s">
        <v>1736</v>
      </c>
      <c r="D968" s="66" t="s">
        <v>2461</v>
      </c>
      <c r="E968" s="68">
        <v>7.1757499999999999</v>
      </c>
      <c r="F968" s="74">
        <v>1.4</v>
      </c>
      <c r="G968" s="74">
        <v>1</v>
      </c>
      <c r="H968" s="68">
        <f t="shared" si="28"/>
        <v>10.046049999999999</v>
      </c>
      <c r="I968" s="70">
        <f t="shared" si="29"/>
        <v>7.1757499999999999</v>
      </c>
      <c r="J968" s="71">
        <f>ROUND((H968*'2-Calculator'!$D$26),2)</f>
        <v>66203.47</v>
      </c>
      <c r="K968" s="71">
        <f>ROUND((I968*'2-Calculator'!$D$26),2)</f>
        <v>47288.19</v>
      </c>
      <c r="L968" s="69">
        <v>45.35</v>
      </c>
      <c r="M968" s="66" t="s">
        <v>46</v>
      </c>
      <c r="N968" s="66" t="s">
        <v>46</v>
      </c>
      <c r="O968" s="66"/>
      <c r="P968" s="66" t="s">
        <v>1829</v>
      </c>
      <c r="Q968" s="141">
        <v>84</v>
      </c>
    </row>
    <row r="969" spans="1:17" s="72" customFormat="1">
      <c r="A969" s="66"/>
      <c r="B969" s="66" t="s">
        <v>323</v>
      </c>
      <c r="C969" s="221" t="s">
        <v>1736</v>
      </c>
      <c r="D969" s="66" t="s">
        <v>2461</v>
      </c>
      <c r="E969" s="68">
        <v>10.00412</v>
      </c>
      <c r="F969" s="74">
        <v>1.4</v>
      </c>
      <c r="G969" s="74">
        <v>1</v>
      </c>
      <c r="H969" s="68">
        <f t="shared" si="28"/>
        <v>14.00577</v>
      </c>
      <c r="I969" s="70">
        <f t="shared" si="29"/>
        <v>10.00412</v>
      </c>
      <c r="J969" s="71">
        <f>ROUND((H969*'2-Calculator'!$D$26),2)</f>
        <v>92298.02</v>
      </c>
      <c r="K969" s="71">
        <f>ROUND((I969*'2-Calculator'!$D$26),2)</f>
        <v>65927.149999999994</v>
      </c>
      <c r="L969" s="69">
        <v>52.32</v>
      </c>
      <c r="M969" s="66" t="s">
        <v>46</v>
      </c>
      <c r="N969" s="66" t="s">
        <v>46</v>
      </c>
      <c r="O969" s="66"/>
      <c r="P969" s="66" t="s">
        <v>1829</v>
      </c>
      <c r="Q969" s="141">
        <v>17</v>
      </c>
    </row>
    <row r="970" spans="1:17" s="72" customFormat="1">
      <c r="A970" s="66"/>
      <c r="B970" s="66" t="s">
        <v>322</v>
      </c>
      <c r="C970" s="221" t="s">
        <v>1737</v>
      </c>
      <c r="D970" s="66" t="s">
        <v>2462</v>
      </c>
      <c r="E970" s="68">
        <v>1.80281</v>
      </c>
      <c r="F970" s="74">
        <v>1.4</v>
      </c>
      <c r="G970" s="74">
        <v>1</v>
      </c>
      <c r="H970" s="68">
        <f t="shared" si="28"/>
        <v>2.52393</v>
      </c>
      <c r="I970" s="70">
        <f t="shared" si="29"/>
        <v>1.80281</v>
      </c>
      <c r="J970" s="71">
        <f>ROUND((H970*'2-Calculator'!$D$26),2)</f>
        <v>16632.7</v>
      </c>
      <c r="K970" s="71">
        <f>ROUND((I970*'2-Calculator'!$D$26),2)</f>
        <v>11880.52</v>
      </c>
      <c r="L970" s="69">
        <v>19.78</v>
      </c>
      <c r="M970" s="66" t="s">
        <v>46</v>
      </c>
      <c r="N970" s="66" t="s">
        <v>46</v>
      </c>
      <c r="O970" s="66"/>
      <c r="P970" s="66" t="s">
        <v>1829</v>
      </c>
      <c r="Q970" s="141">
        <v>6</v>
      </c>
    </row>
    <row r="971" spans="1:17" s="72" customFormat="1">
      <c r="A971" s="66"/>
      <c r="B971" s="66" t="s">
        <v>321</v>
      </c>
      <c r="C971" s="221" t="s">
        <v>1737</v>
      </c>
      <c r="D971" s="66" t="s">
        <v>2462</v>
      </c>
      <c r="E971" s="68">
        <v>3.9397799999999998</v>
      </c>
      <c r="F971" s="74">
        <v>1.4</v>
      </c>
      <c r="G971" s="74">
        <v>1</v>
      </c>
      <c r="H971" s="68">
        <f t="shared" si="28"/>
        <v>5.5156900000000002</v>
      </c>
      <c r="I971" s="70">
        <f t="shared" si="29"/>
        <v>3.9397799999999998</v>
      </c>
      <c r="J971" s="71">
        <f>ROUND((H971*'2-Calculator'!$D$26),2)</f>
        <v>36348.400000000001</v>
      </c>
      <c r="K971" s="71">
        <f>ROUND((I971*'2-Calculator'!$D$26),2)</f>
        <v>25963.15</v>
      </c>
      <c r="L971" s="69">
        <v>27.29</v>
      </c>
      <c r="M971" s="66" t="s">
        <v>46</v>
      </c>
      <c r="N971" s="66" t="s">
        <v>46</v>
      </c>
      <c r="O971" s="66"/>
      <c r="P971" s="66" t="s">
        <v>1829</v>
      </c>
      <c r="Q971" s="141">
        <v>20</v>
      </c>
    </row>
    <row r="972" spans="1:17" s="72" customFormat="1">
      <c r="A972" s="66"/>
      <c r="B972" s="66" t="s">
        <v>320</v>
      </c>
      <c r="C972" s="221" t="s">
        <v>1737</v>
      </c>
      <c r="D972" s="66" t="s">
        <v>2462</v>
      </c>
      <c r="E972" s="68">
        <v>5.8168499999999996</v>
      </c>
      <c r="F972" s="74">
        <v>1.4</v>
      </c>
      <c r="G972" s="74">
        <v>1</v>
      </c>
      <c r="H972" s="68">
        <f t="shared" si="28"/>
        <v>8.1435899999999997</v>
      </c>
      <c r="I972" s="70">
        <f t="shared" si="29"/>
        <v>5.8168499999999996</v>
      </c>
      <c r="J972" s="71">
        <f>ROUND((H972*'2-Calculator'!$D$26),2)</f>
        <v>53666.26</v>
      </c>
      <c r="K972" s="71">
        <f>ROUND((I972*'2-Calculator'!$D$26),2)</f>
        <v>38333.040000000001</v>
      </c>
      <c r="L972" s="69">
        <v>34.130000000000003</v>
      </c>
      <c r="M972" s="66" t="s">
        <v>46</v>
      </c>
      <c r="N972" s="66" t="s">
        <v>46</v>
      </c>
      <c r="O972" s="66"/>
      <c r="P972" s="66" t="s">
        <v>1829</v>
      </c>
      <c r="Q972" s="141">
        <v>4</v>
      </c>
    </row>
    <row r="973" spans="1:17" s="72" customFormat="1">
      <c r="A973" s="66"/>
      <c r="B973" s="66" t="s">
        <v>319</v>
      </c>
      <c r="C973" s="221" t="s">
        <v>1737</v>
      </c>
      <c r="D973" s="66" t="s">
        <v>2462</v>
      </c>
      <c r="E973" s="68">
        <v>8.2163699999999995</v>
      </c>
      <c r="F973" s="74">
        <v>1.4</v>
      </c>
      <c r="G973" s="74">
        <v>1</v>
      </c>
      <c r="H973" s="68">
        <f t="shared" si="28"/>
        <v>11.50292</v>
      </c>
      <c r="I973" s="70">
        <f t="shared" si="29"/>
        <v>8.2163699999999995</v>
      </c>
      <c r="J973" s="71">
        <f>ROUND((H973*'2-Calculator'!$D$26),2)</f>
        <v>75804.240000000005</v>
      </c>
      <c r="K973" s="71">
        <f>ROUND((I973*'2-Calculator'!$D$26),2)</f>
        <v>54145.88</v>
      </c>
      <c r="L973" s="69">
        <v>44.11</v>
      </c>
      <c r="M973" s="66" t="s">
        <v>46</v>
      </c>
      <c r="N973" s="66" t="s">
        <v>46</v>
      </c>
      <c r="O973" s="66"/>
      <c r="P973" s="66" t="s">
        <v>1829</v>
      </c>
      <c r="Q973" s="141">
        <v>0</v>
      </c>
    </row>
    <row r="974" spans="1:17" s="72" customFormat="1">
      <c r="A974" s="66"/>
      <c r="B974" s="66" t="s">
        <v>318</v>
      </c>
      <c r="C974" s="221" t="s">
        <v>1738</v>
      </c>
      <c r="D974" s="66" t="s">
        <v>2463</v>
      </c>
      <c r="E974" s="68">
        <v>1.2079299999999999</v>
      </c>
      <c r="F974" s="74">
        <v>1.4</v>
      </c>
      <c r="G974" s="74">
        <v>1</v>
      </c>
      <c r="H974" s="68">
        <f t="shared" ref="H974:H1037" si="30">ROUND(E974*F974,5)</f>
        <v>1.6911</v>
      </c>
      <c r="I974" s="70">
        <f t="shared" ref="I974:I1037" si="31">ROUND(E974*G974,5)</f>
        <v>1.2079299999999999</v>
      </c>
      <c r="J974" s="71">
        <f>ROUND((H974*'2-Calculator'!$D$26),2)</f>
        <v>11144.35</v>
      </c>
      <c r="K974" s="71">
        <f>ROUND((I974*'2-Calculator'!$D$26),2)</f>
        <v>7960.26</v>
      </c>
      <c r="L974" s="69">
        <v>3</v>
      </c>
      <c r="M974" s="66" t="s">
        <v>46</v>
      </c>
      <c r="N974" s="66" t="s">
        <v>46</v>
      </c>
      <c r="O974" s="66"/>
      <c r="P974" s="66" t="s">
        <v>1829</v>
      </c>
      <c r="Q974" s="141">
        <v>0</v>
      </c>
    </row>
    <row r="975" spans="1:17" s="72" customFormat="1">
      <c r="A975" s="66"/>
      <c r="B975" s="66" t="s">
        <v>317</v>
      </c>
      <c r="C975" s="221" t="s">
        <v>1738</v>
      </c>
      <c r="D975" s="66" t="s">
        <v>2463</v>
      </c>
      <c r="E975" s="68">
        <v>3.64716</v>
      </c>
      <c r="F975" s="74">
        <v>1.4</v>
      </c>
      <c r="G975" s="74">
        <v>1</v>
      </c>
      <c r="H975" s="68">
        <f t="shared" si="30"/>
        <v>5.10602</v>
      </c>
      <c r="I975" s="70">
        <f t="shared" si="31"/>
        <v>3.64716</v>
      </c>
      <c r="J975" s="71">
        <f>ROUND((H975*'2-Calculator'!$D$26),2)</f>
        <v>33648.67</v>
      </c>
      <c r="K975" s="71">
        <f>ROUND((I975*'2-Calculator'!$D$26),2)</f>
        <v>24034.78</v>
      </c>
      <c r="L975" s="69">
        <v>19.91</v>
      </c>
      <c r="M975" s="66" t="s">
        <v>46</v>
      </c>
      <c r="N975" s="66" t="s">
        <v>46</v>
      </c>
      <c r="O975" s="66"/>
      <c r="P975" s="66" t="s">
        <v>1829</v>
      </c>
      <c r="Q975" s="141">
        <v>3</v>
      </c>
    </row>
    <row r="976" spans="1:17" s="72" customFormat="1">
      <c r="A976" s="66"/>
      <c r="B976" s="66" t="s">
        <v>316</v>
      </c>
      <c r="C976" s="221" t="s">
        <v>1738</v>
      </c>
      <c r="D976" s="66" t="s">
        <v>2463</v>
      </c>
      <c r="E976" s="68">
        <v>6.9444900000000001</v>
      </c>
      <c r="F976" s="74">
        <v>1.4</v>
      </c>
      <c r="G976" s="74">
        <v>1</v>
      </c>
      <c r="H976" s="68">
        <f t="shared" si="30"/>
        <v>9.7222899999999992</v>
      </c>
      <c r="I976" s="70">
        <f t="shared" si="31"/>
        <v>6.9444900000000001</v>
      </c>
      <c r="J976" s="71">
        <f>ROUND((H976*'2-Calculator'!$D$26),2)</f>
        <v>64069.89</v>
      </c>
      <c r="K976" s="71">
        <f>ROUND((I976*'2-Calculator'!$D$26),2)</f>
        <v>45764.19</v>
      </c>
      <c r="L976" s="69">
        <v>38.9</v>
      </c>
      <c r="M976" s="66" t="s">
        <v>46</v>
      </c>
      <c r="N976" s="66" t="s">
        <v>46</v>
      </c>
      <c r="O976" s="66"/>
      <c r="P976" s="66" t="s">
        <v>1829</v>
      </c>
      <c r="Q976" s="141">
        <v>5</v>
      </c>
    </row>
    <row r="977" spans="1:17" s="72" customFormat="1">
      <c r="A977" s="66"/>
      <c r="B977" s="66" t="s">
        <v>315</v>
      </c>
      <c r="C977" s="221" t="s">
        <v>1738</v>
      </c>
      <c r="D977" s="66" t="s">
        <v>2463</v>
      </c>
      <c r="E977" s="68">
        <v>12.30738</v>
      </c>
      <c r="F977" s="74">
        <v>1.4</v>
      </c>
      <c r="G977" s="74">
        <v>1</v>
      </c>
      <c r="H977" s="68">
        <f t="shared" si="30"/>
        <v>17.230329999999999</v>
      </c>
      <c r="I977" s="70">
        <f t="shared" si="31"/>
        <v>12.30738</v>
      </c>
      <c r="J977" s="71">
        <f>ROUND((H977*'2-Calculator'!$D$26),2)</f>
        <v>113547.87</v>
      </c>
      <c r="K977" s="71">
        <f>ROUND((I977*'2-Calculator'!$D$26),2)</f>
        <v>81105.63</v>
      </c>
      <c r="L977" s="69">
        <v>91.24</v>
      </c>
      <c r="M977" s="66" t="s">
        <v>46</v>
      </c>
      <c r="N977" s="66" t="s">
        <v>46</v>
      </c>
      <c r="O977" s="66"/>
      <c r="P977" s="66" t="s">
        <v>1829</v>
      </c>
      <c r="Q977" s="141">
        <v>13</v>
      </c>
    </row>
    <row r="978" spans="1:17" s="72" customFormat="1">
      <c r="A978" s="66"/>
      <c r="B978" s="66" t="s">
        <v>314</v>
      </c>
      <c r="C978" s="221" t="s">
        <v>1739</v>
      </c>
      <c r="D978" s="66" t="s">
        <v>2464</v>
      </c>
      <c r="E978" s="68">
        <v>1.5635699999999999</v>
      </c>
      <c r="F978" s="74">
        <v>1.4</v>
      </c>
      <c r="G978" s="74">
        <v>1</v>
      </c>
      <c r="H978" s="68">
        <f t="shared" si="30"/>
        <v>2.1890000000000001</v>
      </c>
      <c r="I978" s="70">
        <f t="shared" si="31"/>
        <v>1.5635699999999999</v>
      </c>
      <c r="J978" s="71">
        <f>ROUND((H978*'2-Calculator'!$D$26),2)</f>
        <v>14425.51</v>
      </c>
      <c r="K978" s="71">
        <f>ROUND((I978*'2-Calculator'!$D$26),2)</f>
        <v>10303.93</v>
      </c>
      <c r="L978" s="69">
        <v>14.74</v>
      </c>
      <c r="M978" s="66" t="s">
        <v>46</v>
      </c>
      <c r="N978" s="66" t="s">
        <v>46</v>
      </c>
      <c r="O978" s="66"/>
      <c r="P978" s="66" t="s">
        <v>1829</v>
      </c>
      <c r="Q978" s="141">
        <v>8</v>
      </c>
    </row>
    <row r="979" spans="1:17" s="72" customFormat="1">
      <c r="A979" s="66"/>
      <c r="B979" s="66" t="s">
        <v>313</v>
      </c>
      <c r="C979" s="221" t="s">
        <v>1739</v>
      </c>
      <c r="D979" s="66" t="s">
        <v>2464</v>
      </c>
      <c r="E979" s="68">
        <v>2.7807400000000002</v>
      </c>
      <c r="F979" s="74">
        <v>1.4</v>
      </c>
      <c r="G979" s="74">
        <v>1</v>
      </c>
      <c r="H979" s="68">
        <f t="shared" si="30"/>
        <v>3.8930400000000001</v>
      </c>
      <c r="I979" s="70">
        <f t="shared" si="31"/>
        <v>2.7807400000000002</v>
      </c>
      <c r="J979" s="71">
        <f>ROUND((H979*'2-Calculator'!$D$26),2)</f>
        <v>25655.13</v>
      </c>
      <c r="K979" s="71">
        <f>ROUND((I979*'2-Calculator'!$D$26),2)</f>
        <v>18325.080000000002</v>
      </c>
      <c r="L979" s="69">
        <v>21.19</v>
      </c>
      <c r="M979" s="66" t="s">
        <v>46</v>
      </c>
      <c r="N979" s="66" t="s">
        <v>46</v>
      </c>
      <c r="O979" s="66"/>
      <c r="P979" s="66" t="s">
        <v>1829</v>
      </c>
      <c r="Q979" s="141">
        <v>16</v>
      </c>
    </row>
    <row r="980" spans="1:17" s="72" customFormat="1">
      <c r="A980" s="66"/>
      <c r="B980" s="66" t="s">
        <v>312</v>
      </c>
      <c r="C980" s="221" t="s">
        <v>1739</v>
      </c>
      <c r="D980" s="66" t="s">
        <v>2464</v>
      </c>
      <c r="E980" s="68">
        <v>4.8209400000000002</v>
      </c>
      <c r="F980" s="74">
        <v>1.4</v>
      </c>
      <c r="G980" s="74">
        <v>1</v>
      </c>
      <c r="H980" s="68">
        <f t="shared" si="30"/>
        <v>6.74932</v>
      </c>
      <c r="I980" s="70">
        <f t="shared" si="31"/>
        <v>4.8209400000000002</v>
      </c>
      <c r="J980" s="71">
        <f>ROUND((H980*'2-Calculator'!$D$26),2)</f>
        <v>44478.02</v>
      </c>
      <c r="K980" s="71">
        <f>ROUND((I980*'2-Calculator'!$D$26),2)</f>
        <v>31769.99</v>
      </c>
      <c r="L980" s="69">
        <v>31.63</v>
      </c>
      <c r="M980" s="66" t="s">
        <v>46</v>
      </c>
      <c r="N980" s="66" t="s">
        <v>46</v>
      </c>
      <c r="O980" s="66"/>
      <c r="P980" s="66" t="s">
        <v>1829</v>
      </c>
      <c r="Q980" s="141">
        <v>22</v>
      </c>
    </row>
    <row r="981" spans="1:17" s="72" customFormat="1">
      <c r="A981" s="66"/>
      <c r="B981" s="66" t="s">
        <v>311</v>
      </c>
      <c r="C981" s="221" t="s">
        <v>1739</v>
      </c>
      <c r="D981" s="66" t="s">
        <v>2464</v>
      </c>
      <c r="E981" s="68">
        <v>7.6028599999999997</v>
      </c>
      <c r="F981" s="74">
        <v>1.4</v>
      </c>
      <c r="G981" s="74">
        <v>1</v>
      </c>
      <c r="H981" s="68">
        <f t="shared" si="30"/>
        <v>10.644</v>
      </c>
      <c r="I981" s="70">
        <f t="shared" si="31"/>
        <v>7.6028599999999997</v>
      </c>
      <c r="J981" s="71">
        <f>ROUND((H981*'2-Calculator'!$D$26),2)</f>
        <v>70143.960000000006</v>
      </c>
      <c r="K981" s="71">
        <f>ROUND((I981*'2-Calculator'!$D$26),2)</f>
        <v>50102.85</v>
      </c>
      <c r="L981" s="69">
        <v>42.86</v>
      </c>
      <c r="M981" s="66" t="s">
        <v>46</v>
      </c>
      <c r="N981" s="66" t="s">
        <v>46</v>
      </c>
      <c r="O981" s="66"/>
      <c r="P981" s="66" t="s">
        <v>1829</v>
      </c>
      <c r="Q981" s="141">
        <v>12</v>
      </c>
    </row>
    <row r="982" spans="1:17" s="72" customFormat="1">
      <c r="A982" s="66"/>
      <c r="B982" s="66" t="s">
        <v>310</v>
      </c>
      <c r="C982" s="221" t="s">
        <v>1740</v>
      </c>
      <c r="D982" s="66" t="s">
        <v>2465</v>
      </c>
      <c r="E982" s="68">
        <v>2.2956099999999999</v>
      </c>
      <c r="F982" s="74">
        <v>1.4</v>
      </c>
      <c r="G982" s="74">
        <v>1</v>
      </c>
      <c r="H982" s="68">
        <f t="shared" si="30"/>
        <v>3.2138499999999999</v>
      </c>
      <c r="I982" s="70">
        <f t="shared" si="31"/>
        <v>2.2956099999999999</v>
      </c>
      <c r="J982" s="71">
        <f>ROUND((H982*'2-Calculator'!$D$26),2)</f>
        <v>21179.27</v>
      </c>
      <c r="K982" s="71">
        <f>ROUND((I982*'2-Calculator'!$D$26),2)</f>
        <v>15128.07</v>
      </c>
      <c r="L982" s="69">
        <v>18.98</v>
      </c>
      <c r="M982" s="66" t="s">
        <v>46</v>
      </c>
      <c r="N982" s="66" t="s">
        <v>46</v>
      </c>
      <c r="O982" s="66"/>
      <c r="P982" s="66" t="s">
        <v>1829</v>
      </c>
      <c r="Q982" s="141">
        <v>36</v>
      </c>
    </row>
    <row r="983" spans="1:17" s="72" customFormat="1">
      <c r="A983" s="66"/>
      <c r="B983" s="66" t="s">
        <v>309</v>
      </c>
      <c r="C983" s="221" t="s">
        <v>1740</v>
      </c>
      <c r="D983" s="66" t="s">
        <v>2465</v>
      </c>
      <c r="E983" s="68">
        <v>3.5337499999999999</v>
      </c>
      <c r="F983" s="74">
        <v>1.4</v>
      </c>
      <c r="G983" s="74">
        <v>1</v>
      </c>
      <c r="H983" s="68">
        <f t="shared" si="30"/>
        <v>4.9472500000000004</v>
      </c>
      <c r="I983" s="70">
        <f t="shared" si="31"/>
        <v>3.5337499999999999</v>
      </c>
      <c r="J983" s="71">
        <f>ROUND((H983*'2-Calculator'!$D$26),2)</f>
        <v>32602.38</v>
      </c>
      <c r="K983" s="71">
        <f>ROUND((I983*'2-Calculator'!$D$26),2)</f>
        <v>23287.41</v>
      </c>
      <c r="L983" s="69">
        <v>25.89</v>
      </c>
      <c r="M983" s="66" t="s">
        <v>46</v>
      </c>
      <c r="N983" s="66" t="s">
        <v>46</v>
      </c>
      <c r="O983" s="66"/>
      <c r="P983" s="66" t="s">
        <v>1829</v>
      </c>
      <c r="Q983" s="141">
        <v>107</v>
      </c>
    </row>
    <row r="984" spans="1:17" s="72" customFormat="1">
      <c r="A984" s="66"/>
      <c r="B984" s="66" t="s">
        <v>308</v>
      </c>
      <c r="C984" s="221" t="s">
        <v>1740</v>
      </c>
      <c r="D984" s="66" t="s">
        <v>2465</v>
      </c>
      <c r="E984" s="68">
        <v>4.8434600000000003</v>
      </c>
      <c r="F984" s="74">
        <v>1.4</v>
      </c>
      <c r="G984" s="74">
        <v>1</v>
      </c>
      <c r="H984" s="68">
        <f t="shared" si="30"/>
        <v>6.7808400000000004</v>
      </c>
      <c r="I984" s="70">
        <f t="shared" si="31"/>
        <v>4.8434600000000003</v>
      </c>
      <c r="J984" s="71">
        <f>ROUND((H984*'2-Calculator'!$D$26),2)</f>
        <v>44685.74</v>
      </c>
      <c r="K984" s="71">
        <f>ROUND((I984*'2-Calculator'!$D$26),2)</f>
        <v>31918.400000000001</v>
      </c>
      <c r="L984" s="69">
        <v>33.25</v>
      </c>
      <c r="M984" s="66" t="s">
        <v>46</v>
      </c>
      <c r="N984" s="66" t="s">
        <v>46</v>
      </c>
      <c r="O984" s="66"/>
      <c r="P984" s="66" t="s">
        <v>1829</v>
      </c>
      <c r="Q984" s="141">
        <v>98</v>
      </c>
    </row>
    <row r="985" spans="1:17" s="72" customFormat="1">
      <c r="A985" s="66"/>
      <c r="B985" s="66" t="s">
        <v>307</v>
      </c>
      <c r="C985" s="221" t="s">
        <v>1740</v>
      </c>
      <c r="D985" s="66" t="s">
        <v>2465</v>
      </c>
      <c r="E985" s="68">
        <v>6.8753399999999996</v>
      </c>
      <c r="F985" s="74">
        <v>1.4</v>
      </c>
      <c r="G985" s="74">
        <v>1</v>
      </c>
      <c r="H985" s="68">
        <f t="shared" si="30"/>
        <v>9.6254799999999996</v>
      </c>
      <c r="I985" s="70">
        <f t="shared" si="31"/>
        <v>6.8753399999999996</v>
      </c>
      <c r="J985" s="71">
        <f>ROUND((H985*'2-Calculator'!$D$26),2)</f>
        <v>63431.91</v>
      </c>
      <c r="K985" s="71">
        <f>ROUND((I985*'2-Calculator'!$D$26),2)</f>
        <v>45308.49</v>
      </c>
      <c r="L985" s="69">
        <v>37.46</v>
      </c>
      <c r="M985" s="66" t="s">
        <v>46</v>
      </c>
      <c r="N985" s="66" t="s">
        <v>46</v>
      </c>
      <c r="O985" s="66"/>
      <c r="P985" s="66" t="s">
        <v>1829</v>
      </c>
      <c r="Q985" s="141">
        <v>13</v>
      </c>
    </row>
    <row r="986" spans="1:17" s="72" customFormat="1">
      <c r="A986" s="66"/>
      <c r="B986" s="66" t="s">
        <v>306</v>
      </c>
      <c r="C986" s="221" t="s">
        <v>1741</v>
      </c>
      <c r="D986" s="66" t="s">
        <v>2466</v>
      </c>
      <c r="E986" s="68">
        <v>1.8065899999999999</v>
      </c>
      <c r="F986" s="74">
        <v>1.4</v>
      </c>
      <c r="G986" s="74">
        <v>1</v>
      </c>
      <c r="H986" s="68">
        <f t="shared" si="30"/>
        <v>2.5292300000000001</v>
      </c>
      <c r="I986" s="70">
        <f t="shared" si="31"/>
        <v>1.8065899999999999</v>
      </c>
      <c r="J986" s="71">
        <f>ROUND((H986*'2-Calculator'!$D$26),2)</f>
        <v>16667.63</v>
      </c>
      <c r="K986" s="71">
        <f>ROUND((I986*'2-Calculator'!$D$26),2)</f>
        <v>11905.43</v>
      </c>
      <c r="L986" s="69">
        <v>14.43</v>
      </c>
      <c r="M986" s="66" t="s">
        <v>46</v>
      </c>
      <c r="N986" s="66" t="s">
        <v>46</v>
      </c>
      <c r="O986" s="66"/>
      <c r="P986" s="66" t="s">
        <v>1829</v>
      </c>
      <c r="Q986" s="141">
        <v>4</v>
      </c>
    </row>
    <row r="987" spans="1:17" s="72" customFormat="1">
      <c r="A987" s="66"/>
      <c r="B987" s="66" t="s">
        <v>305</v>
      </c>
      <c r="C987" s="221" t="s">
        <v>1741</v>
      </c>
      <c r="D987" s="66" t="s">
        <v>2466</v>
      </c>
      <c r="E987" s="68">
        <v>2.6649099999999999</v>
      </c>
      <c r="F987" s="74">
        <v>1.4</v>
      </c>
      <c r="G987" s="74">
        <v>1</v>
      </c>
      <c r="H987" s="68">
        <f t="shared" si="30"/>
        <v>3.7308699999999999</v>
      </c>
      <c r="I987" s="70">
        <f t="shared" si="31"/>
        <v>2.6649099999999999</v>
      </c>
      <c r="J987" s="71">
        <f>ROUND((H987*'2-Calculator'!$D$26),2)</f>
        <v>24586.43</v>
      </c>
      <c r="K987" s="71">
        <f>ROUND((I987*'2-Calculator'!$D$26),2)</f>
        <v>17561.759999999998</v>
      </c>
      <c r="L987" s="69">
        <v>22.56</v>
      </c>
      <c r="M987" s="66" t="s">
        <v>46</v>
      </c>
      <c r="N987" s="66" t="s">
        <v>46</v>
      </c>
      <c r="O987" s="66"/>
      <c r="P987" s="66" t="s">
        <v>1829</v>
      </c>
      <c r="Q987" s="141">
        <v>8</v>
      </c>
    </row>
    <row r="988" spans="1:17" s="72" customFormat="1">
      <c r="A988" s="66"/>
      <c r="B988" s="66" t="s">
        <v>304</v>
      </c>
      <c r="C988" s="221" t="s">
        <v>1741</v>
      </c>
      <c r="D988" s="66" t="s">
        <v>2466</v>
      </c>
      <c r="E988" s="68">
        <v>4.73726</v>
      </c>
      <c r="F988" s="74">
        <v>1.4</v>
      </c>
      <c r="G988" s="74">
        <v>1</v>
      </c>
      <c r="H988" s="68">
        <f t="shared" si="30"/>
        <v>6.6321599999999998</v>
      </c>
      <c r="I988" s="70">
        <f t="shared" si="31"/>
        <v>4.73726</v>
      </c>
      <c r="J988" s="71">
        <f>ROUND((H988*'2-Calculator'!$D$26),2)</f>
        <v>43705.93</v>
      </c>
      <c r="K988" s="71">
        <f>ROUND((I988*'2-Calculator'!$D$26),2)</f>
        <v>31218.54</v>
      </c>
      <c r="L988" s="69">
        <v>32.020000000000003</v>
      </c>
      <c r="M988" s="66" t="s">
        <v>46</v>
      </c>
      <c r="N988" s="66" t="s">
        <v>46</v>
      </c>
      <c r="O988" s="66"/>
      <c r="P988" s="66" t="s">
        <v>1829</v>
      </c>
      <c r="Q988" s="141">
        <v>2</v>
      </c>
    </row>
    <row r="989" spans="1:17" s="72" customFormat="1">
      <c r="A989" s="66"/>
      <c r="B989" s="66" t="s">
        <v>303</v>
      </c>
      <c r="C989" s="221" t="s">
        <v>1741</v>
      </c>
      <c r="D989" s="66" t="s">
        <v>2466</v>
      </c>
      <c r="E989" s="68">
        <v>6.2060199999999996</v>
      </c>
      <c r="F989" s="74">
        <v>1.4</v>
      </c>
      <c r="G989" s="74">
        <v>1</v>
      </c>
      <c r="H989" s="68">
        <f t="shared" si="30"/>
        <v>8.6884300000000003</v>
      </c>
      <c r="I989" s="70">
        <f t="shared" si="31"/>
        <v>6.2060199999999996</v>
      </c>
      <c r="J989" s="71">
        <f>ROUND((H989*'2-Calculator'!$D$26),2)</f>
        <v>57256.75</v>
      </c>
      <c r="K989" s="71">
        <f>ROUND((I989*'2-Calculator'!$D$26),2)</f>
        <v>40897.67</v>
      </c>
      <c r="L989" s="69">
        <v>45</v>
      </c>
      <c r="M989" s="66" t="s">
        <v>46</v>
      </c>
      <c r="N989" s="66" t="s">
        <v>46</v>
      </c>
      <c r="O989" s="66"/>
      <c r="P989" s="66" t="s">
        <v>1829</v>
      </c>
      <c r="Q989" s="141">
        <v>0</v>
      </c>
    </row>
    <row r="990" spans="1:17" s="72" customFormat="1">
      <c r="A990" s="66"/>
      <c r="B990" s="66" t="s">
        <v>302</v>
      </c>
      <c r="C990" s="221" t="s">
        <v>1742</v>
      </c>
      <c r="D990" s="66" t="s">
        <v>2467</v>
      </c>
      <c r="E990" s="68">
        <v>0.92986999999999997</v>
      </c>
      <c r="F990" s="74">
        <v>1.4</v>
      </c>
      <c r="G990" s="74">
        <v>1</v>
      </c>
      <c r="H990" s="68">
        <f t="shared" si="30"/>
        <v>1.30182</v>
      </c>
      <c r="I990" s="70">
        <f t="shared" si="31"/>
        <v>0.92986999999999997</v>
      </c>
      <c r="J990" s="71">
        <f>ROUND((H990*'2-Calculator'!$D$26),2)</f>
        <v>8578.99</v>
      </c>
      <c r="K990" s="71">
        <f>ROUND((I990*'2-Calculator'!$D$26),2)</f>
        <v>6127.84</v>
      </c>
      <c r="L990" s="69">
        <v>12.49</v>
      </c>
      <c r="M990" s="66" t="s">
        <v>46</v>
      </c>
      <c r="N990" s="66" t="s">
        <v>46</v>
      </c>
      <c r="O990" s="66"/>
      <c r="P990" s="66" t="s">
        <v>1829</v>
      </c>
      <c r="Q990" s="141">
        <v>188</v>
      </c>
    </row>
    <row r="991" spans="1:17" s="72" customFormat="1">
      <c r="A991" s="66"/>
      <c r="B991" s="66" t="s">
        <v>301</v>
      </c>
      <c r="C991" s="221" t="s">
        <v>1742</v>
      </c>
      <c r="D991" s="66" t="s">
        <v>2467</v>
      </c>
      <c r="E991" s="68">
        <v>2.2805200000000001</v>
      </c>
      <c r="F991" s="74">
        <v>1.4</v>
      </c>
      <c r="G991" s="74">
        <v>1</v>
      </c>
      <c r="H991" s="68">
        <f t="shared" si="30"/>
        <v>3.1927300000000001</v>
      </c>
      <c r="I991" s="70">
        <f t="shared" si="31"/>
        <v>2.2805200000000001</v>
      </c>
      <c r="J991" s="71">
        <f>ROUND((H991*'2-Calculator'!$D$26),2)</f>
        <v>21040.09</v>
      </c>
      <c r="K991" s="71">
        <f>ROUND((I991*'2-Calculator'!$D$26),2)</f>
        <v>15028.63</v>
      </c>
      <c r="L991" s="69">
        <v>18.79</v>
      </c>
      <c r="M991" s="66" t="s">
        <v>46</v>
      </c>
      <c r="N991" s="66" t="s">
        <v>46</v>
      </c>
      <c r="O991" s="66"/>
      <c r="P991" s="66" t="s">
        <v>1829</v>
      </c>
      <c r="Q991" s="141">
        <v>91</v>
      </c>
    </row>
    <row r="992" spans="1:17" s="72" customFormat="1">
      <c r="A992" s="66"/>
      <c r="B992" s="66" t="s">
        <v>300</v>
      </c>
      <c r="C992" s="221" t="s">
        <v>1742</v>
      </c>
      <c r="D992" s="66" t="s">
        <v>2467</v>
      </c>
      <c r="E992" s="68">
        <v>3.8428499999999999</v>
      </c>
      <c r="F992" s="74">
        <v>1.4</v>
      </c>
      <c r="G992" s="74">
        <v>1</v>
      </c>
      <c r="H992" s="68">
        <f t="shared" si="30"/>
        <v>5.3799900000000003</v>
      </c>
      <c r="I992" s="70">
        <f t="shared" si="31"/>
        <v>3.8428499999999999</v>
      </c>
      <c r="J992" s="71">
        <f>ROUND((H992*'2-Calculator'!$D$26),2)</f>
        <v>35454.129999999997</v>
      </c>
      <c r="K992" s="71">
        <f>ROUND((I992*'2-Calculator'!$D$26),2)</f>
        <v>25324.38</v>
      </c>
      <c r="L992" s="69">
        <v>25.59</v>
      </c>
      <c r="M992" s="66" t="s">
        <v>46</v>
      </c>
      <c r="N992" s="66" t="s">
        <v>46</v>
      </c>
      <c r="O992" s="66"/>
      <c r="P992" s="66" t="s">
        <v>1829</v>
      </c>
      <c r="Q992" s="141">
        <v>10</v>
      </c>
    </row>
    <row r="993" spans="1:17" s="72" customFormat="1">
      <c r="A993" s="66"/>
      <c r="B993" s="66" t="s">
        <v>299</v>
      </c>
      <c r="C993" s="221" t="s">
        <v>1742</v>
      </c>
      <c r="D993" s="66" t="s">
        <v>2467</v>
      </c>
      <c r="E993" s="68">
        <v>7.1798900000000003</v>
      </c>
      <c r="F993" s="74">
        <v>1.4</v>
      </c>
      <c r="G993" s="74">
        <v>1</v>
      </c>
      <c r="H993" s="68">
        <f t="shared" si="30"/>
        <v>10.05185</v>
      </c>
      <c r="I993" s="70">
        <f t="shared" si="31"/>
        <v>7.1798900000000003</v>
      </c>
      <c r="J993" s="71">
        <f>ROUND((H993*'2-Calculator'!$D$26),2)</f>
        <v>66241.69</v>
      </c>
      <c r="K993" s="71">
        <f>ROUND((I993*'2-Calculator'!$D$26),2)</f>
        <v>47315.48</v>
      </c>
      <c r="L993" s="69">
        <v>26.52</v>
      </c>
      <c r="M993" s="66" t="s">
        <v>46</v>
      </c>
      <c r="N993" s="66" t="s">
        <v>46</v>
      </c>
      <c r="O993" s="66"/>
      <c r="P993" s="66" t="s">
        <v>1829</v>
      </c>
      <c r="Q993" s="141">
        <v>0</v>
      </c>
    </row>
    <row r="994" spans="1:17" s="72" customFormat="1">
      <c r="A994" s="66"/>
      <c r="B994" s="66" t="s">
        <v>298</v>
      </c>
      <c r="C994" s="221" t="s">
        <v>1743</v>
      </c>
      <c r="D994" s="66" t="s">
        <v>2468</v>
      </c>
      <c r="E994" s="68">
        <v>0.58365</v>
      </c>
      <c r="F994" s="74">
        <v>1.4</v>
      </c>
      <c r="G994" s="74">
        <v>1</v>
      </c>
      <c r="H994" s="68">
        <f t="shared" si="30"/>
        <v>0.81711</v>
      </c>
      <c r="I994" s="70">
        <f t="shared" si="31"/>
        <v>0.58365</v>
      </c>
      <c r="J994" s="71">
        <f>ROUND((H994*'2-Calculator'!$D$26),2)</f>
        <v>5384.75</v>
      </c>
      <c r="K994" s="71">
        <f>ROUND((I994*'2-Calculator'!$D$26),2)</f>
        <v>3846.25</v>
      </c>
      <c r="L994" s="69">
        <v>9.4</v>
      </c>
      <c r="M994" s="66" t="s">
        <v>46</v>
      </c>
      <c r="N994" s="66" t="s">
        <v>46</v>
      </c>
      <c r="O994" s="66"/>
      <c r="P994" s="66" t="s">
        <v>1829</v>
      </c>
      <c r="Q994" s="141">
        <v>14</v>
      </c>
    </row>
    <row r="995" spans="1:17" s="72" customFormat="1">
      <c r="A995" s="66"/>
      <c r="B995" s="66" t="s">
        <v>297</v>
      </c>
      <c r="C995" s="221" t="s">
        <v>1743</v>
      </c>
      <c r="D995" s="66" t="s">
        <v>2468</v>
      </c>
      <c r="E995" s="68">
        <v>1.6168400000000001</v>
      </c>
      <c r="F995" s="74">
        <v>1.4</v>
      </c>
      <c r="G995" s="74">
        <v>1</v>
      </c>
      <c r="H995" s="68">
        <f t="shared" si="30"/>
        <v>2.2635800000000001</v>
      </c>
      <c r="I995" s="70">
        <f t="shared" si="31"/>
        <v>1.6168400000000001</v>
      </c>
      <c r="J995" s="71">
        <f>ROUND((H995*'2-Calculator'!$D$26),2)</f>
        <v>14916.99</v>
      </c>
      <c r="K995" s="71">
        <f>ROUND((I995*'2-Calculator'!$D$26),2)</f>
        <v>10654.98</v>
      </c>
      <c r="L995" s="69">
        <v>15.3</v>
      </c>
      <c r="M995" s="66" t="s">
        <v>46</v>
      </c>
      <c r="N995" s="66" t="s">
        <v>46</v>
      </c>
      <c r="O995" s="66"/>
      <c r="P995" s="66" t="s">
        <v>1829</v>
      </c>
      <c r="Q995" s="141">
        <v>25</v>
      </c>
    </row>
    <row r="996" spans="1:17" s="72" customFormat="1">
      <c r="A996" s="66"/>
      <c r="B996" s="66" t="s">
        <v>296</v>
      </c>
      <c r="C996" s="221" t="s">
        <v>1743</v>
      </c>
      <c r="D996" s="66" t="s">
        <v>2468</v>
      </c>
      <c r="E996" s="68">
        <v>3.2128700000000001</v>
      </c>
      <c r="F996" s="74">
        <v>1.4</v>
      </c>
      <c r="G996" s="74">
        <v>1</v>
      </c>
      <c r="H996" s="68">
        <f t="shared" si="30"/>
        <v>4.4980200000000004</v>
      </c>
      <c r="I996" s="70">
        <f t="shared" si="31"/>
        <v>3.2128700000000001</v>
      </c>
      <c r="J996" s="71">
        <f>ROUND((H996*'2-Calculator'!$D$26),2)</f>
        <v>29641.95</v>
      </c>
      <c r="K996" s="71">
        <f>ROUND((I996*'2-Calculator'!$D$26),2)</f>
        <v>21172.81</v>
      </c>
      <c r="L996" s="69">
        <v>26.29</v>
      </c>
      <c r="M996" s="66" t="s">
        <v>46</v>
      </c>
      <c r="N996" s="66" t="s">
        <v>46</v>
      </c>
      <c r="O996" s="66"/>
      <c r="P996" s="66" t="s">
        <v>1829</v>
      </c>
      <c r="Q996" s="141">
        <v>15</v>
      </c>
    </row>
    <row r="997" spans="1:17" s="72" customFormat="1">
      <c r="A997" s="66"/>
      <c r="B997" s="66" t="s">
        <v>295</v>
      </c>
      <c r="C997" s="221" t="s">
        <v>1743</v>
      </c>
      <c r="D997" s="66" t="s">
        <v>2468</v>
      </c>
      <c r="E997" s="68">
        <v>5.9337099999999996</v>
      </c>
      <c r="F997" s="74">
        <v>1.4</v>
      </c>
      <c r="G997" s="74">
        <v>1</v>
      </c>
      <c r="H997" s="68">
        <f t="shared" si="30"/>
        <v>8.3071900000000003</v>
      </c>
      <c r="I997" s="70">
        <f t="shared" si="31"/>
        <v>5.9337099999999996</v>
      </c>
      <c r="J997" s="71">
        <f>ROUND((H997*'2-Calculator'!$D$26),2)</f>
        <v>54744.38</v>
      </c>
      <c r="K997" s="71">
        <f>ROUND((I997*'2-Calculator'!$D$26),2)</f>
        <v>39103.15</v>
      </c>
      <c r="L997" s="69">
        <v>37.24</v>
      </c>
      <c r="M997" s="66" t="s">
        <v>46</v>
      </c>
      <c r="N997" s="66" t="s">
        <v>46</v>
      </c>
      <c r="O997" s="66"/>
      <c r="P997" s="66" t="s">
        <v>1829</v>
      </c>
      <c r="Q997" s="141">
        <v>14</v>
      </c>
    </row>
    <row r="998" spans="1:17" s="72" customFormat="1">
      <c r="A998" s="66"/>
      <c r="B998" s="66" t="s">
        <v>294</v>
      </c>
      <c r="C998" s="221" t="s">
        <v>1744</v>
      </c>
      <c r="D998" s="66" t="s">
        <v>2469</v>
      </c>
      <c r="E998" s="68">
        <v>1.3970400000000001</v>
      </c>
      <c r="F998" s="74">
        <v>1.4</v>
      </c>
      <c r="G998" s="74">
        <v>1</v>
      </c>
      <c r="H998" s="68">
        <f t="shared" si="30"/>
        <v>1.9558599999999999</v>
      </c>
      <c r="I998" s="70">
        <f t="shared" si="31"/>
        <v>1.3970400000000001</v>
      </c>
      <c r="J998" s="71">
        <f>ROUND((H998*'2-Calculator'!$D$26),2)</f>
        <v>12889.12</v>
      </c>
      <c r="K998" s="71">
        <f>ROUND((I998*'2-Calculator'!$D$26),2)</f>
        <v>9206.49</v>
      </c>
      <c r="L998" s="69">
        <v>12.43</v>
      </c>
      <c r="M998" s="66" t="s">
        <v>46</v>
      </c>
      <c r="N998" s="66" t="s">
        <v>46</v>
      </c>
      <c r="O998" s="66"/>
      <c r="P998" s="66" t="s">
        <v>1829</v>
      </c>
      <c r="Q998" s="141">
        <v>56</v>
      </c>
    </row>
    <row r="999" spans="1:17" s="72" customFormat="1">
      <c r="A999" s="66"/>
      <c r="B999" s="66" t="s">
        <v>293</v>
      </c>
      <c r="C999" s="221" t="s">
        <v>1744</v>
      </c>
      <c r="D999" s="66" t="s">
        <v>2469</v>
      </c>
      <c r="E999" s="68">
        <v>2.13144</v>
      </c>
      <c r="F999" s="74">
        <v>1.4</v>
      </c>
      <c r="G999" s="74">
        <v>1</v>
      </c>
      <c r="H999" s="68">
        <f t="shared" si="30"/>
        <v>2.9840200000000001</v>
      </c>
      <c r="I999" s="70">
        <f t="shared" si="31"/>
        <v>2.13144</v>
      </c>
      <c r="J999" s="71">
        <f>ROUND((H999*'2-Calculator'!$D$26),2)</f>
        <v>19664.689999999999</v>
      </c>
      <c r="K999" s="71">
        <f>ROUND((I999*'2-Calculator'!$D$26),2)</f>
        <v>14046.19</v>
      </c>
      <c r="L999" s="69">
        <v>16.309999999999999</v>
      </c>
      <c r="M999" s="66" t="s">
        <v>46</v>
      </c>
      <c r="N999" s="66" t="s">
        <v>46</v>
      </c>
      <c r="O999" s="66"/>
      <c r="P999" s="66" t="s">
        <v>1829</v>
      </c>
      <c r="Q999" s="141">
        <v>74</v>
      </c>
    </row>
    <row r="1000" spans="1:17" s="72" customFormat="1">
      <c r="A1000" s="66"/>
      <c r="B1000" s="66" t="s">
        <v>292</v>
      </c>
      <c r="C1000" s="221" t="s">
        <v>1744</v>
      </c>
      <c r="D1000" s="66" t="s">
        <v>2469</v>
      </c>
      <c r="E1000" s="68">
        <v>2.93757</v>
      </c>
      <c r="F1000" s="74">
        <v>1.4</v>
      </c>
      <c r="G1000" s="74">
        <v>1</v>
      </c>
      <c r="H1000" s="68">
        <f t="shared" si="30"/>
        <v>4.1125999999999996</v>
      </c>
      <c r="I1000" s="70">
        <f t="shared" si="31"/>
        <v>2.93757</v>
      </c>
      <c r="J1000" s="71">
        <f>ROUND((H1000*'2-Calculator'!$D$26),2)</f>
        <v>27102.03</v>
      </c>
      <c r="K1000" s="71">
        <f>ROUND((I1000*'2-Calculator'!$D$26),2)</f>
        <v>19358.59</v>
      </c>
      <c r="L1000" s="69">
        <v>19.420000000000002</v>
      </c>
      <c r="M1000" s="66" t="s">
        <v>46</v>
      </c>
      <c r="N1000" s="66" t="s">
        <v>46</v>
      </c>
      <c r="O1000" s="66"/>
      <c r="P1000" s="66" t="s">
        <v>1829</v>
      </c>
      <c r="Q1000" s="141">
        <v>56</v>
      </c>
    </row>
    <row r="1001" spans="1:17" s="72" customFormat="1">
      <c r="A1001" s="66"/>
      <c r="B1001" s="66" t="s">
        <v>291</v>
      </c>
      <c r="C1001" s="221" t="s">
        <v>1744</v>
      </c>
      <c r="D1001" s="66" t="s">
        <v>2469</v>
      </c>
      <c r="E1001" s="68">
        <v>4.6005799999999999</v>
      </c>
      <c r="F1001" s="74">
        <v>1.4</v>
      </c>
      <c r="G1001" s="74">
        <v>1</v>
      </c>
      <c r="H1001" s="68">
        <f t="shared" si="30"/>
        <v>6.4408099999999999</v>
      </c>
      <c r="I1001" s="70">
        <f t="shared" si="31"/>
        <v>4.6005799999999999</v>
      </c>
      <c r="J1001" s="71">
        <f>ROUND((H1001*'2-Calculator'!$D$26),2)</f>
        <v>42444.94</v>
      </c>
      <c r="K1001" s="71">
        <f>ROUND((I1001*'2-Calculator'!$D$26),2)</f>
        <v>30317.82</v>
      </c>
      <c r="L1001" s="69">
        <v>25.9</v>
      </c>
      <c r="M1001" s="66" t="s">
        <v>46</v>
      </c>
      <c r="N1001" s="66" t="s">
        <v>46</v>
      </c>
      <c r="O1001" s="66"/>
      <c r="P1001" s="66" t="s">
        <v>1829</v>
      </c>
      <c r="Q1001" s="141">
        <v>10</v>
      </c>
    </row>
    <row r="1002" spans="1:17" s="72" customFormat="1">
      <c r="A1002" s="66"/>
      <c r="B1002" s="66" t="s">
        <v>290</v>
      </c>
      <c r="C1002" s="221" t="s">
        <v>1745</v>
      </c>
      <c r="D1002" s="66" t="s">
        <v>2470</v>
      </c>
      <c r="E1002" s="68">
        <v>1.0330600000000001</v>
      </c>
      <c r="F1002" s="74">
        <v>1.4</v>
      </c>
      <c r="G1002" s="74">
        <v>1</v>
      </c>
      <c r="H1002" s="68">
        <f t="shared" si="30"/>
        <v>1.44628</v>
      </c>
      <c r="I1002" s="70">
        <f t="shared" si="31"/>
        <v>1.0330600000000001</v>
      </c>
      <c r="J1002" s="71">
        <f>ROUND((H1002*'2-Calculator'!$D$26),2)</f>
        <v>9530.99</v>
      </c>
      <c r="K1002" s="71">
        <f>ROUND((I1002*'2-Calculator'!$D$26),2)</f>
        <v>6807.87</v>
      </c>
      <c r="L1002" s="69">
        <v>10.14</v>
      </c>
      <c r="M1002" s="66" t="s">
        <v>46</v>
      </c>
      <c r="N1002" s="66" t="s">
        <v>46</v>
      </c>
      <c r="O1002" s="66"/>
      <c r="P1002" s="66" t="s">
        <v>1829</v>
      </c>
      <c r="Q1002" s="141">
        <v>9</v>
      </c>
    </row>
    <row r="1003" spans="1:17" s="72" customFormat="1">
      <c r="A1003" s="66"/>
      <c r="B1003" s="66" t="s">
        <v>289</v>
      </c>
      <c r="C1003" s="221" t="s">
        <v>1745</v>
      </c>
      <c r="D1003" s="66" t="s">
        <v>2470</v>
      </c>
      <c r="E1003" s="68">
        <v>1.68946</v>
      </c>
      <c r="F1003" s="74">
        <v>1.4</v>
      </c>
      <c r="G1003" s="74">
        <v>1</v>
      </c>
      <c r="H1003" s="68">
        <f t="shared" si="30"/>
        <v>2.36524</v>
      </c>
      <c r="I1003" s="70">
        <f t="shared" si="31"/>
        <v>1.68946</v>
      </c>
      <c r="J1003" s="71">
        <f>ROUND((H1003*'2-Calculator'!$D$26),2)</f>
        <v>15586.93</v>
      </c>
      <c r="K1003" s="71">
        <f>ROUND((I1003*'2-Calculator'!$D$26),2)</f>
        <v>11133.54</v>
      </c>
      <c r="L1003" s="69">
        <v>14.31</v>
      </c>
      <c r="M1003" s="66" t="s">
        <v>46</v>
      </c>
      <c r="N1003" s="66" t="s">
        <v>46</v>
      </c>
      <c r="O1003" s="66"/>
      <c r="P1003" s="66" t="s">
        <v>1829</v>
      </c>
      <c r="Q1003" s="141">
        <v>11</v>
      </c>
    </row>
    <row r="1004" spans="1:17" s="72" customFormat="1">
      <c r="A1004" s="66"/>
      <c r="B1004" s="66" t="s">
        <v>288</v>
      </c>
      <c r="C1004" s="221" t="s">
        <v>1745</v>
      </c>
      <c r="D1004" s="66" t="s">
        <v>2470</v>
      </c>
      <c r="E1004" s="68">
        <v>2.7625299999999999</v>
      </c>
      <c r="F1004" s="74">
        <v>1.4</v>
      </c>
      <c r="G1004" s="74">
        <v>1</v>
      </c>
      <c r="H1004" s="68">
        <f t="shared" si="30"/>
        <v>3.86754</v>
      </c>
      <c r="I1004" s="70">
        <f t="shared" si="31"/>
        <v>2.7625299999999999</v>
      </c>
      <c r="J1004" s="71">
        <f>ROUND((H1004*'2-Calculator'!$D$26),2)</f>
        <v>25487.09</v>
      </c>
      <c r="K1004" s="71">
        <f>ROUND((I1004*'2-Calculator'!$D$26),2)</f>
        <v>18205.07</v>
      </c>
      <c r="L1004" s="69">
        <v>20.49</v>
      </c>
      <c r="M1004" s="66" t="s">
        <v>46</v>
      </c>
      <c r="N1004" s="66" t="s">
        <v>46</v>
      </c>
      <c r="O1004" s="66"/>
      <c r="P1004" s="66" t="s">
        <v>1829</v>
      </c>
      <c r="Q1004" s="141">
        <v>2</v>
      </c>
    </row>
    <row r="1005" spans="1:17" s="72" customFormat="1">
      <c r="A1005" s="66"/>
      <c r="B1005" s="66" t="s">
        <v>287</v>
      </c>
      <c r="C1005" s="221" t="s">
        <v>1745</v>
      </c>
      <c r="D1005" s="66" t="s">
        <v>2470</v>
      </c>
      <c r="E1005" s="68">
        <v>4.0703500000000004</v>
      </c>
      <c r="F1005" s="74">
        <v>1.4</v>
      </c>
      <c r="G1005" s="74">
        <v>1</v>
      </c>
      <c r="H1005" s="68">
        <f t="shared" si="30"/>
        <v>5.6984899999999996</v>
      </c>
      <c r="I1005" s="70">
        <f t="shared" si="31"/>
        <v>4.0703500000000004</v>
      </c>
      <c r="J1005" s="71">
        <f>ROUND((H1005*'2-Calculator'!$D$26),2)</f>
        <v>37553.050000000003</v>
      </c>
      <c r="K1005" s="71">
        <f>ROUND((I1005*'2-Calculator'!$D$26),2)</f>
        <v>26823.61</v>
      </c>
      <c r="L1005" s="69">
        <v>20</v>
      </c>
      <c r="M1005" s="66" t="s">
        <v>46</v>
      </c>
      <c r="N1005" s="66" t="s">
        <v>46</v>
      </c>
      <c r="O1005" s="66"/>
      <c r="P1005" s="66" t="s">
        <v>1829</v>
      </c>
      <c r="Q1005" s="141">
        <v>0</v>
      </c>
    </row>
    <row r="1006" spans="1:17" s="72" customFormat="1">
      <c r="A1006" s="66"/>
      <c r="B1006" s="66" t="s">
        <v>286</v>
      </c>
      <c r="C1006" s="221" t="s">
        <v>1746</v>
      </c>
      <c r="D1006" s="66" t="s">
        <v>2471</v>
      </c>
      <c r="E1006" s="68">
        <v>1.1212899999999999</v>
      </c>
      <c r="F1006" s="74">
        <v>1.4</v>
      </c>
      <c r="G1006" s="74">
        <v>1</v>
      </c>
      <c r="H1006" s="68">
        <f t="shared" si="30"/>
        <v>1.5698099999999999</v>
      </c>
      <c r="I1006" s="70">
        <f t="shared" si="31"/>
        <v>1.1212899999999999</v>
      </c>
      <c r="J1006" s="71">
        <f>ROUND((H1006*'2-Calculator'!$D$26),2)</f>
        <v>10345.049999999999</v>
      </c>
      <c r="K1006" s="71">
        <f>ROUND((I1006*'2-Calculator'!$D$26),2)</f>
        <v>7389.3</v>
      </c>
      <c r="L1006" s="69">
        <v>11.73</v>
      </c>
      <c r="M1006" s="66" t="s">
        <v>46</v>
      </c>
      <c r="N1006" s="66" t="s">
        <v>46</v>
      </c>
      <c r="O1006" s="66"/>
      <c r="P1006" s="66" t="s">
        <v>1829</v>
      </c>
      <c r="Q1006" s="141">
        <v>59</v>
      </c>
    </row>
    <row r="1007" spans="1:17" s="72" customFormat="1">
      <c r="A1007" s="66"/>
      <c r="B1007" s="66" t="s">
        <v>285</v>
      </c>
      <c r="C1007" s="221" t="s">
        <v>1746</v>
      </c>
      <c r="D1007" s="66" t="s">
        <v>2471</v>
      </c>
      <c r="E1007" s="68">
        <v>1.8857900000000001</v>
      </c>
      <c r="F1007" s="74">
        <v>1.4</v>
      </c>
      <c r="G1007" s="74">
        <v>1</v>
      </c>
      <c r="H1007" s="68">
        <f t="shared" si="30"/>
        <v>2.64011</v>
      </c>
      <c r="I1007" s="70">
        <f t="shared" si="31"/>
        <v>1.8857900000000001</v>
      </c>
      <c r="J1007" s="71">
        <f>ROUND((H1007*'2-Calculator'!$D$26),2)</f>
        <v>17398.32</v>
      </c>
      <c r="K1007" s="71">
        <f>ROUND((I1007*'2-Calculator'!$D$26),2)</f>
        <v>12427.36</v>
      </c>
      <c r="L1007" s="69">
        <v>15.09</v>
      </c>
      <c r="M1007" s="66" t="s">
        <v>46</v>
      </c>
      <c r="N1007" s="66" t="s">
        <v>46</v>
      </c>
      <c r="O1007" s="66"/>
      <c r="P1007" s="66" t="s">
        <v>1829</v>
      </c>
      <c r="Q1007" s="141">
        <v>29</v>
      </c>
    </row>
    <row r="1008" spans="1:17" s="72" customFormat="1">
      <c r="A1008" s="66"/>
      <c r="B1008" s="66" t="s">
        <v>284</v>
      </c>
      <c r="C1008" s="221" t="s">
        <v>1746</v>
      </c>
      <c r="D1008" s="66" t="s">
        <v>2471</v>
      </c>
      <c r="E1008" s="68">
        <v>2.6296200000000001</v>
      </c>
      <c r="F1008" s="74">
        <v>1.4</v>
      </c>
      <c r="G1008" s="74">
        <v>1</v>
      </c>
      <c r="H1008" s="68">
        <f t="shared" si="30"/>
        <v>3.68147</v>
      </c>
      <c r="I1008" s="70">
        <f t="shared" si="31"/>
        <v>2.6296200000000001</v>
      </c>
      <c r="J1008" s="71">
        <f>ROUND((H1008*'2-Calculator'!$D$26),2)</f>
        <v>24260.89</v>
      </c>
      <c r="K1008" s="71">
        <f>ROUND((I1008*'2-Calculator'!$D$26),2)</f>
        <v>17329.2</v>
      </c>
      <c r="L1008" s="69">
        <v>19.16</v>
      </c>
      <c r="M1008" s="66" t="s">
        <v>46</v>
      </c>
      <c r="N1008" s="66" t="s">
        <v>46</v>
      </c>
      <c r="O1008" s="66"/>
      <c r="P1008" s="66" t="s">
        <v>1829</v>
      </c>
      <c r="Q1008" s="141">
        <v>2</v>
      </c>
    </row>
    <row r="1009" spans="1:17" s="72" customFormat="1">
      <c r="A1009" s="66"/>
      <c r="B1009" s="66" t="s">
        <v>283</v>
      </c>
      <c r="C1009" s="221" t="s">
        <v>1746</v>
      </c>
      <c r="D1009" s="66" t="s">
        <v>2471</v>
      </c>
      <c r="E1009" s="68">
        <v>3.9312999999999998</v>
      </c>
      <c r="F1009" s="74">
        <v>1.4</v>
      </c>
      <c r="G1009" s="74">
        <v>1</v>
      </c>
      <c r="H1009" s="68">
        <f t="shared" si="30"/>
        <v>5.5038200000000002</v>
      </c>
      <c r="I1009" s="70">
        <f t="shared" si="31"/>
        <v>3.9312999999999998</v>
      </c>
      <c r="J1009" s="71">
        <f>ROUND((H1009*'2-Calculator'!$D$26),2)</f>
        <v>36270.17</v>
      </c>
      <c r="K1009" s="71">
        <f>ROUND((I1009*'2-Calculator'!$D$26),2)</f>
        <v>25907.27</v>
      </c>
      <c r="L1009" s="69">
        <v>25</v>
      </c>
      <c r="M1009" s="66" t="s">
        <v>46</v>
      </c>
      <c r="N1009" s="66" t="s">
        <v>46</v>
      </c>
      <c r="O1009" s="66"/>
      <c r="P1009" s="66" t="s">
        <v>1829</v>
      </c>
      <c r="Q1009" s="141">
        <v>0</v>
      </c>
    </row>
    <row r="1010" spans="1:17" s="72" customFormat="1">
      <c r="A1010" s="66"/>
      <c r="B1010" s="66" t="s">
        <v>282</v>
      </c>
      <c r="C1010" s="221" t="s">
        <v>1747</v>
      </c>
      <c r="D1010" s="66" t="s">
        <v>2472</v>
      </c>
      <c r="E1010" s="68">
        <v>0.13544</v>
      </c>
      <c r="F1010" s="74">
        <v>1.5</v>
      </c>
      <c r="G1010" s="74">
        <v>1</v>
      </c>
      <c r="H1010" s="68">
        <f t="shared" si="30"/>
        <v>0.20316000000000001</v>
      </c>
      <c r="I1010" s="70">
        <f t="shared" si="31"/>
        <v>0.13544</v>
      </c>
      <c r="J1010" s="71">
        <f>ROUND((H1010*'2-Calculator'!$D$26),2)</f>
        <v>1338.82</v>
      </c>
      <c r="K1010" s="71">
        <f>ROUND((I1010*'2-Calculator'!$D$26),2)</f>
        <v>892.55</v>
      </c>
      <c r="L1010" s="69">
        <v>3.56</v>
      </c>
      <c r="M1010" s="66" t="s">
        <v>2531</v>
      </c>
      <c r="N1010" s="66" t="s">
        <v>2531</v>
      </c>
      <c r="O1010" s="66"/>
      <c r="P1010" s="66" t="s">
        <v>1829</v>
      </c>
      <c r="Q1010" s="141">
        <v>364</v>
      </c>
    </row>
    <row r="1011" spans="1:17" s="72" customFormat="1">
      <c r="A1011" s="66"/>
      <c r="B1011" s="66" t="s">
        <v>281</v>
      </c>
      <c r="C1011" s="221" t="s">
        <v>1747</v>
      </c>
      <c r="D1011" s="66" t="s">
        <v>2472</v>
      </c>
      <c r="E1011" s="68">
        <v>0.25097999999999998</v>
      </c>
      <c r="F1011" s="74">
        <v>1.5</v>
      </c>
      <c r="G1011" s="74">
        <v>1</v>
      </c>
      <c r="H1011" s="68">
        <f t="shared" si="30"/>
        <v>0.37647000000000003</v>
      </c>
      <c r="I1011" s="70">
        <f t="shared" si="31"/>
        <v>0.25097999999999998</v>
      </c>
      <c r="J1011" s="71">
        <f>ROUND((H1011*'2-Calculator'!$D$26),2)</f>
        <v>2480.94</v>
      </c>
      <c r="K1011" s="71">
        <f>ROUND((I1011*'2-Calculator'!$D$26),2)</f>
        <v>1653.96</v>
      </c>
      <c r="L1011" s="69">
        <v>4.1500000000000004</v>
      </c>
      <c r="M1011" s="66" t="s">
        <v>2531</v>
      </c>
      <c r="N1011" s="66" t="s">
        <v>2531</v>
      </c>
      <c r="O1011" s="66"/>
      <c r="P1011" s="66" t="s">
        <v>1829</v>
      </c>
      <c r="Q1011" s="141">
        <v>445</v>
      </c>
    </row>
    <row r="1012" spans="1:17" s="72" customFormat="1">
      <c r="A1012" s="66"/>
      <c r="B1012" s="66" t="s">
        <v>280</v>
      </c>
      <c r="C1012" s="221" t="s">
        <v>1747</v>
      </c>
      <c r="D1012" s="66" t="s">
        <v>2472</v>
      </c>
      <c r="E1012" s="68">
        <v>0.7742</v>
      </c>
      <c r="F1012" s="74">
        <v>1.5</v>
      </c>
      <c r="G1012" s="74">
        <v>1</v>
      </c>
      <c r="H1012" s="68">
        <f t="shared" si="30"/>
        <v>1.1613</v>
      </c>
      <c r="I1012" s="70">
        <f t="shared" si="31"/>
        <v>0.7742</v>
      </c>
      <c r="J1012" s="71">
        <f>ROUND((H1012*'2-Calculator'!$D$26),2)</f>
        <v>7652.97</v>
      </c>
      <c r="K1012" s="71">
        <f>ROUND((I1012*'2-Calculator'!$D$26),2)</f>
        <v>5101.9799999999996</v>
      </c>
      <c r="L1012" s="69">
        <v>7.86</v>
      </c>
      <c r="M1012" s="66" t="s">
        <v>2531</v>
      </c>
      <c r="N1012" s="66" t="s">
        <v>2531</v>
      </c>
      <c r="O1012" s="66"/>
      <c r="P1012" s="66" t="s">
        <v>1829</v>
      </c>
      <c r="Q1012" s="141">
        <v>223</v>
      </c>
    </row>
    <row r="1013" spans="1:17" s="72" customFormat="1">
      <c r="A1013" s="66"/>
      <c r="B1013" s="66" t="s">
        <v>279</v>
      </c>
      <c r="C1013" s="221" t="s">
        <v>1747</v>
      </c>
      <c r="D1013" s="66" t="s">
        <v>2472</v>
      </c>
      <c r="E1013" s="68">
        <v>2.5686900000000001</v>
      </c>
      <c r="F1013" s="74">
        <v>1.5</v>
      </c>
      <c r="G1013" s="74">
        <v>1</v>
      </c>
      <c r="H1013" s="68">
        <f t="shared" si="30"/>
        <v>3.85304</v>
      </c>
      <c r="I1013" s="70">
        <f t="shared" si="31"/>
        <v>2.5686900000000001</v>
      </c>
      <c r="J1013" s="71">
        <f>ROUND((H1013*'2-Calculator'!$D$26),2)</f>
        <v>25391.53</v>
      </c>
      <c r="K1013" s="71">
        <f>ROUND((I1013*'2-Calculator'!$D$26),2)</f>
        <v>16927.669999999998</v>
      </c>
      <c r="L1013" s="69">
        <v>26</v>
      </c>
      <c r="M1013" s="66" t="s">
        <v>2531</v>
      </c>
      <c r="N1013" s="66" t="s">
        <v>2531</v>
      </c>
      <c r="O1013" s="66"/>
      <c r="P1013" s="66" t="s">
        <v>1829</v>
      </c>
      <c r="Q1013" s="141">
        <v>0</v>
      </c>
    </row>
    <row r="1014" spans="1:17" s="72" customFormat="1">
      <c r="A1014" s="66"/>
      <c r="B1014" s="66" t="s">
        <v>278</v>
      </c>
      <c r="C1014" s="221" t="s">
        <v>1748</v>
      </c>
      <c r="D1014" s="66" t="s">
        <v>2473</v>
      </c>
      <c r="E1014" s="68">
        <v>1.8284100000000001</v>
      </c>
      <c r="F1014" s="74">
        <v>1.4</v>
      </c>
      <c r="G1014" s="74">
        <v>1</v>
      </c>
      <c r="H1014" s="68">
        <f t="shared" si="30"/>
        <v>2.5597699999999999</v>
      </c>
      <c r="I1014" s="70">
        <f t="shared" si="31"/>
        <v>1.8284100000000001</v>
      </c>
      <c r="J1014" s="71">
        <f>ROUND((H1014*'2-Calculator'!$D$26),2)</f>
        <v>16868.88</v>
      </c>
      <c r="K1014" s="71">
        <f>ROUND((I1014*'2-Calculator'!$D$26),2)</f>
        <v>12049.22</v>
      </c>
      <c r="L1014" s="69">
        <v>4.12</v>
      </c>
      <c r="M1014" s="66" t="s">
        <v>46</v>
      </c>
      <c r="N1014" s="66" t="s">
        <v>46</v>
      </c>
      <c r="O1014" s="66"/>
      <c r="P1014" s="66" t="s">
        <v>1829</v>
      </c>
      <c r="Q1014" s="141">
        <v>1</v>
      </c>
    </row>
    <row r="1015" spans="1:17" s="72" customFormat="1">
      <c r="A1015" s="66"/>
      <c r="B1015" s="66" t="s">
        <v>277</v>
      </c>
      <c r="C1015" s="221" t="s">
        <v>1748</v>
      </c>
      <c r="D1015" s="66" t="s">
        <v>2473</v>
      </c>
      <c r="E1015" s="68">
        <v>2.5698799999999999</v>
      </c>
      <c r="F1015" s="74">
        <v>1.4</v>
      </c>
      <c r="G1015" s="74">
        <v>1</v>
      </c>
      <c r="H1015" s="68">
        <f t="shared" si="30"/>
        <v>3.5978300000000001</v>
      </c>
      <c r="I1015" s="70">
        <f t="shared" si="31"/>
        <v>2.5698799999999999</v>
      </c>
      <c r="J1015" s="71">
        <f>ROUND((H1015*'2-Calculator'!$D$26),2)</f>
        <v>23709.7</v>
      </c>
      <c r="K1015" s="71">
        <f>ROUND((I1015*'2-Calculator'!$D$26),2)</f>
        <v>16935.509999999998</v>
      </c>
      <c r="L1015" s="69">
        <v>7.53</v>
      </c>
      <c r="M1015" s="66" t="s">
        <v>46</v>
      </c>
      <c r="N1015" s="66" t="s">
        <v>46</v>
      </c>
      <c r="O1015" s="66"/>
      <c r="P1015" s="66" t="s">
        <v>1829</v>
      </c>
      <c r="Q1015" s="141">
        <v>5</v>
      </c>
    </row>
    <row r="1016" spans="1:17" s="72" customFormat="1">
      <c r="A1016" s="66"/>
      <c r="B1016" s="66" t="s">
        <v>276</v>
      </c>
      <c r="C1016" s="221" t="s">
        <v>1748</v>
      </c>
      <c r="D1016" s="66" t="s">
        <v>2473</v>
      </c>
      <c r="E1016" s="68">
        <v>4.1009500000000001</v>
      </c>
      <c r="F1016" s="74">
        <v>1.4</v>
      </c>
      <c r="G1016" s="74">
        <v>1</v>
      </c>
      <c r="H1016" s="68">
        <f t="shared" si="30"/>
        <v>5.7413299999999996</v>
      </c>
      <c r="I1016" s="70">
        <f t="shared" si="31"/>
        <v>4.1009500000000001</v>
      </c>
      <c r="J1016" s="71">
        <f>ROUND((H1016*'2-Calculator'!$D$26),2)</f>
        <v>37835.360000000001</v>
      </c>
      <c r="K1016" s="71">
        <f>ROUND((I1016*'2-Calculator'!$D$26),2)</f>
        <v>27025.26</v>
      </c>
      <c r="L1016" s="69">
        <v>11.32</v>
      </c>
      <c r="M1016" s="66" t="s">
        <v>46</v>
      </c>
      <c r="N1016" s="66" t="s">
        <v>46</v>
      </c>
      <c r="O1016" s="66"/>
      <c r="P1016" s="66" t="s">
        <v>1829</v>
      </c>
      <c r="Q1016" s="141">
        <v>5</v>
      </c>
    </row>
    <row r="1017" spans="1:17" s="72" customFormat="1">
      <c r="A1017" s="66"/>
      <c r="B1017" s="66" t="s">
        <v>275</v>
      </c>
      <c r="C1017" s="221" t="s">
        <v>1748</v>
      </c>
      <c r="D1017" s="66" t="s">
        <v>2473</v>
      </c>
      <c r="E1017" s="68">
        <v>8.5564499999999999</v>
      </c>
      <c r="F1017" s="74">
        <v>1.4</v>
      </c>
      <c r="G1017" s="74">
        <v>1</v>
      </c>
      <c r="H1017" s="68">
        <f t="shared" si="30"/>
        <v>11.97903</v>
      </c>
      <c r="I1017" s="70">
        <f t="shared" si="31"/>
        <v>8.5564499999999999</v>
      </c>
      <c r="J1017" s="71">
        <f>ROUND((H1017*'2-Calculator'!$D$26),2)</f>
        <v>78941.81</v>
      </c>
      <c r="K1017" s="71">
        <f>ROUND((I1017*'2-Calculator'!$D$26),2)</f>
        <v>56387.01</v>
      </c>
      <c r="L1017" s="69">
        <v>33.39</v>
      </c>
      <c r="M1017" s="66" t="s">
        <v>46</v>
      </c>
      <c r="N1017" s="66" t="s">
        <v>46</v>
      </c>
      <c r="O1017" s="66"/>
      <c r="P1017" s="66" t="s">
        <v>1829</v>
      </c>
      <c r="Q1017" s="141">
        <v>10</v>
      </c>
    </row>
    <row r="1018" spans="1:17" s="72" customFormat="1">
      <c r="A1018" s="66"/>
      <c r="B1018" s="66" t="s">
        <v>274</v>
      </c>
      <c r="C1018" s="221" t="s">
        <v>1749</v>
      </c>
      <c r="D1018" s="66" t="s">
        <v>2474</v>
      </c>
      <c r="E1018" s="68">
        <v>0.99560999999999999</v>
      </c>
      <c r="F1018" s="74">
        <v>1.4</v>
      </c>
      <c r="G1018" s="74">
        <v>1</v>
      </c>
      <c r="H1018" s="68">
        <f t="shared" si="30"/>
        <v>1.39385</v>
      </c>
      <c r="I1018" s="70">
        <f t="shared" si="31"/>
        <v>0.99560999999999999</v>
      </c>
      <c r="J1018" s="71">
        <f>ROUND((H1018*'2-Calculator'!$D$26),2)</f>
        <v>9185.4699999999993</v>
      </c>
      <c r="K1018" s="71">
        <f>ROUND((I1018*'2-Calculator'!$D$26),2)</f>
        <v>6561.07</v>
      </c>
      <c r="L1018" s="69">
        <v>2.63</v>
      </c>
      <c r="M1018" s="66" t="s">
        <v>46</v>
      </c>
      <c r="N1018" s="66" t="s">
        <v>46</v>
      </c>
      <c r="O1018" s="66"/>
      <c r="P1018" s="66" t="s">
        <v>1829</v>
      </c>
      <c r="Q1018" s="141">
        <v>2</v>
      </c>
    </row>
    <row r="1019" spans="1:17" s="72" customFormat="1">
      <c r="A1019" s="66"/>
      <c r="B1019" s="66" t="s">
        <v>273</v>
      </c>
      <c r="C1019" s="221" t="s">
        <v>1749</v>
      </c>
      <c r="D1019" s="66" t="s">
        <v>2474</v>
      </c>
      <c r="E1019" s="68">
        <v>1.2279599999999999</v>
      </c>
      <c r="F1019" s="74">
        <v>1.4</v>
      </c>
      <c r="G1019" s="74">
        <v>1</v>
      </c>
      <c r="H1019" s="68">
        <f t="shared" si="30"/>
        <v>1.7191399999999999</v>
      </c>
      <c r="I1019" s="70">
        <f t="shared" si="31"/>
        <v>1.2279599999999999</v>
      </c>
      <c r="J1019" s="71">
        <f>ROUND((H1019*'2-Calculator'!$D$26),2)</f>
        <v>11329.13</v>
      </c>
      <c r="K1019" s="71">
        <f>ROUND((I1019*'2-Calculator'!$D$26),2)</f>
        <v>8092.26</v>
      </c>
      <c r="L1019" s="69">
        <v>4.91</v>
      </c>
      <c r="M1019" s="66" t="s">
        <v>46</v>
      </c>
      <c r="N1019" s="66" t="s">
        <v>46</v>
      </c>
      <c r="O1019" s="66"/>
      <c r="P1019" s="66" t="s">
        <v>1829</v>
      </c>
      <c r="Q1019" s="141">
        <v>4</v>
      </c>
    </row>
    <row r="1020" spans="1:17" s="72" customFormat="1">
      <c r="A1020" s="66"/>
      <c r="B1020" s="66" t="s">
        <v>272</v>
      </c>
      <c r="C1020" s="221" t="s">
        <v>1749</v>
      </c>
      <c r="D1020" s="66" t="s">
        <v>2474</v>
      </c>
      <c r="E1020" s="68">
        <v>2.59524</v>
      </c>
      <c r="F1020" s="74">
        <v>1.4</v>
      </c>
      <c r="G1020" s="74">
        <v>1</v>
      </c>
      <c r="H1020" s="68">
        <f t="shared" si="30"/>
        <v>3.63334</v>
      </c>
      <c r="I1020" s="70">
        <f t="shared" si="31"/>
        <v>2.59524</v>
      </c>
      <c r="J1020" s="71">
        <f>ROUND((H1020*'2-Calculator'!$D$26),2)</f>
        <v>23943.71</v>
      </c>
      <c r="K1020" s="71">
        <f>ROUND((I1020*'2-Calculator'!$D$26),2)</f>
        <v>17102.63</v>
      </c>
      <c r="L1020" s="69">
        <v>14.26</v>
      </c>
      <c r="M1020" s="66" t="s">
        <v>46</v>
      </c>
      <c r="N1020" s="66" t="s">
        <v>46</v>
      </c>
      <c r="O1020" s="66"/>
      <c r="P1020" s="66" t="s">
        <v>1829</v>
      </c>
      <c r="Q1020" s="141">
        <v>12</v>
      </c>
    </row>
    <row r="1021" spans="1:17" s="72" customFormat="1">
      <c r="A1021" s="66"/>
      <c r="B1021" s="66" t="s">
        <v>271</v>
      </c>
      <c r="C1021" s="221" t="s">
        <v>1749</v>
      </c>
      <c r="D1021" s="66" t="s">
        <v>2474</v>
      </c>
      <c r="E1021" s="68">
        <v>7.6169200000000004</v>
      </c>
      <c r="F1021" s="74">
        <v>1.4</v>
      </c>
      <c r="G1021" s="74">
        <v>1</v>
      </c>
      <c r="H1021" s="68">
        <f t="shared" si="30"/>
        <v>10.663690000000001</v>
      </c>
      <c r="I1021" s="70">
        <f t="shared" si="31"/>
        <v>7.6169200000000004</v>
      </c>
      <c r="J1021" s="71">
        <f>ROUND((H1021*'2-Calculator'!$D$26),2)</f>
        <v>70273.72</v>
      </c>
      <c r="K1021" s="71">
        <f>ROUND((I1021*'2-Calculator'!$D$26),2)</f>
        <v>50195.5</v>
      </c>
      <c r="L1021" s="69">
        <v>56.15</v>
      </c>
      <c r="M1021" s="66" t="s">
        <v>46</v>
      </c>
      <c r="N1021" s="66" t="s">
        <v>46</v>
      </c>
      <c r="O1021" s="66"/>
      <c r="P1021" s="66" t="s">
        <v>1829</v>
      </c>
      <c r="Q1021" s="141">
        <v>20</v>
      </c>
    </row>
    <row r="1022" spans="1:17" s="72" customFormat="1">
      <c r="A1022" s="66"/>
      <c r="B1022" s="66" t="s">
        <v>270</v>
      </c>
      <c r="C1022" s="221" t="s">
        <v>1750</v>
      </c>
      <c r="D1022" s="66" t="s">
        <v>2475</v>
      </c>
      <c r="E1022" s="68">
        <v>0.20533999999999999</v>
      </c>
      <c r="F1022" s="74">
        <v>1.4</v>
      </c>
      <c r="G1022" s="74">
        <v>1</v>
      </c>
      <c r="H1022" s="68">
        <f t="shared" si="30"/>
        <v>0.28748000000000001</v>
      </c>
      <c r="I1022" s="70">
        <f t="shared" si="31"/>
        <v>0.20533999999999999</v>
      </c>
      <c r="J1022" s="71">
        <f>ROUND((H1022*'2-Calculator'!$D$26),2)</f>
        <v>1894.49</v>
      </c>
      <c r="K1022" s="71">
        <f>ROUND((I1022*'2-Calculator'!$D$26),2)</f>
        <v>1353.19</v>
      </c>
      <c r="L1022" s="69">
        <v>3.22</v>
      </c>
      <c r="M1022" s="66" t="s">
        <v>46</v>
      </c>
      <c r="N1022" s="66" t="s">
        <v>46</v>
      </c>
      <c r="O1022" s="66"/>
      <c r="P1022" s="66" t="s">
        <v>1829</v>
      </c>
      <c r="Q1022" s="141">
        <v>85</v>
      </c>
    </row>
    <row r="1023" spans="1:17" s="72" customFormat="1">
      <c r="A1023" s="66"/>
      <c r="B1023" s="66" t="s">
        <v>269</v>
      </c>
      <c r="C1023" s="221" t="s">
        <v>1750</v>
      </c>
      <c r="D1023" s="66" t="s">
        <v>2475</v>
      </c>
      <c r="E1023" s="68">
        <v>0.52393999999999996</v>
      </c>
      <c r="F1023" s="74">
        <v>1.4</v>
      </c>
      <c r="G1023" s="74">
        <v>1</v>
      </c>
      <c r="H1023" s="68">
        <f t="shared" si="30"/>
        <v>0.73351999999999995</v>
      </c>
      <c r="I1023" s="70">
        <f t="shared" si="31"/>
        <v>0.52393999999999996</v>
      </c>
      <c r="J1023" s="71">
        <f>ROUND((H1023*'2-Calculator'!$D$26),2)</f>
        <v>4833.8999999999996</v>
      </c>
      <c r="K1023" s="71">
        <f>ROUND((I1023*'2-Calculator'!$D$26),2)</f>
        <v>3452.76</v>
      </c>
      <c r="L1023" s="69">
        <v>4.9800000000000004</v>
      </c>
      <c r="M1023" s="66" t="s">
        <v>46</v>
      </c>
      <c r="N1023" s="66" t="s">
        <v>46</v>
      </c>
      <c r="O1023" s="66"/>
      <c r="P1023" s="66" t="s">
        <v>1829</v>
      </c>
      <c r="Q1023" s="141">
        <v>98</v>
      </c>
    </row>
    <row r="1024" spans="1:17" s="72" customFormat="1">
      <c r="A1024" s="66"/>
      <c r="B1024" s="66" t="s">
        <v>268</v>
      </c>
      <c r="C1024" s="221" t="s">
        <v>1750</v>
      </c>
      <c r="D1024" s="66" t="s">
        <v>2475</v>
      </c>
      <c r="E1024" s="68">
        <v>1.11985</v>
      </c>
      <c r="F1024" s="74">
        <v>1.4</v>
      </c>
      <c r="G1024" s="74">
        <v>1</v>
      </c>
      <c r="H1024" s="68">
        <f t="shared" si="30"/>
        <v>1.56779</v>
      </c>
      <c r="I1024" s="70">
        <f t="shared" si="31"/>
        <v>1.11985</v>
      </c>
      <c r="J1024" s="71">
        <f>ROUND((H1024*'2-Calculator'!$D$26),2)</f>
        <v>10331.74</v>
      </c>
      <c r="K1024" s="71">
        <f>ROUND((I1024*'2-Calculator'!$D$26),2)</f>
        <v>7379.81</v>
      </c>
      <c r="L1024" s="69">
        <v>9.1</v>
      </c>
      <c r="M1024" s="66" t="s">
        <v>46</v>
      </c>
      <c r="N1024" s="66" t="s">
        <v>46</v>
      </c>
      <c r="O1024" s="66"/>
      <c r="P1024" s="66" t="s">
        <v>1829</v>
      </c>
      <c r="Q1024" s="141">
        <v>63</v>
      </c>
    </row>
    <row r="1025" spans="1:17" s="72" customFormat="1">
      <c r="A1025" s="66"/>
      <c r="B1025" s="66" t="s">
        <v>267</v>
      </c>
      <c r="C1025" s="221" t="s">
        <v>1750</v>
      </c>
      <c r="D1025" s="66" t="s">
        <v>2475</v>
      </c>
      <c r="E1025" s="68">
        <v>3.16934</v>
      </c>
      <c r="F1025" s="74">
        <v>1.4</v>
      </c>
      <c r="G1025" s="74">
        <v>1</v>
      </c>
      <c r="H1025" s="68">
        <f t="shared" si="30"/>
        <v>4.4370799999999999</v>
      </c>
      <c r="I1025" s="70">
        <f t="shared" si="31"/>
        <v>3.16934</v>
      </c>
      <c r="J1025" s="71">
        <f>ROUND((H1025*'2-Calculator'!$D$26),2)</f>
        <v>29240.36</v>
      </c>
      <c r="K1025" s="71">
        <f>ROUND((I1025*'2-Calculator'!$D$26),2)</f>
        <v>20885.95</v>
      </c>
      <c r="L1025" s="69">
        <v>20.65</v>
      </c>
      <c r="M1025" s="66" t="s">
        <v>46</v>
      </c>
      <c r="N1025" s="66" t="s">
        <v>46</v>
      </c>
      <c r="O1025" s="66"/>
      <c r="P1025" s="66" t="s">
        <v>1829</v>
      </c>
      <c r="Q1025" s="141">
        <v>40</v>
      </c>
    </row>
    <row r="1026" spans="1:17" s="72" customFormat="1">
      <c r="A1026" s="66"/>
      <c r="B1026" s="66" t="s">
        <v>266</v>
      </c>
      <c r="C1026" s="221" t="s">
        <v>1751</v>
      </c>
      <c r="D1026" s="66" t="s">
        <v>2476</v>
      </c>
      <c r="E1026" s="68">
        <v>0.41597000000000001</v>
      </c>
      <c r="F1026" s="74">
        <v>1.4</v>
      </c>
      <c r="G1026" s="74">
        <v>1</v>
      </c>
      <c r="H1026" s="68">
        <f t="shared" si="30"/>
        <v>0.58235999999999999</v>
      </c>
      <c r="I1026" s="70">
        <f t="shared" si="31"/>
        <v>0.41597000000000001</v>
      </c>
      <c r="J1026" s="71">
        <f>ROUND((H1026*'2-Calculator'!$D$26),2)</f>
        <v>3837.75</v>
      </c>
      <c r="K1026" s="71">
        <f>ROUND((I1026*'2-Calculator'!$D$26),2)</f>
        <v>2741.24</v>
      </c>
      <c r="L1026" s="69">
        <v>4.49</v>
      </c>
      <c r="M1026" s="66" t="s">
        <v>46</v>
      </c>
      <c r="N1026" s="66" t="s">
        <v>46</v>
      </c>
      <c r="O1026" s="66"/>
      <c r="P1026" s="66" t="s">
        <v>1829</v>
      </c>
      <c r="Q1026" s="141">
        <v>132</v>
      </c>
    </row>
    <row r="1027" spans="1:17" s="72" customFormat="1">
      <c r="A1027" s="66"/>
      <c r="B1027" s="66" t="s">
        <v>265</v>
      </c>
      <c r="C1027" s="221" t="s">
        <v>1751</v>
      </c>
      <c r="D1027" s="66" t="s">
        <v>2476</v>
      </c>
      <c r="E1027" s="68">
        <v>0.74124000000000001</v>
      </c>
      <c r="F1027" s="74">
        <v>1.4</v>
      </c>
      <c r="G1027" s="74">
        <v>1</v>
      </c>
      <c r="H1027" s="68">
        <f t="shared" si="30"/>
        <v>1.0377400000000001</v>
      </c>
      <c r="I1027" s="70">
        <f t="shared" si="31"/>
        <v>0.74124000000000001</v>
      </c>
      <c r="J1027" s="71">
        <f>ROUND((H1027*'2-Calculator'!$D$26),2)</f>
        <v>6838.71</v>
      </c>
      <c r="K1027" s="71">
        <f>ROUND((I1027*'2-Calculator'!$D$26),2)</f>
        <v>4884.7700000000004</v>
      </c>
      <c r="L1027" s="69">
        <v>5.97</v>
      </c>
      <c r="M1027" s="66" t="s">
        <v>46</v>
      </c>
      <c r="N1027" s="66" t="s">
        <v>46</v>
      </c>
      <c r="O1027" s="66"/>
      <c r="P1027" s="66" t="s">
        <v>1829</v>
      </c>
      <c r="Q1027" s="141">
        <v>165</v>
      </c>
    </row>
    <row r="1028" spans="1:17" s="72" customFormat="1">
      <c r="A1028" s="66"/>
      <c r="B1028" s="66" t="s">
        <v>264</v>
      </c>
      <c r="C1028" s="221" t="s">
        <v>1751</v>
      </c>
      <c r="D1028" s="66" t="s">
        <v>2476</v>
      </c>
      <c r="E1028" s="68">
        <v>1.5982799999999999</v>
      </c>
      <c r="F1028" s="74">
        <v>1.4</v>
      </c>
      <c r="G1028" s="74">
        <v>1</v>
      </c>
      <c r="H1028" s="68">
        <f t="shared" si="30"/>
        <v>2.23759</v>
      </c>
      <c r="I1028" s="70">
        <f t="shared" si="31"/>
        <v>1.5982799999999999</v>
      </c>
      <c r="J1028" s="71">
        <f>ROUND((H1028*'2-Calculator'!$D$26),2)</f>
        <v>14745.72</v>
      </c>
      <c r="K1028" s="71">
        <f>ROUND((I1028*'2-Calculator'!$D$26),2)</f>
        <v>10532.67</v>
      </c>
      <c r="L1028" s="69">
        <v>9.6</v>
      </c>
      <c r="M1028" s="66" t="s">
        <v>46</v>
      </c>
      <c r="N1028" s="66" t="s">
        <v>46</v>
      </c>
      <c r="O1028" s="66"/>
      <c r="P1028" s="66" t="s">
        <v>1829</v>
      </c>
      <c r="Q1028" s="141">
        <v>159</v>
      </c>
    </row>
    <row r="1029" spans="1:17" s="72" customFormat="1">
      <c r="A1029" s="66"/>
      <c r="B1029" s="66" t="s">
        <v>263</v>
      </c>
      <c r="C1029" s="221" t="s">
        <v>1751</v>
      </c>
      <c r="D1029" s="66" t="s">
        <v>2476</v>
      </c>
      <c r="E1029" s="68">
        <v>4.4106199999999998</v>
      </c>
      <c r="F1029" s="74">
        <v>1.4</v>
      </c>
      <c r="G1029" s="74">
        <v>1</v>
      </c>
      <c r="H1029" s="68">
        <f t="shared" si="30"/>
        <v>6.1748700000000003</v>
      </c>
      <c r="I1029" s="70">
        <f t="shared" si="31"/>
        <v>4.4106199999999998</v>
      </c>
      <c r="J1029" s="71">
        <f>ROUND((H1029*'2-Calculator'!$D$26),2)</f>
        <v>40692.39</v>
      </c>
      <c r="K1029" s="71">
        <f>ROUND((I1029*'2-Calculator'!$D$26),2)</f>
        <v>29065.99</v>
      </c>
      <c r="L1029" s="69">
        <v>18.059999999999999</v>
      </c>
      <c r="M1029" s="66" t="s">
        <v>46</v>
      </c>
      <c r="N1029" s="66" t="s">
        <v>46</v>
      </c>
      <c r="O1029" s="66"/>
      <c r="P1029" s="66" t="s">
        <v>1829</v>
      </c>
      <c r="Q1029" s="141">
        <v>33</v>
      </c>
    </row>
    <row r="1030" spans="1:17" s="72" customFormat="1">
      <c r="A1030" s="66"/>
      <c r="B1030" s="66" t="s">
        <v>262</v>
      </c>
      <c r="C1030" s="221" t="s">
        <v>1752</v>
      </c>
      <c r="D1030" s="66" t="s">
        <v>2477</v>
      </c>
      <c r="E1030" s="68">
        <v>0.53419000000000005</v>
      </c>
      <c r="F1030" s="74">
        <v>1.4</v>
      </c>
      <c r="G1030" s="74">
        <v>1</v>
      </c>
      <c r="H1030" s="68">
        <f t="shared" si="30"/>
        <v>0.74787000000000003</v>
      </c>
      <c r="I1030" s="70">
        <f t="shared" si="31"/>
        <v>0.53419000000000005</v>
      </c>
      <c r="J1030" s="71">
        <f>ROUND((H1030*'2-Calculator'!$D$26),2)</f>
        <v>4928.46</v>
      </c>
      <c r="K1030" s="71">
        <f>ROUND((I1030*'2-Calculator'!$D$26),2)</f>
        <v>3520.31</v>
      </c>
      <c r="L1030" s="69">
        <v>5.04</v>
      </c>
      <c r="M1030" s="66" t="s">
        <v>46</v>
      </c>
      <c r="N1030" s="66" t="s">
        <v>46</v>
      </c>
      <c r="O1030" s="66"/>
      <c r="P1030" s="66" t="s">
        <v>1829</v>
      </c>
      <c r="Q1030" s="141">
        <v>93</v>
      </c>
    </row>
    <row r="1031" spans="1:17" s="72" customFormat="1">
      <c r="A1031" s="66"/>
      <c r="B1031" s="66" t="s">
        <v>261</v>
      </c>
      <c r="C1031" s="221" t="s">
        <v>1752</v>
      </c>
      <c r="D1031" s="66" t="s">
        <v>2477</v>
      </c>
      <c r="E1031" s="68">
        <v>0.78488999999999998</v>
      </c>
      <c r="F1031" s="74">
        <v>1.4</v>
      </c>
      <c r="G1031" s="74">
        <v>1</v>
      </c>
      <c r="H1031" s="68">
        <f t="shared" si="30"/>
        <v>1.0988500000000001</v>
      </c>
      <c r="I1031" s="70">
        <f t="shared" si="31"/>
        <v>0.78488999999999998</v>
      </c>
      <c r="J1031" s="71">
        <f>ROUND((H1031*'2-Calculator'!$D$26),2)</f>
        <v>7241.42</v>
      </c>
      <c r="K1031" s="71">
        <f>ROUND((I1031*'2-Calculator'!$D$26),2)</f>
        <v>5172.43</v>
      </c>
      <c r="L1031" s="69">
        <v>5.21</v>
      </c>
      <c r="M1031" s="66" t="s">
        <v>46</v>
      </c>
      <c r="N1031" s="66" t="s">
        <v>46</v>
      </c>
      <c r="O1031" s="66"/>
      <c r="P1031" s="66" t="s">
        <v>1829</v>
      </c>
      <c r="Q1031" s="141">
        <v>43</v>
      </c>
    </row>
    <row r="1032" spans="1:17" s="72" customFormat="1">
      <c r="A1032" s="66"/>
      <c r="B1032" s="66" t="s">
        <v>260</v>
      </c>
      <c r="C1032" s="221" t="s">
        <v>1752</v>
      </c>
      <c r="D1032" s="66" t="s">
        <v>2477</v>
      </c>
      <c r="E1032" s="68">
        <v>1.55751</v>
      </c>
      <c r="F1032" s="74">
        <v>1.4</v>
      </c>
      <c r="G1032" s="74">
        <v>1</v>
      </c>
      <c r="H1032" s="68">
        <f t="shared" si="30"/>
        <v>2.1805099999999999</v>
      </c>
      <c r="I1032" s="70">
        <f t="shared" si="31"/>
        <v>1.55751</v>
      </c>
      <c r="J1032" s="71">
        <f>ROUND((H1032*'2-Calculator'!$D$26),2)</f>
        <v>14369.56</v>
      </c>
      <c r="K1032" s="71">
        <f>ROUND((I1032*'2-Calculator'!$D$26),2)</f>
        <v>10263.99</v>
      </c>
      <c r="L1032" s="69">
        <v>11.6</v>
      </c>
      <c r="M1032" s="66" t="s">
        <v>46</v>
      </c>
      <c r="N1032" s="66" t="s">
        <v>46</v>
      </c>
      <c r="O1032" s="66"/>
      <c r="P1032" s="66" t="s">
        <v>1829</v>
      </c>
      <c r="Q1032" s="141">
        <v>9</v>
      </c>
    </row>
    <row r="1033" spans="1:17" s="72" customFormat="1">
      <c r="A1033" s="66"/>
      <c r="B1033" s="66" t="s">
        <v>259</v>
      </c>
      <c r="C1033" s="221" t="s">
        <v>1752</v>
      </c>
      <c r="D1033" s="66" t="s">
        <v>2477</v>
      </c>
      <c r="E1033" s="68">
        <v>3.2803800000000001</v>
      </c>
      <c r="F1033" s="74">
        <v>1.4</v>
      </c>
      <c r="G1033" s="74">
        <v>1</v>
      </c>
      <c r="H1033" s="68">
        <f t="shared" si="30"/>
        <v>4.59253</v>
      </c>
      <c r="I1033" s="70">
        <f t="shared" si="31"/>
        <v>3.2803800000000001</v>
      </c>
      <c r="J1033" s="71">
        <f>ROUND((H1033*'2-Calculator'!$D$26),2)</f>
        <v>30264.77</v>
      </c>
      <c r="K1033" s="71">
        <f>ROUND((I1033*'2-Calculator'!$D$26),2)</f>
        <v>21617.7</v>
      </c>
      <c r="L1033" s="69">
        <v>17.55</v>
      </c>
      <c r="M1033" s="66" t="s">
        <v>46</v>
      </c>
      <c r="N1033" s="66" t="s">
        <v>46</v>
      </c>
      <c r="O1033" s="66"/>
      <c r="P1033" s="66" t="s">
        <v>1829</v>
      </c>
      <c r="Q1033" s="141">
        <v>1</v>
      </c>
    </row>
    <row r="1034" spans="1:17" s="72" customFormat="1">
      <c r="A1034" s="66"/>
      <c r="B1034" s="66" t="s">
        <v>258</v>
      </c>
      <c r="C1034" s="221" t="s">
        <v>1753</v>
      </c>
      <c r="D1034" s="66" t="s">
        <v>2478</v>
      </c>
      <c r="E1034" s="68">
        <v>0.31356000000000001</v>
      </c>
      <c r="F1034" s="74">
        <v>1.4</v>
      </c>
      <c r="G1034" s="74">
        <v>1</v>
      </c>
      <c r="H1034" s="68">
        <f t="shared" si="30"/>
        <v>0.43897999999999998</v>
      </c>
      <c r="I1034" s="70">
        <f t="shared" si="31"/>
        <v>0.31356000000000001</v>
      </c>
      <c r="J1034" s="71">
        <f>ROUND((H1034*'2-Calculator'!$D$26),2)</f>
        <v>2892.88</v>
      </c>
      <c r="K1034" s="71">
        <f>ROUND((I1034*'2-Calculator'!$D$26),2)</f>
        <v>2066.36</v>
      </c>
      <c r="L1034" s="69">
        <v>3.41</v>
      </c>
      <c r="M1034" s="66" t="s">
        <v>46</v>
      </c>
      <c r="N1034" s="66" t="s">
        <v>46</v>
      </c>
      <c r="O1034" s="66"/>
      <c r="P1034" s="66" t="s">
        <v>1829</v>
      </c>
      <c r="Q1034" s="141">
        <v>188</v>
      </c>
    </row>
    <row r="1035" spans="1:17" s="72" customFormat="1">
      <c r="A1035" s="66"/>
      <c r="B1035" s="66" t="s">
        <v>257</v>
      </c>
      <c r="C1035" s="221" t="s">
        <v>1753</v>
      </c>
      <c r="D1035" s="66" t="s">
        <v>2478</v>
      </c>
      <c r="E1035" s="68">
        <v>0.49969999999999998</v>
      </c>
      <c r="F1035" s="74">
        <v>1.4</v>
      </c>
      <c r="G1035" s="74">
        <v>1</v>
      </c>
      <c r="H1035" s="68">
        <f t="shared" si="30"/>
        <v>0.69957999999999998</v>
      </c>
      <c r="I1035" s="70">
        <f t="shared" si="31"/>
        <v>0.49969999999999998</v>
      </c>
      <c r="J1035" s="71">
        <f>ROUND((H1035*'2-Calculator'!$D$26),2)</f>
        <v>4610.2299999999996</v>
      </c>
      <c r="K1035" s="71">
        <f>ROUND((I1035*'2-Calculator'!$D$26),2)</f>
        <v>3293.02</v>
      </c>
      <c r="L1035" s="69">
        <v>4.34</v>
      </c>
      <c r="M1035" s="66" t="s">
        <v>46</v>
      </c>
      <c r="N1035" s="66" t="s">
        <v>46</v>
      </c>
      <c r="O1035" s="66"/>
      <c r="P1035" s="66" t="s">
        <v>1829</v>
      </c>
      <c r="Q1035" s="141">
        <v>104</v>
      </c>
    </row>
    <row r="1036" spans="1:17" s="72" customFormat="1">
      <c r="A1036" s="66"/>
      <c r="B1036" s="66" t="s">
        <v>256</v>
      </c>
      <c r="C1036" s="221" t="s">
        <v>1753</v>
      </c>
      <c r="D1036" s="66" t="s">
        <v>2478</v>
      </c>
      <c r="E1036" s="68">
        <v>0.99868000000000001</v>
      </c>
      <c r="F1036" s="74">
        <v>1.4</v>
      </c>
      <c r="G1036" s="74">
        <v>1</v>
      </c>
      <c r="H1036" s="68">
        <f t="shared" si="30"/>
        <v>1.39815</v>
      </c>
      <c r="I1036" s="70">
        <f t="shared" si="31"/>
        <v>0.99868000000000001</v>
      </c>
      <c r="J1036" s="71">
        <f>ROUND((H1036*'2-Calculator'!$D$26),2)</f>
        <v>9213.81</v>
      </c>
      <c r="K1036" s="71">
        <f>ROUND((I1036*'2-Calculator'!$D$26),2)</f>
        <v>6581.3</v>
      </c>
      <c r="L1036" s="69">
        <v>6.51</v>
      </c>
      <c r="M1036" s="66" t="s">
        <v>46</v>
      </c>
      <c r="N1036" s="66" t="s">
        <v>46</v>
      </c>
      <c r="O1036" s="66"/>
      <c r="P1036" s="66" t="s">
        <v>1829</v>
      </c>
      <c r="Q1036" s="141">
        <v>23</v>
      </c>
    </row>
    <row r="1037" spans="1:17" s="72" customFormat="1">
      <c r="A1037" s="66"/>
      <c r="B1037" s="66" t="s">
        <v>255</v>
      </c>
      <c r="C1037" s="221" t="s">
        <v>1753</v>
      </c>
      <c r="D1037" s="66" t="s">
        <v>2478</v>
      </c>
      <c r="E1037" s="68">
        <v>2.6755100000000001</v>
      </c>
      <c r="F1037" s="74">
        <v>1.4</v>
      </c>
      <c r="G1037" s="74">
        <v>1</v>
      </c>
      <c r="H1037" s="68">
        <f t="shared" si="30"/>
        <v>3.7457099999999999</v>
      </c>
      <c r="I1037" s="70">
        <f t="shared" si="31"/>
        <v>2.6755100000000001</v>
      </c>
      <c r="J1037" s="71">
        <f>ROUND((H1037*'2-Calculator'!$D$26),2)</f>
        <v>24684.23</v>
      </c>
      <c r="K1037" s="71">
        <f>ROUND((I1037*'2-Calculator'!$D$26),2)</f>
        <v>17631.61</v>
      </c>
      <c r="L1037" s="69">
        <v>13.71</v>
      </c>
      <c r="M1037" s="66" t="s">
        <v>46</v>
      </c>
      <c r="N1037" s="66" t="s">
        <v>46</v>
      </c>
      <c r="O1037" s="66"/>
      <c r="P1037" s="66" t="s">
        <v>1829</v>
      </c>
      <c r="Q1037" s="141">
        <v>1</v>
      </c>
    </row>
    <row r="1038" spans="1:17" s="72" customFormat="1">
      <c r="A1038" s="66"/>
      <c r="B1038" s="66" t="s">
        <v>254</v>
      </c>
      <c r="C1038" s="221" t="s">
        <v>1754</v>
      </c>
      <c r="D1038" s="66" t="s">
        <v>2479</v>
      </c>
      <c r="E1038" s="68">
        <v>0.1027</v>
      </c>
      <c r="F1038" s="74">
        <v>1.5</v>
      </c>
      <c r="G1038" s="74">
        <v>1</v>
      </c>
      <c r="H1038" s="68">
        <f t="shared" ref="H1038:H1101" si="32">ROUND(E1038*F1038,5)</f>
        <v>0.15404999999999999</v>
      </c>
      <c r="I1038" s="70">
        <f t="shared" ref="I1038:I1101" si="33">ROUND(E1038*G1038,5)</f>
        <v>0.1027</v>
      </c>
      <c r="J1038" s="71">
        <f>ROUND((H1038*'2-Calculator'!$D$26),2)</f>
        <v>1015.19</v>
      </c>
      <c r="K1038" s="71">
        <f>ROUND((I1038*'2-Calculator'!$D$26),2)</f>
        <v>676.79</v>
      </c>
      <c r="L1038" s="69">
        <v>2.13</v>
      </c>
      <c r="M1038" s="66" t="s">
        <v>2531</v>
      </c>
      <c r="N1038" s="66" t="s">
        <v>2531</v>
      </c>
      <c r="O1038" s="66"/>
      <c r="P1038" s="66" t="s">
        <v>1829</v>
      </c>
      <c r="Q1038" s="141">
        <v>16397</v>
      </c>
    </row>
    <row r="1039" spans="1:17" s="72" customFormat="1">
      <c r="A1039" s="66"/>
      <c r="B1039" s="66" t="s">
        <v>253</v>
      </c>
      <c r="C1039" s="221" t="s">
        <v>1754</v>
      </c>
      <c r="D1039" s="66" t="s">
        <v>2479</v>
      </c>
      <c r="E1039" s="68">
        <v>0.14613000000000001</v>
      </c>
      <c r="F1039" s="74">
        <v>1.5</v>
      </c>
      <c r="G1039" s="74">
        <v>1</v>
      </c>
      <c r="H1039" s="68">
        <f t="shared" si="32"/>
        <v>0.21920000000000001</v>
      </c>
      <c r="I1039" s="70">
        <f t="shared" si="33"/>
        <v>0.14613000000000001</v>
      </c>
      <c r="J1039" s="71">
        <f>ROUND((H1039*'2-Calculator'!$D$26),2)</f>
        <v>1444.53</v>
      </c>
      <c r="K1039" s="71">
        <f>ROUND((I1039*'2-Calculator'!$D$26),2)</f>
        <v>963</v>
      </c>
      <c r="L1039" s="69">
        <v>2.4</v>
      </c>
      <c r="M1039" s="66" t="s">
        <v>2531</v>
      </c>
      <c r="N1039" s="66" t="s">
        <v>2531</v>
      </c>
      <c r="O1039" s="66"/>
      <c r="P1039" s="66" t="s">
        <v>1829</v>
      </c>
      <c r="Q1039" s="141">
        <v>3242</v>
      </c>
    </row>
    <row r="1040" spans="1:17" s="72" customFormat="1">
      <c r="A1040" s="66"/>
      <c r="B1040" s="66" t="s">
        <v>252</v>
      </c>
      <c r="C1040" s="221" t="s">
        <v>1754</v>
      </c>
      <c r="D1040" s="66" t="s">
        <v>2479</v>
      </c>
      <c r="E1040" s="68">
        <v>0.28844999999999998</v>
      </c>
      <c r="F1040" s="74">
        <v>1.5</v>
      </c>
      <c r="G1040" s="74">
        <v>1</v>
      </c>
      <c r="H1040" s="68">
        <f t="shared" si="32"/>
        <v>0.43268000000000001</v>
      </c>
      <c r="I1040" s="70">
        <f t="shared" si="33"/>
        <v>0.28844999999999998</v>
      </c>
      <c r="J1040" s="71">
        <f>ROUND((H1040*'2-Calculator'!$D$26),2)</f>
        <v>2851.36</v>
      </c>
      <c r="K1040" s="71">
        <f>ROUND((I1040*'2-Calculator'!$D$26),2)</f>
        <v>1900.89</v>
      </c>
      <c r="L1040" s="69">
        <v>3.55</v>
      </c>
      <c r="M1040" s="66" t="s">
        <v>2531</v>
      </c>
      <c r="N1040" s="66" t="s">
        <v>2531</v>
      </c>
      <c r="O1040" s="66"/>
      <c r="P1040" s="66" t="s">
        <v>1829</v>
      </c>
      <c r="Q1040" s="141">
        <v>752</v>
      </c>
    </row>
    <row r="1041" spans="1:17" s="72" customFormat="1">
      <c r="A1041" s="66"/>
      <c r="B1041" s="66" t="s">
        <v>251</v>
      </c>
      <c r="C1041" s="221" t="s">
        <v>1754</v>
      </c>
      <c r="D1041" s="66" t="s">
        <v>2479</v>
      </c>
      <c r="E1041" s="68">
        <v>1.6311100000000001</v>
      </c>
      <c r="F1041" s="74">
        <v>1.5</v>
      </c>
      <c r="G1041" s="74">
        <v>1</v>
      </c>
      <c r="H1041" s="68">
        <f t="shared" si="32"/>
        <v>2.4466700000000001</v>
      </c>
      <c r="I1041" s="70">
        <f t="shared" si="33"/>
        <v>1.6311100000000001</v>
      </c>
      <c r="J1041" s="71">
        <f>ROUND((H1041*'2-Calculator'!$D$26),2)</f>
        <v>16123.56</v>
      </c>
      <c r="K1041" s="71">
        <f>ROUND((I1041*'2-Calculator'!$D$26),2)</f>
        <v>10749.01</v>
      </c>
      <c r="L1041" s="69">
        <v>19.09</v>
      </c>
      <c r="M1041" s="66" t="s">
        <v>2531</v>
      </c>
      <c r="N1041" s="66" t="s">
        <v>2531</v>
      </c>
      <c r="O1041" s="66"/>
      <c r="P1041" s="66" t="s">
        <v>1829</v>
      </c>
      <c r="Q1041" s="141">
        <v>1</v>
      </c>
    </row>
    <row r="1042" spans="1:17" s="72" customFormat="1">
      <c r="A1042" s="66"/>
      <c r="B1042" s="66" t="s">
        <v>250</v>
      </c>
      <c r="C1042" s="221" t="s">
        <v>1755</v>
      </c>
      <c r="D1042" s="66" t="s">
        <v>2087</v>
      </c>
      <c r="E1042" s="68">
        <v>1.2982100000000001</v>
      </c>
      <c r="F1042" s="74">
        <v>1</v>
      </c>
      <c r="G1042" s="74">
        <v>1</v>
      </c>
      <c r="H1042" s="68">
        <f t="shared" si="32"/>
        <v>1.2982100000000001</v>
      </c>
      <c r="I1042" s="70">
        <f t="shared" si="33"/>
        <v>1.2982100000000001</v>
      </c>
      <c r="J1042" s="71">
        <f>ROUND((H1042*'2-Calculator'!$D$26),2)</f>
        <v>8555.2000000000007</v>
      </c>
      <c r="K1042" s="71">
        <f>ROUND((I1042*'2-Calculator'!$D$26),2)</f>
        <v>8555.2000000000007</v>
      </c>
      <c r="L1042" s="69">
        <v>3.45</v>
      </c>
      <c r="M1042" s="66" t="s">
        <v>2525</v>
      </c>
      <c r="N1042" s="66" t="s">
        <v>2526</v>
      </c>
      <c r="O1042" s="66"/>
      <c r="P1042" s="66" t="s">
        <v>1829</v>
      </c>
      <c r="Q1042" s="141">
        <v>5</v>
      </c>
    </row>
    <row r="1043" spans="1:17" s="72" customFormat="1">
      <c r="A1043" s="66"/>
      <c r="B1043" s="66" t="s">
        <v>249</v>
      </c>
      <c r="C1043" s="221" t="s">
        <v>1755</v>
      </c>
      <c r="D1043" s="66" t="s">
        <v>2087</v>
      </c>
      <c r="E1043" s="68">
        <v>1.7444500000000001</v>
      </c>
      <c r="F1043" s="74">
        <v>1</v>
      </c>
      <c r="G1043" s="74">
        <v>1</v>
      </c>
      <c r="H1043" s="68">
        <f t="shared" si="32"/>
        <v>1.7444500000000001</v>
      </c>
      <c r="I1043" s="70">
        <f t="shared" si="33"/>
        <v>1.7444500000000001</v>
      </c>
      <c r="J1043" s="71">
        <f>ROUND((H1043*'2-Calculator'!$D$26),2)</f>
        <v>11495.93</v>
      </c>
      <c r="K1043" s="71">
        <f>ROUND((I1043*'2-Calculator'!$D$26),2)</f>
        <v>11495.93</v>
      </c>
      <c r="L1043" s="69">
        <v>3.95</v>
      </c>
      <c r="M1043" s="66" t="s">
        <v>2525</v>
      </c>
      <c r="N1043" s="66" t="s">
        <v>2526</v>
      </c>
      <c r="O1043" s="66"/>
      <c r="P1043" s="66" t="s">
        <v>1829</v>
      </c>
      <c r="Q1043" s="141">
        <v>4</v>
      </c>
    </row>
    <row r="1044" spans="1:17" s="72" customFormat="1">
      <c r="A1044" s="66"/>
      <c r="B1044" s="66" t="s">
        <v>248</v>
      </c>
      <c r="C1044" s="221" t="s">
        <v>1755</v>
      </c>
      <c r="D1044" s="66" t="s">
        <v>2087</v>
      </c>
      <c r="E1044" s="68">
        <v>2.4084599999999998</v>
      </c>
      <c r="F1044" s="74">
        <v>1</v>
      </c>
      <c r="G1044" s="74">
        <v>1</v>
      </c>
      <c r="H1044" s="68">
        <f t="shared" si="32"/>
        <v>2.4084599999999998</v>
      </c>
      <c r="I1044" s="70">
        <f t="shared" si="33"/>
        <v>2.4084599999999998</v>
      </c>
      <c r="J1044" s="71">
        <f>ROUND((H1044*'2-Calculator'!$D$26),2)</f>
        <v>15871.75</v>
      </c>
      <c r="K1044" s="71">
        <f>ROUND((I1044*'2-Calculator'!$D$26),2)</f>
        <v>15871.75</v>
      </c>
      <c r="L1044" s="69">
        <v>8.4700000000000006</v>
      </c>
      <c r="M1044" s="66" t="s">
        <v>2525</v>
      </c>
      <c r="N1044" s="66" t="s">
        <v>2526</v>
      </c>
      <c r="O1044" s="66"/>
      <c r="P1044" s="66" t="s">
        <v>1829</v>
      </c>
      <c r="Q1044" s="141">
        <v>4</v>
      </c>
    </row>
    <row r="1045" spans="1:17" s="72" customFormat="1">
      <c r="A1045" s="66"/>
      <c r="B1045" s="66" t="s">
        <v>247</v>
      </c>
      <c r="C1045" s="221" t="s">
        <v>1755</v>
      </c>
      <c r="D1045" s="66" t="s">
        <v>2087</v>
      </c>
      <c r="E1045" s="68">
        <v>4.6288499999999999</v>
      </c>
      <c r="F1045" s="74">
        <v>1</v>
      </c>
      <c r="G1045" s="74">
        <v>1</v>
      </c>
      <c r="H1045" s="68">
        <f t="shared" si="32"/>
        <v>4.6288499999999999</v>
      </c>
      <c r="I1045" s="70">
        <f t="shared" si="33"/>
        <v>4.6288499999999999</v>
      </c>
      <c r="J1045" s="71">
        <f>ROUND((H1045*'2-Calculator'!$D$26),2)</f>
        <v>30504.12</v>
      </c>
      <c r="K1045" s="71">
        <f>ROUND((I1045*'2-Calculator'!$D$26),2)</f>
        <v>30504.12</v>
      </c>
      <c r="L1045" s="69">
        <v>17.77</v>
      </c>
      <c r="M1045" s="66" t="s">
        <v>2525</v>
      </c>
      <c r="N1045" s="66" t="s">
        <v>2526</v>
      </c>
      <c r="O1045" s="66"/>
      <c r="P1045" s="66" t="s">
        <v>1829</v>
      </c>
      <c r="Q1045" s="141">
        <v>0</v>
      </c>
    </row>
    <row r="1046" spans="1:17" s="72" customFormat="1">
      <c r="A1046" s="66"/>
      <c r="B1046" s="66" t="s">
        <v>246</v>
      </c>
      <c r="C1046" s="221" t="s">
        <v>1756</v>
      </c>
      <c r="D1046" s="66" t="s">
        <v>2480</v>
      </c>
      <c r="E1046" s="68">
        <v>0.96475999999999995</v>
      </c>
      <c r="F1046" s="74">
        <v>1</v>
      </c>
      <c r="G1046" s="74">
        <v>1</v>
      </c>
      <c r="H1046" s="68">
        <f t="shared" si="32"/>
        <v>0.96475999999999995</v>
      </c>
      <c r="I1046" s="70">
        <f t="shared" si="33"/>
        <v>0.96475999999999995</v>
      </c>
      <c r="J1046" s="71">
        <f>ROUND((H1046*'2-Calculator'!$D$26),2)</f>
        <v>6357.77</v>
      </c>
      <c r="K1046" s="71">
        <f>ROUND((I1046*'2-Calculator'!$D$26),2)</f>
        <v>6357.77</v>
      </c>
      <c r="L1046" s="69">
        <v>3.37</v>
      </c>
      <c r="M1046" s="66" t="s">
        <v>2525</v>
      </c>
      <c r="N1046" s="66" t="s">
        <v>2526</v>
      </c>
      <c r="O1046" s="66"/>
      <c r="P1046" s="66" t="s">
        <v>1829</v>
      </c>
      <c r="Q1046" s="141">
        <v>4</v>
      </c>
    </row>
    <row r="1047" spans="1:17" s="72" customFormat="1">
      <c r="A1047" s="66"/>
      <c r="B1047" s="66" t="s">
        <v>245</v>
      </c>
      <c r="C1047" s="221" t="s">
        <v>1756</v>
      </c>
      <c r="D1047" s="66" t="s">
        <v>2480</v>
      </c>
      <c r="E1047" s="68">
        <v>1.3786099999999999</v>
      </c>
      <c r="F1047" s="74">
        <v>1</v>
      </c>
      <c r="G1047" s="74">
        <v>1</v>
      </c>
      <c r="H1047" s="68">
        <f t="shared" si="32"/>
        <v>1.3786099999999999</v>
      </c>
      <c r="I1047" s="70">
        <f t="shared" si="33"/>
        <v>1.3786099999999999</v>
      </c>
      <c r="J1047" s="71">
        <f>ROUND((H1047*'2-Calculator'!$D$26),2)</f>
        <v>9085.0400000000009</v>
      </c>
      <c r="K1047" s="71">
        <f>ROUND((I1047*'2-Calculator'!$D$26),2)</f>
        <v>9085.0400000000009</v>
      </c>
      <c r="L1047" s="69">
        <v>4.22</v>
      </c>
      <c r="M1047" s="66" t="s">
        <v>2525</v>
      </c>
      <c r="N1047" s="66" t="s">
        <v>2526</v>
      </c>
      <c r="O1047" s="66"/>
      <c r="P1047" s="66" t="s">
        <v>1829</v>
      </c>
      <c r="Q1047" s="141">
        <v>3</v>
      </c>
    </row>
    <row r="1048" spans="1:17" s="72" customFormat="1">
      <c r="A1048" s="66"/>
      <c r="B1048" s="66" t="s">
        <v>244</v>
      </c>
      <c r="C1048" s="221" t="s">
        <v>1756</v>
      </c>
      <c r="D1048" s="66" t="s">
        <v>2480</v>
      </c>
      <c r="E1048" s="68">
        <v>2.2208899999999998</v>
      </c>
      <c r="F1048" s="74">
        <v>1</v>
      </c>
      <c r="G1048" s="74">
        <v>1</v>
      </c>
      <c r="H1048" s="68">
        <f t="shared" si="32"/>
        <v>2.2208899999999998</v>
      </c>
      <c r="I1048" s="70">
        <f t="shared" si="33"/>
        <v>2.2208899999999998</v>
      </c>
      <c r="J1048" s="71">
        <f>ROUND((H1048*'2-Calculator'!$D$26),2)</f>
        <v>14635.67</v>
      </c>
      <c r="K1048" s="71">
        <f>ROUND((I1048*'2-Calculator'!$D$26),2)</f>
        <v>14635.67</v>
      </c>
      <c r="L1048" s="69">
        <v>9.93</v>
      </c>
      <c r="M1048" s="66" t="s">
        <v>2525</v>
      </c>
      <c r="N1048" s="66" t="s">
        <v>2526</v>
      </c>
      <c r="O1048" s="66"/>
      <c r="P1048" s="66" t="s">
        <v>1829</v>
      </c>
      <c r="Q1048" s="141">
        <v>1</v>
      </c>
    </row>
    <row r="1049" spans="1:17" s="72" customFormat="1">
      <c r="A1049" s="66"/>
      <c r="B1049" s="66" t="s">
        <v>243</v>
      </c>
      <c r="C1049" s="221" t="s">
        <v>1756</v>
      </c>
      <c r="D1049" s="66" t="s">
        <v>2480</v>
      </c>
      <c r="E1049" s="68">
        <v>4.6690199999999997</v>
      </c>
      <c r="F1049" s="74">
        <v>1</v>
      </c>
      <c r="G1049" s="74">
        <v>1</v>
      </c>
      <c r="H1049" s="68">
        <f t="shared" si="32"/>
        <v>4.6690199999999997</v>
      </c>
      <c r="I1049" s="70">
        <f t="shared" si="33"/>
        <v>4.6690199999999997</v>
      </c>
      <c r="J1049" s="71">
        <f>ROUND((H1049*'2-Calculator'!$D$26),2)</f>
        <v>30768.84</v>
      </c>
      <c r="K1049" s="71">
        <f>ROUND((I1049*'2-Calculator'!$D$26),2)</f>
        <v>30768.84</v>
      </c>
      <c r="L1049" s="69">
        <v>8.89</v>
      </c>
      <c r="M1049" s="66" t="s">
        <v>2525</v>
      </c>
      <c r="N1049" s="66" t="s">
        <v>2526</v>
      </c>
      <c r="O1049" s="66"/>
      <c r="P1049" s="66" t="s">
        <v>1829</v>
      </c>
      <c r="Q1049" s="141">
        <v>0</v>
      </c>
    </row>
    <row r="1050" spans="1:17" s="72" customFormat="1">
      <c r="A1050" s="66"/>
      <c r="B1050" s="66" t="s">
        <v>242</v>
      </c>
      <c r="C1050" s="221" t="s">
        <v>1757</v>
      </c>
      <c r="D1050" s="66" t="s">
        <v>2341</v>
      </c>
      <c r="E1050" s="68">
        <v>0.57992999999999995</v>
      </c>
      <c r="F1050" s="74">
        <v>1</v>
      </c>
      <c r="G1050" s="74">
        <v>1</v>
      </c>
      <c r="H1050" s="68">
        <f t="shared" si="32"/>
        <v>0.57992999999999995</v>
      </c>
      <c r="I1050" s="70">
        <f t="shared" si="33"/>
        <v>0.57992999999999995</v>
      </c>
      <c r="J1050" s="71">
        <f>ROUND((H1050*'2-Calculator'!$D$26),2)</f>
        <v>3821.74</v>
      </c>
      <c r="K1050" s="71">
        <f>ROUND((I1050*'2-Calculator'!$D$26),2)</f>
        <v>3821.74</v>
      </c>
      <c r="L1050" s="69">
        <v>3.2</v>
      </c>
      <c r="M1050" s="66" t="s">
        <v>2525</v>
      </c>
      <c r="N1050" s="66" t="s">
        <v>2526</v>
      </c>
      <c r="O1050" s="66"/>
      <c r="P1050" s="66" t="s">
        <v>1829</v>
      </c>
      <c r="Q1050" s="141">
        <v>9</v>
      </c>
    </row>
    <row r="1051" spans="1:17" s="72" customFormat="1">
      <c r="A1051" s="66"/>
      <c r="B1051" s="66" t="s">
        <v>241</v>
      </c>
      <c r="C1051" s="221" t="s">
        <v>1757</v>
      </c>
      <c r="D1051" s="66" t="s">
        <v>2341</v>
      </c>
      <c r="E1051" s="68">
        <v>0.70426</v>
      </c>
      <c r="F1051" s="74">
        <v>1</v>
      </c>
      <c r="G1051" s="74">
        <v>1</v>
      </c>
      <c r="H1051" s="68">
        <f t="shared" si="32"/>
        <v>0.70426</v>
      </c>
      <c r="I1051" s="70">
        <f t="shared" si="33"/>
        <v>0.70426</v>
      </c>
      <c r="J1051" s="71">
        <f>ROUND((H1051*'2-Calculator'!$D$26),2)</f>
        <v>4641.07</v>
      </c>
      <c r="K1051" s="71">
        <f>ROUND((I1051*'2-Calculator'!$D$26),2)</f>
        <v>4641.07</v>
      </c>
      <c r="L1051" s="69">
        <v>4.0599999999999996</v>
      </c>
      <c r="M1051" s="66" t="s">
        <v>2525</v>
      </c>
      <c r="N1051" s="66" t="s">
        <v>2526</v>
      </c>
      <c r="O1051" s="66"/>
      <c r="P1051" s="66" t="s">
        <v>1829</v>
      </c>
      <c r="Q1051" s="141">
        <v>76</v>
      </c>
    </row>
    <row r="1052" spans="1:17" s="72" customFormat="1">
      <c r="A1052" s="66"/>
      <c r="B1052" s="66" t="s">
        <v>240</v>
      </c>
      <c r="C1052" s="221" t="s">
        <v>1757</v>
      </c>
      <c r="D1052" s="66" t="s">
        <v>2341</v>
      </c>
      <c r="E1052" s="68">
        <v>1.1280600000000001</v>
      </c>
      <c r="F1052" s="74">
        <v>1</v>
      </c>
      <c r="G1052" s="74">
        <v>1</v>
      </c>
      <c r="H1052" s="68">
        <f t="shared" si="32"/>
        <v>1.1280600000000001</v>
      </c>
      <c r="I1052" s="70">
        <f t="shared" si="33"/>
        <v>1.1280600000000001</v>
      </c>
      <c r="J1052" s="71">
        <f>ROUND((H1052*'2-Calculator'!$D$26),2)</f>
        <v>7433.92</v>
      </c>
      <c r="K1052" s="71">
        <f>ROUND((I1052*'2-Calculator'!$D$26),2)</f>
        <v>7433.92</v>
      </c>
      <c r="L1052" s="69">
        <v>5.81</v>
      </c>
      <c r="M1052" s="66" t="s">
        <v>2525</v>
      </c>
      <c r="N1052" s="66" t="s">
        <v>2526</v>
      </c>
      <c r="O1052" s="66"/>
      <c r="P1052" s="66" t="s">
        <v>1829</v>
      </c>
      <c r="Q1052" s="141">
        <v>72</v>
      </c>
    </row>
    <row r="1053" spans="1:17" s="72" customFormat="1">
      <c r="A1053" s="66"/>
      <c r="B1053" s="66" t="s">
        <v>239</v>
      </c>
      <c r="C1053" s="221" t="s">
        <v>1757</v>
      </c>
      <c r="D1053" s="66" t="s">
        <v>2341</v>
      </c>
      <c r="E1053" s="68">
        <v>2.54474</v>
      </c>
      <c r="F1053" s="74">
        <v>1</v>
      </c>
      <c r="G1053" s="74">
        <v>1</v>
      </c>
      <c r="H1053" s="68">
        <f t="shared" si="32"/>
        <v>2.54474</v>
      </c>
      <c r="I1053" s="70">
        <f t="shared" si="33"/>
        <v>2.54474</v>
      </c>
      <c r="J1053" s="71">
        <f>ROUND((H1053*'2-Calculator'!$D$26),2)</f>
        <v>16769.84</v>
      </c>
      <c r="K1053" s="71">
        <f>ROUND((I1053*'2-Calculator'!$D$26),2)</f>
        <v>16769.84</v>
      </c>
      <c r="L1053" s="69">
        <v>12.85</v>
      </c>
      <c r="M1053" s="66" t="s">
        <v>2525</v>
      </c>
      <c r="N1053" s="66" t="s">
        <v>2526</v>
      </c>
      <c r="O1053" s="66"/>
      <c r="P1053" s="66" t="s">
        <v>1829</v>
      </c>
      <c r="Q1053" s="141">
        <v>12</v>
      </c>
    </row>
    <row r="1054" spans="1:17" s="72" customFormat="1">
      <c r="A1054" s="66"/>
      <c r="B1054" s="66" t="s">
        <v>238</v>
      </c>
      <c r="C1054" s="221" t="s">
        <v>1758</v>
      </c>
      <c r="D1054" s="66" t="s">
        <v>2342</v>
      </c>
      <c r="E1054" s="68">
        <v>0.65749000000000002</v>
      </c>
      <c r="F1054" s="74">
        <v>1</v>
      </c>
      <c r="G1054" s="74">
        <v>1</v>
      </c>
      <c r="H1054" s="68">
        <f t="shared" si="32"/>
        <v>0.65749000000000002</v>
      </c>
      <c r="I1054" s="70">
        <f t="shared" si="33"/>
        <v>0.65749000000000002</v>
      </c>
      <c r="J1054" s="71">
        <f>ROUND((H1054*'2-Calculator'!$D$26),2)</f>
        <v>4332.8599999999997</v>
      </c>
      <c r="K1054" s="71">
        <f>ROUND((I1054*'2-Calculator'!$D$26),2)</f>
        <v>4332.8599999999997</v>
      </c>
      <c r="L1054" s="69">
        <v>2.23</v>
      </c>
      <c r="M1054" s="66" t="s">
        <v>2525</v>
      </c>
      <c r="N1054" s="66" t="s">
        <v>2526</v>
      </c>
      <c r="O1054" s="66"/>
      <c r="P1054" s="66" t="s">
        <v>1829</v>
      </c>
      <c r="Q1054" s="141">
        <v>11</v>
      </c>
    </row>
    <row r="1055" spans="1:17" s="72" customFormat="1">
      <c r="A1055" s="66"/>
      <c r="B1055" s="66" t="s">
        <v>237</v>
      </c>
      <c r="C1055" s="221" t="s">
        <v>1758</v>
      </c>
      <c r="D1055" s="66" t="s">
        <v>2342</v>
      </c>
      <c r="E1055" s="68">
        <v>0.81908999999999998</v>
      </c>
      <c r="F1055" s="74">
        <v>1</v>
      </c>
      <c r="G1055" s="74">
        <v>1</v>
      </c>
      <c r="H1055" s="68">
        <f t="shared" si="32"/>
        <v>0.81908999999999998</v>
      </c>
      <c r="I1055" s="70">
        <f t="shared" si="33"/>
        <v>0.81908999999999998</v>
      </c>
      <c r="J1055" s="71">
        <f>ROUND((H1055*'2-Calculator'!$D$26),2)</f>
        <v>5397.8</v>
      </c>
      <c r="K1055" s="71">
        <f>ROUND((I1055*'2-Calculator'!$D$26),2)</f>
        <v>5397.8</v>
      </c>
      <c r="L1055" s="69">
        <v>3.46</v>
      </c>
      <c r="M1055" s="66" t="s">
        <v>2525</v>
      </c>
      <c r="N1055" s="66" t="s">
        <v>2526</v>
      </c>
      <c r="O1055" s="66"/>
      <c r="P1055" s="66" t="s">
        <v>1829</v>
      </c>
      <c r="Q1055" s="141">
        <v>11</v>
      </c>
    </row>
    <row r="1056" spans="1:17" s="72" customFormat="1">
      <c r="A1056" s="66"/>
      <c r="B1056" s="66" t="s">
        <v>236</v>
      </c>
      <c r="C1056" s="221" t="s">
        <v>1758</v>
      </c>
      <c r="D1056" s="66" t="s">
        <v>2342</v>
      </c>
      <c r="E1056" s="68">
        <v>1.25895</v>
      </c>
      <c r="F1056" s="74">
        <v>1</v>
      </c>
      <c r="G1056" s="74">
        <v>1</v>
      </c>
      <c r="H1056" s="68">
        <f t="shared" si="32"/>
        <v>1.25895</v>
      </c>
      <c r="I1056" s="70">
        <f t="shared" si="33"/>
        <v>1.25895</v>
      </c>
      <c r="J1056" s="71">
        <f>ROUND((H1056*'2-Calculator'!$D$26),2)</f>
        <v>8296.48</v>
      </c>
      <c r="K1056" s="71">
        <f>ROUND((I1056*'2-Calculator'!$D$26),2)</f>
        <v>8296.48</v>
      </c>
      <c r="L1056" s="69">
        <v>5.73</v>
      </c>
      <c r="M1056" s="66" t="s">
        <v>2525</v>
      </c>
      <c r="N1056" s="66" t="s">
        <v>2526</v>
      </c>
      <c r="O1056" s="66"/>
      <c r="P1056" s="66" t="s">
        <v>1829</v>
      </c>
      <c r="Q1056" s="141">
        <v>20</v>
      </c>
    </row>
    <row r="1057" spans="1:17" s="72" customFormat="1">
      <c r="A1057" s="66"/>
      <c r="B1057" s="66" t="s">
        <v>235</v>
      </c>
      <c r="C1057" s="221" t="s">
        <v>1758</v>
      </c>
      <c r="D1057" s="66" t="s">
        <v>2342</v>
      </c>
      <c r="E1057" s="68">
        <v>2.7816100000000001</v>
      </c>
      <c r="F1057" s="74">
        <v>1</v>
      </c>
      <c r="G1057" s="74">
        <v>1</v>
      </c>
      <c r="H1057" s="68">
        <f t="shared" si="32"/>
        <v>2.7816100000000001</v>
      </c>
      <c r="I1057" s="70">
        <f t="shared" si="33"/>
        <v>2.7816100000000001</v>
      </c>
      <c r="J1057" s="71">
        <f>ROUND((H1057*'2-Calculator'!$D$26),2)</f>
        <v>18330.810000000001</v>
      </c>
      <c r="K1057" s="71">
        <f>ROUND((I1057*'2-Calculator'!$D$26),2)</f>
        <v>18330.810000000001</v>
      </c>
      <c r="L1057" s="69">
        <v>13.12</v>
      </c>
      <c r="M1057" s="66" t="s">
        <v>2525</v>
      </c>
      <c r="N1057" s="66" t="s">
        <v>2526</v>
      </c>
      <c r="O1057" s="66"/>
      <c r="P1057" s="66" t="s">
        <v>1829</v>
      </c>
      <c r="Q1057" s="141">
        <v>5</v>
      </c>
    </row>
    <row r="1058" spans="1:17" s="72" customFormat="1">
      <c r="A1058" s="66"/>
      <c r="B1058" s="66" t="s">
        <v>234</v>
      </c>
      <c r="C1058" s="221" t="s">
        <v>1759</v>
      </c>
      <c r="D1058" s="66" t="s">
        <v>2088</v>
      </c>
      <c r="E1058" s="68">
        <v>0.50431000000000004</v>
      </c>
      <c r="F1058" s="74">
        <v>1</v>
      </c>
      <c r="G1058" s="74">
        <v>1</v>
      </c>
      <c r="H1058" s="68">
        <f t="shared" si="32"/>
        <v>0.50431000000000004</v>
      </c>
      <c r="I1058" s="70">
        <f t="shared" si="33"/>
        <v>0.50431000000000004</v>
      </c>
      <c r="J1058" s="71">
        <f>ROUND((H1058*'2-Calculator'!$D$26),2)</f>
        <v>3323.4</v>
      </c>
      <c r="K1058" s="71">
        <f>ROUND((I1058*'2-Calculator'!$D$26),2)</f>
        <v>3323.4</v>
      </c>
      <c r="L1058" s="69">
        <v>3.56</v>
      </c>
      <c r="M1058" s="66" t="s">
        <v>2525</v>
      </c>
      <c r="N1058" s="66" t="s">
        <v>2526</v>
      </c>
      <c r="O1058" s="66"/>
      <c r="P1058" s="66" t="s">
        <v>1829</v>
      </c>
      <c r="Q1058" s="141">
        <v>513</v>
      </c>
    </row>
    <row r="1059" spans="1:17" s="72" customFormat="1">
      <c r="A1059" s="66"/>
      <c r="B1059" s="66" t="s">
        <v>233</v>
      </c>
      <c r="C1059" s="221" t="s">
        <v>1759</v>
      </c>
      <c r="D1059" s="66" t="s">
        <v>2088</v>
      </c>
      <c r="E1059" s="68">
        <v>0.69589999999999996</v>
      </c>
      <c r="F1059" s="74">
        <v>1</v>
      </c>
      <c r="G1059" s="74">
        <v>1</v>
      </c>
      <c r="H1059" s="68">
        <f t="shared" si="32"/>
        <v>0.69589999999999996</v>
      </c>
      <c r="I1059" s="70">
        <f t="shared" si="33"/>
        <v>0.69589999999999996</v>
      </c>
      <c r="J1059" s="71">
        <f>ROUND((H1059*'2-Calculator'!$D$26),2)</f>
        <v>4585.9799999999996</v>
      </c>
      <c r="K1059" s="71">
        <f>ROUND((I1059*'2-Calculator'!$D$26),2)</f>
        <v>4585.9799999999996</v>
      </c>
      <c r="L1059" s="69">
        <v>4.5</v>
      </c>
      <c r="M1059" s="66" t="s">
        <v>2525</v>
      </c>
      <c r="N1059" s="66" t="s">
        <v>2526</v>
      </c>
      <c r="O1059" s="66"/>
      <c r="P1059" s="66" t="s">
        <v>1829</v>
      </c>
      <c r="Q1059" s="141">
        <v>506</v>
      </c>
    </row>
    <row r="1060" spans="1:17" s="72" customFormat="1">
      <c r="A1060" s="66"/>
      <c r="B1060" s="66" t="s">
        <v>232</v>
      </c>
      <c r="C1060" s="221" t="s">
        <v>1759</v>
      </c>
      <c r="D1060" s="66" t="s">
        <v>2088</v>
      </c>
      <c r="E1060" s="68">
        <v>1.0708200000000001</v>
      </c>
      <c r="F1060" s="74">
        <v>1</v>
      </c>
      <c r="G1060" s="74">
        <v>1</v>
      </c>
      <c r="H1060" s="68">
        <f t="shared" si="32"/>
        <v>1.0708200000000001</v>
      </c>
      <c r="I1060" s="70">
        <f t="shared" si="33"/>
        <v>1.0708200000000001</v>
      </c>
      <c r="J1060" s="71">
        <f>ROUND((H1060*'2-Calculator'!$D$26),2)</f>
        <v>7056.7</v>
      </c>
      <c r="K1060" s="71">
        <f>ROUND((I1060*'2-Calculator'!$D$26),2)</f>
        <v>7056.7</v>
      </c>
      <c r="L1060" s="69">
        <v>6.82</v>
      </c>
      <c r="M1060" s="66" t="s">
        <v>2525</v>
      </c>
      <c r="N1060" s="66" t="s">
        <v>2526</v>
      </c>
      <c r="O1060" s="66"/>
      <c r="P1060" s="66" t="s">
        <v>1829</v>
      </c>
      <c r="Q1060" s="141">
        <v>154</v>
      </c>
    </row>
    <row r="1061" spans="1:17" s="72" customFormat="1">
      <c r="A1061" s="66"/>
      <c r="B1061" s="66" t="s">
        <v>231</v>
      </c>
      <c r="C1061" s="221" t="s">
        <v>1759</v>
      </c>
      <c r="D1061" s="66" t="s">
        <v>2088</v>
      </c>
      <c r="E1061" s="68">
        <v>2.4561500000000001</v>
      </c>
      <c r="F1061" s="74">
        <v>1</v>
      </c>
      <c r="G1061" s="74">
        <v>1</v>
      </c>
      <c r="H1061" s="68">
        <f t="shared" si="32"/>
        <v>2.4561500000000001</v>
      </c>
      <c r="I1061" s="70">
        <f t="shared" si="33"/>
        <v>2.4561500000000001</v>
      </c>
      <c r="J1061" s="71">
        <f>ROUND((H1061*'2-Calculator'!$D$26),2)</f>
        <v>16186.03</v>
      </c>
      <c r="K1061" s="71">
        <f>ROUND((I1061*'2-Calculator'!$D$26),2)</f>
        <v>16186.03</v>
      </c>
      <c r="L1061" s="69">
        <v>9.61</v>
      </c>
      <c r="M1061" s="66" t="s">
        <v>2525</v>
      </c>
      <c r="N1061" s="66" t="s">
        <v>2526</v>
      </c>
      <c r="O1061" s="66"/>
      <c r="P1061" s="66" t="s">
        <v>1829</v>
      </c>
      <c r="Q1061" s="141">
        <v>15</v>
      </c>
    </row>
    <row r="1062" spans="1:17" s="72" customFormat="1">
      <c r="A1062" s="66"/>
      <c r="B1062" s="66" t="s">
        <v>230</v>
      </c>
      <c r="C1062" s="221" t="s">
        <v>1760</v>
      </c>
      <c r="D1062" s="66" t="s">
        <v>2481</v>
      </c>
      <c r="E1062" s="68">
        <v>0.46117999999999998</v>
      </c>
      <c r="F1062" s="74">
        <v>1</v>
      </c>
      <c r="G1062" s="74">
        <v>1</v>
      </c>
      <c r="H1062" s="68">
        <f t="shared" si="32"/>
        <v>0.46117999999999998</v>
      </c>
      <c r="I1062" s="70">
        <f t="shared" si="33"/>
        <v>0.46117999999999998</v>
      </c>
      <c r="J1062" s="71">
        <f>ROUND((H1062*'2-Calculator'!$D$26),2)</f>
        <v>3039.18</v>
      </c>
      <c r="K1062" s="71">
        <f>ROUND((I1062*'2-Calculator'!$D$26),2)</f>
        <v>3039.18</v>
      </c>
      <c r="L1062" s="69">
        <v>2.06</v>
      </c>
      <c r="M1062" s="66" t="s">
        <v>2525</v>
      </c>
      <c r="N1062" s="66" t="s">
        <v>2526</v>
      </c>
      <c r="O1062" s="66"/>
      <c r="P1062" s="66" t="s">
        <v>1829</v>
      </c>
      <c r="Q1062" s="141">
        <v>115</v>
      </c>
    </row>
    <row r="1063" spans="1:17" s="72" customFormat="1">
      <c r="A1063" s="66"/>
      <c r="B1063" s="66" t="s">
        <v>229</v>
      </c>
      <c r="C1063" s="221" t="s">
        <v>1760</v>
      </c>
      <c r="D1063" s="66" t="s">
        <v>2481</v>
      </c>
      <c r="E1063" s="68">
        <v>0.59887000000000001</v>
      </c>
      <c r="F1063" s="74">
        <v>1</v>
      </c>
      <c r="G1063" s="74">
        <v>1</v>
      </c>
      <c r="H1063" s="68">
        <f t="shared" si="32"/>
        <v>0.59887000000000001</v>
      </c>
      <c r="I1063" s="70">
        <f t="shared" si="33"/>
        <v>0.59887000000000001</v>
      </c>
      <c r="J1063" s="71">
        <f>ROUND((H1063*'2-Calculator'!$D$26),2)</f>
        <v>3946.55</v>
      </c>
      <c r="K1063" s="71">
        <f>ROUND((I1063*'2-Calculator'!$D$26),2)</f>
        <v>3946.55</v>
      </c>
      <c r="L1063" s="69">
        <v>2.81</v>
      </c>
      <c r="M1063" s="66" t="s">
        <v>2525</v>
      </c>
      <c r="N1063" s="66" t="s">
        <v>2526</v>
      </c>
      <c r="O1063" s="66"/>
      <c r="P1063" s="66" t="s">
        <v>1829</v>
      </c>
      <c r="Q1063" s="141">
        <v>104</v>
      </c>
    </row>
    <row r="1064" spans="1:17" s="72" customFormat="1">
      <c r="A1064" s="66"/>
      <c r="B1064" s="66" t="s">
        <v>228</v>
      </c>
      <c r="C1064" s="221" t="s">
        <v>1760</v>
      </c>
      <c r="D1064" s="66" t="s">
        <v>2481</v>
      </c>
      <c r="E1064" s="68">
        <v>0.85641</v>
      </c>
      <c r="F1064" s="74">
        <v>1</v>
      </c>
      <c r="G1064" s="74">
        <v>1</v>
      </c>
      <c r="H1064" s="68">
        <f t="shared" si="32"/>
        <v>0.85641</v>
      </c>
      <c r="I1064" s="70">
        <f t="shared" si="33"/>
        <v>0.85641</v>
      </c>
      <c r="J1064" s="71">
        <f>ROUND((H1064*'2-Calculator'!$D$26),2)</f>
        <v>5643.74</v>
      </c>
      <c r="K1064" s="71">
        <f>ROUND((I1064*'2-Calculator'!$D$26),2)</f>
        <v>5643.74</v>
      </c>
      <c r="L1064" s="69">
        <v>4.29</v>
      </c>
      <c r="M1064" s="66" t="s">
        <v>2525</v>
      </c>
      <c r="N1064" s="66" t="s">
        <v>2526</v>
      </c>
      <c r="O1064" s="66"/>
      <c r="P1064" s="66" t="s">
        <v>1829</v>
      </c>
      <c r="Q1064" s="141">
        <v>71</v>
      </c>
    </row>
    <row r="1065" spans="1:17" s="72" customFormat="1">
      <c r="A1065" s="66"/>
      <c r="B1065" s="66" t="s">
        <v>227</v>
      </c>
      <c r="C1065" s="221" t="s">
        <v>1760</v>
      </c>
      <c r="D1065" s="66" t="s">
        <v>2481</v>
      </c>
      <c r="E1065" s="68">
        <v>1.5424599999999999</v>
      </c>
      <c r="F1065" s="74">
        <v>1</v>
      </c>
      <c r="G1065" s="74">
        <v>1</v>
      </c>
      <c r="H1065" s="68">
        <f t="shared" si="32"/>
        <v>1.5424599999999999</v>
      </c>
      <c r="I1065" s="70">
        <f t="shared" si="33"/>
        <v>1.5424599999999999</v>
      </c>
      <c r="J1065" s="71">
        <f>ROUND((H1065*'2-Calculator'!$D$26),2)</f>
        <v>10164.81</v>
      </c>
      <c r="K1065" s="71">
        <f>ROUND((I1065*'2-Calculator'!$D$26),2)</f>
        <v>10164.81</v>
      </c>
      <c r="L1065" s="69">
        <v>7.9</v>
      </c>
      <c r="M1065" s="66" t="s">
        <v>2525</v>
      </c>
      <c r="N1065" s="66" t="s">
        <v>2526</v>
      </c>
      <c r="O1065" s="66"/>
      <c r="P1065" s="66" t="s">
        <v>1829</v>
      </c>
      <c r="Q1065" s="141">
        <v>13</v>
      </c>
    </row>
    <row r="1066" spans="1:17" s="72" customFormat="1">
      <c r="A1066" s="66"/>
      <c r="B1066" s="66" t="s">
        <v>226</v>
      </c>
      <c r="C1066" s="221" t="s">
        <v>1761</v>
      </c>
      <c r="D1066" s="66" t="s">
        <v>2343</v>
      </c>
      <c r="E1066" s="68">
        <v>1.36467</v>
      </c>
      <c r="F1066" s="74">
        <v>1</v>
      </c>
      <c r="G1066" s="74">
        <v>1</v>
      </c>
      <c r="H1066" s="68">
        <f t="shared" si="32"/>
        <v>1.36467</v>
      </c>
      <c r="I1066" s="70">
        <f t="shared" si="33"/>
        <v>1.36467</v>
      </c>
      <c r="J1066" s="71">
        <f>ROUND((H1066*'2-Calculator'!$D$26),2)</f>
        <v>8993.18</v>
      </c>
      <c r="K1066" s="71">
        <f>ROUND((I1066*'2-Calculator'!$D$26),2)</f>
        <v>8993.18</v>
      </c>
      <c r="L1066" s="69">
        <v>4.22</v>
      </c>
      <c r="M1066" s="66" t="s">
        <v>2525</v>
      </c>
      <c r="N1066" s="66" t="s">
        <v>2526</v>
      </c>
      <c r="O1066" s="66"/>
      <c r="P1066" s="66" t="s">
        <v>1829</v>
      </c>
      <c r="Q1066" s="141">
        <v>0</v>
      </c>
    </row>
    <row r="1067" spans="1:17" s="72" customFormat="1">
      <c r="A1067" s="66"/>
      <c r="B1067" s="66" t="s">
        <v>225</v>
      </c>
      <c r="C1067" s="221" t="s">
        <v>1761</v>
      </c>
      <c r="D1067" s="66" t="s">
        <v>2343</v>
      </c>
      <c r="E1067" s="68">
        <v>1.8970899999999999</v>
      </c>
      <c r="F1067" s="74">
        <v>1</v>
      </c>
      <c r="G1067" s="74">
        <v>1</v>
      </c>
      <c r="H1067" s="68">
        <f t="shared" si="32"/>
        <v>1.8970899999999999</v>
      </c>
      <c r="I1067" s="70">
        <f t="shared" si="33"/>
        <v>1.8970899999999999</v>
      </c>
      <c r="J1067" s="71">
        <f>ROUND((H1067*'2-Calculator'!$D$26),2)</f>
        <v>12501.82</v>
      </c>
      <c r="K1067" s="71">
        <f>ROUND((I1067*'2-Calculator'!$D$26),2)</f>
        <v>12501.82</v>
      </c>
      <c r="L1067" s="69">
        <v>5.69</v>
      </c>
      <c r="M1067" s="66" t="s">
        <v>2525</v>
      </c>
      <c r="N1067" s="66" t="s">
        <v>2526</v>
      </c>
      <c r="O1067" s="66"/>
      <c r="P1067" s="66" t="s">
        <v>1829</v>
      </c>
      <c r="Q1067" s="141">
        <v>4</v>
      </c>
    </row>
    <row r="1068" spans="1:17" s="72" customFormat="1">
      <c r="A1068" s="66"/>
      <c r="B1068" s="66" t="s">
        <v>224</v>
      </c>
      <c r="C1068" s="221" t="s">
        <v>1761</v>
      </c>
      <c r="D1068" s="66" t="s">
        <v>2343</v>
      </c>
      <c r="E1068" s="68">
        <v>3.19421</v>
      </c>
      <c r="F1068" s="74">
        <v>1</v>
      </c>
      <c r="G1068" s="74">
        <v>1</v>
      </c>
      <c r="H1068" s="68">
        <f t="shared" si="32"/>
        <v>3.19421</v>
      </c>
      <c r="I1068" s="70">
        <f t="shared" si="33"/>
        <v>3.19421</v>
      </c>
      <c r="J1068" s="71">
        <f>ROUND((H1068*'2-Calculator'!$D$26),2)</f>
        <v>21049.84</v>
      </c>
      <c r="K1068" s="71">
        <f>ROUND((I1068*'2-Calculator'!$D$26),2)</f>
        <v>21049.84</v>
      </c>
      <c r="L1068" s="69">
        <v>9.67</v>
      </c>
      <c r="M1068" s="66" t="s">
        <v>2525</v>
      </c>
      <c r="N1068" s="66" t="s">
        <v>2526</v>
      </c>
      <c r="O1068" s="66"/>
      <c r="P1068" s="66" t="s">
        <v>1829</v>
      </c>
      <c r="Q1068" s="141">
        <v>6</v>
      </c>
    </row>
    <row r="1069" spans="1:17" s="72" customFormat="1">
      <c r="A1069" s="66"/>
      <c r="B1069" s="66" t="s">
        <v>223</v>
      </c>
      <c r="C1069" s="221" t="s">
        <v>1761</v>
      </c>
      <c r="D1069" s="66" t="s">
        <v>2343</v>
      </c>
      <c r="E1069" s="68">
        <v>6.0129099999999998</v>
      </c>
      <c r="F1069" s="74">
        <v>1</v>
      </c>
      <c r="G1069" s="74">
        <v>1</v>
      </c>
      <c r="H1069" s="68">
        <f t="shared" si="32"/>
        <v>6.0129099999999998</v>
      </c>
      <c r="I1069" s="70">
        <f t="shared" si="33"/>
        <v>6.0129099999999998</v>
      </c>
      <c r="J1069" s="71">
        <f>ROUND((H1069*'2-Calculator'!$D$26),2)</f>
        <v>39625.08</v>
      </c>
      <c r="K1069" s="71">
        <f>ROUND((I1069*'2-Calculator'!$D$26),2)</f>
        <v>39625.08</v>
      </c>
      <c r="L1069" s="69">
        <v>19.48</v>
      </c>
      <c r="M1069" s="66" t="s">
        <v>2525</v>
      </c>
      <c r="N1069" s="66" t="s">
        <v>2526</v>
      </c>
      <c r="O1069" s="66"/>
      <c r="P1069" s="66" t="s">
        <v>1829</v>
      </c>
      <c r="Q1069" s="141">
        <v>7</v>
      </c>
    </row>
    <row r="1070" spans="1:17" s="72" customFormat="1">
      <c r="A1070" s="66"/>
      <c r="B1070" s="66" t="s">
        <v>222</v>
      </c>
      <c r="C1070" s="221" t="s">
        <v>1762</v>
      </c>
      <c r="D1070" s="66" t="s">
        <v>2344</v>
      </c>
      <c r="E1070" s="68">
        <v>1.00918</v>
      </c>
      <c r="F1070" s="74">
        <v>1</v>
      </c>
      <c r="G1070" s="74">
        <v>1</v>
      </c>
      <c r="H1070" s="68">
        <f t="shared" si="32"/>
        <v>1.00918</v>
      </c>
      <c r="I1070" s="70">
        <f t="shared" si="33"/>
        <v>1.00918</v>
      </c>
      <c r="J1070" s="71">
        <f>ROUND((H1070*'2-Calculator'!$D$26),2)</f>
        <v>6650.5</v>
      </c>
      <c r="K1070" s="71">
        <f>ROUND((I1070*'2-Calculator'!$D$26),2)</f>
        <v>6650.5</v>
      </c>
      <c r="L1070" s="69">
        <v>2.42</v>
      </c>
      <c r="M1070" s="66" t="s">
        <v>2525</v>
      </c>
      <c r="N1070" s="66" t="s">
        <v>2526</v>
      </c>
      <c r="O1070" s="66"/>
      <c r="P1070" s="66" t="s">
        <v>1829</v>
      </c>
      <c r="Q1070" s="141">
        <v>4</v>
      </c>
    </row>
    <row r="1071" spans="1:17" s="72" customFormat="1">
      <c r="A1071" s="66"/>
      <c r="B1071" s="66" t="s">
        <v>221</v>
      </c>
      <c r="C1071" s="221" t="s">
        <v>1762</v>
      </c>
      <c r="D1071" s="66" t="s">
        <v>2344</v>
      </c>
      <c r="E1071" s="68">
        <v>1.34771</v>
      </c>
      <c r="F1071" s="74">
        <v>1</v>
      </c>
      <c r="G1071" s="74">
        <v>1</v>
      </c>
      <c r="H1071" s="68">
        <f t="shared" si="32"/>
        <v>1.34771</v>
      </c>
      <c r="I1071" s="70">
        <f t="shared" si="33"/>
        <v>1.34771</v>
      </c>
      <c r="J1071" s="71">
        <f>ROUND((H1071*'2-Calculator'!$D$26),2)</f>
        <v>8881.41</v>
      </c>
      <c r="K1071" s="71">
        <f>ROUND((I1071*'2-Calculator'!$D$26),2)</f>
        <v>8881.41</v>
      </c>
      <c r="L1071" s="69">
        <v>4.6399999999999997</v>
      </c>
      <c r="M1071" s="66" t="s">
        <v>2525</v>
      </c>
      <c r="N1071" s="66" t="s">
        <v>2526</v>
      </c>
      <c r="O1071" s="66"/>
      <c r="P1071" s="66" t="s">
        <v>1829</v>
      </c>
      <c r="Q1071" s="141">
        <v>9</v>
      </c>
    </row>
    <row r="1072" spans="1:17" s="72" customFormat="1">
      <c r="A1072" s="66"/>
      <c r="B1072" s="66" t="s">
        <v>220</v>
      </c>
      <c r="C1072" s="221" t="s">
        <v>1762</v>
      </c>
      <c r="D1072" s="66" t="s">
        <v>2344</v>
      </c>
      <c r="E1072" s="68">
        <v>2.4577300000000002</v>
      </c>
      <c r="F1072" s="74">
        <v>1</v>
      </c>
      <c r="G1072" s="74">
        <v>1</v>
      </c>
      <c r="H1072" s="68">
        <f t="shared" si="32"/>
        <v>2.4577300000000002</v>
      </c>
      <c r="I1072" s="70">
        <f t="shared" si="33"/>
        <v>2.4577300000000002</v>
      </c>
      <c r="J1072" s="71">
        <f>ROUND((H1072*'2-Calculator'!$D$26),2)</f>
        <v>16196.44</v>
      </c>
      <c r="K1072" s="71">
        <f>ROUND((I1072*'2-Calculator'!$D$26),2)</f>
        <v>16196.44</v>
      </c>
      <c r="L1072" s="69">
        <v>10.78</v>
      </c>
      <c r="M1072" s="66" t="s">
        <v>2525</v>
      </c>
      <c r="N1072" s="66" t="s">
        <v>2526</v>
      </c>
      <c r="O1072" s="66"/>
      <c r="P1072" s="66" t="s">
        <v>1829</v>
      </c>
      <c r="Q1072" s="141">
        <v>5</v>
      </c>
    </row>
    <row r="1073" spans="1:17" s="72" customFormat="1">
      <c r="A1073" s="66"/>
      <c r="B1073" s="66" t="s">
        <v>219</v>
      </c>
      <c r="C1073" s="221" t="s">
        <v>1762</v>
      </c>
      <c r="D1073" s="66" t="s">
        <v>2344</v>
      </c>
      <c r="E1073" s="68">
        <v>5.5135899999999998</v>
      </c>
      <c r="F1073" s="74">
        <v>1</v>
      </c>
      <c r="G1073" s="74">
        <v>1</v>
      </c>
      <c r="H1073" s="68">
        <f t="shared" si="32"/>
        <v>5.5135899999999998</v>
      </c>
      <c r="I1073" s="70">
        <f t="shared" si="33"/>
        <v>5.5135899999999998</v>
      </c>
      <c r="J1073" s="71">
        <f>ROUND((H1073*'2-Calculator'!$D$26),2)</f>
        <v>36334.559999999998</v>
      </c>
      <c r="K1073" s="71">
        <f>ROUND((I1073*'2-Calculator'!$D$26),2)</f>
        <v>36334.559999999998</v>
      </c>
      <c r="L1073" s="69">
        <v>24.9</v>
      </c>
      <c r="M1073" s="66" t="s">
        <v>2525</v>
      </c>
      <c r="N1073" s="66" t="s">
        <v>2526</v>
      </c>
      <c r="O1073" s="66"/>
      <c r="P1073" s="66" t="s">
        <v>1829</v>
      </c>
      <c r="Q1073" s="141">
        <v>3</v>
      </c>
    </row>
    <row r="1074" spans="1:17" s="72" customFormat="1">
      <c r="A1074" s="66"/>
      <c r="B1074" s="66" t="s">
        <v>218</v>
      </c>
      <c r="C1074" s="221" t="s">
        <v>1763</v>
      </c>
      <c r="D1074" s="66" t="s">
        <v>2089</v>
      </c>
      <c r="E1074" s="68">
        <v>0.75231999999999999</v>
      </c>
      <c r="F1074" s="74">
        <v>1</v>
      </c>
      <c r="G1074" s="74">
        <v>1</v>
      </c>
      <c r="H1074" s="68">
        <f t="shared" si="32"/>
        <v>0.75231999999999999</v>
      </c>
      <c r="I1074" s="70">
        <f t="shared" si="33"/>
        <v>0.75231999999999999</v>
      </c>
      <c r="J1074" s="71">
        <f>ROUND((H1074*'2-Calculator'!$D$26),2)</f>
        <v>4957.79</v>
      </c>
      <c r="K1074" s="71">
        <f>ROUND((I1074*'2-Calculator'!$D$26),2)</f>
        <v>4957.79</v>
      </c>
      <c r="L1074" s="69">
        <v>5.61</v>
      </c>
      <c r="M1074" s="66" t="s">
        <v>2525</v>
      </c>
      <c r="N1074" s="66" t="s">
        <v>2526</v>
      </c>
      <c r="O1074" s="66"/>
      <c r="P1074" s="66" t="s">
        <v>1829</v>
      </c>
      <c r="Q1074" s="141">
        <v>2</v>
      </c>
    </row>
    <row r="1075" spans="1:17" s="72" customFormat="1">
      <c r="A1075" s="66"/>
      <c r="B1075" s="66" t="s">
        <v>217</v>
      </c>
      <c r="C1075" s="221" t="s">
        <v>1763</v>
      </c>
      <c r="D1075" s="66" t="s">
        <v>2089</v>
      </c>
      <c r="E1075" s="68">
        <v>1.3382499999999999</v>
      </c>
      <c r="F1075" s="74">
        <v>1</v>
      </c>
      <c r="G1075" s="74">
        <v>1</v>
      </c>
      <c r="H1075" s="68">
        <f t="shared" si="32"/>
        <v>1.3382499999999999</v>
      </c>
      <c r="I1075" s="70">
        <f t="shared" si="33"/>
        <v>1.3382499999999999</v>
      </c>
      <c r="J1075" s="71">
        <f>ROUND((H1075*'2-Calculator'!$D$26),2)</f>
        <v>8819.07</v>
      </c>
      <c r="K1075" s="71">
        <f>ROUND((I1075*'2-Calculator'!$D$26),2)</f>
        <v>8819.07</v>
      </c>
      <c r="L1075" s="69">
        <v>7.15</v>
      </c>
      <c r="M1075" s="66" t="s">
        <v>2525</v>
      </c>
      <c r="N1075" s="66" t="s">
        <v>2526</v>
      </c>
      <c r="O1075" s="66"/>
      <c r="P1075" s="66" t="s">
        <v>1829</v>
      </c>
      <c r="Q1075" s="141">
        <v>10</v>
      </c>
    </row>
    <row r="1076" spans="1:17" s="72" customFormat="1">
      <c r="A1076" s="66"/>
      <c r="B1076" s="66" t="s">
        <v>216</v>
      </c>
      <c r="C1076" s="221" t="s">
        <v>1763</v>
      </c>
      <c r="D1076" s="66" t="s">
        <v>2089</v>
      </c>
      <c r="E1076" s="68">
        <v>2.75441</v>
      </c>
      <c r="F1076" s="74">
        <v>1</v>
      </c>
      <c r="G1076" s="74">
        <v>1</v>
      </c>
      <c r="H1076" s="68">
        <f t="shared" si="32"/>
        <v>2.75441</v>
      </c>
      <c r="I1076" s="70">
        <f t="shared" si="33"/>
        <v>2.75441</v>
      </c>
      <c r="J1076" s="71">
        <f>ROUND((H1076*'2-Calculator'!$D$26),2)</f>
        <v>18151.560000000001</v>
      </c>
      <c r="K1076" s="71">
        <f>ROUND((I1076*'2-Calculator'!$D$26),2)</f>
        <v>18151.560000000001</v>
      </c>
      <c r="L1076" s="69">
        <v>15.38</v>
      </c>
      <c r="M1076" s="66" t="s">
        <v>2525</v>
      </c>
      <c r="N1076" s="66" t="s">
        <v>2526</v>
      </c>
      <c r="O1076" s="66"/>
      <c r="P1076" s="66" t="s">
        <v>1829</v>
      </c>
      <c r="Q1076" s="141">
        <v>23</v>
      </c>
    </row>
    <row r="1077" spans="1:17" s="72" customFormat="1">
      <c r="A1077" s="66"/>
      <c r="B1077" s="66" t="s">
        <v>215</v>
      </c>
      <c r="C1077" s="221" t="s">
        <v>1763</v>
      </c>
      <c r="D1077" s="66" t="s">
        <v>2089</v>
      </c>
      <c r="E1077" s="68">
        <v>6.1699200000000003</v>
      </c>
      <c r="F1077" s="74">
        <v>1</v>
      </c>
      <c r="G1077" s="74">
        <v>1</v>
      </c>
      <c r="H1077" s="68">
        <f t="shared" si="32"/>
        <v>6.1699200000000003</v>
      </c>
      <c r="I1077" s="70">
        <f t="shared" si="33"/>
        <v>6.1699200000000003</v>
      </c>
      <c r="J1077" s="71">
        <f>ROUND((H1077*'2-Calculator'!$D$26),2)</f>
        <v>40659.769999999997</v>
      </c>
      <c r="K1077" s="71">
        <f>ROUND((I1077*'2-Calculator'!$D$26),2)</f>
        <v>40659.769999999997</v>
      </c>
      <c r="L1077" s="69">
        <v>25.62</v>
      </c>
      <c r="M1077" s="66" t="s">
        <v>2525</v>
      </c>
      <c r="N1077" s="66" t="s">
        <v>2526</v>
      </c>
      <c r="O1077" s="66"/>
      <c r="P1077" s="66" t="s">
        <v>1829</v>
      </c>
      <c r="Q1077" s="141">
        <v>13</v>
      </c>
    </row>
    <row r="1078" spans="1:17" s="72" customFormat="1">
      <c r="A1078" s="66"/>
      <c r="B1078" s="66" t="s">
        <v>214</v>
      </c>
      <c r="C1078" s="221" t="s">
        <v>1764</v>
      </c>
      <c r="D1078" s="66" t="s">
        <v>2345</v>
      </c>
      <c r="E1078" s="68">
        <v>0.80122000000000004</v>
      </c>
      <c r="F1078" s="74">
        <v>1</v>
      </c>
      <c r="G1078" s="74">
        <v>1</v>
      </c>
      <c r="H1078" s="68">
        <f t="shared" si="32"/>
        <v>0.80122000000000004</v>
      </c>
      <c r="I1078" s="70">
        <f t="shared" si="33"/>
        <v>0.80122000000000004</v>
      </c>
      <c r="J1078" s="71">
        <f>ROUND((H1078*'2-Calculator'!$D$26),2)</f>
        <v>5280.04</v>
      </c>
      <c r="K1078" s="71">
        <f>ROUND((I1078*'2-Calculator'!$D$26),2)</f>
        <v>5280.04</v>
      </c>
      <c r="L1078" s="69">
        <v>4.18</v>
      </c>
      <c r="M1078" s="66" t="s">
        <v>2525</v>
      </c>
      <c r="N1078" s="66" t="s">
        <v>2526</v>
      </c>
      <c r="O1078" s="66"/>
      <c r="P1078" s="66" t="s">
        <v>1829</v>
      </c>
      <c r="Q1078" s="141">
        <v>4</v>
      </c>
    </row>
    <row r="1079" spans="1:17" s="72" customFormat="1">
      <c r="A1079" s="66"/>
      <c r="B1079" s="66" t="s">
        <v>213</v>
      </c>
      <c r="C1079" s="221" t="s">
        <v>1764</v>
      </c>
      <c r="D1079" s="66" t="s">
        <v>2345</v>
      </c>
      <c r="E1079" s="68">
        <v>1.0210699999999999</v>
      </c>
      <c r="F1079" s="74">
        <v>1</v>
      </c>
      <c r="G1079" s="74">
        <v>1</v>
      </c>
      <c r="H1079" s="68">
        <f t="shared" si="32"/>
        <v>1.0210699999999999</v>
      </c>
      <c r="I1079" s="70">
        <f t="shared" si="33"/>
        <v>1.0210699999999999</v>
      </c>
      <c r="J1079" s="71">
        <f>ROUND((H1079*'2-Calculator'!$D$26),2)</f>
        <v>6728.85</v>
      </c>
      <c r="K1079" s="71">
        <f>ROUND((I1079*'2-Calculator'!$D$26),2)</f>
        <v>6728.85</v>
      </c>
      <c r="L1079" s="69">
        <v>4.5999999999999996</v>
      </c>
      <c r="M1079" s="66" t="s">
        <v>2525</v>
      </c>
      <c r="N1079" s="66" t="s">
        <v>2526</v>
      </c>
      <c r="O1079" s="66"/>
      <c r="P1079" s="66" t="s">
        <v>1829</v>
      </c>
      <c r="Q1079" s="141">
        <v>19</v>
      </c>
    </row>
    <row r="1080" spans="1:17" s="72" customFormat="1">
      <c r="A1080" s="66"/>
      <c r="B1080" s="66" t="s">
        <v>212</v>
      </c>
      <c r="C1080" s="221" t="s">
        <v>1764</v>
      </c>
      <c r="D1080" s="66" t="s">
        <v>2345</v>
      </c>
      <c r="E1080" s="68">
        <v>1.6191</v>
      </c>
      <c r="F1080" s="74">
        <v>1</v>
      </c>
      <c r="G1080" s="74">
        <v>1</v>
      </c>
      <c r="H1080" s="68">
        <f t="shared" si="32"/>
        <v>1.6191</v>
      </c>
      <c r="I1080" s="70">
        <f t="shared" si="33"/>
        <v>1.6191</v>
      </c>
      <c r="J1080" s="71">
        <f>ROUND((H1080*'2-Calculator'!$D$26),2)</f>
        <v>10669.87</v>
      </c>
      <c r="K1080" s="71">
        <f>ROUND((I1080*'2-Calculator'!$D$26),2)</f>
        <v>10669.87</v>
      </c>
      <c r="L1080" s="69">
        <v>8.0299999999999994</v>
      </c>
      <c r="M1080" s="66" t="s">
        <v>2525</v>
      </c>
      <c r="N1080" s="66" t="s">
        <v>2526</v>
      </c>
      <c r="O1080" s="66"/>
      <c r="P1080" s="66" t="s">
        <v>1829</v>
      </c>
      <c r="Q1080" s="141">
        <v>15</v>
      </c>
    </row>
    <row r="1081" spans="1:17" s="72" customFormat="1">
      <c r="A1081" s="66"/>
      <c r="B1081" s="66" t="s">
        <v>211</v>
      </c>
      <c r="C1081" s="221" t="s">
        <v>1764</v>
      </c>
      <c r="D1081" s="66" t="s">
        <v>2345</v>
      </c>
      <c r="E1081" s="68">
        <v>3.31298</v>
      </c>
      <c r="F1081" s="74">
        <v>1</v>
      </c>
      <c r="G1081" s="74">
        <v>1</v>
      </c>
      <c r="H1081" s="68">
        <f t="shared" si="32"/>
        <v>3.31298</v>
      </c>
      <c r="I1081" s="70">
        <f t="shared" si="33"/>
        <v>3.31298</v>
      </c>
      <c r="J1081" s="71">
        <f>ROUND((H1081*'2-Calculator'!$D$26),2)</f>
        <v>21832.54</v>
      </c>
      <c r="K1081" s="71">
        <f>ROUND((I1081*'2-Calculator'!$D$26),2)</f>
        <v>21832.54</v>
      </c>
      <c r="L1081" s="69">
        <v>16.149999999999999</v>
      </c>
      <c r="M1081" s="66" t="s">
        <v>2525</v>
      </c>
      <c r="N1081" s="66" t="s">
        <v>2526</v>
      </c>
      <c r="O1081" s="66"/>
      <c r="P1081" s="66" t="s">
        <v>1829</v>
      </c>
      <c r="Q1081" s="141">
        <v>10</v>
      </c>
    </row>
    <row r="1082" spans="1:17" s="72" customFormat="1">
      <c r="A1082" s="66"/>
      <c r="B1082" s="66" t="s">
        <v>210</v>
      </c>
      <c r="C1082" s="221" t="s">
        <v>1765</v>
      </c>
      <c r="D1082" s="66" t="s">
        <v>2346</v>
      </c>
      <c r="E1082" s="68">
        <v>0.54771999999999998</v>
      </c>
      <c r="F1082" s="74">
        <v>1</v>
      </c>
      <c r="G1082" s="74">
        <v>1</v>
      </c>
      <c r="H1082" s="68">
        <f t="shared" si="32"/>
        <v>0.54771999999999998</v>
      </c>
      <c r="I1082" s="70">
        <f t="shared" si="33"/>
        <v>0.54771999999999998</v>
      </c>
      <c r="J1082" s="71">
        <f>ROUND((H1082*'2-Calculator'!$D$26),2)</f>
        <v>3609.47</v>
      </c>
      <c r="K1082" s="71">
        <f>ROUND((I1082*'2-Calculator'!$D$26),2)</f>
        <v>3609.47</v>
      </c>
      <c r="L1082" s="69">
        <v>2</v>
      </c>
      <c r="M1082" s="66" t="s">
        <v>2525</v>
      </c>
      <c r="N1082" s="66" t="s">
        <v>2526</v>
      </c>
      <c r="O1082" s="66"/>
      <c r="P1082" s="66" t="s">
        <v>1829</v>
      </c>
      <c r="Q1082" s="141">
        <v>0</v>
      </c>
    </row>
    <row r="1083" spans="1:17" s="72" customFormat="1">
      <c r="A1083" s="66"/>
      <c r="B1083" s="66" t="s">
        <v>209</v>
      </c>
      <c r="C1083" s="221" t="s">
        <v>1765</v>
      </c>
      <c r="D1083" s="66" t="s">
        <v>2346</v>
      </c>
      <c r="E1083" s="68">
        <v>1.15547</v>
      </c>
      <c r="F1083" s="74">
        <v>1</v>
      </c>
      <c r="G1083" s="74">
        <v>1</v>
      </c>
      <c r="H1083" s="68">
        <f t="shared" si="32"/>
        <v>1.15547</v>
      </c>
      <c r="I1083" s="70">
        <f t="shared" si="33"/>
        <v>1.15547</v>
      </c>
      <c r="J1083" s="71">
        <f>ROUND((H1083*'2-Calculator'!$D$26),2)</f>
        <v>7614.55</v>
      </c>
      <c r="K1083" s="71">
        <f>ROUND((I1083*'2-Calculator'!$D$26),2)</f>
        <v>7614.55</v>
      </c>
      <c r="L1083" s="69">
        <v>6.84</v>
      </c>
      <c r="M1083" s="66" t="s">
        <v>2525</v>
      </c>
      <c r="N1083" s="66" t="s">
        <v>2526</v>
      </c>
      <c r="O1083" s="66"/>
      <c r="P1083" s="66" t="s">
        <v>1829</v>
      </c>
      <c r="Q1083" s="141">
        <v>3</v>
      </c>
    </row>
    <row r="1084" spans="1:17" s="72" customFormat="1">
      <c r="A1084" s="66"/>
      <c r="B1084" s="66" t="s">
        <v>208</v>
      </c>
      <c r="C1084" s="221" t="s">
        <v>1765</v>
      </c>
      <c r="D1084" s="66" t="s">
        <v>2346</v>
      </c>
      <c r="E1084" s="68">
        <v>1.73448</v>
      </c>
      <c r="F1084" s="74">
        <v>1</v>
      </c>
      <c r="G1084" s="74">
        <v>1</v>
      </c>
      <c r="H1084" s="68">
        <f t="shared" si="32"/>
        <v>1.73448</v>
      </c>
      <c r="I1084" s="70">
        <f t="shared" si="33"/>
        <v>1.73448</v>
      </c>
      <c r="J1084" s="71">
        <f>ROUND((H1084*'2-Calculator'!$D$26),2)</f>
        <v>11430.22</v>
      </c>
      <c r="K1084" s="71">
        <f>ROUND((I1084*'2-Calculator'!$D$26),2)</f>
        <v>11430.22</v>
      </c>
      <c r="L1084" s="69">
        <v>7.79</v>
      </c>
      <c r="M1084" s="66" t="s">
        <v>2525</v>
      </c>
      <c r="N1084" s="66" t="s">
        <v>2526</v>
      </c>
      <c r="O1084" s="66"/>
      <c r="P1084" s="66" t="s">
        <v>1829</v>
      </c>
      <c r="Q1084" s="141">
        <v>0</v>
      </c>
    </row>
    <row r="1085" spans="1:17" s="72" customFormat="1">
      <c r="A1085" s="66"/>
      <c r="B1085" s="66" t="s">
        <v>207</v>
      </c>
      <c r="C1085" s="221" t="s">
        <v>1765</v>
      </c>
      <c r="D1085" s="66" t="s">
        <v>2346</v>
      </c>
      <c r="E1085" s="68">
        <v>3.2812700000000001</v>
      </c>
      <c r="F1085" s="74">
        <v>1</v>
      </c>
      <c r="G1085" s="74">
        <v>1</v>
      </c>
      <c r="H1085" s="68">
        <f t="shared" si="32"/>
        <v>3.2812700000000001</v>
      </c>
      <c r="I1085" s="70">
        <f t="shared" si="33"/>
        <v>3.2812700000000001</v>
      </c>
      <c r="J1085" s="71">
        <f>ROUND((H1085*'2-Calculator'!$D$26),2)</f>
        <v>21623.57</v>
      </c>
      <c r="K1085" s="71">
        <f>ROUND((I1085*'2-Calculator'!$D$26),2)</f>
        <v>21623.57</v>
      </c>
      <c r="L1085" s="69">
        <v>12</v>
      </c>
      <c r="M1085" s="66" t="s">
        <v>2525</v>
      </c>
      <c r="N1085" s="66" t="s">
        <v>2526</v>
      </c>
      <c r="O1085" s="66"/>
      <c r="P1085" s="66" t="s">
        <v>1829</v>
      </c>
      <c r="Q1085" s="141">
        <v>0</v>
      </c>
    </row>
    <row r="1086" spans="1:17" s="72" customFormat="1">
      <c r="A1086" s="66"/>
      <c r="B1086" s="66" t="s">
        <v>206</v>
      </c>
      <c r="C1086" s="221" t="s">
        <v>1766</v>
      </c>
      <c r="D1086" s="66" t="s">
        <v>2347</v>
      </c>
      <c r="E1086" s="68">
        <v>0.55715000000000003</v>
      </c>
      <c r="F1086" s="74">
        <v>1</v>
      </c>
      <c r="G1086" s="74">
        <v>1</v>
      </c>
      <c r="H1086" s="68">
        <f t="shared" si="32"/>
        <v>0.55715000000000003</v>
      </c>
      <c r="I1086" s="70">
        <f t="shared" si="33"/>
        <v>0.55715000000000003</v>
      </c>
      <c r="J1086" s="71">
        <f>ROUND((H1086*'2-Calculator'!$D$26),2)</f>
        <v>3671.62</v>
      </c>
      <c r="K1086" s="71">
        <f>ROUND((I1086*'2-Calculator'!$D$26),2)</f>
        <v>3671.62</v>
      </c>
      <c r="L1086" s="69">
        <v>2.73</v>
      </c>
      <c r="M1086" s="66" t="s">
        <v>2525</v>
      </c>
      <c r="N1086" s="66" t="s">
        <v>2526</v>
      </c>
      <c r="O1086" s="66"/>
      <c r="P1086" s="66" t="s">
        <v>1829</v>
      </c>
      <c r="Q1086" s="141">
        <v>0</v>
      </c>
    </row>
    <row r="1087" spans="1:17" s="72" customFormat="1">
      <c r="A1087" s="66"/>
      <c r="B1087" s="66" t="s">
        <v>205</v>
      </c>
      <c r="C1087" s="221" t="s">
        <v>1766</v>
      </c>
      <c r="D1087" s="66" t="s">
        <v>2347</v>
      </c>
      <c r="E1087" s="68">
        <v>0.73104999999999998</v>
      </c>
      <c r="F1087" s="74">
        <v>1</v>
      </c>
      <c r="G1087" s="74">
        <v>1</v>
      </c>
      <c r="H1087" s="68">
        <f t="shared" si="32"/>
        <v>0.73104999999999998</v>
      </c>
      <c r="I1087" s="70">
        <f t="shared" si="33"/>
        <v>0.73104999999999998</v>
      </c>
      <c r="J1087" s="71">
        <f>ROUND((H1087*'2-Calculator'!$D$26),2)</f>
        <v>4817.62</v>
      </c>
      <c r="K1087" s="71">
        <f>ROUND((I1087*'2-Calculator'!$D$26),2)</f>
        <v>4817.62</v>
      </c>
      <c r="L1087" s="69">
        <v>3.52</v>
      </c>
      <c r="M1087" s="66" t="s">
        <v>2525</v>
      </c>
      <c r="N1087" s="66" t="s">
        <v>2526</v>
      </c>
      <c r="O1087" s="66"/>
      <c r="P1087" s="66" t="s">
        <v>1829</v>
      </c>
      <c r="Q1087" s="141">
        <v>8</v>
      </c>
    </row>
    <row r="1088" spans="1:17" s="72" customFormat="1">
      <c r="A1088" s="66"/>
      <c r="B1088" s="66" t="s">
        <v>204</v>
      </c>
      <c r="C1088" s="221" t="s">
        <v>1766</v>
      </c>
      <c r="D1088" s="66" t="s">
        <v>2347</v>
      </c>
      <c r="E1088" s="68">
        <v>1.1393599999999999</v>
      </c>
      <c r="F1088" s="74">
        <v>1</v>
      </c>
      <c r="G1088" s="74">
        <v>1</v>
      </c>
      <c r="H1088" s="68">
        <f t="shared" si="32"/>
        <v>1.1393599999999999</v>
      </c>
      <c r="I1088" s="70">
        <f t="shared" si="33"/>
        <v>1.1393599999999999</v>
      </c>
      <c r="J1088" s="71">
        <f>ROUND((H1088*'2-Calculator'!$D$26),2)</f>
        <v>7508.38</v>
      </c>
      <c r="K1088" s="71">
        <f>ROUND((I1088*'2-Calculator'!$D$26),2)</f>
        <v>7508.38</v>
      </c>
      <c r="L1088" s="69">
        <v>6.52</v>
      </c>
      <c r="M1088" s="66" t="s">
        <v>2525</v>
      </c>
      <c r="N1088" s="66" t="s">
        <v>2526</v>
      </c>
      <c r="O1088" s="66"/>
      <c r="P1088" s="66" t="s">
        <v>1829</v>
      </c>
      <c r="Q1088" s="141">
        <v>15</v>
      </c>
    </row>
    <row r="1089" spans="1:17" s="72" customFormat="1">
      <c r="A1089" s="66"/>
      <c r="B1089" s="66" t="s">
        <v>203</v>
      </c>
      <c r="C1089" s="221" t="s">
        <v>1766</v>
      </c>
      <c r="D1089" s="66" t="s">
        <v>2347</v>
      </c>
      <c r="E1089" s="68">
        <v>2.2359599999999999</v>
      </c>
      <c r="F1089" s="74">
        <v>1</v>
      </c>
      <c r="G1089" s="74">
        <v>1</v>
      </c>
      <c r="H1089" s="68">
        <f t="shared" si="32"/>
        <v>2.2359599999999999</v>
      </c>
      <c r="I1089" s="70">
        <f t="shared" si="33"/>
        <v>2.2359599999999999</v>
      </c>
      <c r="J1089" s="71">
        <f>ROUND((H1089*'2-Calculator'!$D$26),2)</f>
        <v>14734.98</v>
      </c>
      <c r="K1089" s="71">
        <f>ROUND((I1089*'2-Calculator'!$D$26),2)</f>
        <v>14734.98</v>
      </c>
      <c r="L1089" s="69">
        <v>11.9</v>
      </c>
      <c r="M1089" s="66" t="s">
        <v>2525</v>
      </c>
      <c r="N1089" s="66" t="s">
        <v>2526</v>
      </c>
      <c r="O1089" s="66"/>
      <c r="P1089" s="66" t="s">
        <v>1829</v>
      </c>
      <c r="Q1089" s="141">
        <v>2</v>
      </c>
    </row>
    <row r="1090" spans="1:17" s="72" customFormat="1">
      <c r="A1090" s="66"/>
      <c r="B1090" s="66" t="s">
        <v>2090</v>
      </c>
      <c r="C1090" s="221" t="s">
        <v>2091</v>
      </c>
      <c r="D1090" s="66" t="s">
        <v>2482</v>
      </c>
      <c r="E1090" s="68">
        <v>0.60636999999999996</v>
      </c>
      <c r="F1090" s="74">
        <v>1</v>
      </c>
      <c r="G1090" s="74">
        <v>1</v>
      </c>
      <c r="H1090" s="68">
        <f t="shared" si="32"/>
        <v>0.60636999999999996</v>
      </c>
      <c r="I1090" s="70">
        <f t="shared" si="33"/>
        <v>0.60636999999999996</v>
      </c>
      <c r="J1090" s="71">
        <f>ROUND((H1090*'2-Calculator'!$D$26),2)</f>
        <v>3995.98</v>
      </c>
      <c r="K1090" s="71">
        <f>ROUND((I1090*'2-Calculator'!$D$26),2)</f>
        <v>3995.98</v>
      </c>
      <c r="L1090" s="69">
        <v>2.97</v>
      </c>
      <c r="M1090" s="66" t="s">
        <v>2525</v>
      </c>
      <c r="N1090" s="66" t="s">
        <v>2526</v>
      </c>
      <c r="O1090" s="66"/>
      <c r="P1090" s="66" t="s">
        <v>1829</v>
      </c>
      <c r="Q1090" s="141">
        <v>0</v>
      </c>
    </row>
    <row r="1091" spans="1:17" s="72" customFormat="1">
      <c r="A1091" s="66"/>
      <c r="B1091" s="66" t="s">
        <v>2092</v>
      </c>
      <c r="C1091" s="221" t="s">
        <v>2091</v>
      </c>
      <c r="D1091" s="66" t="s">
        <v>2482</v>
      </c>
      <c r="E1091" s="68">
        <v>0.74658000000000002</v>
      </c>
      <c r="F1091" s="74">
        <v>1</v>
      </c>
      <c r="G1091" s="74">
        <v>1</v>
      </c>
      <c r="H1091" s="68">
        <f t="shared" si="32"/>
        <v>0.74658000000000002</v>
      </c>
      <c r="I1091" s="70">
        <f t="shared" si="33"/>
        <v>0.74658000000000002</v>
      </c>
      <c r="J1091" s="71">
        <f>ROUND((H1091*'2-Calculator'!$D$26),2)</f>
        <v>4919.96</v>
      </c>
      <c r="K1091" s="71">
        <f>ROUND((I1091*'2-Calculator'!$D$26),2)</f>
        <v>4919.96</v>
      </c>
      <c r="L1091" s="69">
        <v>4.33</v>
      </c>
      <c r="M1091" s="66" t="s">
        <v>2525</v>
      </c>
      <c r="N1091" s="66" t="s">
        <v>2526</v>
      </c>
      <c r="O1091" s="66"/>
      <c r="P1091" s="66" t="s">
        <v>1829</v>
      </c>
      <c r="Q1091" s="141">
        <v>42</v>
      </c>
    </row>
    <row r="1092" spans="1:17" s="72" customFormat="1">
      <c r="A1092" s="66"/>
      <c r="B1092" s="66" t="s">
        <v>2093</v>
      </c>
      <c r="C1092" s="221" t="s">
        <v>2091</v>
      </c>
      <c r="D1092" s="66" t="s">
        <v>2482</v>
      </c>
      <c r="E1092" s="68">
        <v>1.60663</v>
      </c>
      <c r="F1092" s="74">
        <v>1</v>
      </c>
      <c r="G1092" s="74">
        <v>1</v>
      </c>
      <c r="H1092" s="68">
        <f t="shared" si="32"/>
        <v>1.60663</v>
      </c>
      <c r="I1092" s="70">
        <f t="shared" si="33"/>
        <v>1.60663</v>
      </c>
      <c r="J1092" s="71">
        <f>ROUND((H1092*'2-Calculator'!$D$26),2)</f>
        <v>10587.69</v>
      </c>
      <c r="K1092" s="71">
        <f>ROUND((I1092*'2-Calculator'!$D$26),2)</f>
        <v>10587.69</v>
      </c>
      <c r="L1092" s="69">
        <v>9.89</v>
      </c>
      <c r="M1092" s="66" t="s">
        <v>2525</v>
      </c>
      <c r="N1092" s="66" t="s">
        <v>2526</v>
      </c>
      <c r="O1092" s="66"/>
      <c r="P1092" s="66" t="s">
        <v>1829</v>
      </c>
      <c r="Q1092" s="141">
        <v>28</v>
      </c>
    </row>
    <row r="1093" spans="1:17" s="72" customFormat="1">
      <c r="A1093" s="66"/>
      <c r="B1093" s="66" t="s">
        <v>2094</v>
      </c>
      <c r="C1093" s="221" t="s">
        <v>2091</v>
      </c>
      <c r="D1093" s="66" t="s">
        <v>2482</v>
      </c>
      <c r="E1093" s="68">
        <v>5.1494200000000001</v>
      </c>
      <c r="F1093" s="74">
        <v>1</v>
      </c>
      <c r="G1093" s="74">
        <v>1</v>
      </c>
      <c r="H1093" s="68">
        <f t="shared" si="32"/>
        <v>5.1494200000000001</v>
      </c>
      <c r="I1093" s="70">
        <f t="shared" si="33"/>
        <v>5.1494200000000001</v>
      </c>
      <c r="J1093" s="71">
        <f>ROUND((H1093*'2-Calculator'!$D$26),2)</f>
        <v>33934.68</v>
      </c>
      <c r="K1093" s="71">
        <f>ROUND((I1093*'2-Calculator'!$D$26),2)</f>
        <v>33934.68</v>
      </c>
      <c r="L1093" s="69">
        <v>25.87</v>
      </c>
      <c r="M1093" s="66" t="s">
        <v>2525</v>
      </c>
      <c r="N1093" s="66" t="s">
        <v>2526</v>
      </c>
      <c r="O1093" s="66"/>
      <c r="P1093" s="66" t="s">
        <v>1829</v>
      </c>
      <c r="Q1093" s="141">
        <v>1</v>
      </c>
    </row>
    <row r="1094" spans="1:17" s="72" customFormat="1">
      <c r="A1094" s="66"/>
      <c r="B1094" s="66" t="s">
        <v>2095</v>
      </c>
      <c r="C1094" s="221" t="s">
        <v>2096</v>
      </c>
      <c r="D1094" s="66" t="s">
        <v>2097</v>
      </c>
      <c r="E1094" s="68">
        <v>0.62890999999999997</v>
      </c>
      <c r="F1094" s="74">
        <v>1</v>
      </c>
      <c r="G1094" s="74">
        <v>1</v>
      </c>
      <c r="H1094" s="68">
        <f t="shared" si="32"/>
        <v>0.62890999999999997</v>
      </c>
      <c r="I1094" s="70">
        <f t="shared" si="33"/>
        <v>0.62890999999999997</v>
      </c>
      <c r="J1094" s="71">
        <f>ROUND((H1094*'2-Calculator'!$D$26),2)</f>
        <v>4144.5200000000004</v>
      </c>
      <c r="K1094" s="71">
        <f>ROUND((I1094*'2-Calculator'!$D$26),2)</f>
        <v>4144.5200000000004</v>
      </c>
      <c r="L1094" s="69">
        <v>2.76</v>
      </c>
      <c r="M1094" s="66" t="s">
        <v>2525</v>
      </c>
      <c r="N1094" s="66" t="s">
        <v>2526</v>
      </c>
      <c r="O1094" s="66"/>
      <c r="P1094" s="66" t="s">
        <v>1829</v>
      </c>
      <c r="Q1094" s="141">
        <v>24</v>
      </c>
    </row>
    <row r="1095" spans="1:17" s="72" customFormat="1">
      <c r="A1095" s="66"/>
      <c r="B1095" s="66" t="s">
        <v>2098</v>
      </c>
      <c r="C1095" s="221" t="s">
        <v>2096</v>
      </c>
      <c r="D1095" s="66" t="s">
        <v>2097</v>
      </c>
      <c r="E1095" s="68">
        <v>0.79727999999999999</v>
      </c>
      <c r="F1095" s="74">
        <v>1</v>
      </c>
      <c r="G1095" s="74">
        <v>1</v>
      </c>
      <c r="H1095" s="68">
        <f t="shared" si="32"/>
        <v>0.79727999999999999</v>
      </c>
      <c r="I1095" s="70">
        <f t="shared" si="33"/>
        <v>0.79727999999999999</v>
      </c>
      <c r="J1095" s="71">
        <f>ROUND((H1095*'2-Calculator'!$D$26),2)</f>
        <v>5254.08</v>
      </c>
      <c r="K1095" s="71">
        <f>ROUND((I1095*'2-Calculator'!$D$26),2)</f>
        <v>5254.08</v>
      </c>
      <c r="L1095" s="69">
        <v>3.71</v>
      </c>
      <c r="M1095" s="66" t="s">
        <v>2525</v>
      </c>
      <c r="N1095" s="66" t="s">
        <v>2526</v>
      </c>
      <c r="O1095" s="66"/>
      <c r="P1095" s="66" t="s">
        <v>1829</v>
      </c>
      <c r="Q1095" s="141">
        <v>169</v>
      </c>
    </row>
    <row r="1096" spans="1:17" s="72" customFormat="1">
      <c r="A1096" s="66"/>
      <c r="B1096" s="66" t="s">
        <v>2099</v>
      </c>
      <c r="C1096" s="221" t="s">
        <v>2096</v>
      </c>
      <c r="D1096" s="66" t="s">
        <v>2097</v>
      </c>
      <c r="E1096" s="68">
        <v>1.20889</v>
      </c>
      <c r="F1096" s="74">
        <v>1</v>
      </c>
      <c r="G1096" s="74">
        <v>1</v>
      </c>
      <c r="H1096" s="68">
        <f t="shared" si="32"/>
        <v>1.20889</v>
      </c>
      <c r="I1096" s="70">
        <f t="shared" si="33"/>
        <v>1.20889</v>
      </c>
      <c r="J1096" s="71">
        <f>ROUND((H1096*'2-Calculator'!$D$26),2)</f>
        <v>7966.59</v>
      </c>
      <c r="K1096" s="71">
        <f>ROUND((I1096*'2-Calculator'!$D$26),2)</f>
        <v>7966.59</v>
      </c>
      <c r="L1096" s="69">
        <v>5.21</v>
      </c>
      <c r="M1096" s="66" t="s">
        <v>2525</v>
      </c>
      <c r="N1096" s="66" t="s">
        <v>2526</v>
      </c>
      <c r="O1096" s="66"/>
      <c r="P1096" s="66" t="s">
        <v>1829</v>
      </c>
      <c r="Q1096" s="141">
        <v>80</v>
      </c>
    </row>
    <row r="1097" spans="1:17" s="72" customFormat="1">
      <c r="A1097" s="66"/>
      <c r="B1097" s="66" t="s">
        <v>2100</v>
      </c>
      <c r="C1097" s="221" t="s">
        <v>2096</v>
      </c>
      <c r="D1097" s="66" t="s">
        <v>2097</v>
      </c>
      <c r="E1097" s="68">
        <v>2.7210700000000001</v>
      </c>
      <c r="F1097" s="74">
        <v>1</v>
      </c>
      <c r="G1097" s="74">
        <v>1</v>
      </c>
      <c r="H1097" s="68">
        <f t="shared" si="32"/>
        <v>2.7210700000000001</v>
      </c>
      <c r="I1097" s="70">
        <f t="shared" si="33"/>
        <v>2.7210700000000001</v>
      </c>
      <c r="J1097" s="71">
        <f>ROUND((H1097*'2-Calculator'!$D$26),2)</f>
        <v>17931.849999999999</v>
      </c>
      <c r="K1097" s="71">
        <f>ROUND((I1097*'2-Calculator'!$D$26),2)</f>
        <v>17931.849999999999</v>
      </c>
      <c r="L1097" s="69">
        <v>14.21</v>
      </c>
      <c r="M1097" s="66" t="s">
        <v>2525</v>
      </c>
      <c r="N1097" s="66" t="s">
        <v>2526</v>
      </c>
      <c r="O1097" s="66"/>
      <c r="P1097" s="66" t="s">
        <v>1829</v>
      </c>
      <c r="Q1097" s="141">
        <v>5</v>
      </c>
    </row>
    <row r="1098" spans="1:17" s="72" customFormat="1">
      <c r="A1098" s="66"/>
      <c r="B1098" s="66" t="s">
        <v>202</v>
      </c>
      <c r="C1098" s="221" t="s">
        <v>1767</v>
      </c>
      <c r="D1098" s="66" t="s">
        <v>2483</v>
      </c>
      <c r="E1098" s="68">
        <v>1.0046900000000001</v>
      </c>
      <c r="F1098" s="74">
        <v>1</v>
      </c>
      <c r="G1098" s="74">
        <v>1</v>
      </c>
      <c r="H1098" s="68">
        <f t="shared" si="32"/>
        <v>1.0046900000000001</v>
      </c>
      <c r="I1098" s="70">
        <f t="shared" si="33"/>
        <v>1.0046900000000001</v>
      </c>
      <c r="J1098" s="71">
        <f>ROUND((H1098*'2-Calculator'!$D$26),2)</f>
        <v>6620.91</v>
      </c>
      <c r="K1098" s="71">
        <f>ROUND((I1098*'2-Calculator'!$D$26),2)</f>
        <v>6620.91</v>
      </c>
      <c r="L1098" s="69">
        <v>3.97</v>
      </c>
      <c r="M1098" s="66" t="s">
        <v>2525</v>
      </c>
      <c r="N1098" s="66" t="s">
        <v>2526</v>
      </c>
      <c r="O1098" s="66"/>
      <c r="P1098" s="66" t="s">
        <v>1829</v>
      </c>
      <c r="Q1098" s="141">
        <v>8</v>
      </c>
    </row>
    <row r="1099" spans="1:17" s="72" customFormat="1">
      <c r="A1099" s="66"/>
      <c r="B1099" s="66" t="s">
        <v>201</v>
      </c>
      <c r="C1099" s="221" t="s">
        <v>1767</v>
      </c>
      <c r="D1099" s="66" t="s">
        <v>2483</v>
      </c>
      <c r="E1099" s="68">
        <v>1.47536</v>
      </c>
      <c r="F1099" s="74">
        <v>1</v>
      </c>
      <c r="G1099" s="74">
        <v>1</v>
      </c>
      <c r="H1099" s="68">
        <f t="shared" si="32"/>
        <v>1.47536</v>
      </c>
      <c r="I1099" s="70">
        <f t="shared" si="33"/>
        <v>1.47536</v>
      </c>
      <c r="J1099" s="71">
        <f>ROUND((H1099*'2-Calculator'!$D$26),2)</f>
        <v>9722.6200000000008</v>
      </c>
      <c r="K1099" s="71">
        <f>ROUND((I1099*'2-Calculator'!$D$26),2)</f>
        <v>9722.6200000000008</v>
      </c>
      <c r="L1099" s="69">
        <v>5.77</v>
      </c>
      <c r="M1099" s="66" t="s">
        <v>2525</v>
      </c>
      <c r="N1099" s="66" t="s">
        <v>2526</v>
      </c>
      <c r="O1099" s="66"/>
      <c r="P1099" s="66" t="s">
        <v>1829</v>
      </c>
      <c r="Q1099" s="141">
        <v>40</v>
      </c>
    </row>
    <row r="1100" spans="1:17" s="72" customFormat="1">
      <c r="A1100" s="66"/>
      <c r="B1100" s="66" t="s">
        <v>200</v>
      </c>
      <c r="C1100" s="221" t="s">
        <v>1767</v>
      </c>
      <c r="D1100" s="66" t="s">
        <v>2483</v>
      </c>
      <c r="E1100" s="68">
        <v>2.4718100000000001</v>
      </c>
      <c r="F1100" s="74">
        <v>1</v>
      </c>
      <c r="G1100" s="74">
        <v>1</v>
      </c>
      <c r="H1100" s="68">
        <f t="shared" si="32"/>
        <v>2.4718100000000001</v>
      </c>
      <c r="I1100" s="70">
        <f t="shared" si="33"/>
        <v>2.4718100000000001</v>
      </c>
      <c r="J1100" s="71">
        <f>ROUND((H1100*'2-Calculator'!$D$26),2)</f>
        <v>16289.23</v>
      </c>
      <c r="K1100" s="71">
        <f>ROUND((I1100*'2-Calculator'!$D$26),2)</f>
        <v>16289.23</v>
      </c>
      <c r="L1100" s="69">
        <v>10.130000000000001</v>
      </c>
      <c r="M1100" s="66" t="s">
        <v>2525</v>
      </c>
      <c r="N1100" s="66" t="s">
        <v>2526</v>
      </c>
      <c r="O1100" s="66"/>
      <c r="P1100" s="66" t="s">
        <v>1829</v>
      </c>
      <c r="Q1100" s="141">
        <v>119</v>
      </c>
    </row>
    <row r="1101" spans="1:17" s="72" customFormat="1">
      <c r="A1101" s="66"/>
      <c r="B1101" s="66" t="s">
        <v>199</v>
      </c>
      <c r="C1101" s="221" t="s">
        <v>1767</v>
      </c>
      <c r="D1101" s="66" t="s">
        <v>2483</v>
      </c>
      <c r="E1101" s="68">
        <v>4.7015399999999996</v>
      </c>
      <c r="F1101" s="74">
        <v>1</v>
      </c>
      <c r="G1101" s="74">
        <v>1</v>
      </c>
      <c r="H1101" s="68">
        <f t="shared" si="32"/>
        <v>4.7015399999999996</v>
      </c>
      <c r="I1101" s="70">
        <f t="shared" si="33"/>
        <v>4.7015399999999996</v>
      </c>
      <c r="J1101" s="71">
        <f>ROUND((H1101*'2-Calculator'!$D$26),2)</f>
        <v>30983.15</v>
      </c>
      <c r="K1101" s="71">
        <f>ROUND((I1101*'2-Calculator'!$D$26),2)</f>
        <v>30983.15</v>
      </c>
      <c r="L1101" s="69">
        <v>18.57</v>
      </c>
      <c r="M1101" s="66" t="s">
        <v>2525</v>
      </c>
      <c r="N1101" s="66" t="s">
        <v>2526</v>
      </c>
      <c r="O1101" s="66"/>
      <c r="P1101" s="66" t="s">
        <v>1829</v>
      </c>
      <c r="Q1101" s="141">
        <v>131</v>
      </c>
    </row>
    <row r="1102" spans="1:17" s="72" customFormat="1">
      <c r="A1102" s="66"/>
      <c r="B1102" s="66" t="s">
        <v>198</v>
      </c>
      <c r="C1102" s="221" t="s">
        <v>1768</v>
      </c>
      <c r="D1102" s="66" t="s">
        <v>2484</v>
      </c>
      <c r="E1102" s="68">
        <v>0.97682000000000002</v>
      </c>
      <c r="F1102" s="74">
        <v>1</v>
      </c>
      <c r="G1102" s="74">
        <v>1</v>
      </c>
      <c r="H1102" s="68">
        <f t="shared" ref="H1102:H1165" si="34">ROUND(E1102*F1102,5)</f>
        <v>0.97682000000000002</v>
      </c>
      <c r="I1102" s="70">
        <f t="shared" ref="I1102:I1165" si="35">ROUND(E1102*G1102,5)</f>
        <v>0.97682000000000002</v>
      </c>
      <c r="J1102" s="71">
        <f>ROUND((H1102*'2-Calculator'!$D$26),2)</f>
        <v>6437.24</v>
      </c>
      <c r="K1102" s="71">
        <f>ROUND((I1102*'2-Calculator'!$D$26),2)</f>
        <v>6437.24</v>
      </c>
      <c r="L1102" s="69">
        <v>4.22</v>
      </c>
      <c r="M1102" s="66" t="s">
        <v>2525</v>
      </c>
      <c r="N1102" s="66" t="s">
        <v>2526</v>
      </c>
      <c r="O1102" s="66"/>
      <c r="P1102" s="66" t="s">
        <v>1829</v>
      </c>
      <c r="Q1102" s="141">
        <v>10</v>
      </c>
    </row>
    <row r="1103" spans="1:17" s="72" customFormat="1">
      <c r="A1103" s="66"/>
      <c r="B1103" s="66" t="s">
        <v>197</v>
      </c>
      <c r="C1103" s="221" t="s">
        <v>1768</v>
      </c>
      <c r="D1103" s="66" t="s">
        <v>2484</v>
      </c>
      <c r="E1103" s="68">
        <v>1.31277</v>
      </c>
      <c r="F1103" s="74">
        <v>1</v>
      </c>
      <c r="G1103" s="74">
        <v>1</v>
      </c>
      <c r="H1103" s="68">
        <f t="shared" si="34"/>
        <v>1.31277</v>
      </c>
      <c r="I1103" s="70">
        <f t="shared" si="35"/>
        <v>1.31277</v>
      </c>
      <c r="J1103" s="71">
        <f>ROUND((H1103*'2-Calculator'!$D$26),2)</f>
        <v>8651.15</v>
      </c>
      <c r="K1103" s="71">
        <f>ROUND((I1103*'2-Calculator'!$D$26),2)</f>
        <v>8651.15</v>
      </c>
      <c r="L1103" s="69">
        <v>5.93</v>
      </c>
      <c r="M1103" s="66" t="s">
        <v>2525</v>
      </c>
      <c r="N1103" s="66" t="s">
        <v>2526</v>
      </c>
      <c r="O1103" s="66"/>
      <c r="P1103" s="66" t="s">
        <v>1829</v>
      </c>
      <c r="Q1103" s="141">
        <v>36</v>
      </c>
    </row>
    <row r="1104" spans="1:17" s="72" customFormat="1">
      <c r="A1104" s="66"/>
      <c r="B1104" s="66" t="s">
        <v>196</v>
      </c>
      <c r="C1104" s="221" t="s">
        <v>1768</v>
      </c>
      <c r="D1104" s="66" t="s">
        <v>2484</v>
      </c>
      <c r="E1104" s="68">
        <v>2.3311000000000002</v>
      </c>
      <c r="F1104" s="74">
        <v>1</v>
      </c>
      <c r="G1104" s="74">
        <v>1</v>
      </c>
      <c r="H1104" s="68">
        <f t="shared" si="34"/>
        <v>2.3311000000000002</v>
      </c>
      <c r="I1104" s="70">
        <f t="shared" si="35"/>
        <v>2.3311000000000002</v>
      </c>
      <c r="J1104" s="71">
        <f>ROUND((H1104*'2-Calculator'!$D$26),2)</f>
        <v>15361.95</v>
      </c>
      <c r="K1104" s="71">
        <f>ROUND((I1104*'2-Calculator'!$D$26),2)</f>
        <v>15361.95</v>
      </c>
      <c r="L1104" s="69">
        <v>9.61</v>
      </c>
      <c r="M1104" s="66" t="s">
        <v>2525</v>
      </c>
      <c r="N1104" s="66" t="s">
        <v>2526</v>
      </c>
      <c r="O1104" s="66"/>
      <c r="P1104" s="66" t="s">
        <v>1829</v>
      </c>
      <c r="Q1104" s="141">
        <v>40</v>
      </c>
    </row>
    <row r="1105" spans="1:17" s="72" customFormat="1">
      <c r="A1105" s="66"/>
      <c r="B1105" s="66" t="s">
        <v>195</v>
      </c>
      <c r="C1105" s="221" t="s">
        <v>1768</v>
      </c>
      <c r="D1105" s="66" t="s">
        <v>2484</v>
      </c>
      <c r="E1105" s="68">
        <v>4.5266799999999998</v>
      </c>
      <c r="F1105" s="74">
        <v>1</v>
      </c>
      <c r="G1105" s="74">
        <v>1</v>
      </c>
      <c r="H1105" s="68">
        <f t="shared" si="34"/>
        <v>4.5266799999999998</v>
      </c>
      <c r="I1105" s="70">
        <f t="shared" si="35"/>
        <v>4.5266799999999998</v>
      </c>
      <c r="J1105" s="71">
        <f>ROUND((H1105*'2-Calculator'!$D$26),2)</f>
        <v>29830.82</v>
      </c>
      <c r="K1105" s="71">
        <f>ROUND((I1105*'2-Calculator'!$D$26),2)</f>
        <v>29830.82</v>
      </c>
      <c r="L1105" s="69">
        <v>19.29</v>
      </c>
      <c r="M1105" s="66" t="s">
        <v>2525</v>
      </c>
      <c r="N1105" s="66" t="s">
        <v>2526</v>
      </c>
      <c r="O1105" s="66"/>
      <c r="P1105" s="66" t="s">
        <v>1829</v>
      </c>
      <c r="Q1105" s="141">
        <v>15</v>
      </c>
    </row>
    <row r="1106" spans="1:17" s="72" customFormat="1">
      <c r="A1106" s="66"/>
      <c r="B1106" s="66" t="s">
        <v>194</v>
      </c>
      <c r="C1106" s="221" t="s">
        <v>1769</v>
      </c>
      <c r="D1106" s="66" t="s">
        <v>2348</v>
      </c>
      <c r="E1106" s="68">
        <v>0.55156000000000005</v>
      </c>
      <c r="F1106" s="74">
        <v>1</v>
      </c>
      <c r="G1106" s="74">
        <v>1</v>
      </c>
      <c r="H1106" s="68">
        <f t="shared" si="34"/>
        <v>0.55156000000000005</v>
      </c>
      <c r="I1106" s="70">
        <f t="shared" si="35"/>
        <v>0.55156000000000005</v>
      </c>
      <c r="J1106" s="71">
        <f>ROUND((H1106*'2-Calculator'!$D$26),2)</f>
        <v>3634.78</v>
      </c>
      <c r="K1106" s="71">
        <f>ROUND((I1106*'2-Calculator'!$D$26),2)</f>
        <v>3634.78</v>
      </c>
      <c r="L1106" s="69">
        <v>2.89</v>
      </c>
      <c r="M1106" s="66" t="s">
        <v>2525</v>
      </c>
      <c r="N1106" s="66" t="s">
        <v>2526</v>
      </c>
      <c r="O1106" s="66"/>
      <c r="P1106" s="66" t="s">
        <v>1829</v>
      </c>
      <c r="Q1106" s="141">
        <v>82</v>
      </c>
    </row>
    <row r="1107" spans="1:17" s="72" customFormat="1">
      <c r="A1107" s="66"/>
      <c r="B1107" s="66" t="s">
        <v>193</v>
      </c>
      <c r="C1107" s="221" t="s">
        <v>1769</v>
      </c>
      <c r="D1107" s="66" t="s">
        <v>2348</v>
      </c>
      <c r="E1107" s="68">
        <v>0.73851999999999995</v>
      </c>
      <c r="F1107" s="74">
        <v>1</v>
      </c>
      <c r="G1107" s="74">
        <v>1</v>
      </c>
      <c r="H1107" s="68">
        <f t="shared" si="34"/>
        <v>0.73851999999999995</v>
      </c>
      <c r="I1107" s="70">
        <f t="shared" si="35"/>
        <v>0.73851999999999995</v>
      </c>
      <c r="J1107" s="71">
        <f>ROUND((H1107*'2-Calculator'!$D$26),2)</f>
        <v>4866.8500000000004</v>
      </c>
      <c r="K1107" s="71">
        <f>ROUND((I1107*'2-Calculator'!$D$26),2)</f>
        <v>4866.8500000000004</v>
      </c>
      <c r="L1107" s="69">
        <v>3.79</v>
      </c>
      <c r="M1107" s="66" t="s">
        <v>2525</v>
      </c>
      <c r="N1107" s="66" t="s">
        <v>2526</v>
      </c>
      <c r="O1107" s="66"/>
      <c r="P1107" s="66" t="s">
        <v>1829</v>
      </c>
      <c r="Q1107" s="141">
        <v>377</v>
      </c>
    </row>
    <row r="1108" spans="1:17" s="72" customFormat="1">
      <c r="A1108" s="66"/>
      <c r="B1108" s="66" t="s">
        <v>192</v>
      </c>
      <c r="C1108" s="221" t="s">
        <v>1769</v>
      </c>
      <c r="D1108" s="66" t="s">
        <v>2348</v>
      </c>
      <c r="E1108" s="68">
        <v>1.1842299999999999</v>
      </c>
      <c r="F1108" s="74">
        <v>1</v>
      </c>
      <c r="G1108" s="74">
        <v>1</v>
      </c>
      <c r="H1108" s="68">
        <f t="shared" si="34"/>
        <v>1.1842299999999999</v>
      </c>
      <c r="I1108" s="70">
        <f t="shared" si="35"/>
        <v>1.1842299999999999</v>
      </c>
      <c r="J1108" s="71">
        <f>ROUND((H1108*'2-Calculator'!$D$26),2)</f>
        <v>7804.08</v>
      </c>
      <c r="K1108" s="71">
        <f>ROUND((I1108*'2-Calculator'!$D$26),2)</f>
        <v>7804.08</v>
      </c>
      <c r="L1108" s="69">
        <v>5.82</v>
      </c>
      <c r="M1108" s="66" t="s">
        <v>2525</v>
      </c>
      <c r="N1108" s="66" t="s">
        <v>2526</v>
      </c>
      <c r="O1108" s="66"/>
      <c r="P1108" s="66" t="s">
        <v>1829</v>
      </c>
      <c r="Q1108" s="141">
        <v>792</v>
      </c>
    </row>
    <row r="1109" spans="1:17" s="72" customFormat="1">
      <c r="A1109" s="66"/>
      <c r="B1109" s="66" t="s">
        <v>191</v>
      </c>
      <c r="C1109" s="221" t="s">
        <v>1769</v>
      </c>
      <c r="D1109" s="66" t="s">
        <v>2348</v>
      </c>
      <c r="E1109" s="68">
        <v>2.4438300000000002</v>
      </c>
      <c r="F1109" s="74">
        <v>1</v>
      </c>
      <c r="G1109" s="74">
        <v>1</v>
      </c>
      <c r="H1109" s="68">
        <f t="shared" si="34"/>
        <v>2.4438300000000002</v>
      </c>
      <c r="I1109" s="70">
        <f t="shared" si="35"/>
        <v>2.4438300000000002</v>
      </c>
      <c r="J1109" s="71">
        <f>ROUND((H1109*'2-Calculator'!$D$26),2)</f>
        <v>16104.84</v>
      </c>
      <c r="K1109" s="71">
        <f>ROUND((I1109*'2-Calculator'!$D$26),2)</f>
        <v>16104.84</v>
      </c>
      <c r="L1109" s="69">
        <v>10.06</v>
      </c>
      <c r="M1109" s="66" t="s">
        <v>2525</v>
      </c>
      <c r="N1109" s="66" t="s">
        <v>2526</v>
      </c>
      <c r="O1109" s="66"/>
      <c r="P1109" s="66" t="s">
        <v>1829</v>
      </c>
      <c r="Q1109" s="141">
        <v>692</v>
      </c>
    </row>
    <row r="1110" spans="1:17" s="72" customFormat="1">
      <c r="A1110" s="66"/>
      <c r="B1110" s="66" t="s">
        <v>190</v>
      </c>
      <c r="C1110" s="221" t="s">
        <v>1770</v>
      </c>
      <c r="D1110" s="66" t="s">
        <v>2349</v>
      </c>
      <c r="E1110" s="68">
        <v>0.53293999999999997</v>
      </c>
      <c r="F1110" s="74">
        <v>1</v>
      </c>
      <c r="G1110" s="74">
        <v>1</v>
      </c>
      <c r="H1110" s="68">
        <f t="shared" si="34"/>
        <v>0.53293999999999997</v>
      </c>
      <c r="I1110" s="70">
        <f t="shared" si="35"/>
        <v>0.53293999999999997</v>
      </c>
      <c r="J1110" s="71">
        <f>ROUND((H1110*'2-Calculator'!$D$26),2)</f>
        <v>3512.07</v>
      </c>
      <c r="K1110" s="71">
        <f>ROUND((I1110*'2-Calculator'!$D$26),2)</f>
        <v>3512.07</v>
      </c>
      <c r="L1110" s="69">
        <v>3.09</v>
      </c>
      <c r="M1110" s="66" t="s">
        <v>2525</v>
      </c>
      <c r="N1110" s="66" t="s">
        <v>2526</v>
      </c>
      <c r="O1110" s="66"/>
      <c r="P1110" s="66" t="s">
        <v>1829</v>
      </c>
      <c r="Q1110" s="141">
        <v>16</v>
      </c>
    </row>
    <row r="1111" spans="1:17" s="72" customFormat="1">
      <c r="A1111" s="66"/>
      <c r="B1111" s="66" t="s">
        <v>189</v>
      </c>
      <c r="C1111" s="221" t="s">
        <v>1770</v>
      </c>
      <c r="D1111" s="66" t="s">
        <v>2349</v>
      </c>
      <c r="E1111" s="68">
        <v>0.71808000000000005</v>
      </c>
      <c r="F1111" s="74">
        <v>1</v>
      </c>
      <c r="G1111" s="74">
        <v>1</v>
      </c>
      <c r="H1111" s="68">
        <f t="shared" si="34"/>
        <v>0.71808000000000005</v>
      </c>
      <c r="I1111" s="70">
        <f t="shared" si="35"/>
        <v>0.71808000000000005</v>
      </c>
      <c r="J1111" s="71">
        <f>ROUND((H1111*'2-Calculator'!$D$26),2)</f>
        <v>4732.1499999999996</v>
      </c>
      <c r="K1111" s="71">
        <f>ROUND((I1111*'2-Calculator'!$D$26),2)</f>
        <v>4732.1499999999996</v>
      </c>
      <c r="L1111" s="69">
        <v>4.28</v>
      </c>
      <c r="M1111" s="66" t="s">
        <v>2525</v>
      </c>
      <c r="N1111" s="66" t="s">
        <v>2526</v>
      </c>
      <c r="O1111" s="66"/>
      <c r="P1111" s="66" t="s">
        <v>1829</v>
      </c>
      <c r="Q1111" s="141">
        <v>58</v>
      </c>
    </row>
    <row r="1112" spans="1:17" s="72" customFormat="1">
      <c r="A1112" s="66"/>
      <c r="B1112" s="66" t="s">
        <v>188</v>
      </c>
      <c r="C1112" s="221" t="s">
        <v>1770</v>
      </c>
      <c r="D1112" s="66" t="s">
        <v>2349</v>
      </c>
      <c r="E1112" s="68">
        <v>1.2172000000000001</v>
      </c>
      <c r="F1112" s="74">
        <v>1</v>
      </c>
      <c r="G1112" s="74">
        <v>1</v>
      </c>
      <c r="H1112" s="68">
        <f t="shared" si="34"/>
        <v>1.2172000000000001</v>
      </c>
      <c r="I1112" s="70">
        <f t="shared" si="35"/>
        <v>1.2172000000000001</v>
      </c>
      <c r="J1112" s="71">
        <f>ROUND((H1112*'2-Calculator'!$D$26),2)</f>
        <v>8021.35</v>
      </c>
      <c r="K1112" s="71">
        <f>ROUND((I1112*'2-Calculator'!$D$26),2)</f>
        <v>8021.35</v>
      </c>
      <c r="L1112" s="69">
        <v>6.28</v>
      </c>
      <c r="M1112" s="66" t="s">
        <v>2525</v>
      </c>
      <c r="N1112" s="66" t="s">
        <v>2526</v>
      </c>
      <c r="O1112" s="66"/>
      <c r="P1112" s="66" t="s">
        <v>1829</v>
      </c>
      <c r="Q1112" s="141">
        <v>70</v>
      </c>
    </row>
    <row r="1113" spans="1:17" s="72" customFormat="1">
      <c r="A1113" s="66"/>
      <c r="B1113" s="66" t="s">
        <v>187</v>
      </c>
      <c r="C1113" s="221" t="s">
        <v>1770</v>
      </c>
      <c r="D1113" s="66" t="s">
        <v>2349</v>
      </c>
      <c r="E1113" s="68">
        <v>2.4639799999999998</v>
      </c>
      <c r="F1113" s="74">
        <v>1</v>
      </c>
      <c r="G1113" s="74">
        <v>1</v>
      </c>
      <c r="H1113" s="68">
        <f t="shared" si="34"/>
        <v>2.4639799999999998</v>
      </c>
      <c r="I1113" s="70">
        <f t="shared" si="35"/>
        <v>2.4639799999999998</v>
      </c>
      <c r="J1113" s="71">
        <f>ROUND((H1113*'2-Calculator'!$D$26),2)</f>
        <v>16237.63</v>
      </c>
      <c r="K1113" s="71">
        <f>ROUND((I1113*'2-Calculator'!$D$26),2)</f>
        <v>16237.63</v>
      </c>
      <c r="L1113" s="69">
        <v>11.29</v>
      </c>
      <c r="M1113" s="66" t="s">
        <v>2525</v>
      </c>
      <c r="N1113" s="66" t="s">
        <v>2526</v>
      </c>
      <c r="O1113" s="66"/>
      <c r="P1113" s="66" t="s">
        <v>1829</v>
      </c>
      <c r="Q1113" s="141">
        <v>45</v>
      </c>
    </row>
    <row r="1114" spans="1:17" s="72" customFormat="1">
      <c r="A1114" s="66"/>
      <c r="B1114" s="66" t="s">
        <v>186</v>
      </c>
      <c r="C1114" s="221" t="s">
        <v>1771</v>
      </c>
      <c r="D1114" s="66" t="s">
        <v>2101</v>
      </c>
      <c r="E1114" s="68">
        <v>0.39232</v>
      </c>
      <c r="F1114" s="74">
        <v>1</v>
      </c>
      <c r="G1114" s="74">
        <v>1</v>
      </c>
      <c r="H1114" s="68">
        <f t="shared" si="34"/>
        <v>0.39232</v>
      </c>
      <c r="I1114" s="70">
        <f t="shared" si="35"/>
        <v>0.39232</v>
      </c>
      <c r="J1114" s="71">
        <f>ROUND((H1114*'2-Calculator'!$D$26),2)</f>
        <v>2585.39</v>
      </c>
      <c r="K1114" s="71">
        <f>ROUND((I1114*'2-Calculator'!$D$26),2)</f>
        <v>2585.39</v>
      </c>
      <c r="L1114" s="69">
        <v>2.21</v>
      </c>
      <c r="M1114" s="66" t="s">
        <v>2525</v>
      </c>
      <c r="N1114" s="66" t="s">
        <v>2526</v>
      </c>
      <c r="O1114" s="66"/>
      <c r="P1114" s="66" t="s">
        <v>1829</v>
      </c>
      <c r="Q1114" s="141">
        <v>80</v>
      </c>
    </row>
    <row r="1115" spans="1:17" s="72" customFormat="1">
      <c r="A1115" s="66"/>
      <c r="B1115" s="66" t="s">
        <v>185</v>
      </c>
      <c r="C1115" s="221" t="s">
        <v>1771</v>
      </c>
      <c r="D1115" s="66" t="s">
        <v>2101</v>
      </c>
      <c r="E1115" s="68">
        <v>0.54361999999999999</v>
      </c>
      <c r="F1115" s="74">
        <v>1</v>
      </c>
      <c r="G1115" s="74">
        <v>1</v>
      </c>
      <c r="H1115" s="68">
        <f t="shared" si="34"/>
        <v>0.54361999999999999</v>
      </c>
      <c r="I1115" s="70">
        <f t="shared" si="35"/>
        <v>0.54361999999999999</v>
      </c>
      <c r="J1115" s="71">
        <f>ROUND((H1115*'2-Calculator'!$D$26),2)</f>
        <v>3582.46</v>
      </c>
      <c r="K1115" s="71">
        <f>ROUND((I1115*'2-Calculator'!$D$26),2)</f>
        <v>3582.46</v>
      </c>
      <c r="L1115" s="69">
        <v>2.64</v>
      </c>
      <c r="M1115" s="66" t="s">
        <v>2525</v>
      </c>
      <c r="N1115" s="66" t="s">
        <v>2526</v>
      </c>
      <c r="O1115" s="66"/>
      <c r="P1115" s="66" t="s">
        <v>1829</v>
      </c>
      <c r="Q1115" s="141">
        <v>28</v>
      </c>
    </row>
    <row r="1116" spans="1:17" s="72" customFormat="1">
      <c r="A1116" s="66"/>
      <c r="B1116" s="66" t="s">
        <v>184</v>
      </c>
      <c r="C1116" s="221" t="s">
        <v>1771</v>
      </c>
      <c r="D1116" s="66" t="s">
        <v>2101</v>
      </c>
      <c r="E1116" s="68">
        <v>0.72916000000000003</v>
      </c>
      <c r="F1116" s="74">
        <v>1</v>
      </c>
      <c r="G1116" s="74">
        <v>1</v>
      </c>
      <c r="H1116" s="68">
        <f t="shared" si="34"/>
        <v>0.72916000000000003</v>
      </c>
      <c r="I1116" s="70">
        <f t="shared" si="35"/>
        <v>0.72916000000000003</v>
      </c>
      <c r="J1116" s="71">
        <f>ROUND((H1116*'2-Calculator'!$D$26),2)</f>
        <v>4805.16</v>
      </c>
      <c r="K1116" s="71">
        <f>ROUND((I1116*'2-Calculator'!$D$26),2)</f>
        <v>4805.16</v>
      </c>
      <c r="L1116" s="69">
        <v>4.3499999999999996</v>
      </c>
      <c r="M1116" s="66" t="s">
        <v>2525</v>
      </c>
      <c r="N1116" s="66" t="s">
        <v>2526</v>
      </c>
      <c r="O1116" s="66"/>
      <c r="P1116" s="66" t="s">
        <v>1829</v>
      </c>
      <c r="Q1116" s="141">
        <v>18</v>
      </c>
    </row>
    <row r="1117" spans="1:17" s="72" customFormat="1">
      <c r="A1117" s="66"/>
      <c r="B1117" s="66" t="s">
        <v>183</v>
      </c>
      <c r="C1117" s="221" t="s">
        <v>1771</v>
      </c>
      <c r="D1117" s="66" t="s">
        <v>2101</v>
      </c>
      <c r="E1117" s="68">
        <v>1.2740199999999999</v>
      </c>
      <c r="F1117" s="74">
        <v>1</v>
      </c>
      <c r="G1117" s="74">
        <v>1</v>
      </c>
      <c r="H1117" s="68">
        <f t="shared" si="34"/>
        <v>1.2740199999999999</v>
      </c>
      <c r="I1117" s="70">
        <f t="shared" si="35"/>
        <v>1.2740199999999999</v>
      </c>
      <c r="J1117" s="71">
        <f>ROUND((H1117*'2-Calculator'!$D$26),2)</f>
        <v>8395.7900000000009</v>
      </c>
      <c r="K1117" s="71">
        <f>ROUND((I1117*'2-Calculator'!$D$26),2)</f>
        <v>8395.7900000000009</v>
      </c>
      <c r="L1117" s="69">
        <v>10.88</v>
      </c>
      <c r="M1117" s="66" t="s">
        <v>2525</v>
      </c>
      <c r="N1117" s="66" t="s">
        <v>2526</v>
      </c>
      <c r="O1117" s="66"/>
      <c r="P1117" s="66" t="s">
        <v>1829</v>
      </c>
      <c r="Q1117" s="141">
        <v>2</v>
      </c>
    </row>
    <row r="1118" spans="1:17" s="72" customFormat="1">
      <c r="A1118" s="66"/>
      <c r="B1118" s="66" t="s">
        <v>182</v>
      </c>
      <c r="C1118" s="221" t="s">
        <v>1772</v>
      </c>
      <c r="D1118" s="66" t="s">
        <v>2102</v>
      </c>
      <c r="E1118" s="68">
        <v>0.33942</v>
      </c>
      <c r="F1118" s="74">
        <v>1</v>
      </c>
      <c r="G1118" s="74">
        <v>1</v>
      </c>
      <c r="H1118" s="68">
        <f t="shared" si="34"/>
        <v>0.33942</v>
      </c>
      <c r="I1118" s="70">
        <f t="shared" si="35"/>
        <v>0.33942</v>
      </c>
      <c r="J1118" s="71">
        <f>ROUND((H1118*'2-Calculator'!$D$26),2)</f>
        <v>2236.7800000000002</v>
      </c>
      <c r="K1118" s="71">
        <f>ROUND((I1118*'2-Calculator'!$D$26),2)</f>
        <v>2236.7800000000002</v>
      </c>
      <c r="L1118" s="69">
        <v>2.15</v>
      </c>
      <c r="M1118" s="66" t="s">
        <v>2525</v>
      </c>
      <c r="N1118" s="66" t="s">
        <v>2526</v>
      </c>
      <c r="O1118" s="66"/>
      <c r="P1118" s="66" t="s">
        <v>1829</v>
      </c>
      <c r="Q1118" s="141">
        <v>55</v>
      </c>
    </row>
    <row r="1119" spans="1:17" s="72" customFormat="1">
      <c r="A1119" s="66"/>
      <c r="B1119" s="66" t="s">
        <v>181</v>
      </c>
      <c r="C1119" s="221" t="s">
        <v>1772</v>
      </c>
      <c r="D1119" s="66" t="s">
        <v>2102</v>
      </c>
      <c r="E1119" s="68">
        <v>0.47764000000000001</v>
      </c>
      <c r="F1119" s="74">
        <v>1</v>
      </c>
      <c r="G1119" s="74">
        <v>1</v>
      </c>
      <c r="H1119" s="68">
        <f t="shared" si="34"/>
        <v>0.47764000000000001</v>
      </c>
      <c r="I1119" s="70">
        <f t="shared" si="35"/>
        <v>0.47764000000000001</v>
      </c>
      <c r="J1119" s="71">
        <f>ROUND((H1119*'2-Calculator'!$D$26),2)</f>
        <v>3147.65</v>
      </c>
      <c r="K1119" s="71">
        <f>ROUND((I1119*'2-Calculator'!$D$26),2)</f>
        <v>3147.65</v>
      </c>
      <c r="L1119" s="69">
        <v>2.62</v>
      </c>
      <c r="M1119" s="66" t="s">
        <v>2525</v>
      </c>
      <c r="N1119" s="66" t="s">
        <v>2526</v>
      </c>
      <c r="O1119" s="66"/>
      <c r="P1119" s="66" t="s">
        <v>1829</v>
      </c>
      <c r="Q1119" s="141">
        <v>45</v>
      </c>
    </row>
    <row r="1120" spans="1:17" s="72" customFormat="1">
      <c r="A1120" s="66"/>
      <c r="B1120" s="66" t="s">
        <v>180</v>
      </c>
      <c r="C1120" s="221" t="s">
        <v>1772</v>
      </c>
      <c r="D1120" s="66" t="s">
        <v>2102</v>
      </c>
      <c r="E1120" s="68">
        <v>0.75427</v>
      </c>
      <c r="F1120" s="74">
        <v>1</v>
      </c>
      <c r="G1120" s="74">
        <v>1</v>
      </c>
      <c r="H1120" s="68">
        <f t="shared" si="34"/>
        <v>0.75427</v>
      </c>
      <c r="I1120" s="70">
        <f t="shared" si="35"/>
        <v>0.75427</v>
      </c>
      <c r="J1120" s="71">
        <f>ROUND((H1120*'2-Calculator'!$D$26),2)</f>
        <v>4970.6400000000003</v>
      </c>
      <c r="K1120" s="71">
        <f>ROUND((I1120*'2-Calculator'!$D$26),2)</f>
        <v>4970.6400000000003</v>
      </c>
      <c r="L1120" s="69">
        <v>5.2</v>
      </c>
      <c r="M1120" s="66" t="s">
        <v>2525</v>
      </c>
      <c r="N1120" s="66" t="s">
        <v>2526</v>
      </c>
      <c r="O1120" s="66"/>
      <c r="P1120" s="66" t="s">
        <v>1829</v>
      </c>
      <c r="Q1120" s="141">
        <v>24</v>
      </c>
    </row>
    <row r="1121" spans="1:17" s="72" customFormat="1">
      <c r="A1121" s="66"/>
      <c r="B1121" s="66" t="s">
        <v>179</v>
      </c>
      <c r="C1121" s="221" t="s">
        <v>1772</v>
      </c>
      <c r="D1121" s="66" t="s">
        <v>2102</v>
      </c>
      <c r="E1121" s="68">
        <v>2.11415</v>
      </c>
      <c r="F1121" s="74">
        <v>1</v>
      </c>
      <c r="G1121" s="74">
        <v>1</v>
      </c>
      <c r="H1121" s="68">
        <f t="shared" si="34"/>
        <v>2.11415</v>
      </c>
      <c r="I1121" s="70">
        <f t="shared" si="35"/>
        <v>2.11415</v>
      </c>
      <c r="J1121" s="71">
        <f>ROUND((H1121*'2-Calculator'!$D$26),2)</f>
        <v>13932.25</v>
      </c>
      <c r="K1121" s="71">
        <f>ROUND((I1121*'2-Calculator'!$D$26),2)</f>
        <v>13932.25</v>
      </c>
      <c r="L1121" s="69">
        <v>11.61</v>
      </c>
      <c r="M1121" s="66" t="s">
        <v>2525</v>
      </c>
      <c r="N1121" s="66" t="s">
        <v>2526</v>
      </c>
      <c r="O1121" s="66"/>
      <c r="P1121" s="66" t="s">
        <v>1829</v>
      </c>
      <c r="Q1121" s="141">
        <v>3</v>
      </c>
    </row>
    <row r="1122" spans="1:17" s="72" customFormat="1">
      <c r="A1122" s="66"/>
      <c r="B1122" s="66" t="s">
        <v>178</v>
      </c>
      <c r="C1122" s="221" t="s">
        <v>1773</v>
      </c>
      <c r="D1122" s="66" t="s">
        <v>2350</v>
      </c>
      <c r="E1122" s="68">
        <v>0.59018000000000004</v>
      </c>
      <c r="F1122" s="74">
        <v>1</v>
      </c>
      <c r="G1122" s="74">
        <v>1</v>
      </c>
      <c r="H1122" s="68">
        <f t="shared" si="34"/>
        <v>0.59018000000000004</v>
      </c>
      <c r="I1122" s="70">
        <f t="shared" si="35"/>
        <v>0.59018000000000004</v>
      </c>
      <c r="J1122" s="71">
        <f>ROUND((H1122*'2-Calculator'!$D$26),2)</f>
        <v>3889.29</v>
      </c>
      <c r="K1122" s="71">
        <f>ROUND((I1122*'2-Calculator'!$D$26),2)</f>
        <v>3889.29</v>
      </c>
      <c r="L1122" s="69">
        <v>3.13</v>
      </c>
      <c r="M1122" s="66" t="s">
        <v>2525</v>
      </c>
      <c r="N1122" s="66" t="s">
        <v>2526</v>
      </c>
      <c r="O1122" s="66"/>
      <c r="P1122" s="66" t="s">
        <v>1829</v>
      </c>
      <c r="Q1122" s="141">
        <v>41</v>
      </c>
    </row>
    <row r="1123" spans="1:17" s="72" customFormat="1">
      <c r="A1123" s="66"/>
      <c r="B1123" s="66" t="s">
        <v>177</v>
      </c>
      <c r="C1123" s="221" t="s">
        <v>1773</v>
      </c>
      <c r="D1123" s="66" t="s">
        <v>2350</v>
      </c>
      <c r="E1123" s="68">
        <v>0.72499000000000002</v>
      </c>
      <c r="F1123" s="74">
        <v>1</v>
      </c>
      <c r="G1123" s="74">
        <v>1</v>
      </c>
      <c r="H1123" s="68">
        <f t="shared" si="34"/>
        <v>0.72499000000000002</v>
      </c>
      <c r="I1123" s="70">
        <f t="shared" si="35"/>
        <v>0.72499000000000002</v>
      </c>
      <c r="J1123" s="71">
        <f>ROUND((H1123*'2-Calculator'!$D$26),2)</f>
        <v>4777.68</v>
      </c>
      <c r="K1123" s="71">
        <f>ROUND((I1123*'2-Calculator'!$D$26),2)</f>
        <v>4777.68</v>
      </c>
      <c r="L1123" s="69">
        <v>3.72</v>
      </c>
      <c r="M1123" s="66" t="s">
        <v>2525</v>
      </c>
      <c r="N1123" s="66" t="s">
        <v>2526</v>
      </c>
      <c r="O1123" s="66"/>
      <c r="P1123" s="66" t="s">
        <v>1829</v>
      </c>
      <c r="Q1123" s="141">
        <v>35</v>
      </c>
    </row>
    <row r="1124" spans="1:17" s="72" customFormat="1">
      <c r="A1124" s="66"/>
      <c r="B1124" s="66" t="s">
        <v>176</v>
      </c>
      <c r="C1124" s="221" t="s">
        <v>1773</v>
      </c>
      <c r="D1124" s="66" t="s">
        <v>2350</v>
      </c>
      <c r="E1124" s="68">
        <v>1.1407700000000001</v>
      </c>
      <c r="F1124" s="74">
        <v>1</v>
      </c>
      <c r="G1124" s="74">
        <v>1</v>
      </c>
      <c r="H1124" s="68">
        <f t="shared" si="34"/>
        <v>1.1407700000000001</v>
      </c>
      <c r="I1124" s="70">
        <f t="shared" si="35"/>
        <v>1.1407700000000001</v>
      </c>
      <c r="J1124" s="71">
        <f>ROUND((H1124*'2-Calculator'!$D$26),2)</f>
        <v>7517.67</v>
      </c>
      <c r="K1124" s="71">
        <f>ROUND((I1124*'2-Calculator'!$D$26),2)</f>
        <v>7517.67</v>
      </c>
      <c r="L1124" s="69">
        <v>6.58</v>
      </c>
      <c r="M1124" s="66" t="s">
        <v>2525</v>
      </c>
      <c r="N1124" s="66" t="s">
        <v>2526</v>
      </c>
      <c r="O1124" s="66"/>
      <c r="P1124" s="66" t="s">
        <v>1829</v>
      </c>
      <c r="Q1124" s="141">
        <v>19</v>
      </c>
    </row>
    <row r="1125" spans="1:17" s="72" customFormat="1">
      <c r="A1125" s="66"/>
      <c r="B1125" s="66" t="s">
        <v>175</v>
      </c>
      <c r="C1125" s="221" t="s">
        <v>1773</v>
      </c>
      <c r="D1125" s="66" t="s">
        <v>2350</v>
      </c>
      <c r="E1125" s="68">
        <v>2.4371499999999999</v>
      </c>
      <c r="F1125" s="74">
        <v>1</v>
      </c>
      <c r="G1125" s="74">
        <v>1</v>
      </c>
      <c r="H1125" s="68">
        <f t="shared" si="34"/>
        <v>2.4371499999999999</v>
      </c>
      <c r="I1125" s="70">
        <f t="shared" si="35"/>
        <v>2.4371499999999999</v>
      </c>
      <c r="J1125" s="71">
        <f>ROUND((H1125*'2-Calculator'!$D$26),2)</f>
        <v>16060.82</v>
      </c>
      <c r="K1125" s="71">
        <f>ROUND((I1125*'2-Calculator'!$D$26),2)</f>
        <v>16060.82</v>
      </c>
      <c r="L1125" s="69">
        <v>10.98</v>
      </c>
      <c r="M1125" s="66" t="s">
        <v>2525</v>
      </c>
      <c r="N1125" s="66" t="s">
        <v>2526</v>
      </c>
      <c r="O1125" s="66"/>
      <c r="P1125" s="66" t="s">
        <v>1829</v>
      </c>
      <c r="Q1125" s="141">
        <v>8</v>
      </c>
    </row>
    <row r="1126" spans="1:17" s="72" customFormat="1">
      <c r="A1126" s="66"/>
      <c r="B1126" s="66" t="s">
        <v>174</v>
      </c>
      <c r="C1126" s="221" t="s">
        <v>1774</v>
      </c>
      <c r="D1126" s="66" t="s">
        <v>2485</v>
      </c>
      <c r="E1126" s="68">
        <v>0.99002999999999997</v>
      </c>
      <c r="F1126" s="74">
        <v>1.95</v>
      </c>
      <c r="G1126" s="74">
        <v>1.5</v>
      </c>
      <c r="H1126" s="68">
        <f t="shared" si="34"/>
        <v>1.9305600000000001</v>
      </c>
      <c r="I1126" s="70">
        <f t="shared" si="35"/>
        <v>1.48505</v>
      </c>
      <c r="J1126" s="71">
        <f>ROUND((H1126*'2-Calculator'!$D$26),2)</f>
        <v>12722.39</v>
      </c>
      <c r="K1126" s="71">
        <f>ROUND((I1126*'2-Calculator'!$D$26),2)</f>
        <v>9786.48</v>
      </c>
      <c r="L1126" s="69">
        <v>4.3099999999999996</v>
      </c>
      <c r="M1126" s="66" t="s">
        <v>2532</v>
      </c>
      <c r="N1126" s="66" t="s">
        <v>2533</v>
      </c>
      <c r="O1126" s="66"/>
      <c r="P1126" s="66" t="s">
        <v>1209</v>
      </c>
      <c r="Q1126" s="141">
        <v>1</v>
      </c>
    </row>
    <row r="1127" spans="1:17" s="72" customFormat="1">
      <c r="A1127" s="66"/>
      <c r="B1127" s="66" t="s">
        <v>173</v>
      </c>
      <c r="C1127" s="221" t="s">
        <v>1774</v>
      </c>
      <c r="D1127" s="66" t="s">
        <v>2485</v>
      </c>
      <c r="E1127" s="68">
        <v>1.3410500000000001</v>
      </c>
      <c r="F1127" s="74">
        <v>1.95</v>
      </c>
      <c r="G1127" s="74">
        <v>1.5</v>
      </c>
      <c r="H1127" s="68">
        <f t="shared" si="34"/>
        <v>2.6150500000000001</v>
      </c>
      <c r="I1127" s="70">
        <f t="shared" si="35"/>
        <v>2.0115799999999999</v>
      </c>
      <c r="J1127" s="71">
        <f>ROUND((H1127*'2-Calculator'!$D$26),2)</f>
        <v>17233.18</v>
      </c>
      <c r="K1127" s="71">
        <f>ROUND((I1127*'2-Calculator'!$D$26),2)</f>
        <v>13256.31</v>
      </c>
      <c r="L1127" s="69">
        <v>13.47</v>
      </c>
      <c r="M1127" s="66" t="s">
        <v>2532</v>
      </c>
      <c r="N1127" s="66" t="s">
        <v>2533</v>
      </c>
      <c r="O1127" s="66"/>
      <c r="P1127" s="66" t="s">
        <v>1209</v>
      </c>
      <c r="Q1127" s="141">
        <v>3</v>
      </c>
    </row>
    <row r="1128" spans="1:17" s="72" customFormat="1">
      <c r="A1128" s="66"/>
      <c r="B1128" s="66" t="s">
        <v>172</v>
      </c>
      <c r="C1128" s="221" t="s">
        <v>1774</v>
      </c>
      <c r="D1128" s="66" t="s">
        <v>2485</v>
      </c>
      <c r="E1128" s="68">
        <v>2.42177</v>
      </c>
      <c r="F1128" s="74">
        <v>1.95</v>
      </c>
      <c r="G1128" s="74">
        <v>1.5</v>
      </c>
      <c r="H1128" s="68">
        <f t="shared" si="34"/>
        <v>4.7224500000000003</v>
      </c>
      <c r="I1128" s="70">
        <f t="shared" si="35"/>
        <v>3.63266</v>
      </c>
      <c r="J1128" s="71">
        <f>ROUND((H1128*'2-Calculator'!$D$26),2)</f>
        <v>31120.95</v>
      </c>
      <c r="K1128" s="71">
        <f>ROUND((I1128*'2-Calculator'!$D$26),2)</f>
        <v>23939.23</v>
      </c>
      <c r="L1128" s="69">
        <v>9.86</v>
      </c>
      <c r="M1128" s="66" t="s">
        <v>2532</v>
      </c>
      <c r="N1128" s="66" t="s">
        <v>2533</v>
      </c>
      <c r="O1128" s="66"/>
      <c r="P1128" s="66" t="s">
        <v>1209</v>
      </c>
      <c r="Q1128" s="141">
        <v>1</v>
      </c>
    </row>
    <row r="1129" spans="1:17" s="72" customFormat="1">
      <c r="A1129" s="66"/>
      <c r="B1129" s="66" t="s">
        <v>171</v>
      </c>
      <c r="C1129" s="221" t="s">
        <v>1774</v>
      </c>
      <c r="D1129" s="66" t="s">
        <v>2485</v>
      </c>
      <c r="E1129" s="68">
        <v>5.0746599999999997</v>
      </c>
      <c r="F1129" s="74">
        <v>1.95</v>
      </c>
      <c r="G1129" s="74">
        <v>1.5</v>
      </c>
      <c r="H1129" s="68">
        <f t="shared" si="34"/>
        <v>9.8955900000000003</v>
      </c>
      <c r="I1129" s="70">
        <f t="shared" si="35"/>
        <v>7.6119899999999996</v>
      </c>
      <c r="J1129" s="71">
        <f>ROUND((H1129*'2-Calculator'!$D$26),2)</f>
        <v>65211.94</v>
      </c>
      <c r="K1129" s="71">
        <f>ROUND((I1129*'2-Calculator'!$D$26),2)</f>
        <v>50163.01</v>
      </c>
      <c r="L1129" s="69">
        <v>55.25</v>
      </c>
      <c r="M1129" s="66" t="s">
        <v>2532</v>
      </c>
      <c r="N1129" s="66" t="s">
        <v>2533</v>
      </c>
      <c r="O1129" s="66"/>
      <c r="P1129" s="66" t="s">
        <v>1209</v>
      </c>
      <c r="Q1129" s="141">
        <v>0</v>
      </c>
    </row>
    <row r="1130" spans="1:17" s="72" customFormat="1">
      <c r="A1130" s="66"/>
      <c r="B1130" s="66" t="s">
        <v>170</v>
      </c>
      <c r="C1130" s="221" t="s">
        <v>1775</v>
      </c>
      <c r="D1130" s="66" t="s">
        <v>2103</v>
      </c>
      <c r="E1130" s="68">
        <v>0.51963999999999999</v>
      </c>
      <c r="F1130" s="74">
        <v>1.95</v>
      </c>
      <c r="G1130" s="74">
        <v>1.5</v>
      </c>
      <c r="H1130" s="68">
        <f t="shared" si="34"/>
        <v>1.0133000000000001</v>
      </c>
      <c r="I1130" s="70">
        <f t="shared" si="35"/>
        <v>0.77946000000000004</v>
      </c>
      <c r="J1130" s="71">
        <f>ROUND((H1130*'2-Calculator'!$D$26),2)</f>
        <v>6677.65</v>
      </c>
      <c r="K1130" s="71">
        <f>ROUND((I1130*'2-Calculator'!$D$26),2)</f>
        <v>5136.6400000000003</v>
      </c>
      <c r="L1130" s="69">
        <v>9.18</v>
      </c>
      <c r="M1130" s="66" t="s">
        <v>2532</v>
      </c>
      <c r="N1130" s="66" t="s">
        <v>2533</v>
      </c>
      <c r="O1130" s="66"/>
      <c r="P1130" s="66" t="s">
        <v>1209</v>
      </c>
      <c r="Q1130" s="141">
        <v>428</v>
      </c>
    </row>
    <row r="1131" spans="1:17" s="72" customFormat="1">
      <c r="A1131" s="66"/>
      <c r="B1131" s="66" t="s">
        <v>169</v>
      </c>
      <c r="C1131" s="221" t="s">
        <v>1775</v>
      </c>
      <c r="D1131" s="66" t="s">
        <v>2103</v>
      </c>
      <c r="E1131" s="68">
        <v>0.63631000000000004</v>
      </c>
      <c r="F1131" s="74">
        <v>1.95</v>
      </c>
      <c r="G1131" s="74">
        <v>1.5</v>
      </c>
      <c r="H1131" s="68">
        <f t="shared" si="34"/>
        <v>1.2407999999999999</v>
      </c>
      <c r="I1131" s="70">
        <f t="shared" si="35"/>
        <v>0.95447000000000004</v>
      </c>
      <c r="J1131" s="71">
        <f>ROUND((H1131*'2-Calculator'!$D$26),2)</f>
        <v>8176.87</v>
      </c>
      <c r="K1131" s="71">
        <f>ROUND((I1131*'2-Calculator'!$D$26),2)</f>
        <v>6289.96</v>
      </c>
      <c r="L1131" s="69">
        <v>10.76</v>
      </c>
      <c r="M1131" s="66" t="s">
        <v>2532</v>
      </c>
      <c r="N1131" s="66" t="s">
        <v>2533</v>
      </c>
      <c r="O1131" s="66"/>
      <c r="P1131" s="66" t="s">
        <v>1209</v>
      </c>
      <c r="Q1131" s="141">
        <v>1313</v>
      </c>
    </row>
    <row r="1132" spans="1:17" s="72" customFormat="1">
      <c r="A1132" s="66"/>
      <c r="B1132" s="66" t="s">
        <v>168</v>
      </c>
      <c r="C1132" s="221" t="s">
        <v>1775</v>
      </c>
      <c r="D1132" s="66" t="s">
        <v>2103</v>
      </c>
      <c r="E1132" s="68">
        <v>0.89581999999999995</v>
      </c>
      <c r="F1132" s="74">
        <v>1.95</v>
      </c>
      <c r="G1132" s="74">
        <v>1.5</v>
      </c>
      <c r="H1132" s="68">
        <f t="shared" si="34"/>
        <v>1.74685</v>
      </c>
      <c r="I1132" s="70">
        <f t="shared" si="35"/>
        <v>1.3437300000000001</v>
      </c>
      <c r="J1132" s="71">
        <f>ROUND((H1132*'2-Calculator'!$D$26),2)</f>
        <v>11511.74</v>
      </c>
      <c r="K1132" s="71">
        <f>ROUND((I1132*'2-Calculator'!$D$26),2)</f>
        <v>8855.18</v>
      </c>
      <c r="L1132" s="69">
        <v>14.34</v>
      </c>
      <c r="M1132" s="66" t="s">
        <v>2532</v>
      </c>
      <c r="N1132" s="66" t="s">
        <v>2533</v>
      </c>
      <c r="O1132" s="66"/>
      <c r="P1132" s="66" t="s">
        <v>1209</v>
      </c>
      <c r="Q1132" s="141">
        <v>67</v>
      </c>
    </row>
    <row r="1133" spans="1:17" s="72" customFormat="1">
      <c r="A1133" s="66"/>
      <c r="B1133" s="66" t="s">
        <v>167</v>
      </c>
      <c r="C1133" s="221" t="s">
        <v>1775</v>
      </c>
      <c r="D1133" s="66" t="s">
        <v>2103</v>
      </c>
      <c r="E1133" s="68">
        <v>1.98109</v>
      </c>
      <c r="F1133" s="74">
        <v>1.95</v>
      </c>
      <c r="G1133" s="74">
        <v>1.5</v>
      </c>
      <c r="H1133" s="68">
        <f t="shared" si="34"/>
        <v>3.86313</v>
      </c>
      <c r="I1133" s="70">
        <f t="shared" si="35"/>
        <v>2.9716399999999998</v>
      </c>
      <c r="J1133" s="71">
        <f>ROUND((H1133*'2-Calculator'!$D$26),2)</f>
        <v>25458.03</v>
      </c>
      <c r="K1133" s="71">
        <f>ROUND((I1133*'2-Calculator'!$D$26),2)</f>
        <v>19583.11</v>
      </c>
      <c r="L1133" s="69">
        <v>43.88</v>
      </c>
      <c r="M1133" s="66" t="s">
        <v>2532</v>
      </c>
      <c r="N1133" s="66" t="s">
        <v>2533</v>
      </c>
      <c r="O1133" s="66"/>
      <c r="P1133" s="66" t="s">
        <v>1209</v>
      </c>
      <c r="Q1133" s="141">
        <v>3</v>
      </c>
    </row>
    <row r="1134" spans="1:17" s="72" customFormat="1">
      <c r="A1134" s="66"/>
      <c r="B1134" s="66" t="s">
        <v>166</v>
      </c>
      <c r="C1134" s="221" t="s">
        <v>1776</v>
      </c>
      <c r="D1134" s="66" t="s">
        <v>2351</v>
      </c>
      <c r="E1134" s="68">
        <v>0.35642000000000001</v>
      </c>
      <c r="F1134" s="74">
        <v>1.95</v>
      </c>
      <c r="G1134" s="74">
        <v>1.5</v>
      </c>
      <c r="H1134" s="68">
        <f t="shared" si="34"/>
        <v>0.69501999999999997</v>
      </c>
      <c r="I1134" s="70">
        <f t="shared" si="35"/>
        <v>0.53463000000000005</v>
      </c>
      <c r="J1134" s="71">
        <f>ROUND((H1134*'2-Calculator'!$D$26),2)</f>
        <v>4580.18</v>
      </c>
      <c r="K1134" s="71">
        <f>ROUND((I1134*'2-Calculator'!$D$26),2)</f>
        <v>3523.21</v>
      </c>
      <c r="L1134" s="69">
        <v>5.16</v>
      </c>
      <c r="M1134" s="66" t="s">
        <v>2532</v>
      </c>
      <c r="N1134" s="66" t="s">
        <v>2533</v>
      </c>
      <c r="O1134" s="66"/>
      <c r="P1134" s="66" t="s">
        <v>1209</v>
      </c>
      <c r="Q1134" s="141">
        <v>866</v>
      </c>
    </row>
    <row r="1135" spans="1:17" s="72" customFormat="1">
      <c r="A1135" s="66"/>
      <c r="B1135" s="66" t="s">
        <v>165</v>
      </c>
      <c r="C1135" s="221" t="s">
        <v>1776</v>
      </c>
      <c r="D1135" s="66" t="s">
        <v>2351</v>
      </c>
      <c r="E1135" s="68">
        <v>0.47985</v>
      </c>
      <c r="F1135" s="74">
        <v>1.95</v>
      </c>
      <c r="G1135" s="74">
        <v>1.5</v>
      </c>
      <c r="H1135" s="68">
        <f t="shared" si="34"/>
        <v>0.93571000000000004</v>
      </c>
      <c r="I1135" s="70">
        <f t="shared" si="35"/>
        <v>0.71977999999999998</v>
      </c>
      <c r="J1135" s="71">
        <f>ROUND((H1135*'2-Calculator'!$D$26),2)</f>
        <v>6166.33</v>
      </c>
      <c r="K1135" s="71">
        <f>ROUND((I1135*'2-Calculator'!$D$26),2)</f>
        <v>4743.3500000000004</v>
      </c>
      <c r="L1135" s="69">
        <v>6.93</v>
      </c>
      <c r="M1135" s="66" t="s">
        <v>2532</v>
      </c>
      <c r="N1135" s="66" t="s">
        <v>2533</v>
      </c>
      <c r="O1135" s="66"/>
      <c r="P1135" s="66" t="s">
        <v>1209</v>
      </c>
      <c r="Q1135" s="141">
        <v>1460</v>
      </c>
    </row>
    <row r="1136" spans="1:17" s="72" customFormat="1">
      <c r="A1136" s="66"/>
      <c r="B1136" s="66" t="s">
        <v>164</v>
      </c>
      <c r="C1136" s="221" t="s">
        <v>1776</v>
      </c>
      <c r="D1136" s="66" t="s">
        <v>2351</v>
      </c>
      <c r="E1136" s="68">
        <v>0.81637999999999999</v>
      </c>
      <c r="F1136" s="74">
        <v>1.95</v>
      </c>
      <c r="G1136" s="74">
        <v>1.5</v>
      </c>
      <c r="H1136" s="68">
        <f t="shared" si="34"/>
        <v>1.5919399999999999</v>
      </c>
      <c r="I1136" s="70">
        <f t="shared" si="35"/>
        <v>1.2245699999999999</v>
      </c>
      <c r="J1136" s="71">
        <f>ROUND((H1136*'2-Calculator'!$D$26),2)</f>
        <v>10490.88</v>
      </c>
      <c r="K1136" s="71">
        <f>ROUND((I1136*'2-Calculator'!$D$26),2)</f>
        <v>8069.92</v>
      </c>
      <c r="L1136" s="69">
        <v>11.03</v>
      </c>
      <c r="M1136" s="66" t="s">
        <v>2532</v>
      </c>
      <c r="N1136" s="66" t="s">
        <v>2533</v>
      </c>
      <c r="O1136" s="66"/>
      <c r="P1136" s="66" t="s">
        <v>1209</v>
      </c>
      <c r="Q1136" s="141">
        <v>77</v>
      </c>
    </row>
    <row r="1137" spans="1:17" s="72" customFormat="1">
      <c r="A1137" s="66"/>
      <c r="B1137" s="66" t="s">
        <v>163</v>
      </c>
      <c r="C1137" s="221" t="s">
        <v>1776</v>
      </c>
      <c r="D1137" s="66" t="s">
        <v>2351</v>
      </c>
      <c r="E1137" s="68">
        <v>1.66442</v>
      </c>
      <c r="F1137" s="74">
        <v>1.95</v>
      </c>
      <c r="G1137" s="74">
        <v>1.5</v>
      </c>
      <c r="H1137" s="68">
        <f t="shared" si="34"/>
        <v>3.2456200000000002</v>
      </c>
      <c r="I1137" s="70">
        <f t="shared" si="35"/>
        <v>2.4966300000000001</v>
      </c>
      <c r="J1137" s="71">
        <f>ROUND((H1137*'2-Calculator'!$D$26),2)</f>
        <v>21388.639999999999</v>
      </c>
      <c r="K1137" s="71">
        <f>ROUND((I1137*'2-Calculator'!$D$26),2)</f>
        <v>16452.79</v>
      </c>
      <c r="L1137" s="69">
        <v>32.049999999999997</v>
      </c>
      <c r="M1137" s="66" t="s">
        <v>2532</v>
      </c>
      <c r="N1137" s="66" t="s">
        <v>2533</v>
      </c>
      <c r="O1137" s="66"/>
      <c r="P1137" s="66" t="s">
        <v>1209</v>
      </c>
      <c r="Q1137" s="141">
        <v>7</v>
      </c>
    </row>
    <row r="1138" spans="1:17" s="72" customFormat="1">
      <c r="A1138" s="66"/>
      <c r="B1138" s="66" t="s">
        <v>162</v>
      </c>
      <c r="C1138" s="221" t="s">
        <v>1777</v>
      </c>
      <c r="D1138" s="66" t="s">
        <v>2352</v>
      </c>
      <c r="E1138" s="68">
        <v>0.31801000000000001</v>
      </c>
      <c r="F1138" s="74">
        <v>1.95</v>
      </c>
      <c r="G1138" s="74">
        <v>1.5</v>
      </c>
      <c r="H1138" s="68">
        <f t="shared" si="34"/>
        <v>0.62012</v>
      </c>
      <c r="I1138" s="70">
        <f t="shared" si="35"/>
        <v>0.47702</v>
      </c>
      <c r="J1138" s="71">
        <f>ROUND((H1138*'2-Calculator'!$D$26),2)</f>
        <v>4086.59</v>
      </c>
      <c r="K1138" s="71">
        <f>ROUND((I1138*'2-Calculator'!$D$26),2)</f>
        <v>3143.56</v>
      </c>
      <c r="L1138" s="69">
        <v>4.75</v>
      </c>
      <c r="M1138" s="66" t="s">
        <v>2532</v>
      </c>
      <c r="N1138" s="66" t="s">
        <v>2533</v>
      </c>
      <c r="O1138" s="66"/>
      <c r="P1138" s="66" t="s">
        <v>1209</v>
      </c>
      <c r="Q1138" s="141">
        <v>1</v>
      </c>
    </row>
    <row r="1139" spans="1:17" s="72" customFormat="1">
      <c r="A1139" s="66"/>
      <c r="B1139" s="66" t="s">
        <v>161</v>
      </c>
      <c r="C1139" s="221" t="s">
        <v>1777</v>
      </c>
      <c r="D1139" s="66" t="s">
        <v>2352</v>
      </c>
      <c r="E1139" s="68">
        <v>0.42091000000000001</v>
      </c>
      <c r="F1139" s="74">
        <v>1.95</v>
      </c>
      <c r="G1139" s="74">
        <v>1.5</v>
      </c>
      <c r="H1139" s="68">
        <f t="shared" si="34"/>
        <v>0.82077</v>
      </c>
      <c r="I1139" s="70">
        <f t="shared" si="35"/>
        <v>0.63136999999999999</v>
      </c>
      <c r="J1139" s="71">
        <f>ROUND((H1139*'2-Calculator'!$D$26),2)</f>
        <v>5408.87</v>
      </c>
      <c r="K1139" s="71">
        <f>ROUND((I1139*'2-Calculator'!$D$26),2)</f>
        <v>4160.7299999999996</v>
      </c>
      <c r="L1139" s="69">
        <v>5.2</v>
      </c>
      <c r="M1139" s="66" t="s">
        <v>2532</v>
      </c>
      <c r="N1139" s="66" t="s">
        <v>2533</v>
      </c>
      <c r="O1139" s="66"/>
      <c r="P1139" s="66" t="s">
        <v>1209</v>
      </c>
      <c r="Q1139" s="141">
        <v>26</v>
      </c>
    </row>
    <row r="1140" spans="1:17" s="72" customFormat="1">
      <c r="A1140" s="66"/>
      <c r="B1140" s="66" t="s">
        <v>160</v>
      </c>
      <c r="C1140" s="221" t="s">
        <v>1777</v>
      </c>
      <c r="D1140" s="66" t="s">
        <v>2352</v>
      </c>
      <c r="E1140" s="68">
        <v>0.72058999999999995</v>
      </c>
      <c r="F1140" s="74">
        <v>1.95</v>
      </c>
      <c r="G1140" s="74">
        <v>1.5</v>
      </c>
      <c r="H1140" s="68">
        <f t="shared" si="34"/>
        <v>1.4051499999999999</v>
      </c>
      <c r="I1140" s="70">
        <f t="shared" si="35"/>
        <v>1.0808899999999999</v>
      </c>
      <c r="J1140" s="71">
        <f>ROUND((H1140*'2-Calculator'!$D$26),2)</f>
        <v>9259.94</v>
      </c>
      <c r="K1140" s="71">
        <f>ROUND((I1140*'2-Calculator'!$D$26),2)</f>
        <v>7123.07</v>
      </c>
      <c r="L1140" s="69">
        <v>10.18</v>
      </c>
      <c r="M1140" s="66" t="s">
        <v>2532</v>
      </c>
      <c r="N1140" s="66" t="s">
        <v>2533</v>
      </c>
      <c r="O1140" s="66"/>
      <c r="P1140" s="66" t="s">
        <v>1209</v>
      </c>
      <c r="Q1140" s="141">
        <v>2</v>
      </c>
    </row>
    <row r="1141" spans="1:17" s="72" customFormat="1">
      <c r="A1141" s="66"/>
      <c r="B1141" s="66" t="s">
        <v>159</v>
      </c>
      <c r="C1141" s="221" t="s">
        <v>1777</v>
      </c>
      <c r="D1141" s="66" t="s">
        <v>2352</v>
      </c>
      <c r="E1141" s="68">
        <v>1.18771</v>
      </c>
      <c r="F1141" s="74">
        <v>1.95</v>
      </c>
      <c r="G1141" s="74">
        <v>1.5</v>
      </c>
      <c r="H1141" s="68">
        <f t="shared" si="34"/>
        <v>2.31603</v>
      </c>
      <c r="I1141" s="70">
        <f t="shared" si="35"/>
        <v>1.7815700000000001</v>
      </c>
      <c r="J1141" s="71">
        <f>ROUND((H1141*'2-Calculator'!$D$26),2)</f>
        <v>15262.64</v>
      </c>
      <c r="K1141" s="71">
        <f>ROUND((I1141*'2-Calculator'!$D$26),2)</f>
        <v>11740.55</v>
      </c>
      <c r="L1141" s="69">
        <v>20.5</v>
      </c>
      <c r="M1141" s="66" t="s">
        <v>2532</v>
      </c>
      <c r="N1141" s="66" t="s">
        <v>2533</v>
      </c>
      <c r="O1141" s="66"/>
      <c r="P1141" s="66" t="s">
        <v>1209</v>
      </c>
      <c r="Q1141" s="141">
        <v>0</v>
      </c>
    </row>
    <row r="1142" spans="1:17" s="72" customFormat="1">
      <c r="A1142" s="66"/>
      <c r="B1142" s="66" t="s">
        <v>158</v>
      </c>
      <c r="C1142" s="221" t="s">
        <v>1778</v>
      </c>
      <c r="D1142" s="66" t="s">
        <v>2353</v>
      </c>
      <c r="E1142" s="68">
        <v>0.38582</v>
      </c>
      <c r="F1142" s="74">
        <v>1.95</v>
      </c>
      <c r="G1142" s="74">
        <v>1.5</v>
      </c>
      <c r="H1142" s="68">
        <f t="shared" si="34"/>
        <v>0.75234999999999996</v>
      </c>
      <c r="I1142" s="70">
        <f t="shared" si="35"/>
        <v>0.57872999999999997</v>
      </c>
      <c r="J1142" s="71">
        <f>ROUND((H1142*'2-Calculator'!$D$26),2)</f>
        <v>4957.99</v>
      </c>
      <c r="K1142" s="71">
        <f>ROUND((I1142*'2-Calculator'!$D$26),2)</f>
        <v>3813.83</v>
      </c>
      <c r="L1142" s="69">
        <v>5.7</v>
      </c>
      <c r="M1142" s="66" t="s">
        <v>2532</v>
      </c>
      <c r="N1142" s="66" t="s">
        <v>2533</v>
      </c>
      <c r="O1142" s="66"/>
      <c r="P1142" s="66" t="s">
        <v>1209</v>
      </c>
      <c r="Q1142" s="141">
        <v>897</v>
      </c>
    </row>
    <row r="1143" spans="1:17" s="72" customFormat="1">
      <c r="A1143" s="66"/>
      <c r="B1143" s="66" t="s">
        <v>157</v>
      </c>
      <c r="C1143" s="221" t="s">
        <v>1778</v>
      </c>
      <c r="D1143" s="66" t="s">
        <v>2353</v>
      </c>
      <c r="E1143" s="68">
        <v>0.51</v>
      </c>
      <c r="F1143" s="74">
        <v>1.95</v>
      </c>
      <c r="G1143" s="74">
        <v>1.5</v>
      </c>
      <c r="H1143" s="68">
        <f t="shared" si="34"/>
        <v>0.99450000000000005</v>
      </c>
      <c r="I1143" s="70">
        <f t="shared" si="35"/>
        <v>0.76500000000000001</v>
      </c>
      <c r="J1143" s="71">
        <f>ROUND((H1143*'2-Calculator'!$D$26),2)</f>
        <v>6553.76</v>
      </c>
      <c r="K1143" s="71">
        <f>ROUND((I1143*'2-Calculator'!$D$26),2)</f>
        <v>5041.3500000000004</v>
      </c>
      <c r="L1143" s="69">
        <v>7.13</v>
      </c>
      <c r="M1143" s="66" t="s">
        <v>2532</v>
      </c>
      <c r="N1143" s="66" t="s">
        <v>2533</v>
      </c>
      <c r="O1143" s="66"/>
      <c r="P1143" s="66" t="s">
        <v>1209</v>
      </c>
      <c r="Q1143" s="141">
        <v>2672</v>
      </c>
    </row>
    <row r="1144" spans="1:17" s="72" customFormat="1">
      <c r="A1144" s="66"/>
      <c r="B1144" s="66" t="s">
        <v>156</v>
      </c>
      <c r="C1144" s="221" t="s">
        <v>1778</v>
      </c>
      <c r="D1144" s="66" t="s">
        <v>2353</v>
      </c>
      <c r="E1144" s="68">
        <v>0.78081999999999996</v>
      </c>
      <c r="F1144" s="74">
        <v>1.95</v>
      </c>
      <c r="G1144" s="74">
        <v>1.5</v>
      </c>
      <c r="H1144" s="68">
        <f t="shared" si="34"/>
        <v>1.5226</v>
      </c>
      <c r="I1144" s="70">
        <f t="shared" si="35"/>
        <v>1.17123</v>
      </c>
      <c r="J1144" s="71">
        <f>ROUND((H1144*'2-Calculator'!$D$26),2)</f>
        <v>10033.93</v>
      </c>
      <c r="K1144" s="71">
        <f>ROUND((I1144*'2-Calculator'!$D$26),2)</f>
        <v>7718.41</v>
      </c>
      <c r="L1144" s="69">
        <v>9.8699999999999992</v>
      </c>
      <c r="M1144" s="66" t="s">
        <v>2532</v>
      </c>
      <c r="N1144" s="66" t="s">
        <v>2533</v>
      </c>
      <c r="O1144" s="66"/>
      <c r="P1144" s="66" t="s">
        <v>1209</v>
      </c>
      <c r="Q1144" s="141">
        <v>147</v>
      </c>
    </row>
    <row r="1145" spans="1:17" s="72" customFormat="1">
      <c r="A1145" s="66"/>
      <c r="B1145" s="66" t="s">
        <v>155</v>
      </c>
      <c r="C1145" s="221" t="s">
        <v>1778</v>
      </c>
      <c r="D1145" s="66" t="s">
        <v>2353</v>
      </c>
      <c r="E1145" s="68">
        <v>1.6809499999999999</v>
      </c>
      <c r="F1145" s="74">
        <v>1.95</v>
      </c>
      <c r="G1145" s="74">
        <v>1.5</v>
      </c>
      <c r="H1145" s="68">
        <f t="shared" si="34"/>
        <v>3.2778499999999999</v>
      </c>
      <c r="I1145" s="70">
        <f t="shared" si="35"/>
        <v>2.5214300000000001</v>
      </c>
      <c r="J1145" s="71">
        <f>ROUND((H1145*'2-Calculator'!$D$26),2)</f>
        <v>21601.03</v>
      </c>
      <c r="K1145" s="71">
        <f>ROUND((I1145*'2-Calculator'!$D$26),2)</f>
        <v>16616.22</v>
      </c>
      <c r="L1145" s="69">
        <v>28.91</v>
      </c>
      <c r="M1145" s="66" t="s">
        <v>2532</v>
      </c>
      <c r="N1145" s="66" t="s">
        <v>2533</v>
      </c>
      <c r="O1145" s="66"/>
      <c r="P1145" s="66" t="s">
        <v>1209</v>
      </c>
      <c r="Q1145" s="141">
        <v>1</v>
      </c>
    </row>
    <row r="1146" spans="1:17" s="72" customFormat="1">
      <c r="A1146" s="66"/>
      <c r="B1146" s="66" t="s">
        <v>154</v>
      </c>
      <c r="C1146" s="221" t="s">
        <v>1779</v>
      </c>
      <c r="D1146" s="66" t="s">
        <v>2354</v>
      </c>
      <c r="E1146" s="68">
        <v>0.29304000000000002</v>
      </c>
      <c r="F1146" s="74">
        <v>1.95</v>
      </c>
      <c r="G1146" s="74">
        <v>1.5</v>
      </c>
      <c r="H1146" s="68">
        <f t="shared" si="34"/>
        <v>0.57142999999999999</v>
      </c>
      <c r="I1146" s="70">
        <f t="shared" si="35"/>
        <v>0.43956000000000001</v>
      </c>
      <c r="J1146" s="71">
        <f>ROUND((H1146*'2-Calculator'!$D$26),2)</f>
        <v>3765.72</v>
      </c>
      <c r="K1146" s="71">
        <f>ROUND((I1146*'2-Calculator'!$D$26),2)</f>
        <v>2896.7</v>
      </c>
      <c r="L1146" s="69">
        <v>4.26</v>
      </c>
      <c r="M1146" s="66" t="s">
        <v>2532</v>
      </c>
      <c r="N1146" s="66" t="s">
        <v>2533</v>
      </c>
      <c r="O1146" s="66"/>
      <c r="P1146" s="66" t="s">
        <v>1209</v>
      </c>
      <c r="Q1146" s="141">
        <v>404</v>
      </c>
    </row>
    <row r="1147" spans="1:17" s="72" customFormat="1">
      <c r="A1147" s="66"/>
      <c r="B1147" s="66" t="s">
        <v>153</v>
      </c>
      <c r="C1147" s="221" t="s">
        <v>1779</v>
      </c>
      <c r="D1147" s="66" t="s">
        <v>2354</v>
      </c>
      <c r="E1147" s="68">
        <v>0.38708999999999999</v>
      </c>
      <c r="F1147" s="74">
        <v>1.95</v>
      </c>
      <c r="G1147" s="74">
        <v>1.5</v>
      </c>
      <c r="H1147" s="68">
        <f t="shared" si="34"/>
        <v>0.75483</v>
      </c>
      <c r="I1147" s="70">
        <f t="shared" si="35"/>
        <v>0.58064000000000004</v>
      </c>
      <c r="J1147" s="71">
        <f>ROUND((H1147*'2-Calculator'!$D$26),2)</f>
        <v>4974.33</v>
      </c>
      <c r="K1147" s="71">
        <f>ROUND((I1147*'2-Calculator'!$D$26),2)</f>
        <v>3826.42</v>
      </c>
      <c r="L1147" s="69">
        <v>5.19</v>
      </c>
      <c r="M1147" s="66" t="s">
        <v>2532</v>
      </c>
      <c r="N1147" s="66" t="s">
        <v>2533</v>
      </c>
      <c r="O1147" s="66"/>
      <c r="P1147" s="66" t="s">
        <v>1209</v>
      </c>
      <c r="Q1147" s="141">
        <v>242</v>
      </c>
    </row>
    <row r="1148" spans="1:17" s="72" customFormat="1">
      <c r="A1148" s="66"/>
      <c r="B1148" s="66" t="s">
        <v>152</v>
      </c>
      <c r="C1148" s="221" t="s">
        <v>1779</v>
      </c>
      <c r="D1148" s="66" t="s">
        <v>2354</v>
      </c>
      <c r="E1148" s="68">
        <v>0.59463999999999995</v>
      </c>
      <c r="F1148" s="74">
        <v>1.95</v>
      </c>
      <c r="G1148" s="74">
        <v>1.5</v>
      </c>
      <c r="H1148" s="68">
        <f t="shared" si="34"/>
        <v>1.1595500000000001</v>
      </c>
      <c r="I1148" s="70">
        <f t="shared" si="35"/>
        <v>0.89195999999999998</v>
      </c>
      <c r="J1148" s="71">
        <f>ROUND((H1148*'2-Calculator'!$D$26),2)</f>
        <v>7641.43</v>
      </c>
      <c r="K1148" s="71">
        <f>ROUND((I1148*'2-Calculator'!$D$26),2)</f>
        <v>5878.02</v>
      </c>
      <c r="L1148" s="69">
        <v>6.98</v>
      </c>
      <c r="M1148" s="66" t="s">
        <v>2532</v>
      </c>
      <c r="N1148" s="66" t="s">
        <v>2533</v>
      </c>
      <c r="O1148" s="66"/>
      <c r="P1148" s="66" t="s">
        <v>1209</v>
      </c>
      <c r="Q1148" s="141">
        <v>15</v>
      </c>
    </row>
    <row r="1149" spans="1:17" s="72" customFormat="1">
      <c r="A1149" s="66"/>
      <c r="B1149" s="66" t="s">
        <v>151</v>
      </c>
      <c r="C1149" s="221" t="s">
        <v>1779</v>
      </c>
      <c r="D1149" s="66" t="s">
        <v>2354</v>
      </c>
      <c r="E1149" s="68">
        <v>1.1056299999999999</v>
      </c>
      <c r="F1149" s="74">
        <v>1.95</v>
      </c>
      <c r="G1149" s="74">
        <v>1.5</v>
      </c>
      <c r="H1149" s="68">
        <f t="shared" si="34"/>
        <v>2.15598</v>
      </c>
      <c r="I1149" s="70">
        <f t="shared" si="35"/>
        <v>1.65845</v>
      </c>
      <c r="J1149" s="71">
        <f>ROUND((H1149*'2-Calculator'!$D$26),2)</f>
        <v>14207.91</v>
      </c>
      <c r="K1149" s="71">
        <f>ROUND((I1149*'2-Calculator'!$D$26),2)</f>
        <v>10929.19</v>
      </c>
      <c r="L1149" s="69">
        <v>12.6</v>
      </c>
      <c r="M1149" s="66" t="s">
        <v>2532</v>
      </c>
      <c r="N1149" s="66" t="s">
        <v>2533</v>
      </c>
      <c r="O1149" s="66"/>
      <c r="P1149" s="66" t="s">
        <v>1209</v>
      </c>
      <c r="Q1149" s="141">
        <v>1</v>
      </c>
    </row>
    <row r="1150" spans="1:17" s="72" customFormat="1">
      <c r="A1150" s="66"/>
      <c r="B1150" s="66" t="s">
        <v>150</v>
      </c>
      <c r="C1150" s="221" t="s">
        <v>1780</v>
      </c>
      <c r="D1150" s="66" t="s">
        <v>2355</v>
      </c>
      <c r="E1150" s="68">
        <v>0.26945000000000002</v>
      </c>
      <c r="F1150" s="74">
        <v>1.95</v>
      </c>
      <c r="G1150" s="74">
        <v>1.5</v>
      </c>
      <c r="H1150" s="68">
        <f t="shared" si="34"/>
        <v>0.52542999999999995</v>
      </c>
      <c r="I1150" s="70">
        <f t="shared" si="35"/>
        <v>0.40417999999999998</v>
      </c>
      <c r="J1150" s="71">
        <f>ROUND((H1150*'2-Calculator'!$D$26),2)</f>
        <v>3462.58</v>
      </c>
      <c r="K1150" s="71">
        <f>ROUND((I1150*'2-Calculator'!$D$26),2)</f>
        <v>2663.55</v>
      </c>
      <c r="L1150" s="69">
        <v>3.81</v>
      </c>
      <c r="M1150" s="66" t="s">
        <v>2532</v>
      </c>
      <c r="N1150" s="66" t="s">
        <v>2533</v>
      </c>
      <c r="O1150" s="66"/>
      <c r="P1150" s="66" t="s">
        <v>1209</v>
      </c>
      <c r="Q1150" s="141">
        <v>289</v>
      </c>
    </row>
    <row r="1151" spans="1:17" s="72" customFormat="1">
      <c r="A1151" s="66"/>
      <c r="B1151" s="66" t="s">
        <v>149</v>
      </c>
      <c r="C1151" s="221" t="s">
        <v>1780</v>
      </c>
      <c r="D1151" s="66" t="s">
        <v>2355</v>
      </c>
      <c r="E1151" s="68">
        <v>0.41697000000000001</v>
      </c>
      <c r="F1151" s="74">
        <v>1.95</v>
      </c>
      <c r="G1151" s="74">
        <v>1.5</v>
      </c>
      <c r="H1151" s="68">
        <f t="shared" si="34"/>
        <v>0.81308999999999998</v>
      </c>
      <c r="I1151" s="70">
        <f t="shared" si="35"/>
        <v>0.62546000000000002</v>
      </c>
      <c r="J1151" s="71">
        <f>ROUND((H1151*'2-Calculator'!$D$26),2)</f>
        <v>5358.26</v>
      </c>
      <c r="K1151" s="71">
        <f>ROUND((I1151*'2-Calculator'!$D$26),2)</f>
        <v>4121.78</v>
      </c>
      <c r="L1151" s="69">
        <v>5.52</v>
      </c>
      <c r="M1151" s="66" t="s">
        <v>2532</v>
      </c>
      <c r="N1151" s="66" t="s">
        <v>2533</v>
      </c>
      <c r="O1151" s="66"/>
      <c r="P1151" s="66" t="s">
        <v>1209</v>
      </c>
      <c r="Q1151" s="141">
        <v>214</v>
      </c>
    </row>
    <row r="1152" spans="1:17" s="72" customFormat="1">
      <c r="A1152" s="66"/>
      <c r="B1152" s="66" t="s">
        <v>148</v>
      </c>
      <c r="C1152" s="221" t="s">
        <v>1780</v>
      </c>
      <c r="D1152" s="66" t="s">
        <v>2355</v>
      </c>
      <c r="E1152" s="68">
        <v>0.56427000000000005</v>
      </c>
      <c r="F1152" s="74">
        <v>1.95</v>
      </c>
      <c r="G1152" s="74">
        <v>1.5</v>
      </c>
      <c r="H1152" s="68">
        <f t="shared" si="34"/>
        <v>1.10033</v>
      </c>
      <c r="I1152" s="70">
        <f t="shared" si="35"/>
        <v>0.84641</v>
      </c>
      <c r="J1152" s="71">
        <f>ROUND((H1152*'2-Calculator'!$D$26),2)</f>
        <v>7251.17</v>
      </c>
      <c r="K1152" s="71">
        <f>ROUND((I1152*'2-Calculator'!$D$26),2)</f>
        <v>5577.84</v>
      </c>
      <c r="L1152" s="69">
        <v>8.18</v>
      </c>
      <c r="M1152" s="66" t="s">
        <v>2532</v>
      </c>
      <c r="N1152" s="66" t="s">
        <v>2533</v>
      </c>
      <c r="O1152" s="66"/>
      <c r="P1152" s="66" t="s">
        <v>1209</v>
      </c>
      <c r="Q1152" s="141">
        <v>84</v>
      </c>
    </row>
    <row r="1153" spans="1:17" s="72" customFormat="1">
      <c r="A1153" s="66"/>
      <c r="B1153" s="66" t="s">
        <v>147</v>
      </c>
      <c r="C1153" s="221" t="s">
        <v>1780</v>
      </c>
      <c r="D1153" s="66" t="s">
        <v>2355</v>
      </c>
      <c r="E1153" s="68">
        <v>0.79464000000000001</v>
      </c>
      <c r="F1153" s="74">
        <v>1.95</v>
      </c>
      <c r="G1153" s="74">
        <v>1.5</v>
      </c>
      <c r="H1153" s="68">
        <f t="shared" si="34"/>
        <v>1.54955</v>
      </c>
      <c r="I1153" s="70">
        <f t="shared" si="35"/>
        <v>1.1919599999999999</v>
      </c>
      <c r="J1153" s="71">
        <f>ROUND((H1153*'2-Calculator'!$D$26),2)</f>
        <v>10211.530000000001</v>
      </c>
      <c r="K1153" s="71">
        <f>ROUND((I1153*'2-Calculator'!$D$26),2)</f>
        <v>7855.02</v>
      </c>
      <c r="L1153" s="69">
        <v>25</v>
      </c>
      <c r="M1153" s="66" t="s">
        <v>2532</v>
      </c>
      <c r="N1153" s="66" t="s">
        <v>2533</v>
      </c>
      <c r="O1153" s="66"/>
      <c r="P1153" s="66" t="s">
        <v>1209</v>
      </c>
      <c r="Q1153" s="141">
        <v>0</v>
      </c>
    </row>
    <row r="1154" spans="1:17" s="72" customFormat="1">
      <c r="A1154" s="66"/>
      <c r="B1154" s="66" t="s">
        <v>146</v>
      </c>
      <c r="C1154" s="221" t="s">
        <v>1781</v>
      </c>
      <c r="D1154" s="66" t="s">
        <v>2104</v>
      </c>
      <c r="E1154" s="68">
        <v>0.39739000000000002</v>
      </c>
      <c r="F1154" s="74">
        <v>1.95</v>
      </c>
      <c r="G1154" s="74">
        <v>1.5</v>
      </c>
      <c r="H1154" s="68">
        <f t="shared" si="34"/>
        <v>0.77490999999999999</v>
      </c>
      <c r="I1154" s="70">
        <f t="shared" si="35"/>
        <v>0.59609000000000001</v>
      </c>
      <c r="J1154" s="71">
        <f>ROUND((H1154*'2-Calculator'!$D$26),2)</f>
        <v>5106.66</v>
      </c>
      <c r="K1154" s="71">
        <f>ROUND((I1154*'2-Calculator'!$D$26),2)</f>
        <v>3928.23</v>
      </c>
      <c r="L1154" s="69">
        <v>3.82</v>
      </c>
      <c r="M1154" s="66" t="s">
        <v>2532</v>
      </c>
      <c r="N1154" s="66" t="s">
        <v>2533</v>
      </c>
      <c r="O1154" s="66"/>
      <c r="P1154" s="66" t="s">
        <v>1209</v>
      </c>
      <c r="Q1154" s="141">
        <v>42</v>
      </c>
    </row>
    <row r="1155" spans="1:17" s="72" customFormat="1">
      <c r="A1155" s="66"/>
      <c r="B1155" s="66" t="s">
        <v>145</v>
      </c>
      <c r="C1155" s="221" t="s">
        <v>1781</v>
      </c>
      <c r="D1155" s="66" t="s">
        <v>2104</v>
      </c>
      <c r="E1155" s="68">
        <v>0.51285999999999998</v>
      </c>
      <c r="F1155" s="74">
        <v>1.95</v>
      </c>
      <c r="G1155" s="74">
        <v>1.5</v>
      </c>
      <c r="H1155" s="68">
        <f t="shared" si="34"/>
        <v>1.0000800000000001</v>
      </c>
      <c r="I1155" s="70">
        <f t="shared" si="35"/>
        <v>0.76929000000000003</v>
      </c>
      <c r="J1155" s="71">
        <f>ROUND((H1155*'2-Calculator'!$D$26),2)</f>
        <v>6590.53</v>
      </c>
      <c r="K1155" s="71">
        <f>ROUND((I1155*'2-Calculator'!$D$26),2)</f>
        <v>5069.62</v>
      </c>
      <c r="L1155" s="69">
        <v>4.92</v>
      </c>
      <c r="M1155" s="66" t="s">
        <v>2532</v>
      </c>
      <c r="N1155" s="66" t="s">
        <v>2533</v>
      </c>
      <c r="O1155" s="66"/>
      <c r="P1155" s="66" t="s">
        <v>1209</v>
      </c>
      <c r="Q1155" s="141">
        <v>61</v>
      </c>
    </row>
    <row r="1156" spans="1:17" s="72" customFormat="1">
      <c r="A1156" s="66"/>
      <c r="B1156" s="66" t="s">
        <v>144</v>
      </c>
      <c r="C1156" s="221" t="s">
        <v>1781</v>
      </c>
      <c r="D1156" s="66" t="s">
        <v>2104</v>
      </c>
      <c r="E1156" s="68">
        <v>0.58950000000000002</v>
      </c>
      <c r="F1156" s="74">
        <v>1.95</v>
      </c>
      <c r="G1156" s="74">
        <v>1.5</v>
      </c>
      <c r="H1156" s="68">
        <f t="shared" si="34"/>
        <v>1.1495299999999999</v>
      </c>
      <c r="I1156" s="70">
        <f t="shared" si="35"/>
        <v>0.88424999999999998</v>
      </c>
      <c r="J1156" s="71">
        <f>ROUND((H1156*'2-Calculator'!$D$26),2)</f>
        <v>7575.4</v>
      </c>
      <c r="K1156" s="71">
        <f>ROUND((I1156*'2-Calculator'!$D$26),2)</f>
        <v>5827.21</v>
      </c>
      <c r="L1156" s="69">
        <v>5.68</v>
      </c>
      <c r="M1156" s="66" t="s">
        <v>2532</v>
      </c>
      <c r="N1156" s="66" t="s">
        <v>2533</v>
      </c>
      <c r="O1156" s="66"/>
      <c r="P1156" s="66" t="s">
        <v>1209</v>
      </c>
      <c r="Q1156" s="141">
        <v>25</v>
      </c>
    </row>
    <row r="1157" spans="1:17" s="72" customFormat="1">
      <c r="A1157" s="66"/>
      <c r="B1157" s="66" t="s">
        <v>143</v>
      </c>
      <c r="C1157" s="221" t="s">
        <v>1781</v>
      </c>
      <c r="D1157" s="66" t="s">
        <v>2104</v>
      </c>
      <c r="E1157" s="68">
        <v>1.3179099999999999</v>
      </c>
      <c r="F1157" s="74">
        <v>1.95</v>
      </c>
      <c r="G1157" s="74">
        <v>1.5</v>
      </c>
      <c r="H1157" s="68">
        <f t="shared" si="34"/>
        <v>2.5699200000000002</v>
      </c>
      <c r="I1157" s="70">
        <f t="shared" si="35"/>
        <v>1.9768699999999999</v>
      </c>
      <c r="J1157" s="71">
        <f>ROUND((H1157*'2-Calculator'!$D$26),2)</f>
        <v>16935.77</v>
      </c>
      <c r="K1157" s="71">
        <f>ROUND((I1157*'2-Calculator'!$D$26),2)</f>
        <v>13027.57</v>
      </c>
      <c r="L1157" s="69">
        <v>7.43</v>
      </c>
      <c r="M1157" s="66" t="s">
        <v>2532</v>
      </c>
      <c r="N1157" s="66" t="s">
        <v>2533</v>
      </c>
      <c r="O1157" s="66"/>
      <c r="P1157" s="66" t="s">
        <v>1209</v>
      </c>
      <c r="Q1157" s="141">
        <v>0</v>
      </c>
    </row>
    <row r="1158" spans="1:17" s="72" customFormat="1">
      <c r="A1158" s="66"/>
      <c r="B1158" s="66" t="s">
        <v>142</v>
      </c>
      <c r="C1158" s="221" t="s">
        <v>1782</v>
      </c>
      <c r="D1158" s="66" t="s">
        <v>2356</v>
      </c>
      <c r="E1158" s="68">
        <v>0.60614000000000001</v>
      </c>
      <c r="F1158" s="74">
        <v>1.95</v>
      </c>
      <c r="G1158" s="74">
        <v>1.5</v>
      </c>
      <c r="H1158" s="68">
        <f t="shared" si="34"/>
        <v>1.18197</v>
      </c>
      <c r="I1158" s="70">
        <f t="shared" si="35"/>
        <v>0.90920999999999996</v>
      </c>
      <c r="J1158" s="71">
        <f>ROUND((H1158*'2-Calculator'!$D$26),2)</f>
        <v>7789.18</v>
      </c>
      <c r="K1158" s="71">
        <f>ROUND((I1158*'2-Calculator'!$D$26),2)</f>
        <v>5991.69</v>
      </c>
      <c r="L1158" s="69">
        <v>10.3</v>
      </c>
      <c r="M1158" s="66" t="s">
        <v>2532</v>
      </c>
      <c r="N1158" s="66" t="s">
        <v>2533</v>
      </c>
      <c r="O1158" s="66"/>
      <c r="P1158" s="66" t="s">
        <v>1209</v>
      </c>
      <c r="Q1158" s="141">
        <v>38</v>
      </c>
    </row>
    <row r="1159" spans="1:17" s="72" customFormat="1">
      <c r="A1159" s="66"/>
      <c r="B1159" s="66" t="s">
        <v>141</v>
      </c>
      <c r="C1159" s="221" t="s">
        <v>1782</v>
      </c>
      <c r="D1159" s="66" t="s">
        <v>2356</v>
      </c>
      <c r="E1159" s="68">
        <v>0.72243999999999997</v>
      </c>
      <c r="F1159" s="74">
        <v>1.95</v>
      </c>
      <c r="G1159" s="74">
        <v>1.5</v>
      </c>
      <c r="H1159" s="68">
        <f t="shared" si="34"/>
        <v>1.40876</v>
      </c>
      <c r="I1159" s="70">
        <f t="shared" si="35"/>
        <v>1.0836600000000001</v>
      </c>
      <c r="J1159" s="71">
        <f>ROUND((H1159*'2-Calculator'!$D$26),2)</f>
        <v>9283.73</v>
      </c>
      <c r="K1159" s="71">
        <f>ROUND((I1159*'2-Calculator'!$D$26),2)</f>
        <v>7141.32</v>
      </c>
      <c r="L1159" s="69">
        <v>13.25</v>
      </c>
      <c r="M1159" s="66" t="s">
        <v>2532</v>
      </c>
      <c r="N1159" s="66" t="s">
        <v>2533</v>
      </c>
      <c r="O1159" s="66"/>
      <c r="P1159" s="66" t="s">
        <v>1209</v>
      </c>
      <c r="Q1159" s="141">
        <v>93</v>
      </c>
    </row>
    <row r="1160" spans="1:17" s="72" customFormat="1">
      <c r="A1160" s="66"/>
      <c r="B1160" s="66" t="s">
        <v>140</v>
      </c>
      <c r="C1160" s="221" t="s">
        <v>1782</v>
      </c>
      <c r="D1160" s="66" t="s">
        <v>2356</v>
      </c>
      <c r="E1160" s="68">
        <v>0.89890999999999999</v>
      </c>
      <c r="F1160" s="74">
        <v>1.95</v>
      </c>
      <c r="G1160" s="74">
        <v>1.5</v>
      </c>
      <c r="H1160" s="68">
        <f t="shared" si="34"/>
        <v>1.7528699999999999</v>
      </c>
      <c r="I1160" s="70">
        <f t="shared" si="35"/>
        <v>1.3483700000000001</v>
      </c>
      <c r="J1160" s="71">
        <f>ROUND((H1160*'2-Calculator'!$D$26),2)</f>
        <v>11551.41</v>
      </c>
      <c r="K1160" s="71">
        <f>ROUND((I1160*'2-Calculator'!$D$26),2)</f>
        <v>8885.76</v>
      </c>
      <c r="L1160" s="69">
        <v>12.33</v>
      </c>
      <c r="M1160" s="66" t="s">
        <v>2532</v>
      </c>
      <c r="N1160" s="66" t="s">
        <v>2533</v>
      </c>
      <c r="O1160" s="66"/>
      <c r="P1160" s="66" t="s">
        <v>1209</v>
      </c>
      <c r="Q1160" s="141">
        <v>13</v>
      </c>
    </row>
    <row r="1161" spans="1:17" s="72" customFormat="1">
      <c r="A1161" s="66"/>
      <c r="B1161" s="66" t="s">
        <v>139</v>
      </c>
      <c r="C1161" s="221" t="s">
        <v>1782</v>
      </c>
      <c r="D1161" s="66" t="s">
        <v>2356</v>
      </c>
      <c r="E1161" s="68">
        <v>1.5660700000000001</v>
      </c>
      <c r="F1161" s="74">
        <v>1.95</v>
      </c>
      <c r="G1161" s="74">
        <v>1.5</v>
      </c>
      <c r="H1161" s="68">
        <f t="shared" si="34"/>
        <v>3.0538400000000001</v>
      </c>
      <c r="I1161" s="70">
        <f t="shared" si="35"/>
        <v>2.34911</v>
      </c>
      <c r="J1161" s="71">
        <f>ROUND((H1161*'2-Calculator'!$D$26),2)</f>
        <v>20124.810000000001</v>
      </c>
      <c r="K1161" s="71">
        <f>ROUND((I1161*'2-Calculator'!$D$26),2)</f>
        <v>15480.63</v>
      </c>
      <c r="L1161" s="69">
        <v>13.44</v>
      </c>
      <c r="M1161" s="66" t="s">
        <v>2532</v>
      </c>
      <c r="N1161" s="66" t="s">
        <v>2533</v>
      </c>
      <c r="O1161" s="66"/>
      <c r="P1161" s="66" t="s">
        <v>1209</v>
      </c>
      <c r="Q1161" s="141">
        <v>2</v>
      </c>
    </row>
    <row r="1162" spans="1:17" s="72" customFormat="1">
      <c r="A1162" s="66"/>
      <c r="B1162" s="66" t="s">
        <v>138</v>
      </c>
      <c r="C1162" s="221" t="s">
        <v>1783</v>
      </c>
      <c r="D1162" s="66" t="s">
        <v>2105</v>
      </c>
      <c r="E1162" s="68">
        <v>0.36336000000000002</v>
      </c>
      <c r="F1162" s="74">
        <v>1.95</v>
      </c>
      <c r="G1162" s="74">
        <v>1.5</v>
      </c>
      <c r="H1162" s="68">
        <f t="shared" si="34"/>
        <v>0.70855000000000001</v>
      </c>
      <c r="I1162" s="70">
        <f t="shared" si="35"/>
        <v>0.54503999999999997</v>
      </c>
      <c r="J1162" s="71">
        <f>ROUND((H1162*'2-Calculator'!$D$26),2)</f>
        <v>4669.34</v>
      </c>
      <c r="K1162" s="71">
        <f>ROUND((I1162*'2-Calculator'!$D$26),2)</f>
        <v>3591.81</v>
      </c>
      <c r="L1162" s="69">
        <v>5.85</v>
      </c>
      <c r="M1162" s="66" t="s">
        <v>2532</v>
      </c>
      <c r="N1162" s="66" t="s">
        <v>2533</v>
      </c>
      <c r="O1162" s="66"/>
      <c r="P1162" s="66" t="s">
        <v>1209</v>
      </c>
      <c r="Q1162" s="141">
        <v>152</v>
      </c>
    </row>
    <row r="1163" spans="1:17" s="72" customFormat="1">
      <c r="A1163" s="66"/>
      <c r="B1163" s="66" t="s">
        <v>137</v>
      </c>
      <c r="C1163" s="221" t="s">
        <v>1783</v>
      </c>
      <c r="D1163" s="66" t="s">
        <v>2105</v>
      </c>
      <c r="E1163" s="68">
        <v>0.45362999999999998</v>
      </c>
      <c r="F1163" s="74">
        <v>1.95</v>
      </c>
      <c r="G1163" s="74">
        <v>1.5</v>
      </c>
      <c r="H1163" s="68">
        <f t="shared" si="34"/>
        <v>0.88458000000000003</v>
      </c>
      <c r="I1163" s="70">
        <f t="shared" si="35"/>
        <v>0.68045</v>
      </c>
      <c r="J1163" s="71">
        <f>ROUND((H1163*'2-Calculator'!$D$26),2)</f>
        <v>5829.38</v>
      </c>
      <c r="K1163" s="71">
        <f>ROUND((I1163*'2-Calculator'!$D$26),2)</f>
        <v>4484.17</v>
      </c>
      <c r="L1163" s="69">
        <v>7.67</v>
      </c>
      <c r="M1163" s="66" t="s">
        <v>2532</v>
      </c>
      <c r="N1163" s="66" t="s">
        <v>2533</v>
      </c>
      <c r="O1163" s="66"/>
      <c r="P1163" s="66" t="s">
        <v>1209</v>
      </c>
      <c r="Q1163" s="141">
        <v>632</v>
      </c>
    </row>
    <row r="1164" spans="1:17" s="72" customFormat="1">
      <c r="A1164" s="66"/>
      <c r="B1164" s="66" t="s">
        <v>136</v>
      </c>
      <c r="C1164" s="221" t="s">
        <v>1783</v>
      </c>
      <c r="D1164" s="66" t="s">
        <v>2105</v>
      </c>
      <c r="E1164" s="68">
        <v>0.63717999999999997</v>
      </c>
      <c r="F1164" s="74">
        <v>1.95</v>
      </c>
      <c r="G1164" s="74">
        <v>1.5</v>
      </c>
      <c r="H1164" s="68">
        <f t="shared" si="34"/>
        <v>1.2424999999999999</v>
      </c>
      <c r="I1164" s="70">
        <f t="shared" si="35"/>
        <v>0.95577000000000001</v>
      </c>
      <c r="J1164" s="71">
        <f>ROUND((H1164*'2-Calculator'!$D$26),2)</f>
        <v>8188.08</v>
      </c>
      <c r="K1164" s="71">
        <f>ROUND((I1164*'2-Calculator'!$D$26),2)</f>
        <v>6298.52</v>
      </c>
      <c r="L1164" s="69">
        <v>8.44</v>
      </c>
      <c r="M1164" s="66" t="s">
        <v>2532</v>
      </c>
      <c r="N1164" s="66" t="s">
        <v>2533</v>
      </c>
      <c r="O1164" s="66"/>
      <c r="P1164" s="66" t="s">
        <v>1209</v>
      </c>
      <c r="Q1164" s="141">
        <v>41</v>
      </c>
    </row>
    <row r="1165" spans="1:17" s="72" customFormat="1">
      <c r="A1165" s="66"/>
      <c r="B1165" s="66" t="s">
        <v>135</v>
      </c>
      <c r="C1165" s="221" t="s">
        <v>1783</v>
      </c>
      <c r="D1165" s="66" t="s">
        <v>2105</v>
      </c>
      <c r="E1165" s="68">
        <v>0.96009</v>
      </c>
      <c r="F1165" s="74">
        <v>1.95</v>
      </c>
      <c r="G1165" s="74">
        <v>1.5</v>
      </c>
      <c r="H1165" s="68">
        <f t="shared" si="34"/>
        <v>1.87218</v>
      </c>
      <c r="I1165" s="70">
        <f t="shared" si="35"/>
        <v>1.44014</v>
      </c>
      <c r="J1165" s="71">
        <f>ROUND((H1165*'2-Calculator'!$D$26),2)</f>
        <v>12337.67</v>
      </c>
      <c r="K1165" s="71">
        <f>ROUND((I1165*'2-Calculator'!$D$26),2)</f>
        <v>9490.52</v>
      </c>
      <c r="L1165" s="69">
        <v>11.15</v>
      </c>
      <c r="M1165" s="66" t="s">
        <v>2532</v>
      </c>
      <c r="N1165" s="66" t="s">
        <v>2533</v>
      </c>
      <c r="O1165" s="66"/>
      <c r="P1165" s="66" t="s">
        <v>1209</v>
      </c>
      <c r="Q1165" s="141">
        <v>0</v>
      </c>
    </row>
    <row r="1166" spans="1:17" s="72" customFormat="1">
      <c r="A1166" s="66"/>
      <c r="B1166" s="66" t="s">
        <v>134</v>
      </c>
      <c r="C1166" s="221" t="s">
        <v>1784</v>
      </c>
      <c r="D1166" s="66" t="s">
        <v>2357</v>
      </c>
      <c r="E1166" s="68">
        <v>0.69006000000000001</v>
      </c>
      <c r="F1166" s="74">
        <v>1.95</v>
      </c>
      <c r="G1166" s="74">
        <v>1.5</v>
      </c>
      <c r="H1166" s="68">
        <f t="shared" ref="H1166:H1229" si="36">ROUND(E1166*F1166,5)</f>
        <v>1.34562</v>
      </c>
      <c r="I1166" s="70">
        <f t="shared" ref="I1166:I1229" si="37">ROUND(E1166*G1166,5)</f>
        <v>1.0350900000000001</v>
      </c>
      <c r="J1166" s="71">
        <f>ROUND((H1166*'2-Calculator'!$D$26),2)</f>
        <v>8867.64</v>
      </c>
      <c r="K1166" s="71">
        <f>ROUND((I1166*'2-Calculator'!$D$26),2)</f>
        <v>6821.24</v>
      </c>
      <c r="L1166" s="69">
        <v>21.71</v>
      </c>
      <c r="M1166" s="66" t="s">
        <v>2532</v>
      </c>
      <c r="N1166" s="66" t="s">
        <v>2533</v>
      </c>
      <c r="O1166" s="66"/>
      <c r="P1166" s="66" t="s">
        <v>1209</v>
      </c>
      <c r="Q1166" s="141">
        <v>0</v>
      </c>
    </row>
    <row r="1167" spans="1:17" s="72" customFormat="1">
      <c r="A1167" s="66"/>
      <c r="B1167" s="66" t="s">
        <v>133</v>
      </c>
      <c r="C1167" s="221" t="s">
        <v>1784</v>
      </c>
      <c r="D1167" s="66" t="s">
        <v>2357</v>
      </c>
      <c r="E1167" s="68">
        <v>0.87444</v>
      </c>
      <c r="F1167" s="74">
        <v>1.95</v>
      </c>
      <c r="G1167" s="74">
        <v>1.5</v>
      </c>
      <c r="H1167" s="68">
        <f t="shared" si="36"/>
        <v>1.70516</v>
      </c>
      <c r="I1167" s="70">
        <f t="shared" si="37"/>
        <v>1.31166</v>
      </c>
      <c r="J1167" s="71">
        <f>ROUND((H1167*'2-Calculator'!$D$26),2)</f>
        <v>11237</v>
      </c>
      <c r="K1167" s="71">
        <f>ROUND((I1167*'2-Calculator'!$D$26),2)</f>
        <v>8643.84</v>
      </c>
      <c r="L1167" s="69">
        <v>11.45</v>
      </c>
      <c r="M1167" s="66" t="s">
        <v>2532</v>
      </c>
      <c r="N1167" s="66" t="s">
        <v>2533</v>
      </c>
      <c r="O1167" s="66"/>
      <c r="P1167" s="66" t="s">
        <v>1209</v>
      </c>
      <c r="Q1167" s="141">
        <v>1</v>
      </c>
    </row>
    <row r="1168" spans="1:17" s="72" customFormat="1">
      <c r="A1168" s="66"/>
      <c r="B1168" s="66" t="s">
        <v>132</v>
      </c>
      <c r="C1168" s="221" t="s">
        <v>1784</v>
      </c>
      <c r="D1168" s="66" t="s">
        <v>2357</v>
      </c>
      <c r="E1168" s="68">
        <v>1.0717000000000001</v>
      </c>
      <c r="F1168" s="74">
        <v>1.95</v>
      </c>
      <c r="G1168" s="74">
        <v>1.5</v>
      </c>
      <c r="H1168" s="68">
        <f t="shared" si="36"/>
        <v>2.08982</v>
      </c>
      <c r="I1168" s="70">
        <f t="shared" si="37"/>
        <v>1.60755</v>
      </c>
      <c r="J1168" s="71">
        <f>ROUND((H1168*'2-Calculator'!$D$26),2)</f>
        <v>13771.91</v>
      </c>
      <c r="K1168" s="71">
        <f>ROUND((I1168*'2-Calculator'!$D$26),2)</f>
        <v>10593.75</v>
      </c>
      <c r="L1168" s="69">
        <v>17.73</v>
      </c>
      <c r="M1168" s="66" t="s">
        <v>2532</v>
      </c>
      <c r="N1168" s="66" t="s">
        <v>2533</v>
      </c>
      <c r="O1168" s="66"/>
      <c r="P1168" s="66" t="s">
        <v>1209</v>
      </c>
      <c r="Q1168" s="141">
        <v>0</v>
      </c>
    </row>
    <row r="1169" spans="1:17" s="72" customFormat="1">
      <c r="A1169" s="66"/>
      <c r="B1169" s="66" t="s">
        <v>131</v>
      </c>
      <c r="C1169" s="221" t="s">
        <v>1784</v>
      </c>
      <c r="D1169" s="66" t="s">
        <v>2357</v>
      </c>
      <c r="E1169" s="68">
        <v>2.1444899999999998</v>
      </c>
      <c r="F1169" s="74">
        <v>1.95</v>
      </c>
      <c r="G1169" s="74">
        <v>1.5</v>
      </c>
      <c r="H1169" s="68">
        <f t="shared" si="36"/>
        <v>4.1817599999999997</v>
      </c>
      <c r="I1169" s="70">
        <f t="shared" si="37"/>
        <v>3.2167400000000002</v>
      </c>
      <c r="J1169" s="71">
        <f>ROUND((H1169*'2-Calculator'!$D$26),2)</f>
        <v>27557.8</v>
      </c>
      <c r="K1169" s="71">
        <f>ROUND((I1169*'2-Calculator'!$D$26),2)</f>
        <v>21198.32</v>
      </c>
      <c r="L1169" s="69">
        <v>33.6</v>
      </c>
      <c r="M1169" s="66" t="s">
        <v>2532</v>
      </c>
      <c r="N1169" s="66" t="s">
        <v>2533</v>
      </c>
      <c r="O1169" s="66"/>
      <c r="P1169" s="66" t="s">
        <v>1209</v>
      </c>
      <c r="Q1169" s="141">
        <v>2</v>
      </c>
    </row>
    <row r="1170" spans="1:17" s="72" customFormat="1">
      <c r="A1170" s="66"/>
      <c r="B1170" s="66" t="s">
        <v>130</v>
      </c>
      <c r="C1170" s="221" t="s">
        <v>1785</v>
      </c>
      <c r="D1170" s="66" t="s">
        <v>2358</v>
      </c>
      <c r="E1170" s="68">
        <v>0.44274999999999998</v>
      </c>
      <c r="F1170" s="74">
        <v>1.95</v>
      </c>
      <c r="G1170" s="74">
        <v>1.5</v>
      </c>
      <c r="H1170" s="68">
        <f t="shared" si="36"/>
        <v>0.86336000000000002</v>
      </c>
      <c r="I1170" s="70">
        <f t="shared" si="37"/>
        <v>0.66413</v>
      </c>
      <c r="J1170" s="71">
        <f>ROUND((H1170*'2-Calculator'!$D$26),2)</f>
        <v>5689.54</v>
      </c>
      <c r="K1170" s="71">
        <f>ROUND((I1170*'2-Calculator'!$D$26),2)</f>
        <v>4376.62</v>
      </c>
      <c r="L1170" s="69">
        <v>4.6399999999999997</v>
      </c>
      <c r="M1170" s="66" t="s">
        <v>2532</v>
      </c>
      <c r="N1170" s="66" t="s">
        <v>2533</v>
      </c>
      <c r="O1170" s="66"/>
      <c r="P1170" s="66" t="s">
        <v>1209</v>
      </c>
      <c r="Q1170" s="141">
        <v>6</v>
      </c>
    </row>
    <row r="1171" spans="1:17" s="72" customFormat="1">
      <c r="A1171" s="66"/>
      <c r="B1171" s="66" t="s">
        <v>129</v>
      </c>
      <c r="C1171" s="221" t="s">
        <v>1785</v>
      </c>
      <c r="D1171" s="66" t="s">
        <v>2358</v>
      </c>
      <c r="E1171" s="68">
        <v>0.58945999999999998</v>
      </c>
      <c r="F1171" s="74">
        <v>1.95</v>
      </c>
      <c r="G1171" s="74">
        <v>1.5</v>
      </c>
      <c r="H1171" s="68">
        <f t="shared" si="36"/>
        <v>1.1494500000000001</v>
      </c>
      <c r="I1171" s="70">
        <f t="shared" si="37"/>
        <v>0.88419000000000003</v>
      </c>
      <c r="J1171" s="71">
        <f>ROUND((H1171*'2-Calculator'!$D$26),2)</f>
        <v>7574.88</v>
      </c>
      <c r="K1171" s="71">
        <f>ROUND((I1171*'2-Calculator'!$D$26),2)</f>
        <v>5826.81</v>
      </c>
      <c r="L1171" s="69">
        <v>7.4</v>
      </c>
      <c r="M1171" s="66" t="s">
        <v>2532</v>
      </c>
      <c r="N1171" s="66" t="s">
        <v>2533</v>
      </c>
      <c r="O1171" s="66"/>
      <c r="P1171" s="66" t="s">
        <v>1209</v>
      </c>
      <c r="Q1171" s="141">
        <v>21</v>
      </c>
    </row>
    <row r="1172" spans="1:17" s="72" customFormat="1">
      <c r="A1172" s="66"/>
      <c r="B1172" s="66" t="s">
        <v>128</v>
      </c>
      <c r="C1172" s="221" t="s">
        <v>1785</v>
      </c>
      <c r="D1172" s="66" t="s">
        <v>2358</v>
      </c>
      <c r="E1172" s="68">
        <v>0.84989000000000003</v>
      </c>
      <c r="F1172" s="74">
        <v>1.95</v>
      </c>
      <c r="G1172" s="74">
        <v>1.5</v>
      </c>
      <c r="H1172" s="68">
        <f t="shared" si="36"/>
        <v>1.6572899999999999</v>
      </c>
      <c r="I1172" s="70">
        <f t="shared" si="37"/>
        <v>1.27484</v>
      </c>
      <c r="J1172" s="71">
        <f>ROUND((H1172*'2-Calculator'!$D$26),2)</f>
        <v>10921.54</v>
      </c>
      <c r="K1172" s="71">
        <f>ROUND((I1172*'2-Calculator'!$D$26),2)</f>
        <v>8401.2000000000007</v>
      </c>
      <c r="L1172" s="69">
        <v>14.48</v>
      </c>
      <c r="M1172" s="66" t="s">
        <v>2532</v>
      </c>
      <c r="N1172" s="66" t="s">
        <v>2533</v>
      </c>
      <c r="O1172" s="66"/>
      <c r="P1172" s="66" t="s">
        <v>1209</v>
      </c>
      <c r="Q1172" s="141">
        <v>1</v>
      </c>
    </row>
    <row r="1173" spans="1:17" s="72" customFormat="1">
      <c r="A1173" s="66"/>
      <c r="B1173" s="66" t="s">
        <v>127</v>
      </c>
      <c r="C1173" s="221" t="s">
        <v>1785</v>
      </c>
      <c r="D1173" s="66" t="s">
        <v>2358</v>
      </c>
      <c r="E1173" s="68">
        <v>1.9042300000000001</v>
      </c>
      <c r="F1173" s="74">
        <v>1.95</v>
      </c>
      <c r="G1173" s="74">
        <v>1.5</v>
      </c>
      <c r="H1173" s="68">
        <f t="shared" si="36"/>
        <v>3.7132499999999999</v>
      </c>
      <c r="I1173" s="70">
        <f t="shared" si="37"/>
        <v>2.8563499999999999</v>
      </c>
      <c r="J1173" s="71">
        <f>ROUND((H1173*'2-Calculator'!$D$26),2)</f>
        <v>24470.32</v>
      </c>
      <c r="K1173" s="71">
        <f>ROUND((I1173*'2-Calculator'!$D$26),2)</f>
        <v>18823.349999999999</v>
      </c>
      <c r="L1173" s="69">
        <v>21</v>
      </c>
      <c r="M1173" s="66" t="s">
        <v>2532</v>
      </c>
      <c r="N1173" s="66" t="s">
        <v>2533</v>
      </c>
      <c r="O1173" s="66"/>
      <c r="P1173" s="66" t="s">
        <v>1209</v>
      </c>
      <c r="Q1173" s="141">
        <v>1</v>
      </c>
    </row>
    <row r="1174" spans="1:17" s="72" customFormat="1">
      <c r="A1174" s="66"/>
      <c r="B1174" s="66" t="s">
        <v>126</v>
      </c>
      <c r="C1174" s="221" t="s">
        <v>1786</v>
      </c>
      <c r="D1174" s="66" t="s">
        <v>2486</v>
      </c>
      <c r="E1174" s="68">
        <v>0.22661999999999999</v>
      </c>
      <c r="F1174" s="74">
        <v>1.95</v>
      </c>
      <c r="G1174" s="74">
        <v>1.5</v>
      </c>
      <c r="H1174" s="68">
        <f t="shared" si="36"/>
        <v>0.44191000000000003</v>
      </c>
      <c r="I1174" s="70">
        <f t="shared" si="37"/>
        <v>0.33993000000000001</v>
      </c>
      <c r="J1174" s="71">
        <f>ROUND((H1174*'2-Calculator'!$D$26),2)</f>
        <v>2912.19</v>
      </c>
      <c r="K1174" s="71">
        <f>ROUND((I1174*'2-Calculator'!$D$26),2)</f>
        <v>2240.14</v>
      </c>
      <c r="L1174" s="69">
        <v>2.88</v>
      </c>
      <c r="M1174" s="66" t="s">
        <v>2532</v>
      </c>
      <c r="N1174" s="66" t="s">
        <v>2533</v>
      </c>
      <c r="O1174" s="66"/>
      <c r="P1174" s="66" t="s">
        <v>1209</v>
      </c>
      <c r="Q1174" s="141">
        <v>31</v>
      </c>
    </row>
    <row r="1175" spans="1:17" s="72" customFormat="1">
      <c r="A1175" s="66"/>
      <c r="B1175" s="66" t="s">
        <v>125</v>
      </c>
      <c r="C1175" s="221" t="s">
        <v>1786</v>
      </c>
      <c r="D1175" s="66" t="s">
        <v>2486</v>
      </c>
      <c r="E1175" s="68">
        <v>0.28473999999999999</v>
      </c>
      <c r="F1175" s="74">
        <v>1.95</v>
      </c>
      <c r="G1175" s="74">
        <v>1.5</v>
      </c>
      <c r="H1175" s="68">
        <f t="shared" si="36"/>
        <v>0.55523999999999996</v>
      </c>
      <c r="I1175" s="70">
        <f t="shared" si="37"/>
        <v>0.42710999999999999</v>
      </c>
      <c r="J1175" s="71">
        <f>ROUND((H1175*'2-Calculator'!$D$26),2)</f>
        <v>3659.03</v>
      </c>
      <c r="K1175" s="71">
        <f>ROUND((I1175*'2-Calculator'!$D$26),2)</f>
        <v>2814.65</v>
      </c>
      <c r="L1175" s="69">
        <v>3.03</v>
      </c>
      <c r="M1175" s="66" t="s">
        <v>2532</v>
      </c>
      <c r="N1175" s="66" t="s">
        <v>2533</v>
      </c>
      <c r="O1175" s="66"/>
      <c r="P1175" s="66" t="s">
        <v>1209</v>
      </c>
      <c r="Q1175" s="141">
        <v>43</v>
      </c>
    </row>
    <row r="1176" spans="1:17" s="72" customFormat="1">
      <c r="A1176" s="66"/>
      <c r="B1176" s="66" t="s">
        <v>124</v>
      </c>
      <c r="C1176" s="221" t="s">
        <v>1786</v>
      </c>
      <c r="D1176" s="66" t="s">
        <v>2486</v>
      </c>
      <c r="E1176" s="68">
        <v>0.56503999999999999</v>
      </c>
      <c r="F1176" s="74">
        <v>1.95</v>
      </c>
      <c r="G1176" s="74">
        <v>1.5</v>
      </c>
      <c r="H1176" s="68">
        <f t="shared" si="36"/>
        <v>1.1018300000000001</v>
      </c>
      <c r="I1176" s="70">
        <f t="shared" si="37"/>
        <v>0.84755999999999998</v>
      </c>
      <c r="J1176" s="71">
        <f>ROUND((H1176*'2-Calculator'!$D$26),2)</f>
        <v>7261.06</v>
      </c>
      <c r="K1176" s="71">
        <f>ROUND((I1176*'2-Calculator'!$D$26),2)</f>
        <v>5585.42</v>
      </c>
      <c r="L1176" s="69">
        <v>2.81</v>
      </c>
      <c r="M1176" s="66" t="s">
        <v>2532</v>
      </c>
      <c r="N1176" s="66" t="s">
        <v>2533</v>
      </c>
      <c r="O1176" s="66"/>
      <c r="P1176" s="66" t="s">
        <v>1209</v>
      </c>
      <c r="Q1176" s="141">
        <v>5</v>
      </c>
    </row>
    <row r="1177" spans="1:17" s="72" customFormat="1">
      <c r="A1177" s="66"/>
      <c r="B1177" s="66" t="s">
        <v>123</v>
      </c>
      <c r="C1177" s="221" t="s">
        <v>1786</v>
      </c>
      <c r="D1177" s="66" t="s">
        <v>2486</v>
      </c>
      <c r="E1177" s="68">
        <v>1.6143799999999999</v>
      </c>
      <c r="F1177" s="74">
        <v>1.95</v>
      </c>
      <c r="G1177" s="74">
        <v>1.5</v>
      </c>
      <c r="H1177" s="68">
        <f t="shared" si="36"/>
        <v>3.1480399999999999</v>
      </c>
      <c r="I1177" s="70">
        <f t="shared" si="37"/>
        <v>2.42157</v>
      </c>
      <c r="J1177" s="71">
        <f>ROUND((H1177*'2-Calculator'!$D$26),2)</f>
        <v>20745.580000000002</v>
      </c>
      <c r="K1177" s="71">
        <f>ROUND((I1177*'2-Calculator'!$D$26),2)</f>
        <v>15958.15</v>
      </c>
      <c r="L1177" s="69">
        <v>6.29</v>
      </c>
      <c r="M1177" s="66" t="s">
        <v>2532</v>
      </c>
      <c r="N1177" s="66" t="s">
        <v>2533</v>
      </c>
      <c r="O1177" s="66"/>
      <c r="P1177" s="66" t="s">
        <v>1209</v>
      </c>
      <c r="Q1177" s="141">
        <v>1</v>
      </c>
    </row>
    <row r="1178" spans="1:17" s="72" customFormat="1">
      <c r="A1178" s="66"/>
      <c r="B1178" s="66" t="s">
        <v>122</v>
      </c>
      <c r="C1178" s="221" t="s">
        <v>1787</v>
      </c>
      <c r="D1178" s="66" t="s">
        <v>2487</v>
      </c>
      <c r="E1178" s="68">
        <v>0.53519000000000005</v>
      </c>
      <c r="F1178" s="74">
        <v>1.95</v>
      </c>
      <c r="G1178" s="74">
        <v>1.5</v>
      </c>
      <c r="H1178" s="68">
        <f t="shared" si="36"/>
        <v>1.04362</v>
      </c>
      <c r="I1178" s="70">
        <f t="shared" si="37"/>
        <v>0.80279</v>
      </c>
      <c r="J1178" s="71">
        <f>ROUND((H1178*'2-Calculator'!$D$26),2)</f>
        <v>6877.46</v>
      </c>
      <c r="K1178" s="71">
        <f>ROUND((I1178*'2-Calculator'!$D$26),2)</f>
        <v>5290.39</v>
      </c>
      <c r="L1178" s="69">
        <v>11.1</v>
      </c>
      <c r="M1178" s="66" t="s">
        <v>2532</v>
      </c>
      <c r="N1178" s="66" t="s">
        <v>2533</v>
      </c>
      <c r="O1178" s="66"/>
      <c r="P1178" s="66" t="s">
        <v>1209</v>
      </c>
      <c r="Q1178" s="141">
        <v>43</v>
      </c>
    </row>
    <row r="1179" spans="1:17" s="72" customFormat="1">
      <c r="A1179" s="66"/>
      <c r="B1179" s="66" t="s">
        <v>121</v>
      </c>
      <c r="C1179" s="221" t="s">
        <v>1787</v>
      </c>
      <c r="D1179" s="66" t="s">
        <v>2487</v>
      </c>
      <c r="E1179" s="68">
        <v>0.61845000000000006</v>
      </c>
      <c r="F1179" s="74">
        <v>1.95</v>
      </c>
      <c r="G1179" s="74">
        <v>1.5</v>
      </c>
      <c r="H1179" s="68">
        <f t="shared" si="36"/>
        <v>1.2059800000000001</v>
      </c>
      <c r="I1179" s="70">
        <f t="shared" si="37"/>
        <v>0.92767999999999995</v>
      </c>
      <c r="J1179" s="71">
        <f>ROUND((H1179*'2-Calculator'!$D$26),2)</f>
        <v>7947.41</v>
      </c>
      <c r="K1179" s="71">
        <f>ROUND((I1179*'2-Calculator'!$D$26),2)</f>
        <v>6113.41</v>
      </c>
      <c r="L1179" s="69">
        <v>12.81</v>
      </c>
      <c r="M1179" s="66" t="s">
        <v>2532</v>
      </c>
      <c r="N1179" s="66" t="s">
        <v>2533</v>
      </c>
      <c r="O1179" s="66"/>
      <c r="P1179" s="66" t="s">
        <v>1209</v>
      </c>
      <c r="Q1179" s="141">
        <v>117</v>
      </c>
    </row>
    <row r="1180" spans="1:17" s="72" customFormat="1">
      <c r="A1180" s="66"/>
      <c r="B1180" s="66" t="s">
        <v>120</v>
      </c>
      <c r="C1180" s="221" t="s">
        <v>1787</v>
      </c>
      <c r="D1180" s="66" t="s">
        <v>2487</v>
      </c>
      <c r="E1180" s="68">
        <v>0.74965999999999999</v>
      </c>
      <c r="F1180" s="74">
        <v>1.95</v>
      </c>
      <c r="G1180" s="74">
        <v>1.5</v>
      </c>
      <c r="H1180" s="68">
        <f t="shared" si="36"/>
        <v>1.46184</v>
      </c>
      <c r="I1180" s="70">
        <f t="shared" si="37"/>
        <v>1.12449</v>
      </c>
      <c r="J1180" s="71">
        <f>ROUND((H1180*'2-Calculator'!$D$26),2)</f>
        <v>9633.5300000000007</v>
      </c>
      <c r="K1180" s="71">
        <f>ROUND((I1180*'2-Calculator'!$D$26),2)</f>
        <v>7410.39</v>
      </c>
      <c r="L1180" s="69">
        <v>9.4600000000000009</v>
      </c>
      <c r="M1180" s="66" t="s">
        <v>2532</v>
      </c>
      <c r="N1180" s="66" t="s">
        <v>2533</v>
      </c>
      <c r="O1180" s="66"/>
      <c r="P1180" s="66" t="s">
        <v>1209</v>
      </c>
      <c r="Q1180" s="141">
        <v>3</v>
      </c>
    </row>
    <row r="1181" spans="1:17" s="72" customFormat="1">
      <c r="A1181" s="66"/>
      <c r="B1181" s="66" t="s">
        <v>119</v>
      </c>
      <c r="C1181" s="221" t="s">
        <v>1787</v>
      </c>
      <c r="D1181" s="66" t="s">
        <v>2487</v>
      </c>
      <c r="E1181" s="68">
        <v>2.6237900000000001</v>
      </c>
      <c r="F1181" s="74">
        <v>1.95</v>
      </c>
      <c r="G1181" s="74">
        <v>1.5</v>
      </c>
      <c r="H1181" s="68">
        <f t="shared" si="36"/>
        <v>5.11639</v>
      </c>
      <c r="I1181" s="70">
        <f t="shared" si="37"/>
        <v>3.9356900000000001</v>
      </c>
      <c r="J1181" s="71">
        <f>ROUND((H1181*'2-Calculator'!$D$26),2)</f>
        <v>33717.01</v>
      </c>
      <c r="K1181" s="71">
        <f>ROUND((I1181*'2-Calculator'!$D$26),2)</f>
        <v>25936.2</v>
      </c>
      <c r="L1181" s="69">
        <v>11.75</v>
      </c>
      <c r="M1181" s="66" t="s">
        <v>2532</v>
      </c>
      <c r="N1181" s="66" t="s">
        <v>2533</v>
      </c>
      <c r="O1181" s="66"/>
      <c r="P1181" s="66" t="s">
        <v>1209</v>
      </c>
      <c r="Q1181" s="141">
        <v>0</v>
      </c>
    </row>
    <row r="1182" spans="1:17" s="72" customFormat="1">
      <c r="A1182" s="66"/>
      <c r="B1182" s="66" t="s">
        <v>118</v>
      </c>
      <c r="C1182" s="221" t="s">
        <v>1788</v>
      </c>
      <c r="D1182" s="66" t="s">
        <v>2106</v>
      </c>
      <c r="E1182" s="68">
        <v>0.28416999999999998</v>
      </c>
      <c r="F1182" s="74">
        <v>1.95</v>
      </c>
      <c r="G1182" s="74">
        <v>1.5</v>
      </c>
      <c r="H1182" s="68">
        <f t="shared" si="36"/>
        <v>0.55413000000000001</v>
      </c>
      <c r="I1182" s="70">
        <f t="shared" si="37"/>
        <v>0.42625999999999997</v>
      </c>
      <c r="J1182" s="71">
        <f>ROUND((H1182*'2-Calculator'!$D$26),2)</f>
        <v>3651.72</v>
      </c>
      <c r="K1182" s="71">
        <f>ROUND((I1182*'2-Calculator'!$D$26),2)</f>
        <v>2809.05</v>
      </c>
      <c r="L1182" s="69">
        <v>6.44</v>
      </c>
      <c r="M1182" s="66" t="s">
        <v>2532</v>
      </c>
      <c r="N1182" s="66" t="s">
        <v>2533</v>
      </c>
      <c r="O1182" s="66"/>
      <c r="P1182" s="66" t="s">
        <v>1209</v>
      </c>
      <c r="Q1182" s="141">
        <v>68</v>
      </c>
    </row>
    <row r="1183" spans="1:17" s="72" customFormat="1">
      <c r="A1183" s="66"/>
      <c r="B1183" s="66" t="s">
        <v>117</v>
      </c>
      <c r="C1183" s="221" t="s">
        <v>1788</v>
      </c>
      <c r="D1183" s="66" t="s">
        <v>2106</v>
      </c>
      <c r="E1183" s="68">
        <v>0.36325000000000002</v>
      </c>
      <c r="F1183" s="74">
        <v>1.95</v>
      </c>
      <c r="G1183" s="74">
        <v>1.5</v>
      </c>
      <c r="H1183" s="68">
        <f t="shared" si="36"/>
        <v>0.70833999999999997</v>
      </c>
      <c r="I1183" s="70">
        <f t="shared" si="37"/>
        <v>0.54488000000000003</v>
      </c>
      <c r="J1183" s="71">
        <f>ROUND((H1183*'2-Calculator'!$D$26),2)</f>
        <v>4667.96</v>
      </c>
      <c r="K1183" s="71">
        <f>ROUND((I1183*'2-Calculator'!$D$26),2)</f>
        <v>3590.76</v>
      </c>
      <c r="L1183" s="69">
        <v>5.79</v>
      </c>
      <c r="M1183" s="66" t="s">
        <v>2532</v>
      </c>
      <c r="N1183" s="66" t="s">
        <v>2533</v>
      </c>
      <c r="O1183" s="66"/>
      <c r="P1183" s="66" t="s">
        <v>1209</v>
      </c>
      <c r="Q1183" s="141">
        <v>233</v>
      </c>
    </row>
    <row r="1184" spans="1:17" s="72" customFormat="1">
      <c r="A1184" s="66"/>
      <c r="B1184" s="66" t="s">
        <v>116</v>
      </c>
      <c r="C1184" s="221" t="s">
        <v>1788</v>
      </c>
      <c r="D1184" s="66" t="s">
        <v>2106</v>
      </c>
      <c r="E1184" s="68">
        <v>0.65905000000000002</v>
      </c>
      <c r="F1184" s="74">
        <v>1.95</v>
      </c>
      <c r="G1184" s="74">
        <v>1.5</v>
      </c>
      <c r="H1184" s="68">
        <f t="shared" si="36"/>
        <v>1.28515</v>
      </c>
      <c r="I1184" s="70">
        <f t="shared" si="37"/>
        <v>0.98858000000000001</v>
      </c>
      <c r="J1184" s="71">
        <f>ROUND((H1184*'2-Calculator'!$D$26),2)</f>
        <v>8469.14</v>
      </c>
      <c r="K1184" s="71">
        <f>ROUND((I1184*'2-Calculator'!$D$26),2)</f>
        <v>6514.74</v>
      </c>
      <c r="L1184" s="69">
        <v>4.8499999999999996</v>
      </c>
      <c r="M1184" s="66" t="s">
        <v>2532</v>
      </c>
      <c r="N1184" s="66" t="s">
        <v>2533</v>
      </c>
      <c r="O1184" s="66"/>
      <c r="P1184" s="66" t="s">
        <v>1209</v>
      </c>
      <c r="Q1184" s="141">
        <v>23</v>
      </c>
    </row>
    <row r="1185" spans="1:17" s="72" customFormat="1">
      <c r="A1185" s="66"/>
      <c r="B1185" s="66" t="s">
        <v>115</v>
      </c>
      <c r="C1185" s="221" t="s">
        <v>1788</v>
      </c>
      <c r="D1185" s="66" t="s">
        <v>2106</v>
      </c>
      <c r="E1185" s="68">
        <v>2.1460699999999999</v>
      </c>
      <c r="F1185" s="74">
        <v>1.95</v>
      </c>
      <c r="G1185" s="74">
        <v>1.5</v>
      </c>
      <c r="H1185" s="68">
        <f t="shared" si="36"/>
        <v>4.1848400000000003</v>
      </c>
      <c r="I1185" s="70">
        <f t="shared" si="37"/>
        <v>3.2191100000000001</v>
      </c>
      <c r="J1185" s="71">
        <f>ROUND((H1185*'2-Calculator'!$D$26),2)</f>
        <v>27578.1</v>
      </c>
      <c r="K1185" s="71">
        <f>ROUND((I1185*'2-Calculator'!$D$26),2)</f>
        <v>21213.93</v>
      </c>
      <c r="L1185" s="69">
        <v>7.56</v>
      </c>
      <c r="M1185" s="66" t="s">
        <v>2532</v>
      </c>
      <c r="N1185" s="66" t="s">
        <v>2533</v>
      </c>
      <c r="O1185" s="66"/>
      <c r="P1185" s="66" t="s">
        <v>1209</v>
      </c>
      <c r="Q1185" s="141">
        <v>4</v>
      </c>
    </row>
    <row r="1186" spans="1:17" s="72" customFormat="1">
      <c r="A1186" s="66"/>
      <c r="B1186" s="66" t="s">
        <v>114</v>
      </c>
      <c r="C1186" s="221" t="s">
        <v>1789</v>
      </c>
      <c r="D1186" s="66" t="s">
        <v>2107</v>
      </c>
      <c r="E1186" s="68">
        <v>0.31485000000000002</v>
      </c>
      <c r="F1186" s="74">
        <v>1.95</v>
      </c>
      <c r="G1186" s="74">
        <v>1.5</v>
      </c>
      <c r="H1186" s="68">
        <f t="shared" si="36"/>
        <v>0.61395999999999995</v>
      </c>
      <c r="I1186" s="70">
        <f t="shared" si="37"/>
        <v>0.47227999999999998</v>
      </c>
      <c r="J1186" s="71">
        <f>ROUND((H1186*'2-Calculator'!$D$26),2)</f>
        <v>4046</v>
      </c>
      <c r="K1186" s="71">
        <f>ROUND((I1186*'2-Calculator'!$D$26),2)</f>
        <v>3112.33</v>
      </c>
      <c r="L1186" s="69">
        <v>11.92</v>
      </c>
      <c r="M1186" s="66" t="s">
        <v>2532</v>
      </c>
      <c r="N1186" s="66" t="s">
        <v>2533</v>
      </c>
      <c r="O1186" s="66"/>
      <c r="P1186" s="66" t="s">
        <v>1209</v>
      </c>
      <c r="Q1186" s="141">
        <v>15</v>
      </c>
    </row>
    <row r="1187" spans="1:17" s="72" customFormat="1">
      <c r="A1187" s="66"/>
      <c r="B1187" s="66" t="s">
        <v>113</v>
      </c>
      <c r="C1187" s="221" t="s">
        <v>1789</v>
      </c>
      <c r="D1187" s="66" t="s">
        <v>2107</v>
      </c>
      <c r="E1187" s="68">
        <v>0.35942000000000002</v>
      </c>
      <c r="F1187" s="74">
        <v>1.95</v>
      </c>
      <c r="G1187" s="74">
        <v>1.5</v>
      </c>
      <c r="H1187" s="68">
        <f t="shared" si="36"/>
        <v>0.70086999999999999</v>
      </c>
      <c r="I1187" s="70">
        <f t="shared" si="37"/>
        <v>0.53913</v>
      </c>
      <c r="J1187" s="71">
        <f>ROUND((H1187*'2-Calculator'!$D$26),2)</f>
        <v>4618.7299999999996</v>
      </c>
      <c r="K1187" s="71">
        <f>ROUND((I1187*'2-Calculator'!$D$26),2)</f>
        <v>3552.87</v>
      </c>
      <c r="L1187" s="69">
        <v>6.44</v>
      </c>
      <c r="M1187" s="66" t="s">
        <v>2532</v>
      </c>
      <c r="N1187" s="66" t="s">
        <v>2533</v>
      </c>
      <c r="O1187" s="66"/>
      <c r="P1187" s="66" t="s">
        <v>1209</v>
      </c>
      <c r="Q1187" s="141">
        <v>198</v>
      </c>
    </row>
    <row r="1188" spans="1:17" s="72" customFormat="1">
      <c r="A1188" s="66"/>
      <c r="B1188" s="66" t="s">
        <v>112</v>
      </c>
      <c r="C1188" s="221" t="s">
        <v>1789</v>
      </c>
      <c r="D1188" s="66" t="s">
        <v>2107</v>
      </c>
      <c r="E1188" s="68">
        <v>0.66774</v>
      </c>
      <c r="F1188" s="74">
        <v>1.95</v>
      </c>
      <c r="G1188" s="74">
        <v>1.5</v>
      </c>
      <c r="H1188" s="68">
        <f t="shared" si="36"/>
        <v>1.30209</v>
      </c>
      <c r="I1188" s="70">
        <f t="shared" si="37"/>
        <v>1.0016099999999999</v>
      </c>
      <c r="J1188" s="71">
        <f>ROUND((H1188*'2-Calculator'!$D$26),2)</f>
        <v>8580.77</v>
      </c>
      <c r="K1188" s="71">
        <f>ROUND((I1188*'2-Calculator'!$D$26),2)</f>
        <v>6600.61</v>
      </c>
      <c r="L1188" s="69">
        <v>5.16</v>
      </c>
      <c r="M1188" s="66" t="s">
        <v>2532</v>
      </c>
      <c r="N1188" s="66" t="s">
        <v>2533</v>
      </c>
      <c r="O1188" s="66"/>
      <c r="P1188" s="66" t="s">
        <v>1209</v>
      </c>
      <c r="Q1188" s="141">
        <v>8</v>
      </c>
    </row>
    <row r="1189" spans="1:17" s="72" customFormat="1">
      <c r="A1189" s="66"/>
      <c r="B1189" s="66" t="s">
        <v>111</v>
      </c>
      <c r="C1189" s="221" t="s">
        <v>1789</v>
      </c>
      <c r="D1189" s="66" t="s">
        <v>2107</v>
      </c>
      <c r="E1189" s="68">
        <v>2.3388499999999999</v>
      </c>
      <c r="F1189" s="74">
        <v>1.95</v>
      </c>
      <c r="G1189" s="74">
        <v>1.5</v>
      </c>
      <c r="H1189" s="68">
        <f t="shared" si="36"/>
        <v>4.5607600000000001</v>
      </c>
      <c r="I1189" s="70">
        <f t="shared" si="37"/>
        <v>3.5082800000000001</v>
      </c>
      <c r="J1189" s="71">
        <f>ROUND((H1189*'2-Calculator'!$D$26),2)</f>
        <v>30055.41</v>
      </c>
      <c r="K1189" s="71">
        <f>ROUND((I1189*'2-Calculator'!$D$26),2)</f>
        <v>23119.57</v>
      </c>
      <c r="L1189" s="69">
        <v>7.57</v>
      </c>
      <c r="M1189" s="66" t="s">
        <v>2532</v>
      </c>
      <c r="N1189" s="66" t="s">
        <v>2533</v>
      </c>
      <c r="O1189" s="66"/>
      <c r="P1189" s="66" t="s">
        <v>1209</v>
      </c>
      <c r="Q1189" s="141">
        <v>0</v>
      </c>
    </row>
    <row r="1190" spans="1:17" s="72" customFormat="1">
      <c r="A1190" s="66"/>
      <c r="B1190" s="66" t="s">
        <v>110</v>
      </c>
      <c r="C1190" s="221" t="s">
        <v>1790</v>
      </c>
      <c r="D1190" s="66" t="s">
        <v>2108</v>
      </c>
      <c r="E1190" s="68">
        <v>0.33492</v>
      </c>
      <c r="F1190" s="74">
        <v>1.95</v>
      </c>
      <c r="G1190" s="74">
        <v>1.5</v>
      </c>
      <c r="H1190" s="68">
        <f t="shared" si="36"/>
        <v>0.65308999999999995</v>
      </c>
      <c r="I1190" s="70">
        <f t="shared" si="37"/>
        <v>0.50238000000000005</v>
      </c>
      <c r="J1190" s="71">
        <f>ROUND((H1190*'2-Calculator'!$D$26),2)</f>
        <v>4303.8599999999997</v>
      </c>
      <c r="K1190" s="71">
        <f>ROUND((I1190*'2-Calculator'!$D$26),2)</f>
        <v>3310.68</v>
      </c>
      <c r="L1190" s="69">
        <v>5.8</v>
      </c>
      <c r="M1190" s="66" t="s">
        <v>2532</v>
      </c>
      <c r="N1190" s="66" t="s">
        <v>2533</v>
      </c>
      <c r="O1190" s="66"/>
      <c r="P1190" s="66" t="s">
        <v>1209</v>
      </c>
      <c r="Q1190" s="141">
        <v>67</v>
      </c>
    </row>
    <row r="1191" spans="1:17" s="72" customFormat="1">
      <c r="A1191" s="66"/>
      <c r="B1191" s="66" t="s">
        <v>109</v>
      </c>
      <c r="C1191" s="221" t="s">
        <v>1790</v>
      </c>
      <c r="D1191" s="66" t="s">
        <v>2108</v>
      </c>
      <c r="E1191" s="68">
        <v>0.46139999999999998</v>
      </c>
      <c r="F1191" s="74">
        <v>1.95</v>
      </c>
      <c r="G1191" s="74">
        <v>1.5</v>
      </c>
      <c r="H1191" s="68">
        <f t="shared" si="36"/>
        <v>0.89973000000000003</v>
      </c>
      <c r="I1191" s="70">
        <f t="shared" si="37"/>
        <v>0.69210000000000005</v>
      </c>
      <c r="J1191" s="71">
        <f>ROUND((H1191*'2-Calculator'!$D$26),2)</f>
        <v>5929.22</v>
      </c>
      <c r="K1191" s="71">
        <f>ROUND((I1191*'2-Calculator'!$D$26),2)</f>
        <v>4560.9399999999996</v>
      </c>
      <c r="L1191" s="69">
        <v>4.0599999999999996</v>
      </c>
      <c r="M1191" s="66" t="s">
        <v>2532</v>
      </c>
      <c r="N1191" s="66" t="s">
        <v>2533</v>
      </c>
      <c r="O1191" s="66"/>
      <c r="P1191" s="66" t="s">
        <v>1209</v>
      </c>
      <c r="Q1191" s="141">
        <v>206</v>
      </c>
    </row>
    <row r="1192" spans="1:17" s="72" customFormat="1">
      <c r="A1192" s="66"/>
      <c r="B1192" s="66" t="s">
        <v>108</v>
      </c>
      <c r="C1192" s="221" t="s">
        <v>1790</v>
      </c>
      <c r="D1192" s="66" t="s">
        <v>2108</v>
      </c>
      <c r="E1192" s="68">
        <v>0.84613000000000005</v>
      </c>
      <c r="F1192" s="74">
        <v>1.95</v>
      </c>
      <c r="G1192" s="74">
        <v>1.5</v>
      </c>
      <c r="H1192" s="68">
        <f t="shared" si="36"/>
        <v>1.64995</v>
      </c>
      <c r="I1192" s="70">
        <f t="shared" si="37"/>
        <v>1.2692000000000001</v>
      </c>
      <c r="J1192" s="71">
        <f>ROUND((H1192*'2-Calculator'!$D$26),2)</f>
        <v>10873.17</v>
      </c>
      <c r="K1192" s="71">
        <f>ROUND((I1192*'2-Calculator'!$D$26),2)</f>
        <v>8364.0300000000007</v>
      </c>
      <c r="L1192" s="69">
        <v>5.33</v>
      </c>
      <c r="M1192" s="66" t="s">
        <v>2532</v>
      </c>
      <c r="N1192" s="66" t="s">
        <v>2533</v>
      </c>
      <c r="O1192" s="66"/>
      <c r="P1192" s="66" t="s">
        <v>1209</v>
      </c>
      <c r="Q1192" s="141">
        <v>35</v>
      </c>
    </row>
    <row r="1193" spans="1:17" s="72" customFormat="1">
      <c r="A1193" s="66"/>
      <c r="B1193" s="66" t="s">
        <v>107</v>
      </c>
      <c r="C1193" s="221" t="s">
        <v>1790</v>
      </c>
      <c r="D1193" s="66" t="s">
        <v>2108</v>
      </c>
      <c r="E1193" s="68">
        <v>2.4579800000000001</v>
      </c>
      <c r="F1193" s="74">
        <v>1.95</v>
      </c>
      <c r="G1193" s="74">
        <v>1.5</v>
      </c>
      <c r="H1193" s="68">
        <f t="shared" si="36"/>
        <v>4.7930599999999997</v>
      </c>
      <c r="I1193" s="70">
        <f t="shared" si="37"/>
        <v>3.6869700000000001</v>
      </c>
      <c r="J1193" s="71">
        <f>ROUND((H1193*'2-Calculator'!$D$26),2)</f>
        <v>31586.27</v>
      </c>
      <c r="K1193" s="71">
        <f>ROUND((I1193*'2-Calculator'!$D$26),2)</f>
        <v>24297.13</v>
      </c>
      <c r="L1193" s="69">
        <v>12.03</v>
      </c>
      <c r="M1193" s="66" t="s">
        <v>2532</v>
      </c>
      <c r="N1193" s="66" t="s">
        <v>2533</v>
      </c>
      <c r="O1193" s="66"/>
      <c r="P1193" s="66" t="s">
        <v>1209</v>
      </c>
      <c r="Q1193" s="141">
        <v>6</v>
      </c>
    </row>
    <row r="1194" spans="1:17" s="72" customFormat="1">
      <c r="A1194" s="66"/>
      <c r="B1194" s="66" t="s">
        <v>106</v>
      </c>
      <c r="C1194" s="221" t="s">
        <v>1791</v>
      </c>
      <c r="D1194" s="66" t="s">
        <v>2359</v>
      </c>
      <c r="E1194" s="68">
        <v>0.30885000000000001</v>
      </c>
      <c r="F1194" s="74">
        <v>1.95</v>
      </c>
      <c r="G1194" s="74">
        <v>1.5</v>
      </c>
      <c r="H1194" s="68">
        <f t="shared" si="36"/>
        <v>0.60226000000000002</v>
      </c>
      <c r="I1194" s="70">
        <f t="shared" si="37"/>
        <v>0.46328000000000003</v>
      </c>
      <c r="J1194" s="71">
        <f>ROUND((H1194*'2-Calculator'!$D$26),2)</f>
        <v>3968.89</v>
      </c>
      <c r="K1194" s="71">
        <f>ROUND((I1194*'2-Calculator'!$D$26),2)</f>
        <v>3053.02</v>
      </c>
      <c r="L1194" s="69">
        <v>9</v>
      </c>
      <c r="M1194" s="66" t="s">
        <v>2532</v>
      </c>
      <c r="N1194" s="66" t="s">
        <v>2533</v>
      </c>
      <c r="O1194" s="66"/>
      <c r="P1194" s="66" t="s">
        <v>1209</v>
      </c>
      <c r="Q1194" s="141">
        <v>92</v>
      </c>
    </row>
    <row r="1195" spans="1:17" s="72" customFormat="1">
      <c r="A1195" s="66"/>
      <c r="B1195" s="66" t="s">
        <v>105</v>
      </c>
      <c r="C1195" s="221" t="s">
        <v>1791</v>
      </c>
      <c r="D1195" s="66" t="s">
        <v>2359</v>
      </c>
      <c r="E1195" s="68">
        <v>0.43523000000000001</v>
      </c>
      <c r="F1195" s="74">
        <v>1.95</v>
      </c>
      <c r="G1195" s="74">
        <v>1.5</v>
      </c>
      <c r="H1195" s="68">
        <f t="shared" si="36"/>
        <v>0.84870000000000001</v>
      </c>
      <c r="I1195" s="70">
        <f t="shared" si="37"/>
        <v>0.65285000000000004</v>
      </c>
      <c r="J1195" s="71">
        <f>ROUND((H1195*'2-Calculator'!$D$26),2)</f>
        <v>5592.93</v>
      </c>
      <c r="K1195" s="71">
        <f>ROUND((I1195*'2-Calculator'!$D$26),2)</f>
        <v>4302.28</v>
      </c>
      <c r="L1195" s="69">
        <v>7.07</v>
      </c>
      <c r="M1195" s="66" t="s">
        <v>2532</v>
      </c>
      <c r="N1195" s="66" t="s">
        <v>2533</v>
      </c>
      <c r="O1195" s="66"/>
      <c r="P1195" s="66" t="s">
        <v>1209</v>
      </c>
      <c r="Q1195" s="141">
        <v>174</v>
      </c>
    </row>
    <row r="1196" spans="1:17" s="72" customFormat="1">
      <c r="A1196" s="66"/>
      <c r="B1196" s="66" t="s">
        <v>104</v>
      </c>
      <c r="C1196" s="221" t="s">
        <v>1791</v>
      </c>
      <c r="D1196" s="66" t="s">
        <v>2359</v>
      </c>
      <c r="E1196" s="68">
        <v>0.76265000000000005</v>
      </c>
      <c r="F1196" s="74">
        <v>1.95</v>
      </c>
      <c r="G1196" s="74">
        <v>1.5</v>
      </c>
      <c r="H1196" s="68">
        <f t="shared" si="36"/>
        <v>1.4871700000000001</v>
      </c>
      <c r="I1196" s="70">
        <f t="shared" si="37"/>
        <v>1.14398</v>
      </c>
      <c r="J1196" s="71">
        <f>ROUND((H1196*'2-Calculator'!$D$26),2)</f>
        <v>9800.4500000000007</v>
      </c>
      <c r="K1196" s="71">
        <f>ROUND((I1196*'2-Calculator'!$D$26),2)</f>
        <v>7538.83</v>
      </c>
      <c r="L1196" s="69">
        <v>7.64</v>
      </c>
      <c r="M1196" s="66" t="s">
        <v>2532</v>
      </c>
      <c r="N1196" s="66" t="s">
        <v>2533</v>
      </c>
      <c r="O1196" s="66"/>
      <c r="P1196" s="66" t="s">
        <v>1209</v>
      </c>
      <c r="Q1196" s="141">
        <v>11</v>
      </c>
    </row>
    <row r="1197" spans="1:17" s="72" customFormat="1">
      <c r="A1197" s="66"/>
      <c r="B1197" s="66" t="s">
        <v>103</v>
      </c>
      <c r="C1197" s="221" t="s">
        <v>1791</v>
      </c>
      <c r="D1197" s="66" t="s">
        <v>2359</v>
      </c>
      <c r="E1197" s="68">
        <v>1.8555999999999999</v>
      </c>
      <c r="F1197" s="74">
        <v>1.95</v>
      </c>
      <c r="G1197" s="74">
        <v>1.5</v>
      </c>
      <c r="H1197" s="68">
        <f t="shared" si="36"/>
        <v>3.61842</v>
      </c>
      <c r="I1197" s="70">
        <f t="shared" si="37"/>
        <v>2.7833999999999999</v>
      </c>
      <c r="J1197" s="71">
        <f>ROUND((H1197*'2-Calculator'!$D$26),2)</f>
        <v>23845.39</v>
      </c>
      <c r="K1197" s="71">
        <f>ROUND((I1197*'2-Calculator'!$D$26),2)</f>
        <v>18342.61</v>
      </c>
      <c r="L1197" s="69">
        <v>7.63</v>
      </c>
      <c r="M1197" s="66" t="s">
        <v>2532</v>
      </c>
      <c r="N1197" s="66" t="s">
        <v>2533</v>
      </c>
      <c r="O1197" s="66"/>
      <c r="P1197" s="66" t="s">
        <v>1209</v>
      </c>
      <c r="Q1197" s="141">
        <v>0</v>
      </c>
    </row>
    <row r="1198" spans="1:17" s="72" customFormat="1">
      <c r="A1198" s="66"/>
      <c r="B1198" s="66" t="s">
        <v>2360</v>
      </c>
      <c r="C1198" s="221" t="s">
        <v>2405</v>
      </c>
      <c r="D1198" s="66" t="s">
        <v>2488</v>
      </c>
      <c r="E1198" s="68">
        <v>0.91152</v>
      </c>
      <c r="F1198" s="74">
        <v>1</v>
      </c>
      <c r="G1198" s="74">
        <v>1</v>
      </c>
      <c r="H1198" s="68">
        <f t="shared" si="36"/>
        <v>0.91152</v>
      </c>
      <c r="I1198" s="70">
        <f t="shared" si="37"/>
        <v>0.91152</v>
      </c>
      <c r="J1198" s="71">
        <f>ROUND((H1198*'2-Calculator'!$D$26),2)</f>
        <v>6006.92</v>
      </c>
      <c r="K1198" s="71">
        <f>ROUND((I1198*'2-Calculator'!$D$26),2)</f>
        <v>6006.92</v>
      </c>
      <c r="L1198" s="69">
        <v>3.54</v>
      </c>
      <c r="M1198" s="66" t="s">
        <v>2525</v>
      </c>
      <c r="N1198" s="66" t="s">
        <v>2526</v>
      </c>
      <c r="O1198" s="66"/>
      <c r="P1198" s="66" t="s">
        <v>1829</v>
      </c>
      <c r="Q1198" s="141">
        <v>2</v>
      </c>
    </row>
    <row r="1199" spans="1:17" s="72" customFormat="1">
      <c r="A1199" s="66"/>
      <c r="B1199" s="66" t="s">
        <v>2361</v>
      </c>
      <c r="C1199" s="221" t="s">
        <v>2405</v>
      </c>
      <c r="D1199" s="66" t="s">
        <v>2488</v>
      </c>
      <c r="E1199" s="68">
        <v>1.3376999999999999</v>
      </c>
      <c r="F1199" s="74">
        <v>1</v>
      </c>
      <c r="G1199" s="74">
        <v>1</v>
      </c>
      <c r="H1199" s="68">
        <f t="shared" si="36"/>
        <v>1.3376999999999999</v>
      </c>
      <c r="I1199" s="70">
        <f t="shared" si="37"/>
        <v>1.3376999999999999</v>
      </c>
      <c r="J1199" s="71">
        <f>ROUND((H1199*'2-Calculator'!$D$26),2)</f>
        <v>8815.44</v>
      </c>
      <c r="K1199" s="71">
        <f>ROUND((I1199*'2-Calculator'!$D$26),2)</f>
        <v>8815.44</v>
      </c>
      <c r="L1199" s="69">
        <v>4.5599999999999996</v>
      </c>
      <c r="M1199" s="66" t="s">
        <v>2525</v>
      </c>
      <c r="N1199" s="66" t="s">
        <v>2526</v>
      </c>
      <c r="O1199" s="66"/>
      <c r="P1199" s="66" t="s">
        <v>1829</v>
      </c>
      <c r="Q1199" s="141">
        <v>5</v>
      </c>
    </row>
    <row r="1200" spans="1:17" s="72" customFormat="1">
      <c r="A1200" s="66"/>
      <c r="B1200" s="66" t="s">
        <v>2362</v>
      </c>
      <c r="C1200" s="221" t="s">
        <v>2405</v>
      </c>
      <c r="D1200" s="66" t="s">
        <v>2488</v>
      </c>
      <c r="E1200" s="68">
        <v>2.1642299999999999</v>
      </c>
      <c r="F1200" s="74">
        <v>1</v>
      </c>
      <c r="G1200" s="74">
        <v>1</v>
      </c>
      <c r="H1200" s="68">
        <f t="shared" si="36"/>
        <v>2.1642299999999999</v>
      </c>
      <c r="I1200" s="70">
        <f t="shared" si="37"/>
        <v>2.1642299999999999</v>
      </c>
      <c r="J1200" s="71">
        <f>ROUND((H1200*'2-Calculator'!$D$26),2)</f>
        <v>14262.28</v>
      </c>
      <c r="K1200" s="71">
        <f>ROUND((I1200*'2-Calculator'!$D$26),2)</f>
        <v>14262.28</v>
      </c>
      <c r="L1200" s="69">
        <v>8.57</v>
      </c>
      <c r="M1200" s="66" t="s">
        <v>2525</v>
      </c>
      <c r="N1200" s="66" t="s">
        <v>2526</v>
      </c>
      <c r="O1200" s="66"/>
      <c r="P1200" s="66" t="s">
        <v>1829</v>
      </c>
      <c r="Q1200" s="141">
        <v>11</v>
      </c>
    </row>
    <row r="1201" spans="1:17" s="72" customFormat="1">
      <c r="A1201" s="66"/>
      <c r="B1201" s="66" t="s">
        <v>2363</v>
      </c>
      <c r="C1201" s="221" t="s">
        <v>2405</v>
      </c>
      <c r="D1201" s="66" t="s">
        <v>2488</v>
      </c>
      <c r="E1201" s="68">
        <v>4.8173899999999996</v>
      </c>
      <c r="F1201" s="74">
        <v>1</v>
      </c>
      <c r="G1201" s="74">
        <v>1</v>
      </c>
      <c r="H1201" s="68">
        <f t="shared" si="36"/>
        <v>4.8173899999999996</v>
      </c>
      <c r="I1201" s="70">
        <f t="shared" si="37"/>
        <v>4.8173899999999996</v>
      </c>
      <c r="J1201" s="71">
        <f>ROUND((H1201*'2-Calculator'!$D$26),2)</f>
        <v>31746.6</v>
      </c>
      <c r="K1201" s="71">
        <f>ROUND((I1201*'2-Calculator'!$D$26),2)</f>
        <v>31746.6</v>
      </c>
      <c r="L1201" s="69">
        <v>17.27</v>
      </c>
      <c r="M1201" s="66" t="s">
        <v>2525</v>
      </c>
      <c r="N1201" s="66" t="s">
        <v>2526</v>
      </c>
      <c r="O1201" s="66"/>
      <c r="P1201" s="66" t="s">
        <v>1829</v>
      </c>
      <c r="Q1201" s="141">
        <v>13</v>
      </c>
    </row>
    <row r="1202" spans="1:17" s="72" customFormat="1">
      <c r="A1202" s="66"/>
      <c r="B1202" s="66" t="s">
        <v>2364</v>
      </c>
      <c r="C1202" s="221" t="s">
        <v>2406</v>
      </c>
      <c r="D1202" s="66" t="s">
        <v>2489</v>
      </c>
      <c r="E1202" s="68">
        <v>0.87888999999999995</v>
      </c>
      <c r="F1202" s="74">
        <v>1</v>
      </c>
      <c r="G1202" s="74">
        <v>1</v>
      </c>
      <c r="H1202" s="68">
        <f t="shared" si="36"/>
        <v>0.87888999999999995</v>
      </c>
      <c r="I1202" s="70">
        <f t="shared" si="37"/>
        <v>0.87888999999999995</v>
      </c>
      <c r="J1202" s="71">
        <f>ROUND((H1202*'2-Calculator'!$D$26),2)</f>
        <v>5791.89</v>
      </c>
      <c r="K1202" s="71">
        <f>ROUND((I1202*'2-Calculator'!$D$26),2)</f>
        <v>5791.89</v>
      </c>
      <c r="L1202" s="69">
        <v>2.56</v>
      </c>
      <c r="M1202" s="66" t="s">
        <v>2525</v>
      </c>
      <c r="N1202" s="66" t="s">
        <v>2526</v>
      </c>
      <c r="O1202" s="66"/>
      <c r="P1202" s="66" t="s">
        <v>1829</v>
      </c>
      <c r="Q1202" s="141">
        <v>8</v>
      </c>
    </row>
    <row r="1203" spans="1:17" s="72" customFormat="1">
      <c r="A1203" s="66"/>
      <c r="B1203" s="66" t="s">
        <v>2365</v>
      </c>
      <c r="C1203" s="221" t="s">
        <v>2406</v>
      </c>
      <c r="D1203" s="66" t="s">
        <v>2489</v>
      </c>
      <c r="E1203" s="68">
        <v>1.28356</v>
      </c>
      <c r="F1203" s="74">
        <v>1</v>
      </c>
      <c r="G1203" s="74">
        <v>1</v>
      </c>
      <c r="H1203" s="68">
        <f t="shared" si="36"/>
        <v>1.28356</v>
      </c>
      <c r="I1203" s="70">
        <f t="shared" si="37"/>
        <v>1.28356</v>
      </c>
      <c r="J1203" s="71">
        <f>ROUND((H1203*'2-Calculator'!$D$26),2)</f>
        <v>8458.66</v>
      </c>
      <c r="K1203" s="71">
        <f>ROUND((I1203*'2-Calculator'!$D$26),2)</f>
        <v>8458.66</v>
      </c>
      <c r="L1203" s="69">
        <v>4.3899999999999997</v>
      </c>
      <c r="M1203" s="66" t="s">
        <v>2525</v>
      </c>
      <c r="N1203" s="66" t="s">
        <v>2526</v>
      </c>
      <c r="O1203" s="66"/>
      <c r="P1203" s="66" t="s">
        <v>1829</v>
      </c>
      <c r="Q1203" s="141">
        <v>32</v>
      </c>
    </row>
    <row r="1204" spans="1:17" s="72" customFormat="1">
      <c r="A1204" s="66"/>
      <c r="B1204" s="66" t="s">
        <v>2366</v>
      </c>
      <c r="C1204" s="221" t="s">
        <v>2406</v>
      </c>
      <c r="D1204" s="66" t="s">
        <v>2489</v>
      </c>
      <c r="E1204" s="68">
        <v>2.0742600000000002</v>
      </c>
      <c r="F1204" s="74">
        <v>1</v>
      </c>
      <c r="G1204" s="74">
        <v>1</v>
      </c>
      <c r="H1204" s="68">
        <f t="shared" si="36"/>
        <v>2.0742600000000002</v>
      </c>
      <c r="I1204" s="70">
        <f t="shared" si="37"/>
        <v>2.0742600000000002</v>
      </c>
      <c r="J1204" s="71">
        <f>ROUND((H1204*'2-Calculator'!$D$26),2)</f>
        <v>13669.37</v>
      </c>
      <c r="K1204" s="71">
        <f>ROUND((I1204*'2-Calculator'!$D$26),2)</f>
        <v>13669.37</v>
      </c>
      <c r="L1204" s="69">
        <v>7.43</v>
      </c>
      <c r="M1204" s="66" t="s">
        <v>2525</v>
      </c>
      <c r="N1204" s="66" t="s">
        <v>2526</v>
      </c>
      <c r="O1204" s="66"/>
      <c r="P1204" s="66" t="s">
        <v>1829</v>
      </c>
      <c r="Q1204" s="141">
        <v>18</v>
      </c>
    </row>
    <row r="1205" spans="1:17" s="72" customFormat="1">
      <c r="A1205" s="66"/>
      <c r="B1205" s="66" t="s">
        <v>2367</v>
      </c>
      <c r="C1205" s="221" t="s">
        <v>2406</v>
      </c>
      <c r="D1205" s="66" t="s">
        <v>2489</v>
      </c>
      <c r="E1205" s="68">
        <v>4.3311200000000003</v>
      </c>
      <c r="F1205" s="74">
        <v>1</v>
      </c>
      <c r="G1205" s="74">
        <v>1</v>
      </c>
      <c r="H1205" s="68">
        <f t="shared" si="36"/>
        <v>4.3311200000000003</v>
      </c>
      <c r="I1205" s="70">
        <f t="shared" si="37"/>
        <v>4.3311200000000003</v>
      </c>
      <c r="J1205" s="71">
        <f>ROUND((H1205*'2-Calculator'!$D$26),2)</f>
        <v>28542.080000000002</v>
      </c>
      <c r="K1205" s="71">
        <f>ROUND((I1205*'2-Calculator'!$D$26),2)</f>
        <v>28542.080000000002</v>
      </c>
      <c r="L1205" s="69">
        <v>14.43</v>
      </c>
      <c r="M1205" s="66" t="s">
        <v>2525</v>
      </c>
      <c r="N1205" s="66" t="s">
        <v>2526</v>
      </c>
      <c r="O1205" s="66"/>
      <c r="P1205" s="66" t="s">
        <v>1829</v>
      </c>
      <c r="Q1205" s="141">
        <v>6</v>
      </c>
    </row>
    <row r="1206" spans="1:17" s="72" customFormat="1">
      <c r="A1206" s="66"/>
      <c r="B1206" s="66" t="s">
        <v>2368</v>
      </c>
      <c r="C1206" s="221" t="s">
        <v>2407</v>
      </c>
      <c r="D1206" s="66" t="s">
        <v>2490</v>
      </c>
      <c r="E1206" s="68">
        <v>0.84811999999999999</v>
      </c>
      <c r="F1206" s="74">
        <v>1</v>
      </c>
      <c r="G1206" s="74">
        <v>1</v>
      </c>
      <c r="H1206" s="68">
        <f t="shared" si="36"/>
        <v>0.84811999999999999</v>
      </c>
      <c r="I1206" s="70">
        <f t="shared" si="37"/>
        <v>0.84811999999999999</v>
      </c>
      <c r="J1206" s="71">
        <f>ROUND((H1206*'2-Calculator'!$D$26),2)</f>
        <v>5589.11</v>
      </c>
      <c r="K1206" s="71">
        <f>ROUND((I1206*'2-Calculator'!$D$26),2)</f>
        <v>5589.11</v>
      </c>
      <c r="L1206" s="69">
        <v>2.5</v>
      </c>
      <c r="M1206" s="66" t="s">
        <v>2525</v>
      </c>
      <c r="N1206" s="66" t="s">
        <v>2526</v>
      </c>
      <c r="O1206" s="66"/>
      <c r="P1206" s="66" t="s">
        <v>1829</v>
      </c>
      <c r="Q1206" s="141">
        <v>3</v>
      </c>
    </row>
    <row r="1207" spans="1:17" s="72" customFormat="1">
      <c r="A1207" s="66"/>
      <c r="B1207" s="66" t="s">
        <v>2369</v>
      </c>
      <c r="C1207" s="221" t="s">
        <v>2407</v>
      </c>
      <c r="D1207" s="66" t="s">
        <v>2490</v>
      </c>
      <c r="E1207" s="68">
        <v>1.22342</v>
      </c>
      <c r="F1207" s="74">
        <v>1</v>
      </c>
      <c r="G1207" s="74">
        <v>1</v>
      </c>
      <c r="H1207" s="68">
        <f t="shared" si="36"/>
        <v>1.22342</v>
      </c>
      <c r="I1207" s="70">
        <f t="shared" si="37"/>
        <v>1.22342</v>
      </c>
      <c r="J1207" s="71">
        <f>ROUND((H1207*'2-Calculator'!$D$26),2)</f>
        <v>8062.34</v>
      </c>
      <c r="K1207" s="71">
        <f>ROUND((I1207*'2-Calculator'!$D$26),2)</f>
        <v>8062.34</v>
      </c>
      <c r="L1207" s="69">
        <v>4.04</v>
      </c>
      <c r="M1207" s="66" t="s">
        <v>2525</v>
      </c>
      <c r="N1207" s="66" t="s">
        <v>2526</v>
      </c>
      <c r="O1207" s="66"/>
      <c r="P1207" s="66" t="s">
        <v>1829</v>
      </c>
      <c r="Q1207" s="141">
        <v>4</v>
      </c>
    </row>
    <row r="1208" spans="1:17" s="72" customFormat="1">
      <c r="A1208" s="66"/>
      <c r="B1208" s="66" t="s">
        <v>2370</v>
      </c>
      <c r="C1208" s="221" t="s">
        <v>2407</v>
      </c>
      <c r="D1208" s="66" t="s">
        <v>2490</v>
      </c>
      <c r="E1208" s="68">
        <v>1.9987699999999999</v>
      </c>
      <c r="F1208" s="74">
        <v>1</v>
      </c>
      <c r="G1208" s="74">
        <v>1</v>
      </c>
      <c r="H1208" s="68">
        <f t="shared" si="36"/>
        <v>1.9987699999999999</v>
      </c>
      <c r="I1208" s="70">
        <f t="shared" si="37"/>
        <v>1.9987699999999999</v>
      </c>
      <c r="J1208" s="71">
        <f>ROUND((H1208*'2-Calculator'!$D$26),2)</f>
        <v>13171.89</v>
      </c>
      <c r="K1208" s="71">
        <f>ROUND((I1208*'2-Calculator'!$D$26),2)</f>
        <v>13171.89</v>
      </c>
      <c r="L1208" s="69">
        <v>8.3000000000000007</v>
      </c>
      <c r="M1208" s="66" t="s">
        <v>2525</v>
      </c>
      <c r="N1208" s="66" t="s">
        <v>2526</v>
      </c>
      <c r="O1208" s="66"/>
      <c r="P1208" s="66" t="s">
        <v>1829</v>
      </c>
      <c r="Q1208" s="141">
        <v>1</v>
      </c>
    </row>
    <row r="1209" spans="1:17" s="72" customFormat="1">
      <c r="A1209" s="66"/>
      <c r="B1209" s="66" t="s">
        <v>2371</v>
      </c>
      <c r="C1209" s="221" t="s">
        <v>2407</v>
      </c>
      <c r="D1209" s="66" t="s">
        <v>2490</v>
      </c>
      <c r="E1209" s="68">
        <v>3.734</v>
      </c>
      <c r="F1209" s="74">
        <v>1</v>
      </c>
      <c r="G1209" s="74">
        <v>1</v>
      </c>
      <c r="H1209" s="68">
        <f t="shared" si="36"/>
        <v>3.734</v>
      </c>
      <c r="I1209" s="70">
        <f t="shared" si="37"/>
        <v>3.734</v>
      </c>
      <c r="J1209" s="71">
        <f>ROUND((H1209*'2-Calculator'!$D$26),2)</f>
        <v>24607.06</v>
      </c>
      <c r="K1209" s="71">
        <f>ROUND((I1209*'2-Calculator'!$D$26),2)</f>
        <v>24607.06</v>
      </c>
      <c r="L1209" s="69">
        <v>15.14</v>
      </c>
      <c r="M1209" s="66" t="s">
        <v>2525</v>
      </c>
      <c r="N1209" s="66" t="s">
        <v>2526</v>
      </c>
      <c r="O1209" s="66"/>
      <c r="P1209" s="66" t="s">
        <v>1829</v>
      </c>
      <c r="Q1209" s="141">
        <v>1</v>
      </c>
    </row>
    <row r="1210" spans="1:17" s="72" customFormat="1">
      <c r="A1210" s="66"/>
      <c r="B1210" s="66" t="s">
        <v>2372</v>
      </c>
      <c r="C1210" s="221" t="s">
        <v>2408</v>
      </c>
      <c r="D1210" s="66" t="s">
        <v>2491</v>
      </c>
      <c r="E1210" s="68">
        <v>0.47663</v>
      </c>
      <c r="F1210" s="74">
        <v>1</v>
      </c>
      <c r="G1210" s="74">
        <v>1</v>
      </c>
      <c r="H1210" s="68">
        <f t="shared" si="36"/>
        <v>0.47663</v>
      </c>
      <c r="I1210" s="70">
        <f t="shared" si="37"/>
        <v>0.47663</v>
      </c>
      <c r="J1210" s="71">
        <f>ROUND((H1210*'2-Calculator'!$D$26),2)</f>
        <v>3140.99</v>
      </c>
      <c r="K1210" s="71">
        <f>ROUND((I1210*'2-Calculator'!$D$26),2)</f>
        <v>3140.99</v>
      </c>
      <c r="L1210" s="69">
        <v>2.27</v>
      </c>
      <c r="M1210" s="66" t="s">
        <v>2525</v>
      </c>
      <c r="N1210" s="66" t="s">
        <v>2526</v>
      </c>
      <c r="O1210" s="66"/>
      <c r="P1210" s="66" t="s">
        <v>1829</v>
      </c>
      <c r="Q1210" s="141">
        <v>2</v>
      </c>
    </row>
    <row r="1211" spans="1:17" s="72" customFormat="1">
      <c r="A1211" s="66"/>
      <c r="B1211" s="66" t="s">
        <v>2373</v>
      </c>
      <c r="C1211" s="221" t="s">
        <v>2408</v>
      </c>
      <c r="D1211" s="66" t="s">
        <v>2491</v>
      </c>
      <c r="E1211" s="68">
        <v>0.62331000000000003</v>
      </c>
      <c r="F1211" s="74">
        <v>1</v>
      </c>
      <c r="G1211" s="74">
        <v>1</v>
      </c>
      <c r="H1211" s="68">
        <f t="shared" si="36"/>
        <v>0.62331000000000003</v>
      </c>
      <c r="I1211" s="70">
        <f t="shared" si="37"/>
        <v>0.62331000000000003</v>
      </c>
      <c r="J1211" s="71">
        <f>ROUND((H1211*'2-Calculator'!$D$26),2)</f>
        <v>4107.6099999999997</v>
      </c>
      <c r="K1211" s="71">
        <f>ROUND((I1211*'2-Calculator'!$D$26),2)</f>
        <v>4107.6099999999997</v>
      </c>
      <c r="L1211" s="69">
        <v>3.1</v>
      </c>
      <c r="M1211" s="66" t="s">
        <v>2525</v>
      </c>
      <c r="N1211" s="66" t="s">
        <v>2526</v>
      </c>
      <c r="O1211" s="66"/>
      <c r="P1211" s="66" t="s">
        <v>1829</v>
      </c>
      <c r="Q1211" s="141">
        <v>1</v>
      </c>
    </row>
    <row r="1212" spans="1:17" s="72" customFormat="1">
      <c r="A1212" s="66"/>
      <c r="B1212" s="66" t="s">
        <v>2374</v>
      </c>
      <c r="C1212" s="221" t="s">
        <v>2408</v>
      </c>
      <c r="D1212" s="66" t="s">
        <v>2491</v>
      </c>
      <c r="E1212" s="68">
        <v>0.94838</v>
      </c>
      <c r="F1212" s="74">
        <v>1</v>
      </c>
      <c r="G1212" s="74">
        <v>1</v>
      </c>
      <c r="H1212" s="68">
        <f t="shared" si="36"/>
        <v>0.94838</v>
      </c>
      <c r="I1212" s="70">
        <f t="shared" si="37"/>
        <v>0.94838</v>
      </c>
      <c r="J1212" s="71">
        <f>ROUND((H1212*'2-Calculator'!$D$26),2)</f>
        <v>6249.82</v>
      </c>
      <c r="K1212" s="71">
        <f>ROUND((I1212*'2-Calculator'!$D$26),2)</f>
        <v>6249.82</v>
      </c>
      <c r="L1212" s="69">
        <v>5.22</v>
      </c>
      <c r="M1212" s="66" t="s">
        <v>2525</v>
      </c>
      <c r="N1212" s="66" t="s">
        <v>2526</v>
      </c>
      <c r="O1212" s="66"/>
      <c r="P1212" s="66" t="s">
        <v>1829</v>
      </c>
      <c r="Q1212" s="141">
        <v>2</v>
      </c>
    </row>
    <row r="1213" spans="1:17" s="72" customFormat="1">
      <c r="A1213" s="66"/>
      <c r="B1213" s="66" t="s">
        <v>2375</v>
      </c>
      <c r="C1213" s="221" t="s">
        <v>2408</v>
      </c>
      <c r="D1213" s="66" t="s">
        <v>2491</v>
      </c>
      <c r="E1213" s="68">
        <v>2.1049199999999999</v>
      </c>
      <c r="F1213" s="74">
        <v>1</v>
      </c>
      <c r="G1213" s="74">
        <v>1</v>
      </c>
      <c r="H1213" s="68">
        <f t="shared" si="36"/>
        <v>2.1049199999999999</v>
      </c>
      <c r="I1213" s="70">
        <f t="shared" si="37"/>
        <v>2.1049199999999999</v>
      </c>
      <c r="J1213" s="71">
        <f>ROUND((H1213*'2-Calculator'!$D$26),2)</f>
        <v>13871.42</v>
      </c>
      <c r="K1213" s="71">
        <f>ROUND((I1213*'2-Calculator'!$D$26),2)</f>
        <v>13871.42</v>
      </c>
      <c r="L1213" s="69">
        <v>11.93</v>
      </c>
      <c r="M1213" s="66" t="s">
        <v>2525</v>
      </c>
      <c r="N1213" s="66" t="s">
        <v>2526</v>
      </c>
      <c r="O1213" s="66"/>
      <c r="P1213" s="66" t="s">
        <v>1829</v>
      </c>
      <c r="Q1213" s="141">
        <v>2</v>
      </c>
    </row>
    <row r="1214" spans="1:17" s="72" customFormat="1">
      <c r="A1214" s="66"/>
      <c r="B1214" s="66" t="s">
        <v>102</v>
      </c>
      <c r="C1214" s="221" t="s">
        <v>1792</v>
      </c>
      <c r="D1214" s="66" t="s">
        <v>2109</v>
      </c>
      <c r="E1214" s="68">
        <v>0.27213999999999999</v>
      </c>
      <c r="F1214" s="74">
        <v>1</v>
      </c>
      <c r="G1214" s="74">
        <v>1</v>
      </c>
      <c r="H1214" s="68">
        <f t="shared" si="36"/>
        <v>0.27213999999999999</v>
      </c>
      <c r="I1214" s="70">
        <f t="shared" si="37"/>
        <v>0.27213999999999999</v>
      </c>
      <c r="J1214" s="71">
        <f>ROUND((H1214*'2-Calculator'!$D$26),2)</f>
        <v>1793.4</v>
      </c>
      <c r="K1214" s="71">
        <f>ROUND((I1214*'2-Calculator'!$D$26),2)</f>
        <v>1793.4</v>
      </c>
      <c r="L1214" s="69">
        <v>1.6</v>
      </c>
      <c r="M1214" s="66" t="s">
        <v>2525</v>
      </c>
      <c r="N1214" s="66" t="s">
        <v>2526</v>
      </c>
      <c r="O1214" s="66"/>
      <c r="P1214" s="66" t="s">
        <v>1829</v>
      </c>
      <c r="Q1214" s="141">
        <v>10</v>
      </c>
    </row>
    <row r="1215" spans="1:17" s="72" customFormat="1">
      <c r="A1215" s="66"/>
      <c r="B1215" s="66" t="s">
        <v>101</v>
      </c>
      <c r="C1215" s="221" t="s">
        <v>1792</v>
      </c>
      <c r="D1215" s="66" t="s">
        <v>2109</v>
      </c>
      <c r="E1215" s="68">
        <v>0.39827000000000001</v>
      </c>
      <c r="F1215" s="74">
        <v>1</v>
      </c>
      <c r="G1215" s="74">
        <v>1</v>
      </c>
      <c r="H1215" s="68">
        <f t="shared" si="36"/>
        <v>0.39827000000000001</v>
      </c>
      <c r="I1215" s="70">
        <f t="shared" si="37"/>
        <v>0.39827000000000001</v>
      </c>
      <c r="J1215" s="71">
        <f>ROUND((H1215*'2-Calculator'!$D$26),2)</f>
        <v>2624.6</v>
      </c>
      <c r="K1215" s="71">
        <f>ROUND((I1215*'2-Calculator'!$D$26),2)</f>
        <v>2624.6</v>
      </c>
      <c r="L1215" s="69">
        <v>2.04</v>
      </c>
      <c r="M1215" s="66" t="s">
        <v>2525</v>
      </c>
      <c r="N1215" s="66" t="s">
        <v>2526</v>
      </c>
      <c r="O1215" s="66"/>
      <c r="P1215" s="66" t="s">
        <v>1829</v>
      </c>
      <c r="Q1215" s="141">
        <v>17</v>
      </c>
    </row>
    <row r="1216" spans="1:17" s="72" customFormat="1">
      <c r="A1216" s="66"/>
      <c r="B1216" s="66" t="s">
        <v>100</v>
      </c>
      <c r="C1216" s="221" t="s">
        <v>1792</v>
      </c>
      <c r="D1216" s="66" t="s">
        <v>2109</v>
      </c>
      <c r="E1216" s="68">
        <v>0.84792000000000001</v>
      </c>
      <c r="F1216" s="74">
        <v>1</v>
      </c>
      <c r="G1216" s="74">
        <v>1</v>
      </c>
      <c r="H1216" s="68">
        <f t="shared" si="36"/>
        <v>0.84792000000000001</v>
      </c>
      <c r="I1216" s="70">
        <f t="shared" si="37"/>
        <v>0.84792000000000001</v>
      </c>
      <c r="J1216" s="71">
        <f>ROUND((H1216*'2-Calculator'!$D$26),2)</f>
        <v>5587.79</v>
      </c>
      <c r="K1216" s="71">
        <f>ROUND((I1216*'2-Calculator'!$D$26),2)</f>
        <v>5587.79</v>
      </c>
      <c r="L1216" s="69">
        <v>3.37</v>
      </c>
      <c r="M1216" s="66" t="s">
        <v>2525</v>
      </c>
      <c r="N1216" s="66" t="s">
        <v>2526</v>
      </c>
      <c r="O1216" s="66"/>
      <c r="P1216" s="66" t="s">
        <v>1829</v>
      </c>
      <c r="Q1216" s="141">
        <v>15</v>
      </c>
    </row>
    <row r="1217" spans="1:17" s="72" customFormat="1">
      <c r="A1217" s="66"/>
      <c r="B1217" s="66" t="s">
        <v>99</v>
      </c>
      <c r="C1217" s="221" t="s">
        <v>1792</v>
      </c>
      <c r="D1217" s="66" t="s">
        <v>2109</v>
      </c>
      <c r="E1217" s="68">
        <v>1.9992399999999999</v>
      </c>
      <c r="F1217" s="74">
        <v>1</v>
      </c>
      <c r="G1217" s="74">
        <v>1</v>
      </c>
      <c r="H1217" s="68">
        <f t="shared" si="36"/>
        <v>1.9992399999999999</v>
      </c>
      <c r="I1217" s="70">
        <f t="shared" si="37"/>
        <v>1.9992399999999999</v>
      </c>
      <c r="J1217" s="71">
        <f>ROUND((H1217*'2-Calculator'!$D$26),2)</f>
        <v>13174.99</v>
      </c>
      <c r="K1217" s="71">
        <f>ROUND((I1217*'2-Calculator'!$D$26),2)</f>
        <v>13174.99</v>
      </c>
      <c r="L1217" s="69">
        <v>8.9499999999999993</v>
      </c>
      <c r="M1217" s="66" t="s">
        <v>2525</v>
      </c>
      <c r="N1217" s="66" t="s">
        <v>2526</v>
      </c>
      <c r="O1217" s="66"/>
      <c r="P1217" s="66" t="s">
        <v>1829</v>
      </c>
      <c r="Q1217" s="141">
        <v>4</v>
      </c>
    </row>
    <row r="1218" spans="1:17" s="72" customFormat="1">
      <c r="A1218" s="66"/>
      <c r="B1218" s="66" t="s">
        <v>98</v>
      </c>
      <c r="C1218" s="221" t="s">
        <v>1793</v>
      </c>
      <c r="D1218" s="66" t="s">
        <v>2110</v>
      </c>
      <c r="E1218" s="68">
        <v>0.34043000000000001</v>
      </c>
      <c r="F1218" s="74">
        <v>1</v>
      </c>
      <c r="G1218" s="74">
        <v>1</v>
      </c>
      <c r="H1218" s="68">
        <f t="shared" si="36"/>
        <v>0.34043000000000001</v>
      </c>
      <c r="I1218" s="70">
        <f t="shared" si="37"/>
        <v>0.34043000000000001</v>
      </c>
      <c r="J1218" s="71">
        <f>ROUND((H1218*'2-Calculator'!$D$26),2)</f>
        <v>2243.4299999999998</v>
      </c>
      <c r="K1218" s="71">
        <f>ROUND((I1218*'2-Calculator'!$D$26),2)</f>
        <v>2243.4299999999998</v>
      </c>
      <c r="L1218" s="69">
        <v>1.79</v>
      </c>
      <c r="M1218" s="66" t="s">
        <v>2525</v>
      </c>
      <c r="N1218" s="66" t="s">
        <v>2526</v>
      </c>
      <c r="O1218" s="66"/>
      <c r="P1218" s="66" t="s">
        <v>1829</v>
      </c>
      <c r="Q1218" s="141">
        <v>26</v>
      </c>
    </row>
    <row r="1219" spans="1:17" s="72" customFormat="1">
      <c r="A1219" s="66"/>
      <c r="B1219" s="66" t="s">
        <v>97</v>
      </c>
      <c r="C1219" s="221" t="s">
        <v>1793</v>
      </c>
      <c r="D1219" s="66" t="s">
        <v>2110</v>
      </c>
      <c r="E1219" s="68">
        <v>0.42673</v>
      </c>
      <c r="F1219" s="74">
        <v>1</v>
      </c>
      <c r="G1219" s="74">
        <v>1</v>
      </c>
      <c r="H1219" s="68">
        <f t="shared" si="36"/>
        <v>0.42673</v>
      </c>
      <c r="I1219" s="70">
        <f t="shared" si="37"/>
        <v>0.42673</v>
      </c>
      <c r="J1219" s="71">
        <f>ROUND((H1219*'2-Calculator'!$D$26),2)</f>
        <v>2812.15</v>
      </c>
      <c r="K1219" s="71">
        <f>ROUND((I1219*'2-Calculator'!$D$26),2)</f>
        <v>2812.15</v>
      </c>
      <c r="L1219" s="69">
        <v>2.61</v>
      </c>
      <c r="M1219" s="66" t="s">
        <v>2525</v>
      </c>
      <c r="N1219" s="66" t="s">
        <v>2526</v>
      </c>
      <c r="O1219" s="66"/>
      <c r="P1219" s="66" t="s">
        <v>1829</v>
      </c>
      <c r="Q1219" s="141">
        <v>86</v>
      </c>
    </row>
    <row r="1220" spans="1:17" s="72" customFormat="1">
      <c r="A1220" s="66"/>
      <c r="B1220" s="66" t="s">
        <v>96</v>
      </c>
      <c r="C1220" s="221" t="s">
        <v>1793</v>
      </c>
      <c r="D1220" s="66" t="s">
        <v>2110</v>
      </c>
      <c r="E1220" s="68">
        <v>0.75624000000000002</v>
      </c>
      <c r="F1220" s="74">
        <v>1</v>
      </c>
      <c r="G1220" s="74">
        <v>1</v>
      </c>
      <c r="H1220" s="68">
        <f t="shared" si="36"/>
        <v>0.75624000000000002</v>
      </c>
      <c r="I1220" s="70">
        <f t="shared" si="37"/>
        <v>0.75624000000000002</v>
      </c>
      <c r="J1220" s="71">
        <f>ROUND((H1220*'2-Calculator'!$D$26),2)</f>
        <v>4983.62</v>
      </c>
      <c r="K1220" s="71">
        <f>ROUND((I1220*'2-Calculator'!$D$26),2)</f>
        <v>4983.62</v>
      </c>
      <c r="L1220" s="69">
        <v>3.58</v>
      </c>
      <c r="M1220" s="66" t="s">
        <v>2525</v>
      </c>
      <c r="N1220" s="66" t="s">
        <v>2526</v>
      </c>
      <c r="O1220" s="66"/>
      <c r="P1220" s="66" t="s">
        <v>1829</v>
      </c>
      <c r="Q1220" s="141">
        <v>74</v>
      </c>
    </row>
    <row r="1221" spans="1:17" s="72" customFormat="1">
      <c r="A1221" s="66"/>
      <c r="B1221" s="66" t="s">
        <v>95</v>
      </c>
      <c r="C1221" s="221" t="s">
        <v>1793</v>
      </c>
      <c r="D1221" s="66" t="s">
        <v>2110</v>
      </c>
      <c r="E1221" s="68">
        <v>1.7552700000000001</v>
      </c>
      <c r="F1221" s="74">
        <v>1</v>
      </c>
      <c r="G1221" s="74">
        <v>1</v>
      </c>
      <c r="H1221" s="68">
        <f t="shared" si="36"/>
        <v>1.7552700000000001</v>
      </c>
      <c r="I1221" s="70">
        <f t="shared" si="37"/>
        <v>1.7552700000000001</v>
      </c>
      <c r="J1221" s="71">
        <f>ROUND((H1221*'2-Calculator'!$D$26),2)</f>
        <v>11567.23</v>
      </c>
      <c r="K1221" s="71">
        <f>ROUND((I1221*'2-Calculator'!$D$26),2)</f>
        <v>11567.23</v>
      </c>
      <c r="L1221" s="69">
        <v>6.69</v>
      </c>
      <c r="M1221" s="66" t="s">
        <v>2525</v>
      </c>
      <c r="N1221" s="66" t="s">
        <v>2526</v>
      </c>
      <c r="O1221" s="66"/>
      <c r="P1221" s="66" t="s">
        <v>1829</v>
      </c>
      <c r="Q1221" s="141">
        <v>38</v>
      </c>
    </row>
    <row r="1222" spans="1:17" s="72" customFormat="1">
      <c r="A1222" s="66"/>
      <c r="B1222" s="66" t="s">
        <v>94</v>
      </c>
      <c r="C1222" s="221" t="s">
        <v>1794</v>
      </c>
      <c r="D1222" s="66" t="s">
        <v>2376</v>
      </c>
      <c r="E1222" s="68">
        <v>0.49662000000000001</v>
      </c>
      <c r="F1222" s="74">
        <v>1</v>
      </c>
      <c r="G1222" s="74">
        <v>1</v>
      </c>
      <c r="H1222" s="68">
        <f t="shared" si="36"/>
        <v>0.49662000000000001</v>
      </c>
      <c r="I1222" s="70">
        <f t="shared" si="37"/>
        <v>0.49662000000000001</v>
      </c>
      <c r="J1222" s="71">
        <f>ROUND((H1222*'2-Calculator'!$D$26),2)</f>
        <v>3272.73</v>
      </c>
      <c r="K1222" s="71">
        <f>ROUND((I1222*'2-Calculator'!$D$26),2)</f>
        <v>3272.73</v>
      </c>
      <c r="L1222" s="69">
        <v>2.59</v>
      </c>
      <c r="M1222" s="66" t="s">
        <v>2525</v>
      </c>
      <c r="N1222" s="66" t="s">
        <v>2526</v>
      </c>
      <c r="O1222" s="66"/>
      <c r="P1222" s="66" t="s">
        <v>1829</v>
      </c>
      <c r="Q1222" s="141">
        <v>11</v>
      </c>
    </row>
    <row r="1223" spans="1:17" s="72" customFormat="1">
      <c r="A1223" s="66"/>
      <c r="B1223" s="66" t="s">
        <v>93</v>
      </c>
      <c r="C1223" s="221" t="s">
        <v>1794</v>
      </c>
      <c r="D1223" s="66" t="s">
        <v>2376</v>
      </c>
      <c r="E1223" s="68">
        <v>0.66510999999999998</v>
      </c>
      <c r="F1223" s="74">
        <v>1</v>
      </c>
      <c r="G1223" s="74">
        <v>1</v>
      </c>
      <c r="H1223" s="68">
        <f t="shared" si="36"/>
        <v>0.66510999999999998</v>
      </c>
      <c r="I1223" s="70">
        <f t="shared" si="37"/>
        <v>0.66510999999999998</v>
      </c>
      <c r="J1223" s="71">
        <f>ROUND((H1223*'2-Calculator'!$D$26),2)</f>
        <v>4383.07</v>
      </c>
      <c r="K1223" s="71">
        <f>ROUND((I1223*'2-Calculator'!$D$26),2)</f>
        <v>4383.07</v>
      </c>
      <c r="L1223" s="69">
        <v>3.53</v>
      </c>
      <c r="M1223" s="66" t="s">
        <v>2525</v>
      </c>
      <c r="N1223" s="66" t="s">
        <v>2526</v>
      </c>
      <c r="O1223" s="66"/>
      <c r="P1223" s="66" t="s">
        <v>1829</v>
      </c>
      <c r="Q1223" s="141">
        <v>38</v>
      </c>
    </row>
    <row r="1224" spans="1:17" s="72" customFormat="1">
      <c r="A1224" s="66"/>
      <c r="B1224" s="66" t="s">
        <v>92</v>
      </c>
      <c r="C1224" s="221" t="s">
        <v>1794</v>
      </c>
      <c r="D1224" s="66" t="s">
        <v>2376</v>
      </c>
      <c r="E1224" s="68">
        <v>1.0895300000000001</v>
      </c>
      <c r="F1224" s="74">
        <v>1</v>
      </c>
      <c r="G1224" s="74">
        <v>1</v>
      </c>
      <c r="H1224" s="68">
        <f t="shared" si="36"/>
        <v>1.0895300000000001</v>
      </c>
      <c r="I1224" s="70">
        <f t="shared" si="37"/>
        <v>1.0895300000000001</v>
      </c>
      <c r="J1224" s="71">
        <f>ROUND((H1224*'2-Calculator'!$D$26),2)</f>
        <v>7180</v>
      </c>
      <c r="K1224" s="71">
        <f>ROUND((I1224*'2-Calculator'!$D$26),2)</f>
        <v>7180</v>
      </c>
      <c r="L1224" s="69">
        <v>5.0599999999999996</v>
      </c>
      <c r="M1224" s="66" t="s">
        <v>2525</v>
      </c>
      <c r="N1224" s="66" t="s">
        <v>2526</v>
      </c>
      <c r="O1224" s="66"/>
      <c r="P1224" s="66" t="s">
        <v>1829</v>
      </c>
      <c r="Q1224" s="141">
        <v>17</v>
      </c>
    </row>
    <row r="1225" spans="1:17" s="72" customFormat="1">
      <c r="A1225" s="66"/>
      <c r="B1225" s="66" t="s">
        <v>91</v>
      </c>
      <c r="C1225" s="221" t="s">
        <v>1794</v>
      </c>
      <c r="D1225" s="66" t="s">
        <v>2376</v>
      </c>
      <c r="E1225" s="68">
        <v>2.5104299999999999</v>
      </c>
      <c r="F1225" s="74">
        <v>1</v>
      </c>
      <c r="G1225" s="74">
        <v>1</v>
      </c>
      <c r="H1225" s="68">
        <f t="shared" si="36"/>
        <v>2.5104299999999999</v>
      </c>
      <c r="I1225" s="70">
        <f t="shared" si="37"/>
        <v>2.5104299999999999</v>
      </c>
      <c r="J1225" s="71">
        <f>ROUND((H1225*'2-Calculator'!$D$26),2)</f>
        <v>16543.73</v>
      </c>
      <c r="K1225" s="71">
        <f>ROUND((I1225*'2-Calculator'!$D$26),2)</f>
        <v>16543.73</v>
      </c>
      <c r="L1225" s="69">
        <v>8.66</v>
      </c>
      <c r="M1225" s="66" t="s">
        <v>2525</v>
      </c>
      <c r="N1225" s="66" t="s">
        <v>2526</v>
      </c>
      <c r="O1225" s="66"/>
      <c r="P1225" s="66" t="s">
        <v>1829</v>
      </c>
      <c r="Q1225" s="141">
        <v>3</v>
      </c>
    </row>
    <row r="1226" spans="1:17" s="72" customFormat="1">
      <c r="A1226" s="66"/>
      <c r="B1226" s="66" t="s">
        <v>90</v>
      </c>
      <c r="C1226" s="221" t="s">
        <v>1795</v>
      </c>
      <c r="D1226" s="66" t="s">
        <v>2492</v>
      </c>
      <c r="E1226" s="68">
        <v>0.40181</v>
      </c>
      <c r="F1226" s="74">
        <v>1</v>
      </c>
      <c r="G1226" s="74">
        <v>1</v>
      </c>
      <c r="H1226" s="68">
        <f t="shared" si="36"/>
        <v>0.40181</v>
      </c>
      <c r="I1226" s="70">
        <f t="shared" si="37"/>
        <v>0.40181</v>
      </c>
      <c r="J1226" s="71">
        <f>ROUND((H1226*'2-Calculator'!$D$26),2)</f>
        <v>2647.93</v>
      </c>
      <c r="K1226" s="71">
        <f>ROUND((I1226*'2-Calculator'!$D$26),2)</f>
        <v>2647.93</v>
      </c>
      <c r="L1226" s="69">
        <v>2.74</v>
      </c>
      <c r="M1226" s="66" t="s">
        <v>2525</v>
      </c>
      <c r="N1226" s="66" t="s">
        <v>2526</v>
      </c>
      <c r="O1226" s="66"/>
      <c r="P1226" s="66" t="s">
        <v>1829</v>
      </c>
      <c r="Q1226" s="141">
        <v>11</v>
      </c>
    </row>
    <row r="1227" spans="1:17" s="72" customFormat="1">
      <c r="A1227" s="66"/>
      <c r="B1227" s="66" t="s">
        <v>89</v>
      </c>
      <c r="C1227" s="221" t="s">
        <v>1795</v>
      </c>
      <c r="D1227" s="66" t="s">
        <v>2492</v>
      </c>
      <c r="E1227" s="68">
        <v>0.48535</v>
      </c>
      <c r="F1227" s="74">
        <v>1</v>
      </c>
      <c r="G1227" s="74">
        <v>1</v>
      </c>
      <c r="H1227" s="68">
        <f t="shared" si="36"/>
        <v>0.48535</v>
      </c>
      <c r="I1227" s="70">
        <f t="shared" si="37"/>
        <v>0.48535</v>
      </c>
      <c r="J1227" s="71">
        <f>ROUND((H1227*'2-Calculator'!$D$26),2)</f>
        <v>3198.46</v>
      </c>
      <c r="K1227" s="71">
        <f>ROUND((I1227*'2-Calculator'!$D$26),2)</f>
        <v>3198.46</v>
      </c>
      <c r="L1227" s="69">
        <v>3.97</v>
      </c>
      <c r="M1227" s="66" t="s">
        <v>2525</v>
      </c>
      <c r="N1227" s="66" t="s">
        <v>2526</v>
      </c>
      <c r="O1227" s="66"/>
      <c r="P1227" s="66" t="s">
        <v>1829</v>
      </c>
      <c r="Q1227" s="141">
        <v>18</v>
      </c>
    </row>
    <row r="1228" spans="1:17" s="72" customFormat="1">
      <c r="A1228" s="66"/>
      <c r="B1228" s="66" t="s">
        <v>88</v>
      </c>
      <c r="C1228" s="221" t="s">
        <v>1795</v>
      </c>
      <c r="D1228" s="66" t="s">
        <v>2492</v>
      </c>
      <c r="E1228" s="68">
        <v>0.79251000000000005</v>
      </c>
      <c r="F1228" s="74">
        <v>1</v>
      </c>
      <c r="G1228" s="74">
        <v>1</v>
      </c>
      <c r="H1228" s="68">
        <f t="shared" si="36"/>
        <v>0.79251000000000005</v>
      </c>
      <c r="I1228" s="70">
        <f t="shared" si="37"/>
        <v>0.79251000000000005</v>
      </c>
      <c r="J1228" s="71">
        <f>ROUND((H1228*'2-Calculator'!$D$26),2)</f>
        <v>5222.6400000000003</v>
      </c>
      <c r="K1228" s="71">
        <f>ROUND((I1228*'2-Calculator'!$D$26),2)</f>
        <v>5222.6400000000003</v>
      </c>
      <c r="L1228" s="69">
        <v>4.95</v>
      </c>
      <c r="M1228" s="66" t="s">
        <v>2525</v>
      </c>
      <c r="N1228" s="66" t="s">
        <v>2526</v>
      </c>
      <c r="O1228" s="66"/>
      <c r="P1228" s="66" t="s">
        <v>1829</v>
      </c>
      <c r="Q1228" s="141">
        <v>14</v>
      </c>
    </row>
    <row r="1229" spans="1:17" s="72" customFormat="1">
      <c r="A1229" s="66"/>
      <c r="B1229" s="66" t="s">
        <v>87</v>
      </c>
      <c r="C1229" s="221" t="s">
        <v>1795</v>
      </c>
      <c r="D1229" s="66" t="s">
        <v>2492</v>
      </c>
      <c r="E1229" s="68">
        <v>2.3070200000000001</v>
      </c>
      <c r="F1229" s="74">
        <v>1</v>
      </c>
      <c r="G1229" s="74">
        <v>1</v>
      </c>
      <c r="H1229" s="68">
        <f t="shared" si="36"/>
        <v>2.3070200000000001</v>
      </c>
      <c r="I1229" s="70">
        <f t="shared" si="37"/>
        <v>2.3070200000000001</v>
      </c>
      <c r="J1229" s="71">
        <f>ROUND((H1229*'2-Calculator'!$D$26),2)</f>
        <v>15203.26</v>
      </c>
      <c r="K1229" s="71">
        <f>ROUND((I1229*'2-Calculator'!$D$26),2)</f>
        <v>15203.26</v>
      </c>
      <c r="L1229" s="69">
        <v>10.199999999999999</v>
      </c>
      <c r="M1229" s="66" t="s">
        <v>2525</v>
      </c>
      <c r="N1229" s="66" t="s">
        <v>2526</v>
      </c>
      <c r="O1229" s="66"/>
      <c r="P1229" s="66" t="s">
        <v>1829</v>
      </c>
      <c r="Q1229" s="141">
        <v>13</v>
      </c>
    </row>
    <row r="1230" spans="1:17" s="72" customFormat="1">
      <c r="A1230" s="66"/>
      <c r="B1230" s="66" t="s">
        <v>86</v>
      </c>
      <c r="C1230" s="221" t="s">
        <v>1796</v>
      </c>
      <c r="D1230" s="66" t="s">
        <v>2377</v>
      </c>
      <c r="E1230" s="68">
        <v>0.44111</v>
      </c>
      <c r="F1230" s="74">
        <v>1</v>
      </c>
      <c r="G1230" s="74">
        <v>1</v>
      </c>
      <c r="H1230" s="68">
        <f t="shared" ref="H1230:H1293" si="38">ROUND(E1230*F1230,5)</f>
        <v>0.44111</v>
      </c>
      <c r="I1230" s="70">
        <f t="shared" ref="I1230:I1293" si="39">ROUND(E1230*G1230,5)</f>
        <v>0.44111</v>
      </c>
      <c r="J1230" s="71">
        <f>ROUND((H1230*'2-Calculator'!$D$26),2)</f>
        <v>2906.91</v>
      </c>
      <c r="K1230" s="71">
        <f>ROUND((I1230*'2-Calculator'!$D$26),2)</f>
        <v>2906.91</v>
      </c>
      <c r="L1230" s="69">
        <v>1.77</v>
      </c>
      <c r="M1230" s="66" t="s">
        <v>2525</v>
      </c>
      <c r="N1230" s="66" t="s">
        <v>2526</v>
      </c>
      <c r="O1230" s="66"/>
      <c r="P1230" s="66" t="s">
        <v>1829</v>
      </c>
      <c r="Q1230" s="141">
        <v>7</v>
      </c>
    </row>
    <row r="1231" spans="1:17" s="72" customFormat="1">
      <c r="A1231" s="66"/>
      <c r="B1231" s="66" t="s">
        <v>85</v>
      </c>
      <c r="C1231" s="221" t="s">
        <v>1796</v>
      </c>
      <c r="D1231" s="66" t="s">
        <v>2377</v>
      </c>
      <c r="E1231" s="68">
        <v>0.49653999999999998</v>
      </c>
      <c r="F1231" s="74">
        <v>1</v>
      </c>
      <c r="G1231" s="74">
        <v>1</v>
      </c>
      <c r="H1231" s="68">
        <f t="shared" si="38"/>
        <v>0.49653999999999998</v>
      </c>
      <c r="I1231" s="70">
        <f t="shared" si="39"/>
        <v>0.49653999999999998</v>
      </c>
      <c r="J1231" s="71">
        <f>ROUND((H1231*'2-Calculator'!$D$26),2)</f>
        <v>3272.2</v>
      </c>
      <c r="K1231" s="71">
        <f>ROUND((I1231*'2-Calculator'!$D$26),2)</f>
        <v>3272.2</v>
      </c>
      <c r="L1231" s="69">
        <v>2.66</v>
      </c>
      <c r="M1231" s="66" t="s">
        <v>2525</v>
      </c>
      <c r="N1231" s="66" t="s">
        <v>2526</v>
      </c>
      <c r="O1231" s="66"/>
      <c r="P1231" s="66" t="s">
        <v>1829</v>
      </c>
      <c r="Q1231" s="141">
        <v>18</v>
      </c>
    </row>
    <row r="1232" spans="1:17" s="72" customFormat="1">
      <c r="A1232" s="66"/>
      <c r="B1232" s="66" t="s">
        <v>84</v>
      </c>
      <c r="C1232" s="221" t="s">
        <v>1796</v>
      </c>
      <c r="D1232" s="66" t="s">
        <v>2377</v>
      </c>
      <c r="E1232" s="68">
        <v>0.76070000000000004</v>
      </c>
      <c r="F1232" s="74">
        <v>1</v>
      </c>
      <c r="G1232" s="74">
        <v>1</v>
      </c>
      <c r="H1232" s="68">
        <f t="shared" si="38"/>
        <v>0.76070000000000004</v>
      </c>
      <c r="I1232" s="70">
        <f t="shared" si="39"/>
        <v>0.76070000000000004</v>
      </c>
      <c r="J1232" s="71">
        <f>ROUND((H1232*'2-Calculator'!$D$26),2)</f>
        <v>5013.01</v>
      </c>
      <c r="K1232" s="71">
        <f>ROUND((I1232*'2-Calculator'!$D$26),2)</f>
        <v>5013.01</v>
      </c>
      <c r="L1232" s="69">
        <v>3.31</v>
      </c>
      <c r="M1232" s="66" t="s">
        <v>2525</v>
      </c>
      <c r="N1232" s="66" t="s">
        <v>2526</v>
      </c>
      <c r="O1232" s="66"/>
      <c r="P1232" s="66" t="s">
        <v>1829</v>
      </c>
      <c r="Q1232" s="141">
        <v>27</v>
      </c>
    </row>
    <row r="1233" spans="1:17" s="72" customFormat="1">
      <c r="A1233" s="66"/>
      <c r="B1233" s="66" t="s">
        <v>83</v>
      </c>
      <c r="C1233" s="221" t="s">
        <v>1796</v>
      </c>
      <c r="D1233" s="66" t="s">
        <v>2377</v>
      </c>
      <c r="E1233" s="68">
        <v>1.7384200000000001</v>
      </c>
      <c r="F1233" s="74">
        <v>1</v>
      </c>
      <c r="G1233" s="74">
        <v>1</v>
      </c>
      <c r="H1233" s="68">
        <f t="shared" si="38"/>
        <v>1.7384200000000001</v>
      </c>
      <c r="I1233" s="70">
        <f t="shared" si="39"/>
        <v>1.7384200000000001</v>
      </c>
      <c r="J1233" s="71">
        <f>ROUND((H1233*'2-Calculator'!$D$26),2)</f>
        <v>11456.19</v>
      </c>
      <c r="K1233" s="71">
        <f>ROUND((I1233*'2-Calculator'!$D$26),2)</f>
        <v>11456.19</v>
      </c>
      <c r="L1233" s="69">
        <v>5.97</v>
      </c>
      <c r="M1233" s="66" t="s">
        <v>2525</v>
      </c>
      <c r="N1233" s="66" t="s">
        <v>2526</v>
      </c>
      <c r="O1233" s="66"/>
      <c r="P1233" s="66" t="s">
        <v>1829</v>
      </c>
      <c r="Q1233" s="141">
        <v>12</v>
      </c>
    </row>
    <row r="1234" spans="1:17" s="72" customFormat="1">
      <c r="A1234" s="66"/>
      <c r="B1234" s="66" t="s">
        <v>2378</v>
      </c>
      <c r="C1234" s="221" t="s">
        <v>2409</v>
      </c>
      <c r="D1234" s="66" t="s">
        <v>2493</v>
      </c>
      <c r="E1234" s="68">
        <v>0.36423</v>
      </c>
      <c r="F1234" s="74">
        <v>1</v>
      </c>
      <c r="G1234" s="74">
        <v>1</v>
      </c>
      <c r="H1234" s="68">
        <f t="shared" si="38"/>
        <v>0.36423</v>
      </c>
      <c r="I1234" s="70">
        <f t="shared" si="39"/>
        <v>0.36423</v>
      </c>
      <c r="J1234" s="71">
        <f>ROUND((H1234*'2-Calculator'!$D$26),2)</f>
        <v>2400.2800000000002</v>
      </c>
      <c r="K1234" s="71">
        <f>ROUND((I1234*'2-Calculator'!$D$26),2)</f>
        <v>2400.2800000000002</v>
      </c>
      <c r="L1234" s="69">
        <v>2.5499999999999998</v>
      </c>
      <c r="M1234" s="66" t="s">
        <v>2525</v>
      </c>
      <c r="N1234" s="66" t="s">
        <v>2526</v>
      </c>
      <c r="O1234" s="66"/>
      <c r="P1234" s="66" t="s">
        <v>1829</v>
      </c>
      <c r="Q1234" s="141">
        <v>26</v>
      </c>
    </row>
    <row r="1235" spans="1:17" s="72" customFormat="1">
      <c r="A1235" s="66"/>
      <c r="B1235" s="66" t="s">
        <v>2379</v>
      </c>
      <c r="C1235" s="221" t="s">
        <v>2409</v>
      </c>
      <c r="D1235" s="66" t="s">
        <v>2493</v>
      </c>
      <c r="E1235" s="68">
        <v>0.45215</v>
      </c>
      <c r="F1235" s="74">
        <v>1</v>
      </c>
      <c r="G1235" s="74">
        <v>1</v>
      </c>
      <c r="H1235" s="68">
        <f t="shared" si="38"/>
        <v>0.45215</v>
      </c>
      <c r="I1235" s="70">
        <f t="shared" si="39"/>
        <v>0.45215</v>
      </c>
      <c r="J1235" s="71">
        <f>ROUND((H1235*'2-Calculator'!$D$26),2)</f>
        <v>2979.67</v>
      </c>
      <c r="K1235" s="71">
        <f>ROUND((I1235*'2-Calculator'!$D$26),2)</f>
        <v>2979.67</v>
      </c>
      <c r="L1235" s="69">
        <v>2.8</v>
      </c>
      <c r="M1235" s="66" t="s">
        <v>2525</v>
      </c>
      <c r="N1235" s="66" t="s">
        <v>2526</v>
      </c>
      <c r="O1235" s="66"/>
      <c r="P1235" s="66" t="s">
        <v>1829</v>
      </c>
      <c r="Q1235" s="141">
        <v>32</v>
      </c>
    </row>
    <row r="1236" spans="1:17" s="72" customFormat="1">
      <c r="A1236" s="66"/>
      <c r="B1236" s="66" t="s">
        <v>2380</v>
      </c>
      <c r="C1236" s="221" t="s">
        <v>2409</v>
      </c>
      <c r="D1236" s="66" t="s">
        <v>2493</v>
      </c>
      <c r="E1236" s="68">
        <v>0.75727999999999995</v>
      </c>
      <c r="F1236" s="74">
        <v>1</v>
      </c>
      <c r="G1236" s="74">
        <v>1</v>
      </c>
      <c r="H1236" s="68">
        <f t="shared" si="38"/>
        <v>0.75727999999999995</v>
      </c>
      <c r="I1236" s="70">
        <f t="shared" si="39"/>
        <v>0.75727999999999995</v>
      </c>
      <c r="J1236" s="71">
        <f>ROUND((H1236*'2-Calculator'!$D$26),2)</f>
        <v>4990.4799999999996</v>
      </c>
      <c r="K1236" s="71">
        <f>ROUND((I1236*'2-Calculator'!$D$26),2)</f>
        <v>4990.4799999999996</v>
      </c>
      <c r="L1236" s="69">
        <v>4.04</v>
      </c>
      <c r="M1236" s="66" t="s">
        <v>2525</v>
      </c>
      <c r="N1236" s="66" t="s">
        <v>2526</v>
      </c>
      <c r="O1236" s="66"/>
      <c r="P1236" s="66" t="s">
        <v>1829</v>
      </c>
      <c r="Q1236" s="141">
        <v>24</v>
      </c>
    </row>
    <row r="1237" spans="1:17" s="72" customFormat="1">
      <c r="A1237" s="66"/>
      <c r="B1237" s="66" t="s">
        <v>2381</v>
      </c>
      <c r="C1237" s="221" t="s">
        <v>2409</v>
      </c>
      <c r="D1237" s="66" t="s">
        <v>2493</v>
      </c>
      <c r="E1237" s="68">
        <v>1.7305999999999999</v>
      </c>
      <c r="F1237" s="74">
        <v>1</v>
      </c>
      <c r="G1237" s="74">
        <v>1</v>
      </c>
      <c r="H1237" s="68">
        <f t="shared" si="38"/>
        <v>1.7305999999999999</v>
      </c>
      <c r="I1237" s="70">
        <f t="shared" si="39"/>
        <v>1.7305999999999999</v>
      </c>
      <c r="J1237" s="71">
        <f>ROUND((H1237*'2-Calculator'!$D$26),2)</f>
        <v>11404.65</v>
      </c>
      <c r="K1237" s="71">
        <f>ROUND((I1237*'2-Calculator'!$D$26),2)</f>
        <v>11404.65</v>
      </c>
      <c r="L1237" s="69">
        <v>6.52</v>
      </c>
      <c r="M1237" s="66" t="s">
        <v>2525</v>
      </c>
      <c r="N1237" s="66" t="s">
        <v>2526</v>
      </c>
      <c r="O1237" s="66"/>
      <c r="P1237" s="66" t="s">
        <v>1829</v>
      </c>
      <c r="Q1237" s="141">
        <v>9</v>
      </c>
    </row>
    <row r="1238" spans="1:17" s="72" customFormat="1">
      <c r="A1238" s="66"/>
      <c r="B1238" s="66" t="s">
        <v>82</v>
      </c>
      <c r="C1238" s="221" t="s">
        <v>1797</v>
      </c>
      <c r="D1238" s="66" t="s">
        <v>2494</v>
      </c>
      <c r="E1238" s="68">
        <v>3.0301399999999998</v>
      </c>
      <c r="F1238" s="74">
        <v>1</v>
      </c>
      <c r="G1238" s="74">
        <v>1</v>
      </c>
      <c r="H1238" s="68">
        <f t="shared" si="38"/>
        <v>3.0301399999999998</v>
      </c>
      <c r="I1238" s="70">
        <f t="shared" si="39"/>
        <v>3.0301399999999998</v>
      </c>
      <c r="J1238" s="71">
        <f>ROUND((H1238*'2-Calculator'!$D$26),2)</f>
        <v>19968.62</v>
      </c>
      <c r="K1238" s="71">
        <f>ROUND((I1238*'2-Calculator'!$D$26),2)</f>
        <v>19968.62</v>
      </c>
      <c r="L1238" s="69">
        <v>10.79</v>
      </c>
      <c r="M1238" s="66" t="s">
        <v>2525</v>
      </c>
      <c r="N1238" s="66" t="s">
        <v>2526</v>
      </c>
      <c r="O1238" s="66"/>
      <c r="P1238" s="66" t="s">
        <v>1829</v>
      </c>
      <c r="Q1238" s="141">
        <v>0</v>
      </c>
    </row>
    <row r="1239" spans="1:17" s="72" customFormat="1">
      <c r="A1239" s="66"/>
      <c r="B1239" s="66" t="s">
        <v>81</v>
      </c>
      <c r="C1239" s="221" t="s">
        <v>1797</v>
      </c>
      <c r="D1239" s="66" t="s">
        <v>2494</v>
      </c>
      <c r="E1239" s="68">
        <v>3.3331599999999999</v>
      </c>
      <c r="F1239" s="74">
        <v>1</v>
      </c>
      <c r="G1239" s="74">
        <v>1</v>
      </c>
      <c r="H1239" s="68">
        <f t="shared" si="38"/>
        <v>3.3331599999999999</v>
      </c>
      <c r="I1239" s="70">
        <f t="shared" si="39"/>
        <v>3.3331599999999999</v>
      </c>
      <c r="J1239" s="71">
        <f>ROUND((H1239*'2-Calculator'!$D$26),2)</f>
        <v>21965.52</v>
      </c>
      <c r="K1239" s="71">
        <f>ROUND((I1239*'2-Calculator'!$D$26),2)</f>
        <v>21965.52</v>
      </c>
      <c r="L1239" s="69">
        <v>10.98</v>
      </c>
      <c r="M1239" s="66" t="s">
        <v>2525</v>
      </c>
      <c r="N1239" s="66" t="s">
        <v>2526</v>
      </c>
      <c r="O1239" s="66"/>
      <c r="P1239" s="66" t="s">
        <v>1829</v>
      </c>
      <c r="Q1239" s="141">
        <v>1</v>
      </c>
    </row>
    <row r="1240" spans="1:17" s="72" customFormat="1">
      <c r="A1240" s="66"/>
      <c r="B1240" s="66" t="s">
        <v>80</v>
      </c>
      <c r="C1240" s="221" t="s">
        <v>1797</v>
      </c>
      <c r="D1240" s="66" t="s">
        <v>2494</v>
      </c>
      <c r="E1240" s="68">
        <v>6.2326300000000003</v>
      </c>
      <c r="F1240" s="74">
        <v>1</v>
      </c>
      <c r="G1240" s="74">
        <v>1</v>
      </c>
      <c r="H1240" s="68">
        <f t="shared" si="38"/>
        <v>6.2326300000000003</v>
      </c>
      <c r="I1240" s="70">
        <f t="shared" si="39"/>
        <v>6.2326300000000003</v>
      </c>
      <c r="J1240" s="71">
        <f>ROUND((H1240*'2-Calculator'!$D$26),2)</f>
        <v>41073.03</v>
      </c>
      <c r="K1240" s="71">
        <f>ROUND((I1240*'2-Calculator'!$D$26),2)</f>
        <v>41073.03</v>
      </c>
      <c r="L1240" s="69">
        <v>16.89</v>
      </c>
      <c r="M1240" s="66" t="s">
        <v>2525</v>
      </c>
      <c r="N1240" s="66" t="s">
        <v>2526</v>
      </c>
      <c r="O1240" s="66"/>
      <c r="P1240" s="66" t="s">
        <v>1829</v>
      </c>
      <c r="Q1240" s="141">
        <v>1</v>
      </c>
    </row>
    <row r="1241" spans="1:17" s="72" customFormat="1">
      <c r="A1241" s="66"/>
      <c r="B1241" s="66" t="s">
        <v>79</v>
      </c>
      <c r="C1241" s="221" t="s">
        <v>1797</v>
      </c>
      <c r="D1241" s="66" t="s">
        <v>2494</v>
      </c>
      <c r="E1241" s="68">
        <v>16.763079999999999</v>
      </c>
      <c r="F1241" s="74">
        <v>1</v>
      </c>
      <c r="G1241" s="74">
        <v>1</v>
      </c>
      <c r="H1241" s="68">
        <f t="shared" si="38"/>
        <v>16.763079999999999</v>
      </c>
      <c r="I1241" s="70">
        <f t="shared" si="39"/>
        <v>16.763079999999999</v>
      </c>
      <c r="J1241" s="71">
        <f>ROUND((H1241*'2-Calculator'!$D$26),2)</f>
        <v>110468.7</v>
      </c>
      <c r="K1241" s="71">
        <f>ROUND((I1241*'2-Calculator'!$D$26),2)</f>
        <v>110468.7</v>
      </c>
      <c r="L1241" s="69">
        <v>50.71</v>
      </c>
      <c r="M1241" s="66" t="s">
        <v>2525</v>
      </c>
      <c r="N1241" s="66" t="s">
        <v>2526</v>
      </c>
      <c r="O1241" s="66"/>
      <c r="P1241" s="66" t="s">
        <v>1829</v>
      </c>
      <c r="Q1241" s="141">
        <v>4</v>
      </c>
    </row>
    <row r="1242" spans="1:17" s="72" customFormat="1">
      <c r="A1242" s="66"/>
      <c r="B1242" s="66" t="s">
        <v>78</v>
      </c>
      <c r="C1242" s="221" t="s">
        <v>1798</v>
      </c>
      <c r="D1242" s="66" t="s">
        <v>2495</v>
      </c>
      <c r="E1242" s="68">
        <v>1.19123</v>
      </c>
      <c r="F1242" s="74">
        <v>1</v>
      </c>
      <c r="G1242" s="74">
        <v>1</v>
      </c>
      <c r="H1242" s="68">
        <f t="shared" si="38"/>
        <v>1.19123</v>
      </c>
      <c r="I1242" s="70">
        <f t="shared" si="39"/>
        <v>1.19123</v>
      </c>
      <c r="J1242" s="71">
        <f>ROUND((H1242*'2-Calculator'!$D$26),2)</f>
        <v>7850.21</v>
      </c>
      <c r="K1242" s="71">
        <f>ROUND((I1242*'2-Calculator'!$D$26),2)</f>
        <v>7850.21</v>
      </c>
      <c r="L1242" s="69">
        <v>5.44</v>
      </c>
      <c r="M1242" s="66" t="s">
        <v>2525</v>
      </c>
      <c r="N1242" s="66" t="s">
        <v>2526</v>
      </c>
      <c r="O1242" s="66"/>
      <c r="P1242" s="66" t="s">
        <v>1829</v>
      </c>
      <c r="Q1242" s="141">
        <v>18</v>
      </c>
    </row>
    <row r="1243" spans="1:17" s="72" customFormat="1">
      <c r="A1243" s="66"/>
      <c r="B1243" s="66" t="s">
        <v>77</v>
      </c>
      <c r="C1243" s="221" t="s">
        <v>1798</v>
      </c>
      <c r="D1243" s="66" t="s">
        <v>2495</v>
      </c>
      <c r="E1243" s="68">
        <v>1.7558400000000001</v>
      </c>
      <c r="F1243" s="74">
        <v>1</v>
      </c>
      <c r="G1243" s="74">
        <v>1</v>
      </c>
      <c r="H1243" s="68">
        <f t="shared" si="38"/>
        <v>1.7558400000000001</v>
      </c>
      <c r="I1243" s="70">
        <f t="shared" si="39"/>
        <v>1.7558400000000001</v>
      </c>
      <c r="J1243" s="71">
        <f>ROUND((H1243*'2-Calculator'!$D$26),2)</f>
        <v>11570.99</v>
      </c>
      <c r="K1243" s="71">
        <f>ROUND((I1243*'2-Calculator'!$D$26),2)</f>
        <v>11570.99</v>
      </c>
      <c r="L1243" s="69">
        <v>8.75</v>
      </c>
      <c r="M1243" s="66" t="s">
        <v>2525</v>
      </c>
      <c r="N1243" s="66" t="s">
        <v>2526</v>
      </c>
      <c r="O1243" s="66"/>
      <c r="P1243" s="66" t="s">
        <v>1829</v>
      </c>
      <c r="Q1243" s="141">
        <v>30</v>
      </c>
    </row>
    <row r="1244" spans="1:17" s="72" customFormat="1">
      <c r="A1244" s="66"/>
      <c r="B1244" s="66" t="s">
        <v>76</v>
      </c>
      <c r="C1244" s="221" t="s">
        <v>1798</v>
      </c>
      <c r="D1244" s="66" t="s">
        <v>2495</v>
      </c>
      <c r="E1244" s="68">
        <v>3.2509600000000001</v>
      </c>
      <c r="F1244" s="74">
        <v>1</v>
      </c>
      <c r="G1244" s="74">
        <v>1</v>
      </c>
      <c r="H1244" s="68">
        <f t="shared" si="38"/>
        <v>3.2509600000000001</v>
      </c>
      <c r="I1244" s="70">
        <f t="shared" si="39"/>
        <v>3.2509600000000001</v>
      </c>
      <c r="J1244" s="71">
        <f>ROUND((H1244*'2-Calculator'!$D$26),2)</f>
        <v>21423.83</v>
      </c>
      <c r="K1244" s="71">
        <f>ROUND((I1244*'2-Calculator'!$D$26),2)</f>
        <v>21423.83</v>
      </c>
      <c r="L1244" s="69">
        <v>11.76</v>
      </c>
      <c r="M1244" s="66" t="s">
        <v>2525</v>
      </c>
      <c r="N1244" s="66" t="s">
        <v>2526</v>
      </c>
      <c r="O1244" s="66"/>
      <c r="P1244" s="66" t="s">
        <v>1829</v>
      </c>
      <c r="Q1244" s="141">
        <v>17</v>
      </c>
    </row>
    <row r="1245" spans="1:17" s="72" customFormat="1">
      <c r="A1245" s="66"/>
      <c r="B1245" s="66" t="s">
        <v>75</v>
      </c>
      <c r="C1245" s="221" t="s">
        <v>1798</v>
      </c>
      <c r="D1245" s="66" t="s">
        <v>2495</v>
      </c>
      <c r="E1245" s="68">
        <v>8.7026599999999998</v>
      </c>
      <c r="F1245" s="74">
        <v>1</v>
      </c>
      <c r="G1245" s="74">
        <v>1</v>
      </c>
      <c r="H1245" s="68">
        <f t="shared" si="38"/>
        <v>8.7026599999999998</v>
      </c>
      <c r="I1245" s="70">
        <f t="shared" si="39"/>
        <v>8.7026599999999998</v>
      </c>
      <c r="J1245" s="71">
        <f>ROUND((H1245*'2-Calculator'!$D$26),2)</f>
        <v>57350.53</v>
      </c>
      <c r="K1245" s="71">
        <f>ROUND((I1245*'2-Calculator'!$D$26),2)</f>
        <v>57350.53</v>
      </c>
      <c r="L1245" s="69">
        <v>27.85</v>
      </c>
      <c r="M1245" s="66" t="s">
        <v>2525</v>
      </c>
      <c r="N1245" s="66" t="s">
        <v>2526</v>
      </c>
      <c r="O1245" s="66"/>
      <c r="P1245" s="66" t="s">
        <v>1829</v>
      </c>
      <c r="Q1245" s="141">
        <v>4</v>
      </c>
    </row>
    <row r="1246" spans="1:17" s="72" customFormat="1">
      <c r="A1246" s="66"/>
      <c r="B1246" s="66" t="s">
        <v>74</v>
      </c>
      <c r="C1246" s="221" t="s">
        <v>1799</v>
      </c>
      <c r="D1246" s="66" t="s">
        <v>2496</v>
      </c>
      <c r="E1246" s="68">
        <v>0.30047000000000001</v>
      </c>
      <c r="F1246" s="74">
        <v>1</v>
      </c>
      <c r="G1246" s="74">
        <v>1</v>
      </c>
      <c r="H1246" s="68">
        <f t="shared" si="38"/>
        <v>0.30047000000000001</v>
      </c>
      <c r="I1246" s="70">
        <f t="shared" si="39"/>
        <v>0.30047000000000001</v>
      </c>
      <c r="J1246" s="71">
        <f>ROUND((H1246*'2-Calculator'!$D$26),2)</f>
        <v>1980.1</v>
      </c>
      <c r="K1246" s="71">
        <f>ROUND((I1246*'2-Calculator'!$D$26),2)</f>
        <v>1980.1</v>
      </c>
      <c r="L1246" s="69">
        <v>3</v>
      </c>
      <c r="M1246" s="66" t="s">
        <v>2525</v>
      </c>
      <c r="N1246" s="66" t="s">
        <v>2526</v>
      </c>
      <c r="O1246" s="66"/>
      <c r="P1246" s="66" t="s">
        <v>1829</v>
      </c>
      <c r="Q1246" s="141">
        <v>0</v>
      </c>
    </row>
    <row r="1247" spans="1:17" s="72" customFormat="1">
      <c r="A1247" s="66"/>
      <c r="B1247" s="66" t="s">
        <v>73</v>
      </c>
      <c r="C1247" s="221" t="s">
        <v>1799</v>
      </c>
      <c r="D1247" s="66" t="s">
        <v>2496</v>
      </c>
      <c r="E1247" s="68">
        <v>0.55518999999999996</v>
      </c>
      <c r="F1247" s="74">
        <v>1</v>
      </c>
      <c r="G1247" s="74">
        <v>1</v>
      </c>
      <c r="H1247" s="68">
        <f t="shared" si="38"/>
        <v>0.55518999999999996</v>
      </c>
      <c r="I1247" s="70">
        <f t="shared" si="39"/>
        <v>0.55518999999999996</v>
      </c>
      <c r="J1247" s="71">
        <f>ROUND((H1247*'2-Calculator'!$D$26),2)</f>
        <v>3658.7</v>
      </c>
      <c r="K1247" s="71">
        <f>ROUND((I1247*'2-Calculator'!$D$26),2)</f>
        <v>3658.7</v>
      </c>
      <c r="L1247" s="69">
        <v>6.0688959944</v>
      </c>
      <c r="M1247" s="66" t="s">
        <v>2525</v>
      </c>
      <c r="N1247" s="66" t="s">
        <v>2526</v>
      </c>
      <c r="O1247" s="66"/>
      <c r="P1247" s="66" t="s">
        <v>1829</v>
      </c>
      <c r="Q1247" s="141">
        <v>0</v>
      </c>
    </row>
    <row r="1248" spans="1:17" s="72" customFormat="1">
      <c r="A1248" s="66"/>
      <c r="B1248" s="66" t="s">
        <v>72</v>
      </c>
      <c r="C1248" s="221" t="s">
        <v>1799</v>
      </c>
      <c r="D1248" s="66" t="s">
        <v>2496</v>
      </c>
      <c r="E1248" s="68">
        <v>0.96848999999999996</v>
      </c>
      <c r="F1248" s="74">
        <v>1</v>
      </c>
      <c r="G1248" s="74">
        <v>1</v>
      </c>
      <c r="H1248" s="68">
        <f t="shared" si="38"/>
        <v>0.96848999999999996</v>
      </c>
      <c r="I1248" s="70">
        <f t="shared" si="39"/>
        <v>0.96848999999999996</v>
      </c>
      <c r="J1248" s="71">
        <f>ROUND((H1248*'2-Calculator'!$D$26),2)</f>
        <v>6382.35</v>
      </c>
      <c r="K1248" s="71">
        <f>ROUND((I1248*'2-Calculator'!$D$26),2)</f>
        <v>6382.35</v>
      </c>
      <c r="L1248" s="69">
        <v>11.083333333300001</v>
      </c>
      <c r="M1248" s="66" t="s">
        <v>2525</v>
      </c>
      <c r="N1248" s="66" t="s">
        <v>2526</v>
      </c>
      <c r="O1248" s="66"/>
      <c r="P1248" s="66" t="s">
        <v>1829</v>
      </c>
      <c r="Q1248" s="141">
        <v>1</v>
      </c>
    </row>
    <row r="1249" spans="1:17" s="72" customFormat="1">
      <c r="A1249" s="66"/>
      <c r="B1249" s="66" t="s">
        <v>71</v>
      </c>
      <c r="C1249" s="221" t="s">
        <v>1799</v>
      </c>
      <c r="D1249" s="66" t="s">
        <v>2496</v>
      </c>
      <c r="E1249" s="68">
        <v>2.7191800000000002</v>
      </c>
      <c r="F1249" s="74">
        <v>1</v>
      </c>
      <c r="G1249" s="74">
        <v>1</v>
      </c>
      <c r="H1249" s="68">
        <f t="shared" si="38"/>
        <v>2.7191800000000002</v>
      </c>
      <c r="I1249" s="70">
        <f t="shared" si="39"/>
        <v>2.7191800000000002</v>
      </c>
      <c r="J1249" s="71">
        <f>ROUND((H1249*'2-Calculator'!$D$26),2)</f>
        <v>17919.400000000001</v>
      </c>
      <c r="K1249" s="71">
        <f>ROUND((I1249*'2-Calculator'!$D$26),2)</f>
        <v>17919.400000000001</v>
      </c>
      <c r="L1249" s="69">
        <v>45.285714285700003</v>
      </c>
      <c r="M1249" s="66" t="s">
        <v>2525</v>
      </c>
      <c r="N1249" s="66" t="s">
        <v>2526</v>
      </c>
      <c r="O1249" s="66"/>
      <c r="P1249" s="66" t="s">
        <v>1829</v>
      </c>
      <c r="Q1249" s="141">
        <v>2</v>
      </c>
    </row>
    <row r="1250" spans="1:17" s="72" customFormat="1">
      <c r="A1250" s="66"/>
      <c r="B1250" s="66" t="s">
        <v>70</v>
      </c>
      <c r="C1250" s="221" t="s">
        <v>1800</v>
      </c>
      <c r="D1250" s="66" t="s">
        <v>2111</v>
      </c>
      <c r="E1250" s="68">
        <v>0.35049000000000002</v>
      </c>
      <c r="F1250" s="74">
        <v>1</v>
      </c>
      <c r="G1250" s="74">
        <v>1</v>
      </c>
      <c r="H1250" s="68">
        <f t="shared" si="38"/>
        <v>0.35049000000000002</v>
      </c>
      <c r="I1250" s="70">
        <f t="shared" si="39"/>
        <v>0.35049000000000002</v>
      </c>
      <c r="J1250" s="71">
        <f>ROUND((H1250*'2-Calculator'!$D$26),2)</f>
        <v>2309.73</v>
      </c>
      <c r="K1250" s="71">
        <f>ROUND((I1250*'2-Calculator'!$D$26),2)</f>
        <v>2309.73</v>
      </c>
      <c r="L1250" s="69">
        <v>2.2799999999999998</v>
      </c>
      <c r="M1250" s="66" t="s">
        <v>2525</v>
      </c>
      <c r="N1250" s="66" t="s">
        <v>2526</v>
      </c>
      <c r="O1250" s="66"/>
      <c r="P1250" s="66" t="s">
        <v>1829</v>
      </c>
      <c r="Q1250" s="141">
        <v>16</v>
      </c>
    </row>
    <row r="1251" spans="1:17" s="72" customFormat="1">
      <c r="A1251" s="66"/>
      <c r="B1251" s="66" t="s">
        <v>69</v>
      </c>
      <c r="C1251" s="221" t="s">
        <v>1800</v>
      </c>
      <c r="D1251" s="66" t="s">
        <v>2111</v>
      </c>
      <c r="E1251" s="68">
        <v>0.57494999999999996</v>
      </c>
      <c r="F1251" s="74">
        <v>1</v>
      </c>
      <c r="G1251" s="74">
        <v>1</v>
      </c>
      <c r="H1251" s="68">
        <f t="shared" si="38"/>
        <v>0.57494999999999996</v>
      </c>
      <c r="I1251" s="70">
        <f t="shared" si="39"/>
        <v>0.57494999999999996</v>
      </c>
      <c r="J1251" s="71">
        <f>ROUND((H1251*'2-Calculator'!$D$26),2)</f>
        <v>3788.92</v>
      </c>
      <c r="K1251" s="71">
        <f>ROUND((I1251*'2-Calculator'!$D$26),2)</f>
        <v>3788.92</v>
      </c>
      <c r="L1251" s="69">
        <v>3.46</v>
      </c>
      <c r="M1251" s="66" t="s">
        <v>2525</v>
      </c>
      <c r="N1251" s="66" t="s">
        <v>2526</v>
      </c>
      <c r="O1251" s="66"/>
      <c r="P1251" s="66" t="s">
        <v>1829</v>
      </c>
      <c r="Q1251" s="141">
        <v>12</v>
      </c>
    </row>
    <row r="1252" spans="1:17" s="72" customFormat="1">
      <c r="A1252" s="66"/>
      <c r="B1252" s="66" t="s">
        <v>68</v>
      </c>
      <c r="C1252" s="221" t="s">
        <v>1800</v>
      </c>
      <c r="D1252" s="66" t="s">
        <v>2111</v>
      </c>
      <c r="E1252" s="68">
        <v>1.07792</v>
      </c>
      <c r="F1252" s="74">
        <v>1</v>
      </c>
      <c r="G1252" s="74">
        <v>1</v>
      </c>
      <c r="H1252" s="68">
        <f t="shared" si="38"/>
        <v>1.07792</v>
      </c>
      <c r="I1252" s="70">
        <f t="shared" si="39"/>
        <v>1.07792</v>
      </c>
      <c r="J1252" s="71">
        <f>ROUND((H1252*'2-Calculator'!$D$26),2)</f>
        <v>7103.49</v>
      </c>
      <c r="K1252" s="71">
        <f>ROUND((I1252*'2-Calculator'!$D$26),2)</f>
        <v>7103.49</v>
      </c>
      <c r="L1252" s="69">
        <v>7.02</v>
      </c>
      <c r="M1252" s="66" t="s">
        <v>2525</v>
      </c>
      <c r="N1252" s="66" t="s">
        <v>2526</v>
      </c>
      <c r="O1252" s="66"/>
      <c r="P1252" s="66" t="s">
        <v>1829</v>
      </c>
      <c r="Q1252" s="141">
        <v>10</v>
      </c>
    </row>
    <row r="1253" spans="1:17" s="72" customFormat="1">
      <c r="A1253" s="66"/>
      <c r="B1253" s="66" t="s">
        <v>67</v>
      </c>
      <c r="C1253" s="221" t="s">
        <v>1800</v>
      </c>
      <c r="D1253" s="66" t="s">
        <v>2111</v>
      </c>
      <c r="E1253" s="68">
        <v>3.5909599999999999</v>
      </c>
      <c r="F1253" s="74">
        <v>1</v>
      </c>
      <c r="G1253" s="74">
        <v>1</v>
      </c>
      <c r="H1253" s="68">
        <f t="shared" si="38"/>
        <v>3.5909599999999999</v>
      </c>
      <c r="I1253" s="70">
        <f t="shared" si="39"/>
        <v>3.5909599999999999</v>
      </c>
      <c r="J1253" s="71">
        <f>ROUND((H1253*'2-Calculator'!$D$26),2)</f>
        <v>23664.43</v>
      </c>
      <c r="K1253" s="71">
        <f>ROUND((I1253*'2-Calculator'!$D$26),2)</f>
        <v>23664.43</v>
      </c>
      <c r="L1253" s="69">
        <v>13.33</v>
      </c>
      <c r="M1253" s="66" t="s">
        <v>2525</v>
      </c>
      <c r="N1253" s="66" t="s">
        <v>2526</v>
      </c>
      <c r="O1253" s="66"/>
      <c r="P1253" s="66" t="s">
        <v>1829</v>
      </c>
      <c r="Q1253" s="141">
        <v>0</v>
      </c>
    </row>
    <row r="1254" spans="1:17" s="72" customFormat="1">
      <c r="A1254" s="66"/>
      <c r="B1254" s="66" t="s">
        <v>66</v>
      </c>
      <c r="C1254" s="221" t="s">
        <v>1801</v>
      </c>
      <c r="D1254" s="66" t="s">
        <v>2497</v>
      </c>
      <c r="E1254" s="68">
        <v>1.2968299999999999</v>
      </c>
      <c r="F1254" s="74">
        <v>1</v>
      </c>
      <c r="G1254" s="74">
        <v>1</v>
      </c>
      <c r="H1254" s="68">
        <f t="shared" si="38"/>
        <v>1.2968299999999999</v>
      </c>
      <c r="I1254" s="70">
        <f t="shared" si="39"/>
        <v>1.2968299999999999</v>
      </c>
      <c r="J1254" s="71">
        <f>ROUND((H1254*'2-Calculator'!$D$26),2)</f>
        <v>8546.11</v>
      </c>
      <c r="K1254" s="71">
        <f>ROUND((I1254*'2-Calculator'!$D$26),2)</f>
        <v>8546.11</v>
      </c>
      <c r="L1254" s="69">
        <v>2.9</v>
      </c>
      <c r="M1254" s="66" t="s">
        <v>2525</v>
      </c>
      <c r="N1254" s="66" t="s">
        <v>2526</v>
      </c>
      <c r="O1254" s="66"/>
      <c r="P1254" s="66" t="s">
        <v>1829</v>
      </c>
      <c r="Q1254" s="141">
        <v>25</v>
      </c>
    </row>
    <row r="1255" spans="1:17" s="72" customFormat="1">
      <c r="A1255" s="66"/>
      <c r="B1255" s="66" t="s">
        <v>65</v>
      </c>
      <c r="C1255" s="221" t="s">
        <v>1801</v>
      </c>
      <c r="D1255" s="66" t="s">
        <v>2497</v>
      </c>
      <c r="E1255" s="68">
        <v>1.7152000000000001</v>
      </c>
      <c r="F1255" s="74">
        <v>1</v>
      </c>
      <c r="G1255" s="74">
        <v>1</v>
      </c>
      <c r="H1255" s="68">
        <f t="shared" si="38"/>
        <v>1.7152000000000001</v>
      </c>
      <c r="I1255" s="70">
        <f t="shared" si="39"/>
        <v>1.7152000000000001</v>
      </c>
      <c r="J1255" s="71">
        <f>ROUND((H1255*'2-Calculator'!$D$26),2)</f>
        <v>11303.17</v>
      </c>
      <c r="K1255" s="71">
        <f>ROUND((I1255*'2-Calculator'!$D$26),2)</f>
        <v>11303.17</v>
      </c>
      <c r="L1255" s="69">
        <v>3.63</v>
      </c>
      <c r="M1255" s="66" t="s">
        <v>2525</v>
      </c>
      <c r="N1255" s="66" t="s">
        <v>2526</v>
      </c>
      <c r="O1255" s="66"/>
      <c r="P1255" s="66" t="s">
        <v>1829</v>
      </c>
      <c r="Q1255" s="141">
        <v>19</v>
      </c>
    </row>
    <row r="1256" spans="1:17" s="72" customFormat="1">
      <c r="A1256" s="66"/>
      <c r="B1256" s="66" t="s">
        <v>64</v>
      </c>
      <c r="C1256" s="221" t="s">
        <v>1801</v>
      </c>
      <c r="D1256" s="66" t="s">
        <v>2497</v>
      </c>
      <c r="E1256" s="68">
        <v>2.4391600000000002</v>
      </c>
      <c r="F1256" s="74">
        <v>1</v>
      </c>
      <c r="G1256" s="74">
        <v>1</v>
      </c>
      <c r="H1256" s="68">
        <f t="shared" si="38"/>
        <v>2.4391600000000002</v>
      </c>
      <c r="I1256" s="70">
        <f t="shared" si="39"/>
        <v>2.4391600000000002</v>
      </c>
      <c r="J1256" s="71">
        <f>ROUND((H1256*'2-Calculator'!$D$26),2)</f>
        <v>16074.06</v>
      </c>
      <c r="K1256" s="71">
        <f>ROUND((I1256*'2-Calculator'!$D$26),2)</f>
        <v>16074.06</v>
      </c>
      <c r="L1256" s="69">
        <v>9.23</v>
      </c>
      <c r="M1256" s="66" t="s">
        <v>2525</v>
      </c>
      <c r="N1256" s="66" t="s">
        <v>2526</v>
      </c>
      <c r="O1256" s="66"/>
      <c r="P1256" s="66" t="s">
        <v>1829</v>
      </c>
      <c r="Q1256" s="141">
        <v>5</v>
      </c>
    </row>
    <row r="1257" spans="1:17" s="72" customFormat="1">
      <c r="A1257" s="66"/>
      <c r="B1257" s="66" t="s">
        <v>63</v>
      </c>
      <c r="C1257" s="221" t="s">
        <v>1801</v>
      </c>
      <c r="D1257" s="66" t="s">
        <v>2497</v>
      </c>
      <c r="E1257" s="68">
        <v>4.2242800000000003</v>
      </c>
      <c r="F1257" s="74">
        <v>1</v>
      </c>
      <c r="G1257" s="74">
        <v>1</v>
      </c>
      <c r="H1257" s="68">
        <f t="shared" si="38"/>
        <v>4.2242800000000003</v>
      </c>
      <c r="I1257" s="70">
        <f t="shared" si="39"/>
        <v>4.2242800000000003</v>
      </c>
      <c r="J1257" s="71">
        <f>ROUND((H1257*'2-Calculator'!$D$26),2)</f>
        <v>27838.01</v>
      </c>
      <c r="K1257" s="71">
        <f>ROUND((I1257*'2-Calculator'!$D$26),2)</f>
        <v>27838.01</v>
      </c>
      <c r="L1257" s="69">
        <v>26.5</v>
      </c>
      <c r="M1257" s="66" t="s">
        <v>2525</v>
      </c>
      <c r="N1257" s="66" t="s">
        <v>2526</v>
      </c>
      <c r="O1257" s="66"/>
      <c r="P1257" s="66" t="s">
        <v>1829</v>
      </c>
      <c r="Q1257" s="141">
        <v>2</v>
      </c>
    </row>
    <row r="1258" spans="1:17" s="72" customFormat="1">
      <c r="A1258" s="66"/>
      <c r="B1258" s="66" t="s">
        <v>62</v>
      </c>
      <c r="C1258" s="221" t="s">
        <v>1802</v>
      </c>
      <c r="D1258" s="66" t="s">
        <v>2112</v>
      </c>
      <c r="E1258" s="68">
        <v>0.81233</v>
      </c>
      <c r="F1258" s="74">
        <v>2</v>
      </c>
      <c r="G1258" s="74">
        <v>2</v>
      </c>
      <c r="H1258" s="68">
        <f t="shared" si="38"/>
        <v>1.62466</v>
      </c>
      <c r="I1258" s="70">
        <f t="shared" si="39"/>
        <v>1.62466</v>
      </c>
      <c r="J1258" s="71">
        <f>ROUND((H1258*'2-Calculator'!$D$26),2)</f>
        <v>10706.51</v>
      </c>
      <c r="K1258" s="71">
        <f>ROUND((I1258*'2-Calculator'!$D$26),2)</f>
        <v>10706.51</v>
      </c>
      <c r="L1258" s="69">
        <v>8.3699999999999992</v>
      </c>
      <c r="M1258" s="66" t="s">
        <v>2534</v>
      </c>
      <c r="N1258" s="66" t="s">
        <v>2535</v>
      </c>
      <c r="O1258" s="66"/>
      <c r="P1258" s="66" t="s">
        <v>1829</v>
      </c>
      <c r="Q1258" s="141">
        <v>22</v>
      </c>
    </row>
    <row r="1259" spans="1:17" s="72" customFormat="1">
      <c r="A1259" s="66"/>
      <c r="B1259" s="66" t="s">
        <v>61</v>
      </c>
      <c r="C1259" s="221" t="s">
        <v>1802</v>
      </c>
      <c r="D1259" s="66" t="s">
        <v>2112</v>
      </c>
      <c r="E1259" s="68">
        <v>1.11893</v>
      </c>
      <c r="F1259" s="74">
        <v>2</v>
      </c>
      <c r="G1259" s="74">
        <v>2</v>
      </c>
      <c r="H1259" s="68">
        <f t="shared" si="38"/>
        <v>2.23786</v>
      </c>
      <c r="I1259" s="70">
        <f t="shared" si="39"/>
        <v>2.23786</v>
      </c>
      <c r="J1259" s="71">
        <f>ROUND((H1259*'2-Calculator'!$D$26),2)</f>
        <v>14747.5</v>
      </c>
      <c r="K1259" s="71">
        <f>ROUND((I1259*'2-Calculator'!$D$26),2)</f>
        <v>14747.5</v>
      </c>
      <c r="L1259" s="69">
        <v>8.4499999999999993</v>
      </c>
      <c r="M1259" s="66" t="s">
        <v>2534</v>
      </c>
      <c r="N1259" s="66" t="s">
        <v>2535</v>
      </c>
      <c r="O1259" s="66"/>
      <c r="P1259" s="66" t="s">
        <v>1829</v>
      </c>
      <c r="Q1259" s="141">
        <v>100</v>
      </c>
    </row>
    <row r="1260" spans="1:17" s="72" customFormat="1">
      <c r="A1260" s="66"/>
      <c r="B1260" s="66" t="s">
        <v>60</v>
      </c>
      <c r="C1260" s="221" t="s">
        <v>1802</v>
      </c>
      <c r="D1260" s="66" t="s">
        <v>2112</v>
      </c>
      <c r="E1260" s="68">
        <v>1.49349</v>
      </c>
      <c r="F1260" s="74">
        <v>2</v>
      </c>
      <c r="G1260" s="74">
        <v>2</v>
      </c>
      <c r="H1260" s="68">
        <f t="shared" si="38"/>
        <v>2.98698</v>
      </c>
      <c r="I1260" s="70">
        <f t="shared" si="39"/>
        <v>2.98698</v>
      </c>
      <c r="J1260" s="71">
        <f>ROUND((H1260*'2-Calculator'!$D$26),2)</f>
        <v>19684.2</v>
      </c>
      <c r="K1260" s="71">
        <f>ROUND((I1260*'2-Calculator'!$D$26),2)</f>
        <v>19684.2</v>
      </c>
      <c r="L1260" s="69">
        <v>13.07</v>
      </c>
      <c r="M1260" s="66" t="s">
        <v>2534</v>
      </c>
      <c r="N1260" s="66" t="s">
        <v>2535</v>
      </c>
      <c r="O1260" s="66"/>
      <c r="P1260" s="66" t="s">
        <v>1829</v>
      </c>
      <c r="Q1260" s="141">
        <v>208</v>
      </c>
    </row>
    <row r="1261" spans="1:17" s="72" customFormat="1">
      <c r="A1261" s="66"/>
      <c r="B1261" s="66" t="s">
        <v>59</v>
      </c>
      <c r="C1261" s="221" t="s">
        <v>1802</v>
      </c>
      <c r="D1261" s="66" t="s">
        <v>2112</v>
      </c>
      <c r="E1261" s="68">
        <v>1.88591</v>
      </c>
      <c r="F1261" s="74">
        <v>2</v>
      </c>
      <c r="G1261" s="74">
        <v>2</v>
      </c>
      <c r="H1261" s="68">
        <f t="shared" si="38"/>
        <v>3.77182</v>
      </c>
      <c r="I1261" s="70">
        <f t="shared" si="39"/>
        <v>3.77182</v>
      </c>
      <c r="J1261" s="71">
        <f>ROUND((H1261*'2-Calculator'!$D$26),2)</f>
        <v>24856.29</v>
      </c>
      <c r="K1261" s="71">
        <f>ROUND((I1261*'2-Calculator'!$D$26),2)</f>
        <v>24856.29</v>
      </c>
      <c r="L1261" s="69">
        <v>18.8</v>
      </c>
      <c r="M1261" s="66" t="s">
        <v>2534</v>
      </c>
      <c r="N1261" s="66" t="s">
        <v>2535</v>
      </c>
      <c r="O1261" s="66"/>
      <c r="P1261" s="66" t="s">
        <v>1829</v>
      </c>
      <c r="Q1261" s="141">
        <v>34</v>
      </c>
    </row>
    <row r="1262" spans="1:17" s="72" customFormat="1">
      <c r="A1262" s="66"/>
      <c r="B1262" s="66" t="s">
        <v>58</v>
      </c>
      <c r="C1262" s="221" t="s">
        <v>1803</v>
      </c>
      <c r="D1262" s="66" t="s">
        <v>2382</v>
      </c>
      <c r="E1262" s="68">
        <v>0.32163000000000003</v>
      </c>
      <c r="F1262" s="74">
        <v>1</v>
      </c>
      <c r="G1262" s="74">
        <v>1</v>
      </c>
      <c r="H1262" s="68">
        <f t="shared" si="38"/>
        <v>0.32163000000000003</v>
      </c>
      <c r="I1262" s="70">
        <f t="shared" si="39"/>
        <v>0.32163000000000003</v>
      </c>
      <c r="J1262" s="71">
        <f>ROUND((H1262*'2-Calculator'!$D$26),2)</f>
        <v>2119.54</v>
      </c>
      <c r="K1262" s="71">
        <f>ROUND((I1262*'2-Calculator'!$D$26),2)</f>
        <v>2119.54</v>
      </c>
      <c r="L1262" s="69">
        <v>2.2400000000000002</v>
      </c>
      <c r="M1262" s="66" t="s">
        <v>2525</v>
      </c>
      <c r="N1262" s="66" t="s">
        <v>2526</v>
      </c>
      <c r="O1262" s="66"/>
      <c r="P1262" s="66" t="s">
        <v>1829</v>
      </c>
      <c r="Q1262" s="141">
        <v>50</v>
      </c>
    </row>
    <row r="1263" spans="1:17" s="72" customFormat="1">
      <c r="A1263" s="66"/>
      <c r="B1263" s="66" t="s">
        <v>57</v>
      </c>
      <c r="C1263" s="221" t="s">
        <v>1803</v>
      </c>
      <c r="D1263" s="66" t="s">
        <v>2382</v>
      </c>
      <c r="E1263" s="68">
        <v>0.54227999999999998</v>
      </c>
      <c r="F1263" s="74">
        <v>1</v>
      </c>
      <c r="G1263" s="74">
        <v>1</v>
      </c>
      <c r="H1263" s="68">
        <f t="shared" si="38"/>
        <v>0.54227999999999998</v>
      </c>
      <c r="I1263" s="70">
        <f t="shared" si="39"/>
        <v>0.54227999999999998</v>
      </c>
      <c r="J1263" s="71">
        <f>ROUND((H1263*'2-Calculator'!$D$26),2)</f>
        <v>3573.63</v>
      </c>
      <c r="K1263" s="71">
        <f>ROUND((I1263*'2-Calculator'!$D$26),2)</f>
        <v>3573.63</v>
      </c>
      <c r="L1263" s="69">
        <v>3.52</v>
      </c>
      <c r="M1263" s="66" t="s">
        <v>2525</v>
      </c>
      <c r="N1263" s="66" t="s">
        <v>2526</v>
      </c>
      <c r="O1263" s="66"/>
      <c r="P1263" s="66" t="s">
        <v>1829</v>
      </c>
      <c r="Q1263" s="141">
        <v>90</v>
      </c>
    </row>
    <row r="1264" spans="1:17" s="72" customFormat="1">
      <c r="A1264" s="66"/>
      <c r="B1264" s="66" t="s">
        <v>56</v>
      </c>
      <c r="C1264" s="221" t="s">
        <v>1803</v>
      </c>
      <c r="D1264" s="66" t="s">
        <v>2382</v>
      </c>
      <c r="E1264" s="68">
        <v>0.76893</v>
      </c>
      <c r="F1264" s="74">
        <v>1</v>
      </c>
      <c r="G1264" s="74">
        <v>1</v>
      </c>
      <c r="H1264" s="68">
        <f t="shared" si="38"/>
        <v>0.76893</v>
      </c>
      <c r="I1264" s="70">
        <f t="shared" si="39"/>
        <v>0.76893</v>
      </c>
      <c r="J1264" s="71">
        <f>ROUND((H1264*'2-Calculator'!$D$26),2)</f>
        <v>5067.25</v>
      </c>
      <c r="K1264" s="71">
        <f>ROUND((I1264*'2-Calculator'!$D$26),2)</f>
        <v>5067.25</v>
      </c>
      <c r="L1264" s="69">
        <v>5.33</v>
      </c>
      <c r="M1264" s="66" t="s">
        <v>2525</v>
      </c>
      <c r="N1264" s="66" t="s">
        <v>2526</v>
      </c>
      <c r="O1264" s="66"/>
      <c r="P1264" s="66" t="s">
        <v>1829</v>
      </c>
      <c r="Q1264" s="141">
        <v>47</v>
      </c>
    </row>
    <row r="1265" spans="1:17" s="72" customFormat="1">
      <c r="A1265" s="66"/>
      <c r="B1265" s="66" t="s">
        <v>55</v>
      </c>
      <c r="C1265" s="221" t="s">
        <v>1803</v>
      </c>
      <c r="D1265" s="66" t="s">
        <v>2382</v>
      </c>
      <c r="E1265" s="68">
        <v>1.46305</v>
      </c>
      <c r="F1265" s="74">
        <v>1</v>
      </c>
      <c r="G1265" s="74">
        <v>1</v>
      </c>
      <c r="H1265" s="68">
        <f t="shared" si="38"/>
        <v>1.46305</v>
      </c>
      <c r="I1265" s="70">
        <f t="shared" si="39"/>
        <v>1.46305</v>
      </c>
      <c r="J1265" s="71">
        <f>ROUND((H1265*'2-Calculator'!$D$26),2)</f>
        <v>9641.5</v>
      </c>
      <c r="K1265" s="71">
        <f>ROUND((I1265*'2-Calculator'!$D$26),2)</f>
        <v>9641.5</v>
      </c>
      <c r="L1265" s="69">
        <v>10.130000000000001</v>
      </c>
      <c r="M1265" s="66" t="s">
        <v>2525</v>
      </c>
      <c r="N1265" s="66" t="s">
        <v>2526</v>
      </c>
      <c r="O1265" s="66"/>
      <c r="P1265" s="66" t="s">
        <v>1829</v>
      </c>
      <c r="Q1265" s="141">
        <v>13</v>
      </c>
    </row>
    <row r="1266" spans="1:17" s="72" customFormat="1">
      <c r="A1266" s="66"/>
      <c r="B1266" s="66" t="s">
        <v>54</v>
      </c>
      <c r="C1266" s="221" t="s">
        <v>1804</v>
      </c>
      <c r="D1266" s="66" t="s">
        <v>2383</v>
      </c>
      <c r="E1266" s="68">
        <v>0.35965000000000003</v>
      </c>
      <c r="F1266" s="74">
        <v>1</v>
      </c>
      <c r="G1266" s="74">
        <v>1</v>
      </c>
      <c r="H1266" s="68">
        <f t="shared" si="38"/>
        <v>0.35965000000000003</v>
      </c>
      <c r="I1266" s="70">
        <f t="shared" si="39"/>
        <v>0.35965000000000003</v>
      </c>
      <c r="J1266" s="71">
        <f>ROUND((H1266*'2-Calculator'!$D$26),2)</f>
        <v>2370.09</v>
      </c>
      <c r="K1266" s="71">
        <f>ROUND((I1266*'2-Calculator'!$D$26),2)</f>
        <v>2370.09</v>
      </c>
      <c r="L1266" s="69">
        <v>8.8699999999999992</v>
      </c>
      <c r="M1266" s="66" t="s">
        <v>2525</v>
      </c>
      <c r="N1266" s="66" t="s">
        <v>2526</v>
      </c>
      <c r="O1266" s="66"/>
      <c r="P1266" s="66" t="s">
        <v>1829</v>
      </c>
      <c r="Q1266" s="141">
        <v>15</v>
      </c>
    </row>
    <row r="1267" spans="1:17" s="72" customFormat="1">
      <c r="A1267" s="66"/>
      <c r="B1267" s="66" t="s">
        <v>53</v>
      </c>
      <c r="C1267" s="221" t="s">
        <v>1804</v>
      </c>
      <c r="D1267" s="66" t="s">
        <v>2383</v>
      </c>
      <c r="E1267" s="68">
        <v>0.58565999999999996</v>
      </c>
      <c r="F1267" s="74">
        <v>1</v>
      </c>
      <c r="G1267" s="74">
        <v>1</v>
      </c>
      <c r="H1267" s="68">
        <f t="shared" si="38"/>
        <v>0.58565999999999996</v>
      </c>
      <c r="I1267" s="70">
        <f t="shared" si="39"/>
        <v>0.58565999999999996</v>
      </c>
      <c r="J1267" s="71">
        <f>ROUND((H1267*'2-Calculator'!$D$26),2)</f>
        <v>3859.5</v>
      </c>
      <c r="K1267" s="71">
        <f>ROUND((I1267*'2-Calculator'!$D$26),2)</f>
        <v>3859.5</v>
      </c>
      <c r="L1267" s="69">
        <v>9.9600000000000009</v>
      </c>
      <c r="M1267" s="66" t="s">
        <v>2525</v>
      </c>
      <c r="N1267" s="66" t="s">
        <v>2526</v>
      </c>
      <c r="O1267" s="66"/>
      <c r="P1267" s="66" t="s">
        <v>1829</v>
      </c>
      <c r="Q1267" s="141">
        <v>35</v>
      </c>
    </row>
    <row r="1268" spans="1:17" s="72" customFormat="1">
      <c r="A1268" s="66"/>
      <c r="B1268" s="66" t="s">
        <v>52</v>
      </c>
      <c r="C1268" s="221" t="s">
        <v>1804</v>
      </c>
      <c r="D1268" s="66" t="s">
        <v>2383</v>
      </c>
      <c r="E1268" s="68">
        <v>0.82708000000000004</v>
      </c>
      <c r="F1268" s="74">
        <v>1</v>
      </c>
      <c r="G1268" s="74">
        <v>1</v>
      </c>
      <c r="H1268" s="68">
        <f t="shared" si="38"/>
        <v>0.82708000000000004</v>
      </c>
      <c r="I1268" s="70">
        <f t="shared" si="39"/>
        <v>0.82708000000000004</v>
      </c>
      <c r="J1268" s="71">
        <f>ROUND((H1268*'2-Calculator'!$D$26),2)</f>
        <v>5450.46</v>
      </c>
      <c r="K1268" s="71">
        <f>ROUND((I1268*'2-Calculator'!$D$26),2)</f>
        <v>5450.46</v>
      </c>
      <c r="L1268" s="69">
        <v>12.53</v>
      </c>
      <c r="M1268" s="66" t="s">
        <v>2525</v>
      </c>
      <c r="N1268" s="66" t="s">
        <v>2526</v>
      </c>
      <c r="O1268" s="66"/>
      <c r="P1268" s="66" t="s">
        <v>1829</v>
      </c>
      <c r="Q1268" s="141">
        <v>31</v>
      </c>
    </row>
    <row r="1269" spans="1:17" s="72" customFormat="1">
      <c r="A1269" s="66"/>
      <c r="B1269" s="66" t="s">
        <v>51</v>
      </c>
      <c r="C1269" s="221" t="s">
        <v>1804</v>
      </c>
      <c r="D1269" s="66" t="s">
        <v>2383</v>
      </c>
      <c r="E1269" s="68">
        <v>1.3255999999999999</v>
      </c>
      <c r="F1269" s="74">
        <v>1</v>
      </c>
      <c r="G1269" s="74">
        <v>1</v>
      </c>
      <c r="H1269" s="68">
        <f t="shared" si="38"/>
        <v>1.3255999999999999</v>
      </c>
      <c r="I1269" s="70">
        <f t="shared" si="39"/>
        <v>1.3255999999999999</v>
      </c>
      <c r="J1269" s="71">
        <f>ROUND((H1269*'2-Calculator'!$D$26),2)</f>
        <v>8735.7000000000007</v>
      </c>
      <c r="K1269" s="71">
        <f>ROUND((I1269*'2-Calculator'!$D$26),2)</f>
        <v>8735.7000000000007</v>
      </c>
      <c r="L1269" s="69">
        <v>15.61</v>
      </c>
      <c r="M1269" s="66" t="s">
        <v>2525</v>
      </c>
      <c r="N1269" s="66" t="s">
        <v>2526</v>
      </c>
      <c r="O1269" s="66"/>
      <c r="P1269" s="66" t="s">
        <v>1829</v>
      </c>
      <c r="Q1269" s="141">
        <v>2</v>
      </c>
    </row>
    <row r="1270" spans="1:17" s="72" customFormat="1">
      <c r="A1270" s="66"/>
      <c r="B1270" s="66" t="s">
        <v>50</v>
      </c>
      <c r="C1270" s="221" t="s">
        <v>1805</v>
      </c>
      <c r="D1270" s="66" t="s">
        <v>2113</v>
      </c>
      <c r="E1270" s="68">
        <v>0.66429000000000005</v>
      </c>
      <c r="F1270" s="74">
        <v>1.4</v>
      </c>
      <c r="G1270" s="74">
        <v>1</v>
      </c>
      <c r="H1270" s="68">
        <f t="shared" si="38"/>
        <v>0.93001</v>
      </c>
      <c r="I1270" s="70">
        <f t="shared" si="39"/>
        <v>0.66429000000000005</v>
      </c>
      <c r="J1270" s="71">
        <f>ROUND((H1270*'2-Calculator'!$D$26),2)</f>
        <v>6128.77</v>
      </c>
      <c r="K1270" s="71">
        <f>ROUND((I1270*'2-Calculator'!$D$26),2)</f>
        <v>4377.67</v>
      </c>
      <c r="L1270" s="69">
        <v>10.28</v>
      </c>
      <c r="M1270" s="66" t="s">
        <v>46</v>
      </c>
      <c r="N1270" s="66" t="s">
        <v>46</v>
      </c>
      <c r="O1270" s="66"/>
      <c r="P1270" s="66" t="s">
        <v>1829</v>
      </c>
      <c r="Q1270" s="141">
        <v>1</v>
      </c>
    </row>
    <row r="1271" spans="1:17" s="72" customFormat="1">
      <c r="A1271" s="66"/>
      <c r="B1271" s="66" t="s">
        <v>49</v>
      </c>
      <c r="C1271" s="221" t="s">
        <v>1805</v>
      </c>
      <c r="D1271" s="66" t="s">
        <v>2113</v>
      </c>
      <c r="E1271" s="68">
        <v>1.6418699999999999</v>
      </c>
      <c r="F1271" s="74">
        <v>1.4</v>
      </c>
      <c r="G1271" s="74">
        <v>1</v>
      </c>
      <c r="H1271" s="68">
        <f t="shared" si="38"/>
        <v>2.2986200000000001</v>
      </c>
      <c r="I1271" s="70">
        <f t="shared" si="39"/>
        <v>1.6418699999999999</v>
      </c>
      <c r="J1271" s="71">
        <f>ROUND((H1271*'2-Calculator'!$D$26),2)</f>
        <v>15147.91</v>
      </c>
      <c r="K1271" s="71">
        <f>ROUND((I1271*'2-Calculator'!$D$26),2)</f>
        <v>10819.92</v>
      </c>
      <c r="L1271" s="69">
        <v>16.78</v>
      </c>
      <c r="M1271" s="66" t="s">
        <v>46</v>
      </c>
      <c r="N1271" s="66" t="s">
        <v>46</v>
      </c>
      <c r="O1271" s="66"/>
      <c r="P1271" s="66" t="s">
        <v>1829</v>
      </c>
      <c r="Q1271" s="141">
        <v>7</v>
      </c>
    </row>
    <row r="1272" spans="1:17" s="72" customFormat="1">
      <c r="A1272" s="66"/>
      <c r="B1272" s="66" t="s">
        <v>48</v>
      </c>
      <c r="C1272" s="221" t="s">
        <v>1805</v>
      </c>
      <c r="D1272" s="66" t="s">
        <v>2113</v>
      </c>
      <c r="E1272" s="68">
        <v>2.9696099999999999</v>
      </c>
      <c r="F1272" s="74">
        <v>1.4</v>
      </c>
      <c r="G1272" s="74">
        <v>1</v>
      </c>
      <c r="H1272" s="68">
        <f t="shared" si="38"/>
        <v>4.1574499999999999</v>
      </c>
      <c r="I1272" s="70">
        <f t="shared" si="39"/>
        <v>2.9696099999999999</v>
      </c>
      <c r="J1272" s="71">
        <f>ROUND((H1272*'2-Calculator'!$D$26),2)</f>
        <v>27397.599999999999</v>
      </c>
      <c r="K1272" s="71">
        <f>ROUND((I1272*'2-Calculator'!$D$26),2)</f>
        <v>19569.73</v>
      </c>
      <c r="L1272" s="69">
        <v>25.65</v>
      </c>
      <c r="M1272" s="66" t="s">
        <v>46</v>
      </c>
      <c r="N1272" s="66" t="s">
        <v>46</v>
      </c>
      <c r="O1272" s="66"/>
      <c r="P1272" s="66" t="s">
        <v>1829</v>
      </c>
      <c r="Q1272" s="141">
        <v>11</v>
      </c>
    </row>
    <row r="1273" spans="1:17" s="72" customFormat="1">
      <c r="A1273" s="66"/>
      <c r="B1273" s="66" t="s">
        <v>47</v>
      </c>
      <c r="C1273" s="221" t="s">
        <v>1805</v>
      </c>
      <c r="D1273" s="66" t="s">
        <v>2113</v>
      </c>
      <c r="E1273" s="68">
        <v>5.6951200000000002</v>
      </c>
      <c r="F1273" s="74">
        <v>1.4</v>
      </c>
      <c r="G1273" s="74">
        <v>1</v>
      </c>
      <c r="H1273" s="68">
        <f t="shared" si="38"/>
        <v>7.9731699999999996</v>
      </c>
      <c r="I1273" s="70">
        <f t="shared" si="39"/>
        <v>5.6951200000000002</v>
      </c>
      <c r="J1273" s="71">
        <f>ROUND((H1273*'2-Calculator'!$D$26),2)</f>
        <v>52543.19</v>
      </c>
      <c r="K1273" s="71">
        <f>ROUND((I1273*'2-Calculator'!$D$26),2)</f>
        <v>37530.839999999997</v>
      </c>
      <c r="L1273" s="69">
        <v>43.95</v>
      </c>
      <c r="M1273" s="66" t="s">
        <v>46</v>
      </c>
      <c r="N1273" s="66" t="s">
        <v>46</v>
      </c>
      <c r="O1273" s="66"/>
      <c r="P1273" s="66" t="s">
        <v>1829</v>
      </c>
      <c r="Q1273" s="141">
        <v>2</v>
      </c>
    </row>
    <row r="1274" spans="1:17" s="72" customFormat="1">
      <c r="A1274" s="66"/>
      <c r="B1274" s="66" t="s">
        <v>45</v>
      </c>
      <c r="C1274" s="221" t="s">
        <v>1806</v>
      </c>
      <c r="D1274" s="66" t="s">
        <v>2498</v>
      </c>
      <c r="E1274" s="68">
        <v>0.52517000000000003</v>
      </c>
      <c r="F1274" s="74">
        <v>1</v>
      </c>
      <c r="G1274" s="74">
        <v>1</v>
      </c>
      <c r="H1274" s="68">
        <f t="shared" si="38"/>
        <v>0.52517000000000003</v>
      </c>
      <c r="I1274" s="70">
        <f t="shared" si="39"/>
        <v>0.52517000000000003</v>
      </c>
      <c r="J1274" s="71">
        <f>ROUND((H1274*'2-Calculator'!$D$26),2)</f>
        <v>3460.87</v>
      </c>
      <c r="K1274" s="71">
        <f>ROUND((I1274*'2-Calculator'!$D$26),2)</f>
        <v>3460.87</v>
      </c>
      <c r="L1274" s="69">
        <v>6</v>
      </c>
      <c r="M1274" s="66" t="s">
        <v>2525</v>
      </c>
      <c r="N1274" s="66" t="s">
        <v>2526</v>
      </c>
      <c r="O1274" s="66"/>
      <c r="P1274" s="66" t="s">
        <v>1829</v>
      </c>
      <c r="Q1274" s="141">
        <v>0</v>
      </c>
    </row>
    <row r="1275" spans="1:17" s="72" customFormat="1">
      <c r="A1275" s="66"/>
      <c r="B1275" s="66" t="s">
        <v>44</v>
      </c>
      <c r="C1275" s="221" t="s">
        <v>1806</v>
      </c>
      <c r="D1275" s="66" t="s">
        <v>2498</v>
      </c>
      <c r="E1275" s="68">
        <v>0.89312999999999998</v>
      </c>
      <c r="F1275" s="74">
        <v>1</v>
      </c>
      <c r="G1275" s="74">
        <v>1</v>
      </c>
      <c r="H1275" s="68">
        <f t="shared" si="38"/>
        <v>0.89312999999999998</v>
      </c>
      <c r="I1275" s="70">
        <f t="shared" si="39"/>
        <v>0.89312999999999998</v>
      </c>
      <c r="J1275" s="71">
        <f>ROUND((H1275*'2-Calculator'!$D$26),2)</f>
        <v>5885.73</v>
      </c>
      <c r="K1275" s="71">
        <f>ROUND((I1275*'2-Calculator'!$D$26),2)</f>
        <v>5885.73</v>
      </c>
      <c r="L1275" s="69">
        <v>8.39</v>
      </c>
      <c r="M1275" s="66" t="s">
        <v>2525</v>
      </c>
      <c r="N1275" s="66" t="s">
        <v>2526</v>
      </c>
      <c r="O1275" s="66"/>
      <c r="P1275" s="66" t="s">
        <v>1829</v>
      </c>
      <c r="Q1275" s="141">
        <v>1</v>
      </c>
    </row>
    <row r="1276" spans="1:17" s="72" customFormat="1">
      <c r="A1276" s="66"/>
      <c r="B1276" s="66" t="s">
        <v>43</v>
      </c>
      <c r="C1276" s="221" t="s">
        <v>1806</v>
      </c>
      <c r="D1276" s="66" t="s">
        <v>2498</v>
      </c>
      <c r="E1276" s="68">
        <v>1.3944300000000001</v>
      </c>
      <c r="F1276" s="74">
        <v>1</v>
      </c>
      <c r="G1276" s="74">
        <v>1</v>
      </c>
      <c r="H1276" s="68">
        <f t="shared" si="38"/>
        <v>1.3944300000000001</v>
      </c>
      <c r="I1276" s="70">
        <f t="shared" si="39"/>
        <v>1.3944300000000001</v>
      </c>
      <c r="J1276" s="71">
        <f>ROUND((H1276*'2-Calculator'!$D$26),2)</f>
        <v>9189.2900000000009</v>
      </c>
      <c r="K1276" s="71">
        <f>ROUND((I1276*'2-Calculator'!$D$26),2)</f>
        <v>9189.2900000000009</v>
      </c>
      <c r="L1276" s="69">
        <v>7.46</v>
      </c>
      <c r="M1276" s="66" t="s">
        <v>2525</v>
      </c>
      <c r="N1276" s="66" t="s">
        <v>2526</v>
      </c>
      <c r="O1276" s="66"/>
      <c r="P1276" s="66" t="s">
        <v>1829</v>
      </c>
      <c r="Q1276" s="141">
        <v>48</v>
      </c>
    </row>
    <row r="1277" spans="1:17" s="72" customFormat="1">
      <c r="A1277" s="66"/>
      <c r="B1277" s="66" t="s">
        <v>42</v>
      </c>
      <c r="C1277" s="221" t="s">
        <v>1806</v>
      </c>
      <c r="D1277" s="66" t="s">
        <v>2498</v>
      </c>
      <c r="E1277" s="68">
        <v>2.7928899999999999</v>
      </c>
      <c r="F1277" s="74">
        <v>1</v>
      </c>
      <c r="G1277" s="74">
        <v>1</v>
      </c>
      <c r="H1277" s="68">
        <f t="shared" si="38"/>
        <v>2.7928899999999999</v>
      </c>
      <c r="I1277" s="70">
        <f t="shared" si="39"/>
        <v>2.7928899999999999</v>
      </c>
      <c r="J1277" s="71">
        <f>ROUND((H1277*'2-Calculator'!$D$26),2)</f>
        <v>18405.150000000001</v>
      </c>
      <c r="K1277" s="71">
        <f>ROUND((I1277*'2-Calculator'!$D$26),2)</f>
        <v>18405.150000000001</v>
      </c>
      <c r="L1277" s="69">
        <v>13.81</v>
      </c>
      <c r="M1277" s="66" t="s">
        <v>2525</v>
      </c>
      <c r="N1277" s="66" t="s">
        <v>2526</v>
      </c>
      <c r="O1277" s="66"/>
      <c r="P1277" s="66" t="s">
        <v>1829</v>
      </c>
      <c r="Q1277" s="141">
        <v>57</v>
      </c>
    </row>
    <row r="1278" spans="1:17" s="72" customFormat="1">
      <c r="A1278" s="66"/>
      <c r="B1278" s="66" t="s">
        <v>41</v>
      </c>
      <c r="C1278" s="221" t="s">
        <v>1807</v>
      </c>
      <c r="D1278" s="66" t="s">
        <v>2499</v>
      </c>
      <c r="E1278" s="68">
        <v>0.59779000000000004</v>
      </c>
      <c r="F1278" s="74">
        <v>1</v>
      </c>
      <c r="G1278" s="74">
        <v>1</v>
      </c>
      <c r="H1278" s="68">
        <f t="shared" si="38"/>
        <v>0.59779000000000004</v>
      </c>
      <c r="I1278" s="70">
        <f t="shared" si="39"/>
        <v>0.59779000000000004</v>
      </c>
      <c r="J1278" s="71">
        <f>ROUND((H1278*'2-Calculator'!$D$26),2)</f>
        <v>3939.44</v>
      </c>
      <c r="K1278" s="71">
        <f>ROUND((I1278*'2-Calculator'!$D$26),2)</f>
        <v>3939.44</v>
      </c>
      <c r="L1278" s="69">
        <v>10.75</v>
      </c>
      <c r="M1278" s="66" t="s">
        <v>2525</v>
      </c>
      <c r="N1278" s="66" t="s">
        <v>2526</v>
      </c>
      <c r="O1278" s="66"/>
      <c r="P1278" s="66" t="s">
        <v>1829</v>
      </c>
      <c r="Q1278" s="141">
        <v>1</v>
      </c>
    </row>
    <row r="1279" spans="1:17" s="72" customFormat="1">
      <c r="A1279" s="66"/>
      <c r="B1279" s="66" t="s">
        <v>40</v>
      </c>
      <c r="C1279" s="221" t="s">
        <v>1807</v>
      </c>
      <c r="D1279" s="66" t="s">
        <v>2499</v>
      </c>
      <c r="E1279" s="68">
        <v>0.79271999999999998</v>
      </c>
      <c r="F1279" s="74">
        <v>1</v>
      </c>
      <c r="G1279" s="74">
        <v>1</v>
      </c>
      <c r="H1279" s="68">
        <f t="shared" si="38"/>
        <v>0.79271999999999998</v>
      </c>
      <c r="I1279" s="70">
        <f t="shared" si="39"/>
        <v>0.79271999999999998</v>
      </c>
      <c r="J1279" s="71">
        <f>ROUND((H1279*'2-Calculator'!$D$26),2)</f>
        <v>5224.0200000000004</v>
      </c>
      <c r="K1279" s="71">
        <f>ROUND((I1279*'2-Calculator'!$D$26),2)</f>
        <v>5224.0200000000004</v>
      </c>
      <c r="L1279" s="69">
        <v>6.09</v>
      </c>
      <c r="M1279" s="66" t="s">
        <v>2525</v>
      </c>
      <c r="N1279" s="66" t="s">
        <v>2526</v>
      </c>
      <c r="O1279" s="66"/>
      <c r="P1279" s="66" t="s">
        <v>1829</v>
      </c>
      <c r="Q1279" s="141">
        <v>13</v>
      </c>
    </row>
    <row r="1280" spans="1:17" s="72" customFormat="1">
      <c r="A1280" s="66"/>
      <c r="B1280" s="66" t="s">
        <v>39</v>
      </c>
      <c r="C1280" s="221" t="s">
        <v>1807</v>
      </c>
      <c r="D1280" s="66" t="s">
        <v>2499</v>
      </c>
      <c r="E1280" s="68">
        <v>1.0378499999999999</v>
      </c>
      <c r="F1280" s="74">
        <v>1</v>
      </c>
      <c r="G1280" s="74">
        <v>1</v>
      </c>
      <c r="H1280" s="68">
        <f t="shared" si="38"/>
        <v>1.0378499999999999</v>
      </c>
      <c r="I1280" s="70">
        <f t="shared" si="39"/>
        <v>1.0378499999999999</v>
      </c>
      <c r="J1280" s="71">
        <f>ROUND((H1280*'2-Calculator'!$D$26),2)</f>
        <v>6839.43</v>
      </c>
      <c r="K1280" s="71">
        <f>ROUND((I1280*'2-Calculator'!$D$26),2)</f>
        <v>6839.43</v>
      </c>
      <c r="L1280" s="69">
        <v>5.94</v>
      </c>
      <c r="M1280" s="66" t="s">
        <v>2525</v>
      </c>
      <c r="N1280" s="66" t="s">
        <v>2526</v>
      </c>
      <c r="O1280" s="66"/>
      <c r="P1280" s="66" t="s">
        <v>1829</v>
      </c>
      <c r="Q1280" s="141">
        <v>59</v>
      </c>
    </row>
    <row r="1281" spans="1:17" s="72" customFormat="1">
      <c r="A1281" s="66"/>
      <c r="B1281" s="66" t="s">
        <v>38</v>
      </c>
      <c r="C1281" s="221" t="s">
        <v>1807</v>
      </c>
      <c r="D1281" s="66" t="s">
        <v>2499</v>
      </c>
      <c r="E1281" s="68">
        <v>1.97306</v>
      </c>
      <c r="F1281" s="74">
        <v>1</v>
      </c>
      <c r="G1281" s="74">
        <v>1</v>
      </c>
      <c r="H1281" s="68">
        <f t="shared" si="38"/>
        <v>1.97306</v>
      </c>
      <c r="I1281" s="70">
        <f t="shared" si="39"/>
        <v>1.97306</v>
      </c>
      <c r="J1281" s="71">
        <f>ROUND((H1281*'2-Calculator'!$D$26),2)</f>
        <v>13002.47</v>
      </c>
      <c r="K1281" s="71">
        <f>ROUND((I1281*'2-Calculator'!$D$26),2)</f>
        <v>13002.47</v>
      </c>
      <c r="L1281" s="69">
        <v>10.82</v>
      </c>
      <c r="M1281" s="66" t="s">
        <v>2525</v>
      </c>
      <c r="N1281" s="66" t="s">
        <v>2526</v>
      </c>
      <c r="O1281" s="66"/>
      <c r="P1281" s="66" t="s">
        <v>1829</v>
      </c>
      <c r="Q1281" s="141">
        <v>10</v>
      </c>
    </row>
    <row r="1282" spans="1:17" s="72" customFormat="1">
      <c r="A1282" s="66"/>
      <c r="B1282" s="66" t="s">
        <v>37</v>
      </c>
      <c r="C1282" s="221" t="s">
        <v>1808</v>
      </c>
      <c r="D1282" s="66" t="s">
        <v>2500</v>
      </c>
      <c r="E1282" s="68">
        <v>0.62331000000000003</v>
      </c>
      <c r="F1282" s="74">
        <v>1</v>
      </c>
      <c r="G1282" s="74">
        <v>1</v>
      </c>
      <c r="H1282" s="68">
        <f t="shared" si="38"/>
        <v>0.62331000000000003</v>
      </c>
      <c r="I1282" s="70">
        <f t="shared" si="39"/>
        <v>0.62331000000000003</v>
      </c>
      <c r="J1282" s="71">
        <f>ROUND((H1282*'2-Calculator'!$D$26),2)</f>
        <v>4107.6099999999997</v>
      </c>
      <c r="K1282" s="71">
        <f>ROUND((I1282*'2-Calculator'!$D$26),2)</f>
        <v>4107.6099999999997</v>
      </c>
      <c r="L1282" s="69">
        <v>3.5</v>
      </c>
      <c r="M1282" s="66" t="s">
        <v>2525</v>
      </c>
      <c r="N1282" s="66" t="s">
        <v>2526</v>
      </c>
      <c r="O1282" s="66"/>
      <c r="P1282" s="66" t="s">
        <v>1829</v>
      </c>
      <c r="Q1282" s="141">
        <v>0</v>
      </c>
    </row>
    <row r="1283" spans="1:17" s="72" customFormat="1">
      <c r="A1283" s="66"/>
      <c r="B1283" s="66" t="s">
        <v>36</v>
      </c>
      <c r="C1283" s="221" t="s">
        <v>1808</v>
      </c>
      <c r="D1283" s="66" t="s">
        <v>2500</v>
      </c>
      <c r="E1283" s="68">
        <v>0.81779000000000002</v>
      </c>
      <c r="F1283" s="74">
        <v>1</v>
      </c>
      <c r="G1283" s="74">
        <v>1</v>
      </c>
      <c r="H1283" s="68">
        <f t="shared" si="38"/>
        <v>0.81779000000000002</v>
      </c>
      <c r="I1283" s="70">
        <f t="shared" si="39"/>
        <v>0.81779000000000002</v>
      </c>
      <c r="J1283" s="71">
        <f>ROUND((H1283*'2-Calculator'!$D$26),2)</f>
        <v>5389.24</v>
      </c>
      <c r="K1283" s="71">
        <f>ROUND((I1283*'2-Calculator'!$D$26),2)</f>
        <v>5389.24</v>
      </c>
      <c r="L1283" s="69">
        <v>4.38</v>
      </c>
      <c r="M1283" s="66" t="s">
        <v>2525</v>
      </c>
      <c r="N1283" s="66" t="s">
        <v>2526</v>
      </c>
      <c r="O1283" s="66"/>
      <c r="P1283" s="66" t="s">
        <v>1829</v>
      </c>
      <c r="Q1283" s="141">
        <v>11</v>
      </c>
    </row>
    <row r="1284" spans="1:17" s="72" customFormat="1">
      <c r="A1284" s="66"/>
      <c r="B1284" s="66" t="s">
        <v>35</v>
      </c>
      <c r="C1284" s="221" t="s">
        <v>1808</v>
      </c>
      <c r="D1284" s="66" t="s">
        <v>2500</v>
      </c>
      <c r="E1284" s="68">
        <v>1.19451</v>
      </c>
      <c r="F1284" s="74">
        <v>1</v>
      </c>
      <c r="G1284" s="74">
        <v>1</v>
      </c>
      <c r="H1284" s="68">
        <f t="shared" si="38"/>
        <v>1.19451</v>
      </c>
      <c r="I1284" s="70">
        <f t="shared" si="39"/>
        <v>1.19451</v>
      </c>
      <c r="J1284" s="71">
        <f>ROUND((H1284*'2-Calculator'!$D$26),2)</f>
        <v>7871.82</v>
      </c>
      <c r="K1284" s="71">
        <f>ROUND((I1284*'2-Calculator'!$D$26),2)</f>
        <v>7871.82</v>
      </c>
      <c r="L1284" s="69">
        <v>5.75</v>
      </c>
      <c r="M1284" s="66" t="s">
        <v>2525</v>
      </c>
      <c r="N1284" s="66" t="s">
        <v>2526</v>
      </c>
      <c r="O1284" s="66"/>
      <c r="P1284" s="66" t="s">
        <v>1829</v>
      </c>
      <c r="Q1284" s="141">
        <v>7</v>
      </c>
    </row>
    <row r="1285" spans="1:17" s="72" customFormat="1">
      <c r="A1285" s="66"/>
      <c r="B1285" s="66" t="s">
        <v>34</v>
      </c>
      <c r="C1285" s="221" t="s">
        <v>1808</v>
      </c>
      <c r="D1285" s="66" t="s">
        <v>2500</v>
      </c>
      <c r="E1285" s="68">
        <v>2.0716399999999999</v>
      </c>
      <c r="F1285" s="74">
        <v>1</v>
      </c>
      <c r="G1285" s="74">
        <v>1</v>
      </c>
      <c r="H1285" s="68">
        <f t="shared" si="38"/>
        <v>2.0716399999999999</v>
      </c>
      <c r="I1285" s="70">
        <f t="shared" si="39"/>
        <v>2.0716399999999999</v>
      </c>
      <c r="J1285" s="71">
        <f>ROUND((H1285*'2-Calculator'!$D$26),2)</f>
        <v>13652.11</v>
      </c>
      <c r="K1285" s="71">
        <f>ROUND((I1285*'2-Calculator'!$D$26),2)</f>
        <v>13652.11</v>
      </c>
      <c r="L1285" s="69">
        <v>9.2899999999999991</v>
      </c>
      <c r="M1285" s="66" t="s">
        <v>2525</v>
      </c>
      <c r="N1285" s="66" t="s">
        <v>2526</v>
      </c>
      <c r="O1285" s="66"/>
      <c r="P1285" s="66" t="s">
        <v>1829</v>
      </c>
      <c r="Q1285" s="141">
        <v>0</v>
      </c>
    </row>
    <row r="1286" spans="1:17" s="72" customFormat="1">
      <c r="A1286" s="66"/>
      <c r="B1286" s="66" t="s">
        <v>33</v>
      </c>
      <c r="C1286" s="221" t="s">
        <v>1809</v>
      </c>
      <c r="D1286" s="66" t="s">
        <v>2384</v>
      </c>
      <c r="E1286" s="68">
        <v>0.53624000000000005</v>
      </c>
      <c r="F1286" s="74">
        <v>1</v>
      </c>
      <c r="G1286" s="74">
        <v>1</v>
      </c>
      <c r="H1286" s="68">
        <f t="shared" si="38"/>
        <v>0.53624000000000005</v>
      </c>
      <c r="I1286" s="70">
        <f t="shared" si="39"/>
        <v>0.53624000000000005</v>
      </c>
      <c r="J1286" s="71">
        <f>ROUND((H1286*'2-Calculator'!$D$26),2)</f>
        <v>3533.82</v>
      </c>
      <c r="K1286" s="71">
        <f>ROUND((I1286*'2-Calculator'!$D$26),2)</f>
        <v>3533.82</v>
      </c>
      <c r="L1286" s="69">
        <v>2.94</v>
      </c>
      <c r="M1286" s="66" t="s">
        <v>2525</v>
      </c>
      <c r="N1286" s="66" t="s">
        <v>2526</v>
      </c>
      <c r="O1286" s="66"/>
      <c r="P1286" s="66" t="s">
        <v>1829</v>
      </c>
      <c r="Q1286" s="141">
        <v>0</v>
      </c>
    </row>
    <row r="1287" spans="1:17" s="72" customFormat="1">
      <c r="A1287" s="66"/>
      <c r="B1287" s="66" t="s">
        <v>32</v>
      </c>
      <c r="C1287" s="221" t="s">
        <v>1809</v>
      </c>
      <c r="D1287" s="66" t="s">
        <v>2384</v>
      </c>
      <c r="E1287" s="68">
        <v>0.67296</v>
      </c>
      <c r="F1287" s="74">
        <v>1</v>
      </c>
      <c r="G1287" s="74">
        <v>1</v>
      </c>
      <c r="H1287" s="68">
        <f t="shared" si="38"/>
        <v>0.67296</v>
      </c>
      <c r="I1287" s="70">
        <f t="shared" si="39"/>
        <v>0.67296</v>
      </c>
      <c r="J1287" s="71">
        <f>ROUND((H1287*'2-Calculator'!$D$26),2)</f>
        <v>4434.8100000000004</v>
      </c>
      <c r="K1287" s="71">
        <f>ROUND((I1287*'2-Calculator'!$D$26),2)</f>
        <v>4434.8100000000004</v>
      </c>
      <c r="L1287" s="69">
        <v>3.24</v>
      </c>
      <c r="M1287" s="66" t="s">
        <v>2525</v>
      </c>
      <c r="N1287" s="66" t="s">
        <v>2526</v>
      </c>
      <c r="O1287" s="66"/>
      <c r="P1287" s="66" t="s">
        <v>1829</v>
      </c>
      <c r="Q1287" s="141">
        <v>17</v>
      </c>
    </row>
    <row r="1288" spans="1:17" s="72" customFormat="1">
      <c r="A1288" s="66"/>
      <c r="B1288" s="66" t="s">
        <v>31</v>
      </c>
      <c r="C1288" s="221" t="s">
        <v>1809</v>
      </c>
      <c r="D1288" s="66" t="s">
        <v>2384</v>
      </c>
      <c r="E1288" s="68">
        <v>0.94027000000000005</v>
      </c>
      <c r="F1288" s="74">
        <v>1</v>
      </c>
      <c r="G1288" s="74">
        <v>1</v>
      </c>
      <c r="H1288" s="68">
        <f t="shared" si="38"/>
        <v>0.94027000000000005</v>
      </c>
      <c r="I1288" s="70">
        <f t="shared" si="39"/>
        <v>0.94027000000000005</v>
      </c>
      <c r="J1288" s="71">
        <f>ROUND((H1288*'2-Calculator'!$D$26),2)</f>
        <v>6196.38</v>
      </c>
      <c r="K1288" s="71">
        <f>ROUND((I1288*'2-Calculator'!$D$26),2)</f>
        <v>6196.38</v>
      </c>
      <c r="L1288" s="69">
        <v>4.57</v>
      </c>
      <c r="M1288" s="66" t="s">
        <v>2525</v>
      </c>
      <c r="N1288" s="66" t="s">
        <v>2526</v>
      </c>
      <c r="O1288" s="66"/>
      <c r="P1288" s="66" t="s">
        <v>1829</v>
      </c>
      <c r="Q1288" s="141">
        <v>9</v>
      </c>
    </row>
    <row r="1289" spans="1:17" s="72" customFormat="1">
      <c r="A1289" s="66"/>
      <c r="B1289" s="66" t="s">
        <v>30</v>
      </c>
      <c r="C1289" s="221" t="s">
        <v>1809</v>
      </c>
      <c r="D1289" s="66" t="s">
        <v>2384</v>
      </c>
      <c r="E1289" s="68">
        <v>1.5947899999999999</v>
      </c>
      <c r="F1289" s="74">
        <v>1</v>
      </c>
      <c r="G1289" s="74">
        <v>1</v>
      </c>
      <c r="H1289" s="68">
        <f t="shared" si="38"/>
        <v>1.5947899999999999</v>
      </c>
      <c r="I1289" s="70">
        <f t="shared" si="39"/>
        <v>1.5947899999999999</v>
      </c>
      <c r="J1289" s="71">
        <f>ROUND((H1289*'2-Calculator'!$D$26),2)</f>
        <v>10509.67</v>
      </c>
      <c r="K1289" s="71">
        <f>ROUND((I1289*'2-Calculator'!$D$26),2)</f>
        <v>10509.67</v>
      </c>
      <c r="L1289" s="69">
        <v>6</v>
      </c>
      <c r="M1289" s="66" t="s">
        <v>2525</v>
      </c>
      <c r="N1289" s="66" t="s">
        <v>2526</v>
      </c>
      <c r="O1289" s="66"/>
      <c r="P1289" s="66" t="s">
        <v>1829</v>
      </c>
      <c r="Q1289" s="141">
        <v>0</v>
      </c>
    </row>
    <row r="1290" spans="1:17" s="72" customFormat="1">
      <c r="A1290" s="66"/>
      <c r="B1290" s="66" t="s">
        <v>29</v>
      </c>
      <c r="C1290" s="221" t="s">
        <v>1810</v>
      </c>
      <c r="D1290" s="66" t="s">
        <v>2385</v>
      </c>
      <c r="E1290" s="68">
        <v>2.75231</v>
      </c>
      <c r="F1290" s="74">
        <v>1</v>
      </c>
      <c r="G1290" s="74">
        <v>1</v>
      </c>
      <c r="H1290" s="68">
        <f t="shared" si="38"/>
        <v>2.75231</v>
      </c>
      <c r="I1290" s="70">
        <f t="shared" si="39"/>
        <v>2.75231</v>
      </c>
      <c r="J1290" s="71">
        <f>ROUND((H1290*'2-Calculator'!$D$26),2)</f>
        <v>18137.72</v>
      </c>
      <c r="K1290" s="71">
        <f>ROUND((I1290*'2-Calculator'!$D$26),2)</f>
        <v>18137.72</v>
      </c>
      <c r="L1290" s="69">
        <v>1.69</v>
      </c>
      <c r="M1290" s="66" t="s">
        <v>2525</v>
      </c>
      <c r="N1290" s="66" t="s">
        <v>2526</v>
      </c>
      <c r="O1290" s="66"/>
      <c r="P1290" s="66" t="s">
        <v>1829</v>
      </c>
      <c r="Q1290" s="141">
        <v>0</v>
      </c>
    </row>
    <row r="1291" spans="1:17" s="72" customFormat="1">
      <c r="A1291" s="66"/>
      <c r="B1291" s="66" t="s">
        <v>28</v>
      </c>
      <c r="C1291" s="221" t="s">
        <v>1810</v>
      </c>
      <c r="D1291" s="66" t="s">
        <v>2385</v>
      </c>
      <c r="E1291" s="68">
        <v>3.2184499999999998</v>
      </c>
      <c r="F1291" s="74">
        <v>1</v>
      </c>
      <c r="G1291" s="74">
        <v>1</v>
      </c>
      <c r="H1291" s="68">
        <f t="shared" si="38"/>
        <v>3.2184499999999998</v>
      </c>
      <c r="I1291" s="70">
        <f t="shared" si="39"/>
        <v>3.2184499999999998</v>
      </c>
      <c r="J1291" s="71">
        <f>ROUND((H1291*'2-Calculator'!$D$26),2)</f>
        <v>21209.59</v>
      </c>
      <c r="K1291" s="71">
        <f>ROUND((I1291*'2-Calculator'!$D$26),2)</f>
        <v>21209.59</v>
      </c>
      <c r="L1291" s="69">
        <v>2</v>
      </c>
      <c r="M1291" s="66" t="s">
        <v>2525</v>
      </c>
      <c r="N1291" s="66" t="s">
        <v>2526</v>
      </c>
      <c r="O1291" s="66"/>
      <c r="P1291" s="66" t="s">
        <v>1829</v>
      </c>
      <c r="Q1291" s="141">
        <v>1</v>
      </c>
    </row>
    <row r="1292" spans="1:17" s="72" customFormat="1">
      <c r="A1292" s="66"/>
      <c r="B1292" s="66" t="s">
        <v>27</v>
      </c>
      <c r="C1292" s="221" t="s">
        <v>1810</v>
      </c>
      <c r="D1292" s="66" t="s">
        <v>2385</v>
      </c>
      <c r="E1292" s="68">
        <v>4.2473700000000001</v>
      </c>
      <c r="F1292" s="74">
        <v>1</v>
      </c>
      <c r="G1292" s="74">
        <v>1</v>
      </c>
      <c r="H1292" s="68">
        <f t="shared" si="38"/>
        <v>4.2473700000000001</v>
      </c>
      <c r="I1292" s="70">
        <f t="shared" si="39"/>
        <v>4.2473700000000001</v>
      </c>
      <c r="J1292" s="71">
        <f>ROUND((H1292*'2-Calculator'!$D$26),2)</f>
        <v>27990.17</v>
      </c>
      <c r="K1292" s="71">
        <f>ROUND((I1292*'2-Calculator'!$D$26),2)</f>
        <v>27990.17</v>
      </c>
      <c r="L1292" s="69">
        <v>8.74</v>
      </c>
      <c r="M1292" s="66" t="s">
        <v>2525</v>
      </c>
      <c r="N1292" s="66" t="s">
        <v>2526</v>
      </c>
      <c r="O1292" s="66"/>
      <c r="P1292" s="66" t="s">
        <v>1829</v>
      </c>
      <c r="Q1292" s="141">
        <v>0</v>
      </c>
    </row>
    <row r="1293" spans="1:17" s="72" customFormat="1">
      <c r="A1293" s="66"/>
      <c r="B1293" s="66" t="s">
        <v>26</v>
      </c>
      <c r="C1293" s="221" t="s">
        <v>1810</v>
      </c>
      <c r="D1293" s="66" t="s">
        <v>2385</v>
      </c>
      <c r="E1293" s="68">
        <v>8.4366800000000008</v>
      </c>
      <c r="F1293" s="74">
        <v>1</v>
      </c>
      <c r="G1293" s="74">
        <v>1</v>
      </c>
      <c r="H1293" s="68">
        <f t="shared" si="38"/>
        <v>8.4366800000000008</v>
      </c>
      <c r="I1293" s="70">
        <f t="shared" si="39"/>
        <v>8.4366800000000008</v>
      </c>
      <c r="J1293" s="71">
        <f>ROUND((H1293*'2-Calculator'!$D$26),2)</f>
        <v>55597.72</v>
      </c>
      <c r="K1293" s="71">
        <f>ROUND((I1293*'2-Calculator'!$D$26),2)</f>
        <v>55597.72</v>
      </c>
      <c r="L1293" s="69">
        <v>14.94</v>
      </c>
      <c r="M1293" s="66" t="s">
        <v>2525</v>
      </c>
      <c r="N1293" s="66" t="s">
        <v>2526</v>
      </c>
      <c r="O1293" s="66"/>
      <c r="P1293" s="66" t="s">
        <v>1829</v>
      </c>
      <c r="Q1293" s="141">
        <v>17</v>
      </c>
    </row>
    <row r="1294" spans="1:17" s="72" customFormat="1">
      <c r="A1294" s="66"/>
      <c r="B1294" s="66" t="s">
        <v>25</v>
      </c>
      <c r="C1294" s="221" t="s">
        <v>1811</v>
      </c>
      <c r="D1294" s="66" t="s">
        <v>2386</v>
      </c>
      <c r="E1294" s="68">
        <v>1.5621100000000001</v>
      </c>
      <c r="F1294" s="74">
        <v>1</v>
      </c>
      <c r="G1294" s="74">
        <v>1</v>
      </c>
      <c r="H1294" s="68">
        <f t="shared" ref="H1294:H1319" si="40">ROUND(E1294*F1294,5)</f>
        <v>1.5621100000000001</v>
      </c>
      <c r="I1294" s="70">
        <f t="shared" ref="I1294:I1319" si="41">ROUND(E1294*G1294,5)</f>
        <v>1.5621100000000001</v>
      </c>
      <c r="J1294" s="71">
        <f>ROUND((H1294*'2-Calculator'!$D$26),2)</f>
        <v>10294.299999999999</v>
      </c>
      <c r="K1294" s="71">
        <f>ROUND((I1294*'2-Calculator'!$D$26),2)</f>
        <v>10294.299999999999</v>
      </c>
      <c r="L1294" s="69">
        <v>5</v>
      </c>
      <c r="M1294" s="66" t="s">
        <v>2525</v>
      </c>
      <c r="N1294" s="66" t="s">
        <v>2526</v>
      </c>
      <c r="O1294" s="66"/>
      <c r="P1294" s="66" t="s">
        <v>1829</v>
      </c>
      <c r="Q1294" s="141">
        <v>0</v>
      </c>
    </row>
    <row r="1295" spans="1:17" s="72" customFormat="1">
      <c r="A1295" s="66"/>
      <c r="B1295" s="66" t="s">
        <v>24</v>
      </c>
      <c r="C1295" s="221" t="s">
        <v>1811</v>
      </c>
      <c r="D1295" s="66" t="s">
        <v>2386</v>
      </c>
      <c r="E1295" s="68">
        <v>2.0803099999999999</v>
      </c>
      <c r="F1295" s="74">
        <v>1</v>
      </c>
      <c r="G1295" s="74">
        <v>1</v>
      </c>
      <c r="H1295" s="68">
        <f t="shared" si="40"/>
        <v>2.0803099999999999</v>
      </c>
      <c r="I1295" s="70">
        <f t="shared" si="41"/>
        <v>2.0803099999999999</v>
      </c>
      <c r="J1295" s="71">
        <f>ROUND((H1295*'2-Calculator'!$D$26),2)</f>
        <v>13709.24</v>
      </c>
      <c r="K1295" s="71">
        <f>ROUND((I1295*'2-Calculator'!$D$26),2)</f>
        <v>13709.24</v>
      </c>
      <c r="L1295" s="69">
        <v>5.25</v>
      </c>
      <c r="M1295" s="66" t="s">
        <v>2525</v>
      </c>
      <c r="N1295" s="66" t="s">
        <v>2526</v>
      </c>
      <c r="O1295" s="66"/>
      <c r="P1295" s="66" t="s">
        <v>1829</v>
      </c>
      <c r="Q1295" s="141">
        <v>2</v>
      </c>
    </row>
    <row r="1296" spans="1:17" s="72" customFormat="1">
      <c r="A1296" s="66"/>
      <c r="B1296" s="66" t="s">
        <v>23</v>
      </c>
      <c r="C1296" s="221" t="s">
        <v>1811</v>
      </c>
      <c r="D1296" s="66" t="s">
        <v>2386</v>
      </c>
      <c r="E1296" s="68">
        <v>2.7429899999999998</v>
      </c>
      <c r="F1296" s="74">
        <v>1</v>
      </c>
      <c r="G1296" s="74">
        <v>1</v>
      </c>
      <c r="H1296" s="68">
        <f t="shared" si="40"/>
        <v>2.7429899999999998</v>
      </c>
      <c r="I1296" s="70">
        <f t="shared" si="41"/>
        <v>2.7429899999999998</v>
      </c>
      <c r="J1296" s="71">
        <f>ROUND((H1296*'2-Calculator'!$D$26),2)</f>
        <v>18076.3</v>
      </c>
      <c r="K1296" s="71">
        <f>ROUND((I1296*'2-Calculator'!$D$26),2)</f>
        <v>18076.3</v>
      </c>
      <c r="L1296" s="69">
        <v>8.52</v>
      </c>
      <c r="M1296" s="66" t="s">
        <v>2525</v>
      </c>
      <c r="N1296" s="66" t="s">
        <v>2526</v>
      </c>
      <c r="O1296" s="66"/>
      <c r="P1296" s="66" t="s">
        <v>1829</v>
      </c>
      <c r="Q1296" s="141">
        <v>9</v>
      </c>
    </row>
    <row r="1297" spans="1:17" s="72" customFormat="1">
      <c r="A1297" s="66"/>
      <c r="B1297" s="66" t="s">
        <v>22</v>
      </c>
      <c r="C1297" s="221" t="s">
        <v>1811</v>
      </c>
      <c r="D1297" s="66" t="s">
        <v>2386</v>
      </c>
      <c r="E1297" s="68">
        <v>6.1422400000000001</v>
      </c>
      <c r="F1297" s="74">
        <v>1</v>
      </c>
      <c r="G1297" s="74">
        <v>1</v>
      </c>
      <c r="H1297" s="68">
        <f t="shared" si="40"/>
        <v>6.1422400000000001</v>
      </c>
      <c r="I1297" s="70">
        <f t="shared" si="41"/>
        <v>6.1422400000000001</v>
      </c>
      <c r="J1297" s="71">
        <f>ROUND((H1297*'2-Calculator'!$D$26),2)</f>
        <v>40477.360000000001</v>
      </c>
      <c r="K1297" s="71">
        <f>ROUND((I1297*'2-Calculator'!$D$26),2)</f>
        <v>40477.360000000001</v>
      </c>
      <c r="L1297" s="69">
        <v>15.24</v>
      </c>
      <c r="M1297" s="66" t="s">
        <v>2525</v>
      </c>
      <c r="N1297" s="66" t="s">
        <v>2526</v>
      </c>
      <c r="O1297" s="66"/>
      <c r="P1297" s="66" t="s">
        <v>1829</v>
      </c>
      <c r="Q1297" s="141">
        <v>21</v>
      </c>
    </row>
    <row r="1298" spans="1:17" s="72" customFormat="1">
      <c r="A1298" s="66"/>
      <c r="B1298" s="66" t="s">
        <v>21</v>
      </c>
      <c r="C1298" s="221" t="s">
        <v>1812</v>
      </c>
      <c r="D1298" s="66" t="s">
        <v>2387</v>
      </c>
      <c r="E1298" s="68">
        <v>1.9979800000000001</v>
      </c>
      <c r="F1298" s="74">
        <v>1</v>
      </c>
      <c r="G1298" s="74">
        <v>1</v>
      </c>
      <c r="H1298" s="68">
        <f t="shared" si="40"/>
        <v>1.9979800000000001</v>
      </c>
      <c r="I1298" s="70">
        <f t="shared" si="41"/>
        <v>1.9979800000000001</v>
      </c>
      <c r="J1298" s="71">
        <f>ROUND((H1298*'2-Calculator'!$D$26),2)</f>
        <v>13166.69</v>
      </c>
      <c r="K1298" s="71">
        <f>ROUND((I1298*'2-Calculator'!$D$26),2)</f>
        <v>13166.69</v>
      </c>
      <c r="L1298" s="69">
        <v>5.0199999999999996</v>
      </c>
      <c r="M1298" s="66" t="s">
        <v>2525</v>
      </c>
      <c r="N1298" s="66" t="s">
        <v>2526</v>
      </c>
      <c r="O1298" s="66"/>
      <c r="P1298" s="66" t="s">
        <v>1829</v>
      </c>
      <c r="Q1298" s="141">
        <v>0</v>
      </c>
    </row>
    <row r="1299" spans="1:17" s="72" customFormat="1">
      <c r="A1299" s="66"/>
      <c r="B1299" s="66" t="s">
        <v>20</v>
      </c>
      <c r="C1299" s="221" t="s">
        <v>1812</v>
      </c>
      <c r="D1299" s="66" t="s">
        <v>2387</v>
      </c>
      <c r="E1299" s="68">
        <v>2.2072099999999999</v>
      </c>
      <c r="F1299" s="74">
        <v>1</v>
      </c>
      <c r="G1299" s="74">
        <v>1</v>
      </c>
      <c r="H1299" s="68">
        <f t="shared" si="40"/>
        <v>2.2072099999999999</v>
      </c>
      <c r="I1299" s="70">
        <f t="shared" si="41"/>
        <v>2.2072099999999999</v>
      </c>
      <c r="J1299" s="71">
        <f>ROUND((H1299*'2-Calculator'!$D$26),2)</f>
        <v>14545.51</v>
      </c>
      <c r="K1299" s="71">
        <f>ROUND((I1299*'2-Calculator'!$D$26),2)</f>
        <v>14545.51</v>
      </c>
      <c r="L1299" s="69">
        <v>5.53</v>
      </c>
      <c r="M1299" s="66" t="s">
        <v>2525</v>
      </c>
      <c r="N1299" s="66" t="s">
        <v>2526</v>
      </c>
      <c r="O1299" s="66"/>
      <c r="P1299" s="66" t="s">
        <v>1829</v>
      </c>
      <c r="Q1299" s="141">
        <v>7</v>
      </c>
    </row>
    <row r="1300" spans="1:17" s="72" customFormat="1">
      <c r="A1300" s="66"/>
      <c r="B1300" s="66" t="s">
        <v>19</v>
      </c>
      <c r="C1300" s="221" t="s">
        <v>1812</v>
      </c>
      <c r="D1300" s="66" t="s">
        <v>2387</v>
      </c>
      <c r="E1300" s="68">
        <v>3.5013999999999998</v>
      </c>
      <c r="F1300" s="74">
        <v>1</v>
      </c>
      <c r="G1300" s="74">
        <v>1</v>
      </c>
      <c r="H1300" s="68">
        <f t="shared" si="40"/>
        <v>3.5013999999999998</v>
      </c>
      <c r="I1300" s="70">
        <f t="shared" si="41"/>
        <v>3.5013999999999998</v>
      </c>
      <c r="J1300" s="71">
        <f>ROUND((H1300*'2-Calculator'!$D$26),2)</f>
        <v>23074.23</v>
      </c>
      <c r="K1300" s="71">
        <f>ROUND((I1300*'2-Calculator'!$D$26),2)</f>
        <v>23074.23</v>
      </c>
      <c r="L1300" s="69">
        <v>7.99</v>
      </c>
      <c r="M1300" s="66" t="s">
        <v>2525</v>
      </c>
      <c r="N1300" s="66" t="s">
        <v>2526</v>
      </c>
      <c r="O1300" s="66"/>
      <c r="P1300" s="66" t="s">
        <v>1829</v>
      </c>
      <c r="Q1300" s="141">
        <v>55</v>
      </c>
    </row>
    <row r="1301" spans="1:17" s="72" customFormat="1">
      <c r="A1301" s="66"/>
      <c r="B1301" s="66" t="s">
        <v>18</v>
      </c>
      <c r="C1301" s="221" t="s">
        <v>1812</v>
      </c>
      <c r="D1301" s="66" t="s">
        <v>2387</v>
      </c>
      <c r="E1301" s="68">
        <v>6.6141199999999998</v>
      </c>
      <c r="F1301" s="74">
        <v>1</v>
      </c>
      <c r="G1301" s="74">
        <v>1</v>
      </c>
      <c r="H1301" s="68">
        <f t="shared" si="40"/>
        <v>6.6141199999999998</v>
      </c>
      <c r="I1301" s="70">
        <f t="shared" si="41"/>
        <v>6.6141199999999998</v>
      </c>
      <c r="J1301" s="71">
        <f>ROUND((H1301*'2-Calculator'!$D$26),2)</f>
        <v>43587.05</v>
      </c>
      <c r="K1301" s="71">
        <f>ROUND((I1301*'2-Calculator'!$D$26),2)</f>
        <v>43587.05</v>
      </c>
      <c r="L1301" s="69">
        <v>14.36</v>
      </c>
      <c r="M1301" s="66" t="s">
        <v>2525</v>
      </c>
      <c r="N1301" s="66" t="s">
        <v>2526</v>
      </c>
      <c r="O1301" s="66"/>
      <c r="P1301" s="66" t="s">
        <v>1829</v>
      </c>
      <c r="Q1301" s="141">
        <v>34</v>
      </c>
    </row>
    <row r="1302" spans="1:17" s="72" customFormat="1">
      <c r="A1302" s="66"/>
      <c r="B1302" s="66" t="s">
        <v>17</v>
      </c>
      <c r="C1302" s="221" t="s">
        <v>1813</v>
      </c>
      <c r="D1302" s="66" t="s">
        <v>2501</v>
      </c>
      <c r="E1302" s="68">
        <v>0.72352000000000005</v>
      </c>
      <c r="F1302" s="74">
        <v>1</v>
      </c>
      <c r="G1302" s="74">
        <v>1</v>
      </c>
      <c r="H1302" s="68">
        <f t="shared" si="40"/>
        <v>0.72352000000000005</v>
      </c>
      <c r="I1302" s="70">
        <f t="shared" si="41"/>
        <v>0.72352000000000005</v>
      </c>
      <c r="J1302" s="71">
        <f>ROUND((H1302*'2-Calculator'!$D$26),2)</f>
        <v>4768</v>
      </c>
      <c r="K1302" s="71">
        <f>ROUND((I1302*'2-Calculator'!$D$26),2)</f>
        <v>4768</v>
      </c>
      <c r="L1302" s="69">
        <v>2.8</v>
      </c>
      <c r="M1302" s="66" t="s">
        <v>2525</v>
      </c>
      <c r="N1302" s="66" t="s">
        <v>2526</v>
      </c>
      <c r="O1302" s="66"/>
      <c r="P1302" s="66" t="s">
        <v>1829</v>
      </c>
      <c r="Q1302" s="141">
        <v>0</v>
      </c>
    </row>
    <row r="1303" spans="1:17" s="72" customFormat="1">
      <c r="A1303" s="66"/>
      <c r="B1303" s="66" t="s">
        <v>16</v>
      </c>
      <c r="C1303" s="221" t="s">
        <v>1813</v>
      </c>
      <c r="D1303" s="66" t="s">
        <v>2501</v>
      </c>
      <c r="E1303" s="68">
        <v>0.97738000000000003</v>
      </c>
      <c r="F1303" s="74">
        <v>1</v>
      </c>
      <c r="G1303" s="74">
        <v>1</v>
      </c>
      <c r="H1303" s="68">
        <f t="shared" si="40"/>
        <v>0.97738000000000003</v>
      </c>
      <c r="I1303" s="70">
        <f t="shared" si="41"/>
        <v>0.97738000000000003</v>
      </c>
      <c r="J1303" s="71">
        <f>ROUND((H1303*'2-Calculator'!$D$26),2)</f>
        <v>6440.93</v>
      </c>
      <c r="K1303" s="71">
        <f>ROUND((I1303*'2-Calculator'!$D$26),2)</f>
        <v>6440.93</v>
      </c>
      <c r="L1303" s="69">
        <v>3.33</v>
      </c>
      <c r="M1303" s="66" t="s">
        <v>2525</v>
      </c>
      <c r="N1303" s="66" t="s">
        <v>2526</v>
      </c>
      <c r="O1303" s="66"/>
      <c r="P1303" s="66" t="s">
        <v>1829</v>
      </c>
      <c r="Q1303" s="141">
        <v>21</v>
      </c>
    </row>
    <row r="1304" spans="1:17" s="72" customFormat="1">
      <c r="A1304" s="66"/>
      <c r="B1304" s="66" t="s">
        <v>15</v>
      </c>
      <c r="C1304" s="221" t="s">
        <v>1813</v>
      </c>
      <c r="D1304" s="66" t="s">
        <v>2501</v>
      </c>
      <c r="E1304" s="68">
        <v>1.6410499999999999</v>
      </c>
      <c r="F1304" s="74">
        <v>1</v>
      </c>
      <c r="G1304" s="74">
        <v>1</v>
      </c>
      <c r="H1304" s="68">
        <f t="shared" si="40"/>
        <v>1.6410499999999999</v>
      </c>
      <c r="I1304" s="70">
        <f t="shared" si="41"/>
        <v>1.6410499999999999</v>
      </c>
      <c r="J1304" s="71">
        <f>ROUND((H1304*'2-Calculator'!$D$26),2)</f>
        <v>10814.52</v>
      </c>
      <c r="K1304" s="71">
        <f>ROUND((I1304*'2-Calculator'!$D$26),2)</f>
        <v>10814.52</v>
      </c>
      <c r="L1304" s="69">
        <v>5.24</v>
      </c>
      <c r="M1304" s="66" t="s">
        <v>2525</v>
      </c>
      <c r="N1304" s="66" t="s">
        <v>2526</v>
      </c>
      <c r="O1304" s="66"/>
      <c r="P1304" s="66" t="s">
        <v>1829</v>
      </c>
      <c r="Q1304" s="141">
        <v>30</v>
      </c>
    </row>
    <row r="1305" spans="1:17" s="72" customFormat="1">
      <c r="A1305" s="66"/>
      <c r="B1305" s="66" t="s">
        <v>14</v>
      </c>
      <c r="C1305" s="221" t="s">
        <v>1813</v>
      </c>
      <c r="D1305" s="66" t="s">
        <v>2501</v>
      </c>
      <c r="E1305" s="68">
        <v>4.2576499999999999</v>
      </c>
      <c r="F1305" s="74">
        <v>1</v>
      </c>
      <c r="G1305" s="74">
        <v>1</v>
      </c>
      <c r="H1305" s="68">
        <f t="shared" si="40"/>
        <v>4.2576499999999999</v>
      </c>
      <c r="I1305" s="70">
        <f t="shared" si="41"/>
        <v>4.2576499999999999</v>
      </c>
      <c r="J1305" s="71">
        <f>ROUND((H1305*'2-Calculator'!$D$26),2)</f>
        <v>28057.91</v>
      </c>
      <c r="K1305" s="71">
        <f>ROUND((I1305*'2-Calculator'!$D$26),2)</f>
        <v>28057.91</v>
      </c>
      <c r="L1305" s="69">
        <v>10.29</v>
      </c>
      <c r="M1305" s="66" t="s">
        <v>2525</v>
      </c>
      <c r="N1305" s="66" t="s">
        <v>2526</v>
      </c>
      <c r="O1305" s="66"/>
      <c r="P1305" s="66" t="s">
        <v>1829</v>
      </c>
      <c r="Q1305" s="141">
        <v>14</v>
      </c>
    </row>
    <row r="1306" spans="1:17" s="72" customFormat="1">
      <c r="A1306" s="66"/>
      <c r="B1306" s="66" t="s">
        <v>13</v>
      </c>
      <c r="C1306" s="221" t="s">
        <v>1814</v>
      </c>
      <c r="D1306" s="66" t="s">
        <v>2388</v>
      </c>
      <c r="E1306" s="68">
        <v>1.3349599999999999</v>
      </c>
      <c r="F1306" s="74">
        <v>1</v>
      </c>
      <c r="G1306" s="74">
        <v>1</v>
      </c>
      <c r="H1306" s="68">
        <f t="shared" si="40"/>
        <v>1.3349599999999999</v>
      </c>
      <c r="I1306" s="70">
        <f t="shared" si="41"/>
        <v>1.3349599999999999</v>
      </c>
      <c r="J1306" s="71">
        <f>ROUND((H1306*'2-Calculator'!$D$26),2)</f>
        <v>8797.39</v>
      </c>
      <c r="K1306" s="71">
        <f>ROUND((I1306*'2-Calculator'!$D$26),2)</f>
        <v>8797.39</v>
      </c>
      <c r="L1306" s="69">
        <v>2.56</v>
      </c>
      <c r="M1306" s="66" t="s">
        <v>2525</v>
      </c>
      <c r="N1306" s="66" t="s">
        <v>2526</v>
      </c>
      <c r="O1306" s="66"/>
      <c r="P1306" s="66" t="s">
        <v>1829</v>
      </c>
      <c r="Q1306" s="141">
        <v>9</v>
      </c>
    </row>
    <row r="1307" spans="1:17" s="72" customFormat="1">
      <c r="A1307" s="66"/>
      <c r="B1307" s="66" t="s">
        <v>12</v>
      </c>
      <c r="C1307" s="221" t="s">
        <v>1814</v>
      </c>
      <c r="D1307" s="66" t="s">
        <v>2388</v>
      </c>
      <c r="E1307" s="68">
        <v>1.8420700000000001</v>
      </c>
      <c r="F1307" s="74">
        <v>1</v>
      </c>
      <c r="G1307" s="74">
        <v>1</v>
      </c>
      <c r="H1307" s="68">
        <f t="shared" si="40"/>
        <v>1.8420700000000001</v>
      </c>
      <c r="I1307" s="70">
        <f t="shared" si="41"/>
        <v>1.8420700000000001</v>
      </c>
      <c r="J1307" s="71">
        <f>ROUND((H1307*'2-Calculator'!$D$26),2)</f>
        <v>12139.24</v>
      </c>
      <c r="K1307" s="71">
        <f>ROUND((I1307*'2-Calculator'!$D$26),2)</f>
        <v>12139.24</v>
      </c>
      <c r="L1307" s="69">
        <v>4.09</v>
      </c>
      <c r="M1307" s="66" t="s">
        <v>2525</v>
      </c>
      <c r="N1307" s="66" t="s">
        <v>2526</v>
      </c>
      <c r="O1307" s="66"/>
      <c r="P1307" s="66" t="s">
        <v>1829</v>
      </c>
      <c r="Q1307" s="141">
        <v>18</v>
      </c>
    </row>
    <row r="1308" spans="1:17" s="72" customFormat="1">
      <c r="A1308" s="66"/>
      <c r="B1308" s="66" t="s">
        <v>11</v>
      </c>
      <c r="C1308" s="221" t="s">
        <v>1814</v>
      </c>
      <c r="D1308" s="66" t="s">
        <v>2388</v>
      </c>
      <c r="E1308" s="68">
        <v>3.0297100000000001</v>
      </c>
      <c r="F1308" s="74">
        <v>1</v>
      </c>
      <c r="G1308" s="74">
        <v>1</v>
      </c>
      <c r="H1308" s="68">
        <f t="shared" si="40"/>
        <v>3.0297100000000001</v>
      </c>
      <c r="I1308" s="70">
        <f t="shared" si="41"/>
        <v>3.0297100000000001</v>
      </c>
      <c r="J1308" s="71">
        <f>ROUND((H1308*'2-Calculator'!$D$26),2)</f>
        <v>19965.79</v>
      </c>
      <c r="K1308" s="71">
        <f>ROUND((I1308*'2-Calculator'!$D$26),2)</f>
        <v>19965.79</v>
      </c>
      <c r="L1308" s="69">
        <v>8.0500000000000007</v>
      </c>
      <c r="M1308" s="66" t="s">
        <v>2525</v>
      </c>
      <c r="N1308" s="66" t="s">
        <v>2526</v>
      </c>
      <c r="O1308" s="66"/>
      <c r="P1308" s="66" t="s">
        <v>1829</v>
      </c>
      <c r="Q1308" s="141">
        <v>30</v>
      </c>
    </row>
    <row r="1309" spans="1:17" s="72" customFormat="1">
      <c r="A1309" s="66"/>
      <c r="B1309" s="66" t="s">
        <v>10</v>
      </c>
      <c r="C1309" s="221" t="s">
        <v>1814</v>
      </c>
      <c r="D1309" s="66" t="s">
        <v>2388</v>
      </c>
      <c r="E1309" s="68">
        <v>5.5992300000000004</v>
      </c>
      <c r="F1309" s="74">
        <v>1</v>
      </c>
      <c r="G1309" s="74">
        <v>1</v>
      </c>
      <c r="H1309" s="68">
        <f t="shared" si="40"/>
        <v>5.5992300000000004</v>
      </c>
      <c r="I1309" s="70">
        <f t="shared" si="41"/>
        <v>5.5992300000000004</v>
      </c>
      <c r="J1309" s="71">
        <f>ROUND((H1309*'2-Calculator'!$D$26),2)</f>
        <v>36898.93</v>
      </c>
      <c r="K1309" s="71">
        <f>ROUND((I1309*'2-Calculator'!$D$26),2)</f>
        <v>36898.93</v>
      </c>
      <c r="L1309" s="69">
        <v>21.25</v>
      </c>
      <c r="M1309" s="66" t="s">
        <v>2525</v>
      </c>
      <c r="N1309" s="66" t="s">
        <v>2526</v>
      </c>
      <c r="O1309" s="66"/>
      <c r="P1309" s="66" t="s">
        <v>1829</v>
      </c>
      <c r="Q1309" s="141">
        <v>27</v>
      </c>
    </row>
    <row r="1310" spans="1:17" s="72" customFormat="1">
      <c r="A1310" s="66"/>
      <c r="B1310" s="66" t="s">
        <v>9</v>
      </c>
      <c r="C1310" s="221" t="s">
        <v>1815</v>
      </c>
      <c r="D1310" s="66" t="s">
        <v>2389</v>
      </c>
      <c r="E1310" s="68">
        <v>0.94601000000000002</v>
      </c>
      <c r="F1310" s="74">
        <v>1</v>
      </c>
      <c r="G1310" s="74">
        <v>1</v>
      </c>
      <c r="H1310" s="68">
        <f t="shared" si="40"/>
        <v>0.94601000000000002</v>
      </c>
      <c r="I1310" s="70">
        <f t="shared" si="41"/>
        <v>0.94601000000000002</v>
      </c>
      <c r="J1310" s="71">
        <f>ROUND((H1310*'2-Calculator'!$D$26),2)</f>
        <v>6234.21</v>
      </c>
      <c r="K1310" s="71">
        <f>ROUND((I1310*'2-Calculator'!$D$26),2)</f>
        <v>6234.21</v>
      </c>
      <c r="L1310" s="69">
        <v>2.7</v>
      </c>
      <c r="M1310" s="66" t="s">
        <v>2525</v>
      </c>
      <c r="N1310" s="66" t="s">
        <v>2526</v>
      </c>
      <c r="O1310" s="66"/>
      <c r="P1310" s="66" t="s">
        <v>1829</v>
      </c>
      <c r="Q1310" s="141">
        <v>36</v>
      </c>
    </row>
    <row r="1311" spans="1:17" s="72" customFormat="1">
      <c r="A1311" s="66"/>
      <c r="B1311" s="66" t="s">
        <v>8</v>
      </c>
      <c r="C1311" s="221" t="s">
        <v>1815</v>
      </c>
      <c r="D1311" s="66" t="s">
        <v>2389</v>
      </c>
      <c r="E1311" s="68">
        <v>1.4051400000000001</v>
      </c>
      <c r="F1311" s="74">
        <v>1</v>
      </c>
      <c r="G1311" s="74">
        <v>1</v>
      </c>
      <c r="H1311" s="68">
        <f t="shared" si="40"/>
        <v>1.4051400000000001</v>
      </c>
      <c r="I1311" s="70">
        <f t="shared" si="41"/>
        <v>1.4051400000000001</v>
      </c>
      <c r="J1311" s="71">
        <f>ROUND((H1311*'2-Calculator'!$D$26),2)</f>
        <v>9259.8700000000008</v>
      </c>
      <c r="K1311" s="71">
        <f>ROUND((I1311*'2-Calculator'!$D$26),2)</f>
        <v>9259.8700000000008</v>
      </c>
      <c r="L1311" s="69">
        <v>4.76</v>
      </c>
      <c r="M1311" s="66" t="s">
        <v>2525</v>
      </c>
      <c r="N1311" s="66" t="s">
        <v>2526</v>
      </c>
      <c r="O1311" s="66"/>
      <c r="P1311" s="66" t="s">
        <v>1829</v>
      </c>
      <c r="Q1311" s="141">
        <v>55</v>
      </c>
    </row>
    <row r="1312" spans="1:17" s="72" customFormat="1">
      <c r="A1312" s="66"/>
      <c r="B1312" s="66" t="s">
        <v>7</v>
      </c>
      <c r="C1312" s="221" t="s">
        <v>1815</v>
      </c>
      <c r="D1312" s="66" t="s">
        <v>2389</v>
      </c>
      <c r="E1312" s="68">
        <v>2.2793600000000001</v>
      </c>
      <c r="F1312" s="74">
        <v>1</v>
      </c>
      <c r="G1312" s="74">
        <v>1</v>
      </c>
      <c r="H1312" s="68">
        <f t="shared" si="40"/>
        <v>2.2793600000000001</v>
      </c>
      <c r="I1312" s="70">
        <f t="shared" si="41"/>
        <v>2.2793600000000001</v>
      </c>
      <c r="J1312" s="71">
        <f>ROUND((H1312*'2-Calculator'!$D$26),2)</f>
        <v>15020.98</v>
      </c>
      <c r="K1312" s="71">
        <f>ROUND((I1312*'2-Calculator'!$D$26),2)</f>
        <v>15020.98</v>
      </c>
      <c r="L1312" s="69">
        <v>8.6999999999999993</v>
      </c>
      <c r="M1312" s="66" t="s">
        <v>2525</v>
      </c>
      <c r="N1312" s="66" t="s">
        <v>2526</v>
      </c>
      <c r="O1312" s="66"/>
      <c r="P1312" s="66" t="s">
        <v>1829</v>
      </c>
      <c r="Q1312" s="141">
        <v>79</v>
      </c>
    </row>
    <row r="1313" spans="1:17" s="72" customFormat="1">
      <c r="A1313" s="66"/>
      <c r="B1313" s="66" t="s">
        <v>6</v>
      </c>
      <c r="C1313" s="221" t="s">
        <v>1815</v>
      </c>
      <c r="D1313" s="66" t="s">
        <v>2389</v>
      </c>
      <c r="E1313" s="68">
        <v>4.3062300000000002</v>
      </c>
      <c r="F1313" s="74">
        <v>1</v>
      </c>
      <c r="G1313" s="74">
        <v>1</v>
      </c>
      <c r="H1313" s="68">
        <f t="shared" si="40"/>
        <v>4.3062300000000002</v>
      </c>
      <c r="I1313" s="70">
        <f t="shared" si="41"/>
        <v>4.3062300000000002</v>
      </c>
      <c r="J1313" s="71">
        <f>ROUND((H1313*'2-Calculator'!$D$26),2)</f>
        <v>28378.06</v>
      </c>
      <c r="K1313" s="71">
        <f>ROUND((I1313*'2-Calculator'!$D$26),2)</f>
        <v>28378.06</v>
      </c>
      <c r="L1313" s="69">
        <v>20.16</v>
      </c>
      <c r="M1313" s="66" t="s">
        <v>2525</v>
      </c>
      <c r="N1313" s="66" t="s">
        <v>2526</v>
      </c>
      <c r="O1313" s="66"/>
      <c r="P1313" s="66" t="s">
        <v>1829</v>
      </c>
      <c r="Q1313" s="141">
        <v>33</v>
      </c>
    </row>
    <row r="1314" spans="1:17" s="72" customFormat="1">
      <c r="A1314" s="66"/>
      <c r="B1314" s="66" t="s">
        <v>5</v>
      </c>
      <c r="C1314" s="221" t="s">
        <v>1816</v>
      </c>
      <c r="D1314" s="66" t="s">
        <v>2390</v>
      </c>
      <c r="E1314" s="68">
        <v>0.83208000000000004</v>
      </c>
      <c r="F1314" s="74">
        <v>1</v>
      </c>
      <c r="G1314" s="74">
        <v>1</v>
      </c>
      <c r="H1314" s="68">
        <f t="shared" si="40"/>
        <v>0.83208000000000004</v>
      </c>
      <c r="I1314" s="70">
        <f t="shared" si="41"/>
        <v>0.83208000000000004</v>
      </c>
      <c r="J1314" s="71">
        <f>ROUND((H1314*'2-Calculator'!$D$26),2)</f>
        <v>5483.41</v>
      </c>
      <c r="K1314" s="71">
        <f>ROUND((I1314*'2-Calculator'!$D$26),2)</f>
        <v>5483.41</v>
      </c>
      <c r="L1314" s="69">
        <v>2.66</v>
      </c>
      <c r="M1314" s="66" t="s">
        <v>2525</v>
      </c>
      <c r="N1314" s="66" t="s">
        <v>2526</v>
      </c>
      <c r="O1314" s="66"/>
      <c r="P1314" s="66" t="s">
        <v>1829</v>
      </c>
      <c r="Q1314" s="141">
        <v>13</v>
      </c>
    </row>
    <row r="1315" spans="1:17" s="72" customFormat="1">
      <c r="A1315" s="66"/>
      <c r="B1315" s="66" t="s">
        <v>4</v>
      </c>
      <c r="C1315" s="221" t="s">
        <v>1816</v>
      </c>
      <c r="D1315" s="66" t="s">
        <v>2390</v>
      </c>
      <c r="E1315" s="68">
        <v>1.1787000000000001</v>
      </c>
      <c r="F1315" s="74">
        <v>1</v>
      </c>
      <c r="G1315" s="74">
        <v>1</v>
      </c>
      <c r="H1315" s="68">
        <f t="shared" si="40"/>
        <v>1.1787000000000001</v>
      </c>
      <c r="I1315" s="70">
        <f t="shared" si="41"/>
        <v>1.1787000000000001</v>
      </c>
      <c r="J1315" s="71">
        <f>ROUND((H1315*'2-Calculator'!$D$26),2)</f>
        <v>7767.63</v>
      </c>
      <c r="K1315" s="71">
        <f>ROUND((I1315*'2-Calculator'!$D$26),2)</f>
        <v>7767.63</v>
      </c>
      <c r="L1315" s="69">
        <v>3.75</v>
      </c>
      <c r="M1315" s="66" t="s">
        <v>2525</v>
      </c>
      <c r="N1315" s="66" t="s">
        <v>2526</v>
      </c>
      <c r="O1315" s="66"/>
      <c r="P1315" s="66" t="s">
        <v>1829</v>
      </c>
      <c r="Q1315" s="141">
        <v>27</v>
      </c>
    </row>
    <row r="1316" spans="1:17" s="72" customFormat="1">
      <c r="A1316" s="66"/>
      <c r="B1316" s="66" t="s">
        <v>3</v>
      </c>
      <c r="C1316" s="221" t="s">
        <v>1816</v>
      </c>
      <c r="D1316" s="66" t="s">
        <v>2390</v>
      </c>
      <c r="E1316" s="68">
        <v>1.96723</v>
      </c>
      <c r="F1316" s="74">
        <v>1</v>
      </c>
      <c r="G1316" s="74">
        <v>1</v>
      </c>
      <c r="H1316" s="68">
        <f t="shared" si="40"/>
        <v>1.96723</v>
      </c>
      <c r="I1316" s="70">
        <f t="shared" si="41"/>
        <v>1.96723</v>
      </c>
      <c r="J1316" s="71">
        <f>ROUND((H1316*'2-Calculator'!$D$26),2)</f>
        <v>12964.05</v>
      </c>
      <c r="K1316" s="71">
        <f>ROUND((I1316*'2-Calculator'!$D$26),2)</f>
        <v>12964.05</v>
      </c>
      <c r="L1316" s="69">
        <v>8.1999999999999993</v>
      </c>
      <c r="M1316" s="66" t="s">
        <v>2525</v>
      </c>
      <c r="N1316" s="66" t="s">
        <v>2526</v>
      </c>
      <c r="O1316" s="66"/>
      <c r="P1316" s="66" t="s">
        <v>1829</v>
      </c>
      <c r="Q1316" s="141">
        <v>23</v>
      </c>
    </row>
    <row r="1317" spans="1:17" s="72" customFormat="1">
      <c r="A1317" s="66"/>
      <c r="B1317" s="66" t="s">
        <v>2</v>
      </c>
      <c r="C1317" s="221" t="s">
        <v>1816</v>
      </c>
      <c r="D1317" s="66" t="s">
        <v>2390</v>
      </c>
      <c r="E1317" s="68">
        <v>3.6941899999999999</v>
      </c>
      <c r="F1317" s="74">
        <v>1</v>
      </c>
      <c r="G1317" s="74">
        <v>1</v>
      </c>
      <c r="H1317" s="68">
        <f t="shared" si="40"/>
        <v>3.6941899999999999</v>
      </c>
      <c r="I1317" s="70">
        <f t="shared" si="41"/>
        <v>3.6941899999999999</v>
      </c>
      <c r="J1317" s="71">
        <f>ROUND((H1317*'2-Calculator'!$D$26),2)</f>
        <v>24344.71</v>
      </c>
      <c r="K1317" s="71">
        <f>ROUND((I1317*'2-Calculator'!$D$26),2)</f>
        <v>24344.71</v>
      </c>
      <c r="L1317" s="69">
        <v>16.54</v>
      </c>
      <c r="M1317" s="66" t="s">
        <v>2525</v>
      </c>
      <c r="N1317" s="66" t="s">
        <v>2526</v>
      </c>
      <c r="O1317" s="66"/>
      <c r="P1317" s="66" t="s">
        <v>1829</v>
      </c>
      <c r="Q1317" s="141">
        <v>7</v>
      </c>
    </row>
    <row r="1318" spans="1:17" s="72" customFormat="1">
      <c r="A1318" s="66"/>
      <c r="B1318" s="66" t="s">
        <v>1</v>
      </c>
      <c r="C1318" s="221" t="s">
        <v>1817</v>
      </c>
      <c r="D1318" s="66" t="s">
        <v>2391</v>
      </c>
      <c r="E1318" s="68">
        <v>-1</v>
      </c>
      <c r="F1318" s="74">
        <v>0</v>
      </c>
      <c r="G1318" s="74">
        <v>0</v>
      </c>
      <c r="H1318" s="68">
        <f t="shared" si="40"/>
        <v>0</v>
      </c>
      <c r="I1318" s="70">
        <f t="shared" si="41"/>
        <v>0</v>
      </c>
      <c r="J1318" s="71">
        <f>ROUND((H1318*'2-Calculator'!$D$26),2)</f>
        <v>0</v>
      </c>
      <c r="K1318" s="71">
        <f>ROUND((I1318*'2-Calculator'!$D$26),2)</f>
        <v>0</v>
      </c>
      <c r="L1318" s="69">
        <v>0</v>
      </c>
      <c r="M1318" s="66" t="s">
        <v>2536</v>
      </c>
      <c r="N1318" s="66" t="s">
        <v>2536</v>
      </c>
      <c r="O1318" s="66"/>
      <c r="P1318" s="66" t="s">
        <v>1259</v>
      </c>
      <c r="Q1318" s="141">
        <v>0</v>
      </c>
    </row>
    <row r="1319" spans="1:17" s="72" customFormat="1">
      <c r="A1319" s="66"/>
      <c r="B1319" s="66" t="s">
        <v>0</v>
      </c>
      <c r="C1319" s="221" t="s">
        <v>1818</v>
      </c>
      <c r="D1319" s="66" t="s">
        <v>2114</v>
      </c>
      <c r="E1319" s="68">
        <v>-1</v>
      </c>
      <c r="F1319" s="74">
        <v>0</v>
      </c>
      <c r="G1319" s="74">
        <v>0</v>
      </c>
      <c r="H1319" s="68">
        <f t="shared" si="40"/>
        <v>0</v>
      </c>
      <c r="I1319" s="70">
        <f t="shared" si="41"/>
        <v>0</v>
      </c>
      <c r="J1319" s="71">
        <f>ROUND((H1319*'2-Calculator'!$D$26),2)</f>
        <v>0</v>
      </c>
      <c r="K1319" s="71">
        <f>ROUND((I1319*'2-Calculator'!$D$26),2)</f>
        <v>0</v>
      </c>
      <c r="L1319" s="69">
        <v>0</v>
      </c>
      <c r="M1319" s="66" t="s">
        <v>2536</v>
      </c>
      <c r="N1319" s="66" t="s">
        <v>2536</v>
      </c>
      <c r="O1319" s="66"/>
      <c r="P1319" s="66" t="s">
        <v>1259</v>
      </c>
      <c r="Q1319" s="141">
        <v>0</v>
      </c>
    </row>
    <row r="1320" spans="1:17" s="72" customFormat="1">
      <c r="A1320" s="66"/>
      <c r="B1320" s="224" t="s">
        <v>2502</v>
      </c>
      <c r="C1320" s="225"/>
      <c r="D1320" s="226"/>
      <c r="E1320" s="227"/>
      <c r="F1320" s="228"/>
      <c r="G1320" s="228"/>
      <c r="H1320" s="227"/>
      <c r="I1320" s="229"/>
      <c r="J1320" s="230"/>
      <c r="K1320" s="230"/>
      <c r="L1320" s="231"/>
      <c r="M1320" s="232"/>
      <c r="N1320" s="232"/>
      <c r="O1320" s="232"/>
      <c r="P1320" s="232"/>
      <c r="Q1320" s="233">
        <f>SUM(Q14:Q1319)</f>
        <v>94865</v>
      </c>
    </row>
  </sheetData>
  <sheetProtection autoFilter="0"/>
  <autoFilter ref="A13:Q1320" xr:uid="{00000000-0009-0000-0000-000002000000}"/>
  <mergeCells count="10">
    <mergeCell ref="A10:Q10"/>
    <mergeCell ref="A11:Q11"/>
    <mergeCell ref="A1:Q1"/>
    <mergeCell ref="A3:Q3"/>
    <mergeCell ref="A4:Q4"/>
    <mergeCell ref="A5:Q5"/>
    <mergeCell ref="A6:Q6"/>
    <mergeCell ref="A7:Q7"/>
    <mergeCell ref="A8:Q8"/>
    <mergeCell ref="A9:Q9"/>
  </mergeCells>
  <pageMargins left="0.25" right="0.25" top="0.5" bottom="0.75" header="0.3" footer="0.3"/>
  <pageSetup scale="63" fitToHeight="0" pageOrder="overThenDown" orientation="landscape" r:id="rId1"/>
  <headerFooter scaleWithDoc="0">
    <oddFooter>&amp;L&amp;8Mississippi Division of Medicaid DRG Pricing Calculator&amp;C&amp;8Tab 3 - DRG Table&amp;R&amp;8 2020-21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3"/>
  <sheetViews>
    <sheetView zoomScaleNormal="100" workbookViewId="0">
      <pane xSplit="2" ySplit="8" topLeftCell="C60" activePane="bottomRight" state="frozen"/>
      <selection pane="topRight" activeCell="C1" sqref="C1"/>
      <selection pane="bottomLeft" activeCell="A8" sqref="A8"/>
      <selection pane="bottomRight" activeCell="H71" sqref="H71"/>
    </sheetView>
  </sheetViews>
  <sheetFormatPr defaultColWidth="9.140625" defaultRowHeight="13.7" customHeight="1"/>
  <cols>
    <col min="1" max="1" width="12.7109375" style="6" customWidth="1"/>
    <col min="2" max="2" width="11.85546875" style="6" customWidth="1"/>
    <col min="3" max="3" width="53.85546875" style="6" bestFit="1" customWidth="1"/>
    <col min="4" max="5" width="14.7109375" style="6" customWidth="1"/>
    <col min="6" max="6" width="9.28515625" style="6" customWidth="1"/>
    <col min="7" max="7" width="7.140625" style="6" customWidth="1"/>
    <col min="8" max="8" width="26.42578125" style="43" customWidth="1"/>
    <col min="9" max="9" width="34.7109375" style="4" customWidth="1"/>
    <col min="10" max="16384" width="9.140625" style="6"/>
  </cols>
  <sheetData>
    <row r="1" spans="1:11" s="5" customFormat="1" ht="19.5" customHeight="1">
      <c r="A1" s="222" t="s">
        <v>1882</v>
      </c>
      <c r="B1" s="223"/>
      <c r="C1" s="113"/>
      <c r="D1" s="112"/>
      <c r="E1" s="112"/>
      <c r="F1" s="112"/>
      <c r="G1" s="112"/>
      <c r="H1" s="248"/>
      <c r="I1" s="214"/>
    </row>
    <row r="2" spans="1:11" ht="5.25" customHeight="1">
      <c r="A2" s="216"/>
      <c r="B2" s="217"/>
      <c r="C2" s="218"/>
      <c r="D2" s="219"/>
      <c r="E2" s="219"/>
      <c r="F2" s="219"/>
      <c r="G2" s="219"/>
      <c r="H2" s="249"/>
      <c r="I2" s="220"/>
    </row>
    <row r="3" spans="1:11" s="36" customFormat="1" ht="12.75">
      <c r="A3" s="244" t="s">
        <v>2012</v>
      </c>
      <c r="B3" s="117"/>
      <c r="C3" s="118"/>
      <c r="D3" s="119"/>
      <c r="E3" s="120"/>
      <c r="F3" s="121"/>
      <c r="G3" s="120"/>
      <c r="H3" s="250"/>
      <c r="I3" s="215"/>
    </row>
    <row r="4" spans="1:11" s="37" customFormat="1" ht="12.75" customHeight="1">
      <c r="A4" s="123" t="s">
        <v>2593</v>
      </c>
      <c r="B4" s="124"/>
      <c r="C4" s="125"/>
      <c r="D4" s="104"/>
      <c r="E4" s="122"/>
      <c r="F4" s="126"/>
      <c r="G4" s="120"/>
      <c r="H4" s="250"/>
      <c r="I4" s="215"/>
    </row>
    <row r="5" spans="1:11" s="37" customFormat="1" ht="12.75" customHeight="1">
      <c r="A5" s="127" t="s">
        <v>1883</v>
      </c>
      <c r="B5" s="122"/>
      <c r="C5" s="125"/>
      <c r="D5" s="122"/>
      <c r="E5" s="122"/>
      <c r="F5" s="126"/>
      <c r="G5" s="120"/>
      <c r="H5" s="250"/>
      <c r="I5" s="215"/>
    </row>
    <row r="6" spans="1:11" s="37" customFormat="1" ht="12.75" customHeight="1" thickBot="1">
      <c r="A6" s="245"/>
      <c r="B6" s="246"/>
      <c r="C6" s="246"/>
      <c r="D6" s="246"/>
      <c r="E6" s="246"/>
      <c r="F6" s="246"/>
      <c r="G6" s="246"/>
      <c r="H6" s="246"/>
      <c r="I6" s="247"/>
    </row>
    <row r="7" spans="1:11" ht="5.25" customHeight="1">
      <c r="A7" s="216"/>
      <c r="B7" s="217"/>
      <c r="C7" s="218"/>
      <c r="D7" s="219"/>
      <c r="E7" s="219"/>
      <c r="F7" s="219"/>
      <c r="G7" s="219"/>
      <c r="H7" s="249"/>
      <c r="I7" s="220"/>
    </row>
    <row r="8" spans="1:11" s="7" customFormat="1" ht="48">
      <c r="A8" s="135" t="s">
        <v>1272</v>
      </c>
      <c r="B8" s="136" t="s">
        <v>1273</v>
      </c>
      <c r="C8" s="137" t="s">
        <v>2522</v>
      </c>
      <c r="D8" s="138" t="s">
        <v>2578</v>
      </c>
      <c r="E8" s="138" t="s">
        <v>2594</v>
      </c>
      <c r="F8" s="137" t="s">
        <v>1274</v>
      </c>
      <c r="G8" s="137" t="s">
        <v>1275</v>
      </c>
      <c r="H8" s="137" t="s">
        <v>2582</v>
      </c>
      <c r="I8" s="139" t="s">
        <v>2591</v>
      </c>
    </row>
    <row r="9" spans="1:11" s="1" customFormat="1" ht="13.7" customHeight="1">
      <c r="A9" s="14" t="s">
        <v>1298</v>
      </c>
      <c r="B9" s="9" t="s">
        <v>1905</v>
      </c>
      <c r="C9" s="10" t="s">
        <v>1299</v>
      </c>
      <c r="D9" s="255">
        <v>0.246</v>
      </c>
      <c r="E9" s="256">
        <v>0.246</v>
      </c>
      <c r="F9" s="11" t="s">
        <v>1209</v>
      </c>
      <c r="G9" s="12" t="s">
        <v>1300</v>
      </c>
      <c r="H9" s="140" t="s">
        <v>2575</v>
      </c>
      <c r="I9" s="257" t="s">
        <v>2596</v>
      </c>
    </row>
    <row r="10" spans="1:11" s="1" customFormat="1" ht="13.7" customHeight="1">
      <c r="A10" s="8" t="s">
        <v>1301</v>
      </c>
      <c r="B10" s="15" t="s">
        <v>1906</v>
      </c>
      <c r="C10" s="10" t="s">
        <v>1841</v>
      </c>
      <c r="D10" s="255">
        <v>0.27860000000000001</v>
      </c>
      <c r="E10" s="256">
        <v>0.2737</v>
      </c>
      <c r="F10" s="11" t="s">
        <v>1209</v>
      </c>
      <c r="G10" s="12" t="s">
        <v>1300</v>
      </c>
      <c r="H10" s="140" t="s">
        <v>2576</v>
      </c>
      <c r="I10" s="257" t="s">
        <v>2597</v>
      </c>
    </row>
    <row r="11" spans="1:11" s="1" customFormat="1" ht="13.7" customHeight="1">
      <c r="A11" s="14" t="s">
        <v>1302</v>
      </c>
      <c r="B11" s="15" t="s">
        <v>1907</v>
      </c>
      <c r="C11" s="10" t="s">
        <v>1303</v>
      </c>
      <c r="D11" s="255">
        <v>0.47549999999999998</v>
      </c>
      <c r="E11" s="256">
        <v>0.54559999999999997</v>
      </c>
      <c r="F11" s="11" t="s">
        <v>1209</v>
      </c>
      <c r="G11" s="12" t="s">
        <v>1300</v>
      </c>
      <c r="H11" s="140" t="s">
        <v>2576</v>
      </c>
      <c r="I11" s="257" t="s">
        <v>2597</v>
      </c>
      <c r="K11" s="258" t="s">
        <v>2592</v>
      </c>
    </row>
    <row r="12" spans="1:11" s="1" customFormat="1" ht="13.7" customHeight="1">
      <c r="A12" s="14" t="s">
        <v>1305</v>
      </c>
      <c r="B12" s="15" t="s">
        <v>1909</v>
      </c>
      <c r="C12" s="10" t="s">
        <v>1306</v>
      </c>
      <c r="D12" s="255">
        <v>0.58140000000000003</v>
      </c>
      <c r="E12" s="256">
        <v>0.57679999999999998</v>
      </c>
      <c r="F12" s="11" t="s">
        <v>1209</v>
      </c>
      <c r="G12" s="12" t="s">
        <v>1300</v>
      </c>
      <c r="H12" s="140" t="s">
        <v>2576</v>
      </c>
      <c r="I12" s="257" t="s">
        <v>2597</v>
      </c>
    </row>
    <row r="13" spans="1:11" s="1" customFormat="1" ht="13.7" customHeight="1">
      <c r="A13" s="14" t="s">
        <v>1307</v>
      </c>
      <c r="B13" s="15" t="s">
        <v>1910</v>
      </c>
      <c r="C13" s="10" t="s">
        <v>1308</v>
      </c>
      <c r="D13" s="255">
        <v>0.70909999999999995</v>
      </c>
      <c r="E13" s="256">
        <v>0.66900000000000004</v>
      </c>
      <c r="F13" s="11" t="s">
        <v>1209</v>
      </c>
      <c r="G13" s="12" t="s">
        <v>1300</v>
      </c>
      <c r="H13" s="140" t="s">
        <v>2576</v>
      </c>
      <c r="I13" s="257" t="s">
        <v>2597</v>
      </c>
    </row>
    <row r="14" spans="1:11" s="1" customFormat="1" ht="13.7" customHeight="1">
      <c r="A14" s="14" t="s">
        <v>1367</v>
      </c>
      <c r="B14" s="15" t="s">
        <v>1942</v>
      </c>
      <c r="C14" s="10" t="s">
        <v>2134</v>
      </c>
      <c r="D14" s="255">
        <v>0.56010000000000004</v>
      </c>
      <c r="E14" s="256">
        <v>0.59040000000000004</v>
      </c>
      <c r="F14" s="11" t="s">
        <v>1209</v>
      </c>
      <c r="G14" s="12" t="s">
        <v>1300</v>
      </c>
      <c r="H14" s="140" t="s">
        <v>2576</v>
      </c>
      <c r="I14" s="257" t="s">
        <v>2597</v>
      </c>
    </row>
    <row r="15" spans="1:11" s="1" customFormat="1" ht="13.7" customHeight="1">
      <c r="A15" s="8" t="s">
        <v>1383</v>
      </c>
      <c r="B15" s="15" t="s">
        <v>1965</v>
      </c>
      <c r="C15" s="10" t="s">
        <v>2136</v>
      </c>
      <c r="D15" s="255">
        <v>0.66710000000000003</v>
      </c>
      <c r="E15" s="256">
        <v>0.61309999999999998</v>
      </c>
      <c r="F15" s="11" t="s">
        <v>1209</v>
      </c>
      <c r="G15" s="12" t="s">
        <v>1300</v>
      </c>
      <c r="H15" s="140" t="s">
        <v>2576</v>
      </c>
      <c r="I15" s="257" t="s">
        <v>2597</v>
      </c>
    </row>
    <row r="16" spans="1:11" s="1" customFormat="1" ht="13.7" customHeight="1">
      <c r="A16" s="14" t="s">
        <v>1309</v>
      </c>
      <c r="B16" s="15" t="s">
        <v>1911</v>
      </c>
      <c r="C16" s="10" t="s">
        <v>1310</v>
      </c>
      <c r="D16" s="255">
        <v>0.33850000000000002</v>
      </c>
      <c r="E16" s="256">
        <v>0.14599999999999999</v>
      </c>
      <c r="F16" s="11" t="s">
        <v>1209</v>
      </c>
      <c r="G16" s="12" t="s">
        <v>1300</v>
      </c>
      <c r="H16" s="140" t="s">
        <v>2576</v>
      </c>
      <c r="I16" s="257" t="s">
        <v>2597</v>
      </c>
    </row>
    <row r="17" spans="1:9" s="1" customFormat="1" ht="13.7" customHeight="1">
      <c r="A17" s="14" t="s">
        <v>1325</v>
      </c>
      <c r="B17" s="15" t="s">
        <v>1919</v>
      </c>
      <c r="C17" s="17" t="s">
        <v>2131</v>
      </c>
      <c r="D17" s="255">
        <v>0.69689999999999996</v>
      </c>
      <c r="E17" s="256">
        <v>0.5524</v>
      </c>
      <c r="F17" s="11" t="s">
        <v>1209</v>
      </c>
      <c r="G17" s="12" t="s">
        <v>1300</v>
      </c>
      <c r="H17" s="140" t="s">
        <v>2576</v>
      </c>
      <c r="I17" s="257" t="s">
        <v>2597</v>
      </c>
    </row>
    <row r="18" spans="1:9" s="1" customFormat="1" ht="13.7" customHeight="1">
      <c r="A18" s="14" t="s">
        <v>1311</v>
      </c>
      <c r="B18" s="15" t="s">
        <v>1912</v>
      </c>
      <c r="C18" s="10" t="s">
        <v>1312</v>
      </c>
      <c r="D18" s="255">
        <v>0.2616</v>
      </c>
      <c r="E18" s="256">
        <v>0.2697</v>
      </c>
      <c r="F18" s="11" t="s">
        <v>1209</v>
      </c>
      <c r="G18" s="12" t="s">
        <v>1300</v>
      </c>
      <c r="H18" s="140" t="s">
        <v>2576</v>
      </c>
      <c r="I18" s="257" t="s">
        <v>2597</v>
      </c>
    </row>
    <row r="19" spans="1:9" s="1" customFormat="1" ht="13.7" customHeight="1">
      <c r="A19" s="14" t="s">
        <v>1313</v>
      </c>
      <c r="B19" s="15" t="s">
        <v>1913</v>
      </c>
      <c r="C19" s="10" t="s">
        <v>1314</v>
      </c>
      <c r="D19" s="255">
        <v>0.26229999999999998</v>
      </c>
      <c r="E19" s="256">
        <v>0.28439999999999999</v>
      </c>
      <c r="F19" s="11" t="s">
        <v>1209</v>
      </c>
      <c r="G19" s="12" t="s">
        <v>1300</v>
      </c>
      <c r="H19" s="140" t="s">
        <v>2576</v>
      </c>
      <c r="I19" s="257" t="s">
        <v>2597</v>
      </c>
    </row>
    <row r="20" spans="1:9" s="1" customFormat="1" ht="13.7" customHeight="1">
      <c r="A20" s="14" t="s">
        <v>1315</v>
      </c>
      <c r="B20" s="15" t="s">
        <v>1914</v>
      </c>
      <c r="C20" s="10" t="s">
        <v>1316</v>
      </c>
      <c r="D20" s="255">
        <v>0.30049999999999999</v>
      </c>
      <c r="E20" s="256">
        <v>0.29020000000000001</v>
      </c>
      <c r="F20" s="11" t="s">
        <v>1209</v>
      </c>
      <c r="G20" s="12" t="s">
        <v>1300</v>
      </c>
      <c r="H20" s="140" t="s">
        <v>2576</v>
      </c>
      <c r="I20" s="257" t="s">
        <v>2597</v>
      </c>
    </row>
    <row r="21" spans="1:9" s="1" customFormat="1" ht="13.7" customHeight="1">
      <c r="A21" s="14" t="s">
        <v>1317</v>
      </c>
      <c r="B21" s="15" t="s">
        <v>1915</v>
      </c>
      <c r="C21" s="10" t="s">
        <v>1318</v>
      </c>
      <c r="D21" s="255">
        <v>0.316</v>
      </c>
      <c r="E21" s="256">
        <v>0.34250000000000003</v>
      </c>
      <c r="F21" s="11" t="s">
        <v>1209</v>
      </c>
      <c r="G21" s="12" t="s">
        <v>1300</v>
      </c>
      <c r="H21" s="140" t="s">
        <v>2576</v>
      </c>
      <c r="I21" s="257" t="s">
        <v>2597</v>
      </c>
    </row>
    <row r="22" spans="1:9" s="1" customFormat="1" ht="13.7" customHeight="1">
      <c r="A22" s="8" t="s">
        <v>1319</v>
      </c>
      <c r="B22" s="15" t="s">
        <v>1916</v>
      </c>
      <c r="C22" s="10" t="s">
        <v>1842</v>
      </c>
      <c r="D22" s="255">
        <v>0.78559999999999997</v>
      </c>
      <c r="E22" s="256">
        <v>0.76139999999999997</v>
      </c>
      <c r="F22" s="11" t="s">
        <v>1209</v>
      </c>
      <c r="G22" s="12" t="s">
        <v>1300</v>
      </c>
      <c r="H22" s="140" t="s">
        <v>2576</v>
      </c>
      <c r="I22" s="257" t="s">
        <v>2597</v>
      </c>
    </row>
    <row r="23" spans="1:9" s="1" customFormat="1" ht="13.7" customHeight="1">
      <c r="A23" s="14" t="s">
        <v>1321</v>
      </c>
      <c r="B23" s="15" t="s">
        <v>1917</v>
      </c>
      <c r="C23" s="10" t="s">
        <v>1322</v>
      </c>
      <c r="D23" s="255">
        <v>0.16750000000000001</v>
      </c>
      <c r="E23" s="256">
        <v>0.1482</v>
      </c>
      <c r="F23" s="11" t="s">
        <v>1209</v>
      </c>
      <c r="G23" s="12" t="s">
        <v>1300</v>
      </c>
      <c r="H23" s="140" t="s">
        <v>2576</v>
      </c>
      <c r="I23" s="257" t="s">
        <v>2597</v>
      </c>
    </row>
    <row r="24" spans="1:9" s="1" customFormat="1" ht="13.7" customHeight="1">
      <c r="A24" s="14" t="s">
        <v>1323</v>
      </c>
      <c r="B24" s="15" t="s">
        <v>1918</v>
      </c>
      <c r="C24" s="10" t="s">
        <v>1324</v>
      </c>
      <c r="D24" s="255">
        <v>0.72650000000000003</v>
      </c>
      <c r="E24" s="256">
        <v>0.30759999999999998</v>
      </c>
      <c r="F24" s="11" t="s">
        <v>1209</v>
      </c>
      <c r="G24" s="12" t="s">
        <v>1300</v>
      </c>
      <c r="H24" s="140" t="s">
        <v>2575</v>
      </c>
      <c r="I24" s="257" t="s">
        <v>2597</v>
      </c>
    </row>
    <row r="25" spans="1:9" s="1" customFormat="1" ht="13.7" customHeight="1">
      <c r="A25" s="14" t="s">
        <v>1327</v>
      </c>
      <c r="B25" s="15" t="s">
        <v>1920</v>
      </c>
      <c r="C25" s="10" t="s">
        <v>1843</v>
      </c>
      <c r="D25" s="255">
        <v>0.6038</v>
      </c>
      <c r="E25" s="256">
        <v>0.62660000000000005</v>
      </c>
      <c r="F25" s="11" t="s">
        <v>1209</v>
      </c>
      <c r="G25" s="12" t="s">
        <v>1300</v>
      </c>
      <c r="H25" s="140" t="s">
        <v>2576</v>
      </c>
      <c r="I25" s="257" t="s">
        <v>2597</v>
      </c>
    </row>
    <row r="26" spans="1:9" s="1" customFormat="1" ht="13.7" customHeight="1">
      <c r="A26" s="14" t="s">
        <v>1328</v>
      </c>
      <c r="B26" s="15" t="s">
        <v>1921</v>
      </c>
      <c r="C26" s="10" t="s">
        <v>2120</v>
      </c>
      <c r="D26" s="255">
        <v>0.29930000000000001</v>
      </c>
      <c r="E26" s="256">
        <v>0.31219999999999998</v>
      </c>
      <c r="F26" s="11" t="s">
        <v>1209</v>
      </c>
      <c r="G26" s="12" t="s">
        <v>1300</v>
      </c>
      <c r="H26" s="140" t="s">
        <v>2576</v>
      </c>
      <c r="I26" s="257" t="s">
        <v>2597</v>
      </c>
    </row>
    <row r="27" spans="1:9" s="1" customFormat="1" ht="13.7" customHeight="1">
      <c r="A27" s="8" t="s">
        <v>1329</v>
      </c>
      <c r="B27" s="15" t="s">
        <v>1922</v>
      </c>
      <c r="C27" s="10" t="s">
        <v>1844</v>
      </c>
      <c r="D27" s="255">
        <v>0.3115</v>
      </c>
      <c r="E27" s="256">
        <v>0.31180000000000002</v>
      </c>
      <c r="F27" s="11" t="s">
        <v>1209</v>
      </c>
      <c r="G27" s="12" t="s">
        <v>1300</v>
      </c>
      <c r="H27" s="140" t="s">
        <v>2576</v>
      </c>
      <c r="I27" s="257" t="s">
        <v>2597</v>
      </c>
    </row>
    <row r="28" spans="1:9" s="1" customFormat="1" ht="13.7" customHeight="1">
      <c r="A28" s="14" t="s">
        <v>1353</v>
      </c>
      <c r="B28" s="15" t="s">
        <v>1935</v>
      </c>
      <c r="C28" s="10" t="s">
        <v>2587</v>
      </c>
      <c r="D28" s="255">
        <v>0.47899999999999998</v>
      </c>
      <c r="E28" s="256">
        <v>0.44840000000000002</v>
      </c>
      <c r="F28" s="11" t="s">
        <v>1209</v>
      </c>
      <c r="G28" s="12" t="s">
        <v>1300</v>
      </c>
      <c r="H28" s="140" t="s">
        <v>2576</v>
      </c>
      <c r="I28" s="257" t="s">
        <v>2597</v>
      </c>
    </row>
    <row r="29" spans="1:9" s="1" customFormat="1" ht="13.7" customHeight="1">
      <c r="A29" s="14" t="s">
        <v>1330</v>
      </c>
      <c r="B29" s="15" t="s">
        <v>1923</v>
      </c>
      <c r="C29" s="10" t="s">
        <v>1331</v>
      </c>
      <c r="D29" s="255">
        <v>0.60150000000000003</v>
      </c>
      <c r="E29" s="256">
        <v>0.5333</v>
      </c>
      <c r="F29" s="11" t="s">
        <v>1209</v>
      </c>
      <c r="G29" s="12" t="s">
        <v>1300</v>
      </c>
      <c r="H29" s="140" t="s">
        <v>2575</v>
      </c>
      <c r="I29" s="257" t="s">
        <v>2597</v>
      </c>
    </row>
    <row r="30" spans="1:9" s="1" customFormat="1" ht="13.7" customHeight="1">
      <c r="A30" s="8" t="s">
        <v>1333</v>
      </c>
      <c r="B30" s="15" t="s">
        <v>1924</v>
      </c>
      <c r="C30" s="10" t="s">
        <v>1334</v>
      </c>
      <c r="D30" s="255">
        <v>0.4572</v>
      </c>
      <c r="E30" s="256">
        <v>0.40160000000000001</v>
      </c>
      <c r="F30" s="11" t="s">
        <v>1209</v>
      </c>
      <c r="G30" s="12" t="s">
        <v>1300</v>
      </c>
      <c r="H30" s="140" t="s">
        <v>2576</v>
      </c>
      <c r="I30" s="257" t="s">
        <v>2597</v>
      </c>
    </row>
    <row r="31" spans="1:9" s="1" customFormat="1" ht="13.7" customHeight="1">
      <c r="A31" s="14" t="s">
        <v>1335</v>
      </c>
      <c r="B31" s="15" t="s">
        <v>1925</v>
      </c>
      <c r="C31" s="17" t="s">
        <v>2132</v>
      </c>
      <c r="D31" s="255">
        <v>0.72650000000000003</v>
      </c>
      <c r="E31" s="256">
        <v>0.51839999999999997</v>
      </c>
      <c r="F31" s="11" t="s">
        <v>1209</v>
      </c>
      <c r="G31" s="12" t="s">
        <v>1300</v>
      </c>
      <c r="H31" s="140" t="s">
        <v>2575</v>
      </c>
      <c r="I31" s="257" t="s">
        <v>2596</v>
      </c>
    </row>
    <row r="32" spans="1:9" s="1" customFormat="1" ht="13.7" customHeight="1">
      <c r="A32" s="14" t="s">
        <v>2538</v>
      </c>
      <c r="B32" s="15" t="s">
        <v>2539</v>
      </c>
      <c r="C32" s="10" t="s">
        <v>2588</v>
      </c>
      <c r="D32" s="255">
        <v>0.60819999999999996</v>
      </c>
      <c r="E32" s="256">
        <v>0.49399999999999999</v>
      </c>
      <c r="F32" s="11" t="s">
        <v>1209</v>
      </c>
      <c r="G32" s="12" t="s">
        <v>1300</v>
      </c>
      <c r="H32" s="140" t="s">
        <v>2576</v>
      </c>
      <c r="I32" s="257" t="s">
        <v>2597</v>
      </c>
    </row>
    <row r="33" spans="1:9" s="1" customFormat="1" ht="13.7" customHeight="1">
      <c r="A33" s="14" t="s">
        <v>1336</v>
      </c>
      <c r="B33" s="15" t="s">
        <v>1926</v>
      </c>
      <c r="C33" s="10" t="s">
        <v>1337</v>
      </c>
      <c r="D33" s="255">
        <v>0.60680000000000001</v>
      </c>
      <c r="E33" s="256">
        <v>0.62280000000000002</v>
      </c>
      <c r="F33" s="11" t="s">
        <v>1209</v>
      </c>
      <c r="G33" s="12" t="s">
        <v>1300</v>
      </c>
      <c r="H33" s="140" t="s">
        <v>2576</v>
      </c>
      <c r="I33" s="257" t="s">
        <v>2597</v>
      </c>
    </row>
    <row r="34" spans="1:9" s="1" customFormat="1" ht="13.7" customHeight="1">
      <c r="A34" s="14" t="s">
        <v>1338</v>
      </c>
      <c r="B34" s="15" t="s">
        <v>1927</v>
      </c>
      <c r="C34" s="10" t="s">
        <v>1339</v>
      </c>
      <c r="D34" s="255">
        <v>0.2969</v>
      </c>
      <c r="E34" s="256">
        <v>0.29270000000000002</v>
      </c>
      <c r="F34" s="11" t="s">
        <v>1209</v>
      </c>
      <c r="G34" s="12" t="s">
        <v>1300</v>
      </c>
      <c r="H34" s="140" t="s">
        <v>2576</v>
      </c>
      <c r="I34" s="257" t="s">
        <v>2597</v>
      </c>
    </row>
    <row r="35" spans="1:9" s="1" customFormat="1" ht="13.7" customHeight="1">
      <c r="A35" s="14" t="s">
        <v>1340</v>
      </c>
      <c r="B35" s="15" t="s">
        <v>1928</v>
      </c>
      <c r="C35" s="10" t="s">
        <v>1341</v>
      </c>
      <c r="D35" s="255">
        <v>0.58650000000000002</v>
      </c>
      <c r="E35" s="256">
        <v>0.60119999999999996</v>
      </c>
      <c r="F35" s="11" t="s">
        <v>1209</v>
      </c>
      <c r="G35" s="12" t="s">
        <v>1300</v>
      </c>
      <c r="H35" s="140" t="s">
        <v>2576</v>
      </c>
      <c r="I35" s="257" t="s">
        <v>2597</v>
      </c>
    </row>
    <row r="36" spans="1:9" s="1" customFormat="1" ht="13.7" customHeight="1">
      <c r="A36" s="14" t="s">
        <v>1342</v>
      </c>
      <c r="B36" s="15" t="s">
        <v>1929</v>
      </c>
      <c r="C36" s="17" t="s">
        <v>2133</v>
      </c>
      <c r="D36" s="255">
        <v>0.18379999999999999</v>
      </c>
      <c r="E36" s="256">
        <v>0.19400000000000001</v>
      </c>
      <c r="F36" s="11" t="s">
        <v>1209</v>
      </c>
      <c r="G36" s="12" t="s">
        <v>1300</v>
      </c>
      <c r="H36" s="140" t="s">
        <v>2576</v>
      </c>
      <c r="I36" s="257" t="s">
        <v>2597</v>
      </c>
    </row>
    <row r="37" spans="1:9" s="1" customFormat="1" ht="13.7" customHeight="1">
      <c r="A37" s="8" t="s">
        <v>1343</v>
      </c>
      <c r="B37" s="15" t="s">
        <v>1930</v>
      </c>
      <c r="C37" s="10" t="s">
        <v>1344</v>
      </c>
      <c r="D37" s="255">
        <v>0.45929999999999999</v>
      </c>
      <c r="E37" s="256">
        <v>0.44140000000000001</v>
      </c>
      <c r="F37" s="11" t="s">
        <v>1209</v>
      </c>
      <c r="G37" s="12" t="s">
        <v>1300</v>
      </c>
      <c r="H37" s="140" t="s">
        <v>2576</v>
      </c>
      <c r="I37" s="257" t="s">
        <v>2597</v>
      </c>
    </row>
    <row r="38" spans="1:9" s="1" customFormat="1" ht="13.7" customHeight="1">
      <c r="A38" s="14" t="s">
        <v>1346</v>
      </c>
      <c r="B38" s="15" t="s">
        <v>1931</v>
      </c>
      <c r="C38" s="10" t="s">
        <v>1347</v>
      </c>
      <c r="D38" s="255">
        <v>0.60150000000000003</v>
      </c>
      <c r="E38" s="256">
        <v>1</v>
      </c>
      <c r="F38" s="11" t="s">
        <v>1209</v>
      </c>
      <c r="G38" s="12" t="s">
        <v>1300</v>
      </c>
      <c r="H38" s="140" t="s">
        <v>2575</v>
      </c>
      <c r="I38" s="257" t="s">
        <v>2597</v>
      </c>
    </row>
    <row r="39" spans="1:9" s="1" customFormat="1" ht="13.7" customHeight="1">
      <c r="A39" s="14" t="s">
        <v>1348</v>
      </c>
      <c r="B39" s="15" t="s">
        <v>1932</v>
      </c>
      <c r="C39" s="10" t="s">
        <v>1349</v>
      </c>
      <c r="D39" s="255">
        <v>0.40150000000000002</v>
      </c>
      <c r="E39" s="256">
        <v>0.37119999999999997</v>
      </c>
      <c r="F39" s="11" t="s">
        <v>1209</v>
      </c>
      <c r="G39" s="15" t="s">
        <v>1300</v>
      </c>
      <c r="H39" s="140" t="s">
        <v>2576</v>
      </c>
      <c r="I39" s="257" t="s">
        <v>2597</v>
      </c>
    </row>
    <row r="40" spans="1:9" s="1" customFormat="1" ht="13.7" customHeight="1">
      <c r="A40" s="14" t="s">
        <v>2572</v>
      </c>
      <c r="B40" s="15" t="s">
        <v>2573</v>
      </c>
      <c r="C40" s="10" t="s">
        <v>2574</v>
      </c>
      <c r="D40" s="255">
        <v>0.72650000000000003</v>
      </c>
      <c r="E40" s="256">
        <v>0.5968</v>
      </c>
      <c r="F40" s="11" t="s">
        <v>1209</v>
      </c>
      <c r="G40" s="12" t="s">
        <v>1300</v>
      </c>
      <c r="H40" s="140" t="s">
        <v>2575</v>
      </c>
      <c r="I40" s="257" t="s">
        <v>2597</v>
      </c>
    </row>
    <row r="41" spans="1:9" s="1" customFormat="1" ht="13.7" customHeight="1">
      <c r="A41" s="8" t="s">
        <v>2568</v>
      </c>
      <c r="B41" s="15" t="s">
        <v>2569</v>
      </c>
      <c r="C41" s="10" t="s">
        <v>2570</v>
      </c>
      <c r="D41" s="255">
        <v>0.72650000000000003</v>
      </c>
      <c r="E41" s="256">
        <v>0.76219999999999999</v>
      </c>
      <c r="F41" s="11" t="s">
        <v>1209</v>
      </c>
      <c r="G41" s="12" t="s">
        <v>1300</v>
      </c>
      <c r="H41" s="140" t="s">
        <v>2575</v>
      </c>
      <c r="I41" s="257" t="s">
        <v>2597</v>
      </c>
    </row>
    <row r="42" spans="1:9" s="1" customFormat="1" ht="13.7" customHeight="1">
      <c r="A42" s="14" t="s">
        <v>1351</v>
      </c>
      <c r="B42" s="15" t="s">
        <v>1933</v>
      </c>
      <c r="C42" s="10" t="s">
        <v>1845</v>
      </c>
      <c r="D42" s="255">
        <v>0.56699999999999995</v>
      </c>
      <c r="E42" s="256">
        <v>0.68500000000000005</v>
      </c>
      <c r="F42" s="11" t="s">
        <v>1209</v>
      </c>
      <c r="G42" s="12" t="s">
        <v>1300</v>
      </c>
      <c r="H42" s="140" t="s">
        <v>2576</v>
      </c>
      <c r="I42" s="257" t="s">
        <v>2597</v>
      </c>
    </row>
    <row r="43" spans="1:9" s="1" customFormat="1" ht="13.7" customHeight="1">
      <c r="A43" s="14" t="s">
        <v>1354</v>
      </c>
      <c r="B43" s="15" t="s">
        <v>1936</v>
      </c>
      <c r="C43" s="10" t="s">
        <v>1355</v>
      </c>
      <c r="D43" s="255">
        <v>0.68110000000000004</v>
      </c>
      <c r="E43" s="256">
        <v>0.77159999999999995</v>
      </c>
      <c r="F43" s="11" t="s">
        <v>1209</v>
      </c>
      <c r="G43" s="12" t="s">
        <v>1300</v>
      </c>
      <c r="H43" s="140" t="s">
        <v>2576</v>
      </c>
      <c r="I43" s="257" t="s">
        <v>2597</v>
      </c>
    </row>
    <row r="44" spans="1:9" s="1" customFormat="1" ht="13.7" customHeight="1">
      <c r="A44" s="14" t="s">
        <v>1356</v>
      </c>
      <c r="B44" s="15" t="s">
        <v>1937</v>
      </c>
      <c r="C44" s="10" t="s">
        <v>1357</v>
      </c>
      <c r="D44" s="255">
        <v>0.97170000000000001</v>
      </c>
      <c r="E44" s="256">
        <v>0.74470000000000003</v>
      </c>
      <c r="F44" s="11" t="s">
        <v>1209</v>
      </c>
      <c r="G44" s="12" t="s">
        <v>1300</v>
      </c>
      <c r="H44" s="140" t="s">
        <v>2576</v>
      </c>
      <c r="I44" s="257" t="s">
        <v>2597</v>
      </c>
    </row>
    <row r="45" spans="1:9" s="1" customFormat="1" ht="13.7" customHeight="1">
      <c r="A45" s="14" t="s">
        <v>1358</v>
      </c>
      <c r="B45" s="15" t="s">
        <v>1938</v>
      </c>
      <c r="C45" s="10" t="s">
        <v>1359</v>
      </c>
      <c r="D45" s="255">
        <v>0.60150000000000003</v>
      </c>
      <c r="E45" s="256">
        <v>0.61170000000000002</v>
      </c>
      <c r="F45" s="11" t="s">
        <v>1209</v>
      </c>
      <c r="G45" s="12" t="s">
        <v>1300</v>
      </c>
      <c r="H45" s="140" t="s">
        <v>2575</v>
      </c>
      <c r="I45" s="257" t="s">
        <v>2596</v>
      </c>
    </row>
    <row r="46" spans="1:9" s="1" customFormat="1" ht="13.7" customHeight="1">
      <c r="A46" s="8" t="s">
        <v>1304</v>
      </c>
      <c r="B46" s="15" t="s">
        <v>1908</v>
      </c>
      <c r="C46" s="10" t="s">
        <v>2540</v>
      </c>
      <c r="D46" s="255">
        <v>0.34520000000000001</v>
      </c>
      <c r="E46" s="256">
        <v>0.39179999999999998</v>
      </c>
      <c r="F46" s="11" t="s">
        <v>1209</v>
      </c>
      <c r="G46" s="12" t="s">
        <v>1300</v>
      </c>
      <c r="H46" s="140" t="s">
        <v>2576</v>
      </c>
      <c r="I46" s="257" t="s">
        <v>2597</v>
      </c>
    </row>
    <row r="47" spans="1:9" s="1" customFormat="1" ht="13.7" customHeight="1">
      <c r="A47" s="8" t="s">
        <v>1360</v>
      </c>
      <c r="B47" s="15" t="s">
        <v>1939</v>
      </c>
      <c r="C47" s="10" t="s">
        <v>1361</v>
      </c>
      <c r="D47" s="255">
        <v>1</v>
      </c>
      <c r="E47" s="256">
        <v>1</v>
      </c>
      <c r="F47" s="11" t="s">
        <v>1209</v>
      </c>
      <c r="G47" s="12" t="s">
        <v>1300</v>
      </c>
      <c r="H47" s="140" t="s">
        <v>2576</v>
      </c>
      <c r="I47" s="257" t="s">
        <v>2597</v>
      </c>
    </row>
    <row r="48" spans="1:9" s="1" customFormat="1" ht="13.7" customHeight="1">
      <c r="A48" s="14" t="s">
        <v>1362</v>
      </c>
      <c r="B48" s="15" t="s">
        <v>1940</v>
      </c>
      <c r="C48" s="10" t="s">
        <v>1846</v>
      </c>
      <c r="D48" s="255">
        <v>0.98819999999999997</v>
      </c>
      <c r="E48" s="256">
        <v>0.99019999999999997</v>
      </c>
      <c r="F48" s="11" t="s">
        <v>1209</v>
      </c>
      <c r="G48" s="12" t="s">
        <v>1300</v>
      </c>
      <c r="H48" s="140" t="s">
        <v>2576</v>
      </c>
      <c r="I48" s="257" t="s">
        <v>2597</v>
      </c>
    </row>
    <row r="49" spans="1:9" s="1" customFormat="1" ht="13.7" customHeight="1">
      <c r="A49" s="14" t="s">
        <v>1363</v>
      </c>
      <c r="B49" s="15" t="s">
        <v>1941</v>
      </c>
      <c r="C49" s="10" t="s">
        <v>1364</v>
      </c>
      <c r="D49" s="255">
        <v>0.60150000000000003</v>
      </c>
      <c r="E49" s="256">
        <v>0.79630000000000001</v>
      </c>
      <c r="F49" s="11" t="s">
        <v>1209</v>
      </c>
      <c r="G49" s="12" t="s">
        <v>1300</v>
      </c>
      <c r="H49" s="140" t="s">
        <v>2575</v>
      </c>
      <c r="I49" s="257" t="s">
        <v>2597</v>
      </c>
    </row>
    <row r="50" spans="1:9" s="1" customFormat="1" ht="13.7" customHeight="1">
      <c r="A50" s="14" t="s">
        <v>1365</v>
      </c>
      <c r="B50" s="15" t="s">
        <v>1943</v>
      </c>
      <c r="C50" s="10" t="s">
        <v>1366</v>
      </c>
      <c r="D50" s="255">
        <v>0.63229999999999997</v>
      </c>
      <c r="E50" s="256">
        <v>0.56659999999999999</v>
      </c>
      <c r="F50" s="11" t="s">
        <v>1209</v>
      </c>
      <c r="G50" s="12" t="s">
        <v>1300</v>
      </c>
      <c r="H50" s="140" t="s">
        <v>2576</v>
      </c>
      <c r="I50" s="257" t="s">
        <v>2597</v>
      </c>
    </row>
    <row r="51" spans="1:9" s="1" customFormat="1" ht="13.7" customHeight="1">
      <c r="A51" s="14" t="s">
        <v>1405</v>
      </c>
      <c r="B51" s="15" t="s">
        <v>1978</v>
      </c>
      <c r="C51" s="17" t="s">
        <v>2589</v>
      </c>
      <c r="D51" s="255">
        <v>0.246</v>
      </c>
      <c r="E51" s="256">
        <v>0.246</v>
      </c>
      <c r="F51" s="18" t="s">
        <v>1209</v>
      </c>
      <c r="G51" s="19" t="s">
        <v>1300</v>
      </c>
      <c r="H51" s="140" t="s">
        <v>2575</v>
      </c>
      <c r="I51" s="257" t="s">
        <v>2596</v>
      </c>
    </row>
    <row r="52" spans="1:9" s="1" customFormat="1" ht="13.7" customHeight="1">
      <c r="A52" s="14" t="s">
        <v>1368</v>
      </c>
      <c r="B52" s="15" t="s">
        <v>1944</v>
      </c>
      <c r="C52" s="10" t="s">
        <v>1369</v>
      </c>
      <c r="D52" s="255">
        <v>0.3674</v>
      </c>
      <c r="E52" s="256">
        <v>0.38030000000000003</v>
      </c>
      <c r="F52" s="11" t="s">
        <v>1209</v>
      </c>
      <c r="G52" s="12" t="s">
        <v>1300</v>
      </c>
      <c r="H52" s="140" t="s">
        <v>2576</v>
      </c>
      <c r="I52" s="257" t="s">
        <v>2597</v>
      </c>
    </row>
    <row r="53" spans="1:9" s="1" customFormat="1" ht="13.7" customHeight="1">
      <c r="A53" s="8" t="s">
        <v>1370</v>
      </c>
      <c r="B53" s="15" t="s">
        <v>1945</v>
      </c>
      <c r="C53" s="10" t="s">
        <v>1371</v>
      </c>
      <c r="D53" s="255">
        <v>0.90529999999999999</v>
      </c>
      <c r="E53" s="256">
        <v>0.77400000000000002</v>
      </c>
      <c r="F53" s="11" t="s">
        <v>1209</v>
      </c>
      <c r="G53" s="12" t="s">
        <v>1300</v>
      </c>
      <c r="H53" s="140" t="s">
        <v>2576</v>
      </c>
      <c r="I53" s="257" t="s">
        <v>2597</v>
      </c>
    </row>
    <row r="54" spans="1:9" s="1" customFormat="1" ht="13.7" customHeight="1">
      <c r="A54" s="14" t="s">
        <v>1373</v>
      </c>
      <c r="B54" s="15" t="s">
        <v>1946</v>
      </c>
      <c r="C54" s="10" t="s">
        <v>1374</v>
      </c>
      <c r="D54" s="255">
        <v>0.54710000000000003</v>
      </c>
      <c r="E54" s="256">
        <v>0.43859999999999999</v>
      </c>
      <c r="F54" s="11" t="s">
        <v>1209</v>
      </c>
      <c r="G54" s="12" t="s">
        <v>1300</v>
      </c>
      <c r="H54" s="140" t="s">
        <v>2576</v>
      </c>
      <c r="I54" s="257" t="s">
        <v>2597</v>
      </c>
    </row>
    <row r="55" spans="1:9" s="1" customFormat="1" ht="13.7" customHeight="1">
      <c r="A55" s="14" t="s">
        <v>1375</v>
      </c>
      <c r="B55" s="15" t="s">
        <v>1947</v>
      </c>
      <c r="C55" s="10" t="s">
        <v>1376</v>
      </c>
      <c r="D55" s="255">
        <v>0.28000000000000003</v>
      </c>
      <c r="E55" s="256">
        <v>0.26150000000000001</v>
      </c>
      <c r="F55" s="11" t="s">
        <v>1209</v>
      </c>
      <c r="G55" s="12" t="s">
        <v>1300</v>
      </c>
      <c r="H55" s="140" t="s">
        <v>2576</v>
      </c>
      <c r="I55" s="257" t="s">
        <v>2597</v>
      </c>
    </row>
    <row r="56" spans="1:9" s="1" customFormat="1" ht="13.7" customHeight="1">
      <c r="A56" s="14" t="s">
        <v>1377</v>
      </c>
      <c r="B56" s="15" t="s">
        <v>1948</v>
      </c>
      <c r="C56" s="10" t="s">
        <v>1847</v>
      </c>
      <c r="D56" s="255">
        <v>0.52459999999999996</v>
      </c>
      <c r="E56" s="256">
        <v>0.5726</v>
      </c>
      <c r="F56" s="11" t="s">
        <v>1209</v>
      </c>
      <c r="G56" s="12" t="s">
        <v>1300</v>
      </c>
      <c r="H56" s="140" t="s">
        <v>2576</v>
      </c>
      <c r="I56" s="257" t="s">
        <v>2597</v>
      </c>
    </row>
    <row r="57" spans="1:9" s="1" customFormat="1" ht="13.7" customHeight="1">
      <c r="A57" s="8" t="s">
        <v>1378</v>
      </c>
      <c r="B57" s="15" t="s">
        <v>1949</v>
      </c>
      <c r="C57" s="10" t="s">
        <v>1379</v>
      </c>
      <c r="D57" s="255">
        <v>0.15090000000000001</v>
      </c>
      <c r="E57" s="256">
        <v>0.1368</v>
      </c>
      <c r="F57" s="11" t="s">
        <v>1209</v>
      </c>
      <c r="G57" s="12" t="s">
        <v>1300</v>
      </c>
      <c r="H57" s="140" t="s">
        <v>2576</v>
      </c>
      <c r="I57" s="257" t="s">
        <v>2597</v>
      </c>
    </row>
    <row r="58" spans="1:9" s="1" customFormat="1" ht="13.7" customHeight="1">
      <c r="A58" s="14" t="s">
        <v>1320</v>
      </c>
      <c r="B58" s="15" t="s">
        <v>1951</v>
      </c>
      <c r="C58" s="10" t="s">
        <v>1848</v>
      </c>
      <c r="D58" s="255">
        <v>0.15570000000000001</v>
      </c>
      <c r="E58" s="256">
        <v>0.1545</v>
      </c>
      <c r="F58" s="11" t="s">
        <v>1209</v>
      </c>
      <c r="G58" s="12" t="s">
        <v>1300</v>
      </c>
      <c r="H58" s="140" t="s">
        <v>2576</v>
      </c>
      <c r="I58" s="257" t="s">
        <v>2597</v>
      </c>
    </row>
    <row r="59" spans="1:9" s="1" customFormat="1" ht="13.7" customHeight="1">
      <c r="A59" s="14" t="s">
        <v>1326</v>
      </c>
      <c r="B59" s="15" t="s">
        <v>1952</v>
      </c>
      <c r="C59" s="10" t="s">
        <v>1849</v>
      </c>
      <c r="D59" s="255">
        <v>0.13289999999999999</v>
      </c>
      <c r="E59" s="256">
        <v>0.1208</v>
      </c>
      <c r="F59" s="11" t="s">
        <v>1209</v>
      </c>
      <c r="G59" s="12" t="s">
        <v>1300</v>
      </c>
      <c r="H59" s="140" t="s">
        <v>2576</v>
      </c>
      <c r="I59" s="257" t="s">
        <v>2597</v>
      </c>
    </row>
    <row r="60" spans="1:9" s="1" customFormat="1" ht="13.7" customHeight="1">
      <c r="A60" s="14" t="s">
        <v>1372</v>
      </c>
      <c r="B60" s="15" t="s">
        <v>1954</v>
      </c>
      <c r="C60" s="10" t="s">
        <v>1850</v>
      </c>
      <c r="D60" s="255">
        <v>0.2253</v>
      </c>
      <c r="E60" s="256">
        <v>0.26900000000000002</v>
      </c>
      <c r="F60" s="11" t="s">
        <v>1209</v>
      </c>
      <c r="G60" s="12" t="s">
        <v>1300</v>
      </c>
      <c r="H60" s="140" t="s">
        <v>2576</v>
      </c>
      <c r="I60" s="257" t="s">
        <v>2597</v>
      </c>
    </row>
    <row r="61" spans="1:9" s="1" customFormat="1" ht="13.7" customHeight="1">
      <c r="A61" s="8" t="s">
        <v>1384</v>
      </c>
      <c r="B61" s="15" t="s">
        <v>1955</v>
      </c>
      <c r="C61" s="10" t="s">
        <v>1851</v>
      </c>
      <c r="D61" s="255">
        <v>0.15740000000000001</v>
      </c>
      <c r="E61" s="256">
        <v>0.13750000000000001</v>
      </c>
      <c r="F61" s="11" t="s">
        <v>1209</v>
      </c>
      <c r="G61" s="12" t="s">
        <v>1300</v>
      </c>
      <c r="H61" s="140" t="s">
        <v>2576</v>
      </c>
      <c r="I61" s="257" t="s">
        <v>2597</v>
      </c>
    </row>
    <row r="62" spans="1:9" s="1" customFormat="1" ht="13.7" customHeight="1">
      <c r="A62" s="14" t="s">
        <v>1389</v>
      </c>
      <c r="B62" s="15" t="s">
        <v>1956</v>
      </c>
      <c r="C62" s="10" t="s">
        <v>1852</v>
      </c>
      <c r="D62" s="255">
        <v>0.21410000000000001</v>
      </c>
      <c r="E62" s="256">
        <v>0.39439999999999997</v>
      </c>
      <c r="F62" s="11" t="s">
        <v>1209</v>
      </c>
      <c r="G62" s="12" t="s">
        <v>1300</v>
      </c>
      <c r="H62" s="140" t="s">
        <v>2576</v>
      </c>
      <c r="I62" s="257" t="s">
        <v>2597</v>
      </c>
    </row>
    <row r="63" spans="1:9" s="1" customFormat="1" ht="13.7" customHeight="1">
      <c r="A63" s="14" t="s">
        <v>1332</v>
      </c>
      <c r="B63" s="15" t="s">
        <v>1957</v>
      </c>
      <c r="C63" s="10" t="s">
        <v>1853</v>
      </c>
      <c r="D63" s="255">
        <v>0.16500000000000001</v>
      </c>
      <c r="E63" s="256">
        <v>0.16009999999999999</v>
      </c>
      <c r="F63" s="11" t="s">
        <v>1209</v>
      </c>
      <c r="G63" s="12" t="s">
        <v>1300</v>
      </c>
      <c r="H63" s="140" t="s">
        <v>2576</v>
      </c>
      <c r="I63" s="257" t="s">
        <v>2597</v>
      </c>
    </row>
    <row r="64" spans="1:9" s="1" customFormat="1" ht="13.7" customHeight="1">
      <c r="A64" s="14" t="s">
        <v>1409</v>
      </c>
      <c r="B64" s="15" t="s">
        <v>1958</v>
      </c>
      <c r="C64" s="10" t="s">
        <v>1854</v>
      </c>
      <c r="D64" s="255">
        <v>0.17330000000000001</v>
      </c>
      <c r="E64" s="256">
        <v>0.16719999999999999</v>
      </c>
      <c r="F64" s="11" t="s">
        <v>1209</v>
      </c>
      <c r="G64" s="12" t="s">
        <v>1300</v>
      </c>
      <c r="H64" s="140" t="s">
        <v>2576</v>
      </c>
      <c r="I64" s="257" t="s">
        <v>2597</v>
      </c>
    </row>
    <row r="65" spans="1:9" s="1" customFormat="1" ht="13.7" customHeight="1">
      <c r="A65" s="14" t="s">
        <v>1410</v>
      </c>
      <c r="B65" s="15" t="s">
        <v>1961</v>
      </c>
      <c r="C65" s="17" t="s">
        <v>2128</v>
      </c>
      <c r="D65" s="255">
        <v>0.14410000000000001</v>
      </c>
      <c r="E65" s="256">
        <v>0.14149999999999999</v>
      </c>
      <c r="F65" s="11" t="s">
        <v>1209</v>
      </c>
      <c r="G65" s="12" t="s">
        <v>1300</v>
      </c>
      <c r="H65" s="140" t="s">
        <v>2576</v>
      </c>
      <c r="I65" s="257" t="s">
        <v>2597</v>
      </c>
    </row>
    <row r="66" spans="1:9" s="1" customFormat="1" ht="13.7" customHeight="1">
      <c r="A66" s="14" t="s">
        <v>1450</v>
      </c>
      <c r="B66" s="15" t="s">
        <v>1959</v>
      </c>
      <c r="C66" s="10" t="s">
        <v>1855</v>
      </c>
      <c r="D66" s="255">
        <v>0.13589999999999999</v>
      </c>
      <c r="E66" s="256">
        <v>0.13619999999999999</v>
      </c>
      <c r="F66" s="11" t="s">
        <v>1209</v>
      </c>
      <c r="G66" s="12" t="s">
        <v>1300</v>
      </c>
      <c r="H66" s="140" t="s">
        <v>2576</v>
      </c>
      <c r="I66" s="257" t="s">
        <v>2597</v>
      </c>
    </row>
    <row r="67" spans="1:9" s="1" customFormat="1" ht="13.7" customHeight="1">
      <c r="A67" s="14" t="s">
        <v>1454</v>
      </c>
      <c r="B67" s="15" t="s">
        <v>1960</v>
      </c>
      <c r="C67" s="10" t="s">
        <v>1856</v>
      </c>
      <c r="D67" s="255">
        <v>0.29380000000000001</v>
      </c>
      <c r="E67" s="256">
        <v>0.28499999999999998</v>
      </c>
      <c r="F67" s="11" t="s">
        <v>1209</v>
      </c>
      <c r="G67" s="12" t="s">
        <v>1300</v>
      </c>
      <c r="H67" s="140" t="s">
        <v>2576</v>
      </c>
      <c r="I67" s="257" t="s">
        <v>2597</v>
      </c>
    </row>
    <row r="68" spans="1:9" s="1" customFormat="1" ht="13.7" customHeight="1">
      <c r="A68" s="14" t="s">
        <v>1840</v>
      </c>
      <c r="B68" s="15" t="s">
        <v>1962</v>
      </c>
      <c r="C68" s="10" t="s">
        <v>1824</v>
      </c>
      <c r="D68" s="255">
        <v>0.37419999999999998</v>
      </c>
      <c r="E68" s="256">
        <v>0.51429999999999998</v>
      </c>
      <c r="F68" s="11" t="s">
        <v>1209</v>
      </c>
      <c r="G68" s="12" t="s">
        <v>1300</v>
      </c>
      <c r="H68" s="140" t="s">
        <v>2576</v>
      </c>
      <c r="I68" s="257" t="s">
        <v>2597</v>
      </c>
    </row>
    <row r="69" spans="1:9" s="1" customFormat="1" ht="13.7" customHeight="1">
      <c r="A69" s="14" t="s">
        <v>1381</v>
      </c>
      <c r="B69" s="15" t="s">
        <v>1964</v>
      </c>
      <c r="C69" s="10" t="s">
        <v>1382</v>
      </c>
      <c r="D69" s="255">
        <v>0.32679999999999998</v>
      </c>
      <c r="E69" s="256">
        <v>0.30159999999999998</v>
      </c>
      <c r="F69" s="11" t="s">
        <v>1209</v>
      </c>
      <c r="G69" s="12" t="s">
        <v>1300</v>
      </c>
      <c r="H69" s="140" t="s">
        <v>2576</v>
      </c>
      <c r="I69" s="257" t="s">
        <v>2597</v>
      </c>
    </row>
    <row r="70" spans="1:9" s="1" customFormat="1" ht="13.7" customHeight="1">
      <c r="A70" s="14" t="s">
        <v>1380</v>
      </c>
      <c r="B70" s="15" t="s">
        <v>1963</v>
      </c>
      <c r="C70" s="17" t="s">
        <v>2135</v>
      </c>
      <c r="D70" s="255">
        <v>0.62109999999999999</v>
      </c>
      <c r="E70" s="256">
        <v>0.63139999999999996</v>
      </c>
      <c r="F70" s="11" t="s">
        <v>1209</v>
      </c>
      <c r="G70" s="12" t="s">
        <v>1300</v>
      </c>
      <c r="H70" s="140" t="s">
        <v>2576</v>
      </c>
      <c r="I70" s="257" t="s">
        <v>2597</v>
      </c>
    </row>
    <row r="71" spans="1:9" s="1" customFormat="1" ht="13.7" customHeight="1">
      <c r="A71" s="14" t="s">
        <v>1402</v>
      </c>
      <c r="B71" s="15" t="s">
        <v>1976</v>
      </c>
      <c r="C71" s="10" t="s">
        <v>2542</v>
      </c>
      <c r="D71" s="255">
        <v>0.63390000000000002</v>
      </c>
      <c r="E71" s="256">
        <v>0.63390000000000002</v>
      </c>
      <c r="F71" s="11" t="s">
        <v>1209</v>
      </c>
      <c r="G71" s="12" t="s">
        <v>1300</v>
      </c>
      <c r="H71" s="140" t="s">
        <v>2576</v>
      </c>
      <c r="I71" s="257" t="s">
        <v>2576</v>
      </c>
    </row>
    <row r="72" spans="1:9" s="1" customFormat="1" ht="13.7" customHeight="1">
      <c r="A72" s="14" t="s">
        <v>1385</v>
      </c>
      <c r="B72" s="15" t="s">
        <v>1966</v>
      </c>
      <c r="C72" s="10" t="s">
        <v>1386</v>
      </c>
      <c r="D72" s="255">
        <v>0.50149999999999995</v>
      </c>
      <c r="E72" s="256">
        <v>0.61299999999999999</v>
      </c>
      <c r="F72" s="11" t="s">
        <v>1209</v>
      </c>
      <c r="G72" s="12" t="s">
        <v>1300</v>
      </c>
      <c r="H72" s="140" t="s">
        <v>2576</v>
      </c>
      <c r="I72" s="257" t="s">
        <v>2597</v>
      </c>
    </row>
    <row r="73" spans="1:9" s="1" customFormat="1" ht="13.7" customHeight="1">
      <c r="A73" s="14" t="s">
        <v>1387</v>
      </c>
      <c r="B73" s="15" t="s">
        <v>1967</v>
      </c>
      <c r="C73" s="10" t="s">
        <v>2121</v>
      </c>
      <c r="D73" s="255">
        <v>0.25540000000000002</v>
      </c>
      <c r="E73" s="256">
        <v>0.2185</v>
      </c>
      <c r="F73" s="11" t="s">
        <v>1209</v>
      </c>
      <c r="G73" s="12" t="s">
        <v>1300</v>
      </c>
      <c r="H73" s="140" t="s">
        <v>2576</v>
      </c>
      <c r="I73" s="257" t="s">
        <v>2597</v>
      </c>
    </row>
    <row r="74" spans="1:9" s="1" customFormat="1" ht="13.7" customHeight="1">
      <c r="A74" s="14" t="s">
        <v>1345</v>
      </c>
      <c r="B74" s="15" t="s">
        <v>1953</v>
      </c>
      <c r="C74" s="10" t="s">
        <v>2585</v>
      </c>
      <c r="D74" s="255">
        <v>0.29830000000000001</v>
      </c>
      <c r="E74" s="256">
        <v>0.29459999999999997</v>
      </c>
      <c r="F74" s="11" t="s">
        <v>1209</v>
      </c>
      <c r="G74" s="12" t="s">
        <v>1300</v>
      </c>
      <c r="H74" s="140" t="s">
        <v>2576</v>
      </c>
      <c r="I74" s="257" t="s">
        <v>2597</v>
      </c>
    </row>
    <row r="75" spans="1:9" s="1" customFormat="1" ht="13.7" customHeight="1">
      <c r="A75" s="14" t="s">
        <v>1388</v>
      </c>
      <c r="B75" s="15" t="s">
        <v>1968</v>
      </c>
      <c r="C75" s="17" t="s">
        <v>2137</v>
      </c>
      <c r="D75" s="255">
        <v>0.83120000000000005</v>
      </c>
      <c r="E75" s="256">
        <v>0.75939999999999996</v>
      </c>
      <c r="F75" s="11" t="s">
        <v>1209</v>
      </c>
      <c r="G75" s="12" t="s">
        <v>1300</v>
      </c>
      <c r="H75" s="140" t="s">
        <v>2576</v>
      </c>
      <c r="I75" s="257" t="s">
        <v>2597</v>
      </c>
    </row>
    <row r="76" spans="1:9" s="1" customFormat="1" ht="13.7" customHeight="1">
      <c r="A76" s="8" t="s">
        <v>1390</v>
      </c>
      <c r="B76" s="15" t="s">
        <v>1969</v>
      </c>
      <c r="C76" s="17" t="s">
        <v>1391</v>
      </c>
      <c r="D76" s="255">
        <v>0.65869999999999995</v>
      </c>
      <c r="E76" s="256">
        <v>0.78469999999999995</v>
      </c>
      <c r="F76" s="18" t="s">
        <v>1209</v>
      </c>
      <c r="G76" s="19" t="s">
        <v>1300</v>
      </c>
      <c r="H76" s="140" t="s">
        <v>2576</v>
      </c>
      <c r="I76" s="257" t="s">
        <v>2597</v>
      </c>
    </row>
    <row r="77" spans="1:9" s="1" customFormat="1" ht="13.7" customHeight="1">
      <c r="A77" s="14" t="s">
        <v>1392</v>
      </c>
      <c r="B77" s="15" t="s">
        <v>1970</v>
      </c>
      <c r="C77" s="10" t="s">
        <v>1857</v>
      </c>
      <c r="D77" s="255">
        <v>0.72650000000000003</v>
      </c>
      <c r="E77" s="256">
        <v>0.72770000000000001</v>
      </c>
      <c r="F77" s="11" t="s">
        <v>1209</v>
      </c>
      <c r="G77" s="12" t="s">
        <v>1300</v>
      </c>
      <c r="H77" s="140" t="s">
        <v>2576</v>
      </c>
      <c r="I77" s="257" t="s">
        <v>2597</v>
      </c>
    </row>
    <row r="78" spans="1:9" s="1" customFormat="1" ht="13.7" customHeight="1">
      <c r="A78" s="14" t="s">
        <v>1352</v>
      </c>
      <c r="B78" s="15" t="s">
        <v>1934</v>
      </c>
      <c r="C78" s="10" t="s">
        <v>2586</v>
      </c>
      <c r="D78" s="255">
        <v>0.76790000000000003</v>
      </c>
      <c r="E78" s="256">
        <v>0.7671</v>
      </c>
      <c r="F78" s="11" t="s">
        <v>1209</v>
      </c>
      <c r="G78" s="12" t="s">
        <v>1300</v>
      </c>
      <c r="H78" s="140" t="s">
        <v>2576</v>
      </c>
      <c r="I78" s="257" t="s">
        <v>2597</v>
      </c>
    </row>
    <row r="79" spans="1:9" s="1" customFormat="1" ht="13.7" customHeight="1">
      <c r="A79" s="14" t="s">
        <v>1393</v>
      </c>
      <c r="B79" s="15" t="s">
        <v>1971</v>
      </c>
      <c r="C79" s="10" t="s">
        <v>1394</v>
      </c>
      <c r="D79" s="255">
        <v>0.63939999999999997</v>
      </c>
      <c r="E79" s="256">
        <v>0.57040000000000002</v>
      </c>
      <c r="F79" s="11" t="s">
        <v>1209</v>
      </c>
      <c r="G79" s="12" t="s">
        <v>1300</v>
      </c>
      <c r="H79" s="140" t="s">
        <v>2576</v>
      </c>
      <c r="I79" s="257" t="s">
        <v>2597</v>
      </c>
    </row>
    <row r="80" spans="1:9" s="1" customFormat="1" ht="13.7" customHeight="1">
      <c r="A80" s="14" t="s">
        <v>1440</v>
      </c>
      <c r="B80" s="15" t="s">
        <v>1950</v>
      </c>
      <c r="C80" s="10" t="s">
        <v>2541</v>
      </c>
      <c r="D80" s="255">
        <v>0.21609999999999999</v>
      </c>
      <c r="E80" s="256">
        <v>0.43140000000000001</v>
      </c>
      <c r="F80" s="11" t="s">
        <v>1209</v>
      </c>
      <c r="G80" s="12" t="s">
        <v>1300</v>
      </c>
      <c r="H80" s="140" t="s">
        <v>2576</v>
      </c>
      <c r="I80" s="257" t="s">
        <v>2597</v>
      </c>
    </row>
    <row r="81" spans="1:9" s="1" customFormat="1" ht="13.7" customHeight="1">
      <c r="A81" s="14" t="s">
        <v>1395</v>
      </c>
      <c r="B81" s="15" t="s">
        <v>1972</v>
      </c>
      <c r="C81" s="17" t="s">
        <v>2138</v>
      </c>
      <c r="D81" s="255">
        <v>0.72650000000000003</v>
      </c>
      <c r="E81" s="256">
        <v>0.19750000000000001</v>
      </c>
      <c r="F81" s="11" t="s">
        <v>1209</v>
      </c>
      <c r="G81" s="12" t="s">
        <v>1300</v>
      </c>
      <c r="H81" s="140" t="s">
        <v>2575</v>
      </c>
      <c r="I81" s="257" t="s">
        <v>2597</v>
      </c>
    </row>
    <row r="82" spans="1:9" s="1" customFormat="1" ht="13.7" customHeight="1">
      <c r="A82" s="14" t="s">
        <v>1396</v>
      </c>
      <c r="B82" s="15" t="s">
        <v>1973</v>
      </c>
      <c r="C82" s="10" t="s">
        <v>1397</v>
      </c>
      <c r="D82" s="255">
        <v>0.60150000000000003</v>
      </c>
      <c r="E82" s="256">
        <v>0.61170000000000002</v>
      </c>
      <c r="F82" s="11" t="s">
        <v>1209</v>
      </c>
      <c r="G82" s="12" t="s">
        <v>1300</v>
      </c>
      <c r="H82" s="140" t="s">
        <v>2575</v>
      </c>
      <c r="I82" s="257" t="s">
        <v>2596</v>
      </c>
    </row>
    <row r="83" spans="1:9" s="1" customFormat="1" ht="13.7" customHeight="1">
      <c r="A83" s="14" t="s">
        <v>1398</v>
      </c>
      <c r="B83" s="15" t="s">
        <v>1974</v>
      </c>
      <c r="C83" s="10" t="s">
        <v>1399</v>
      </c>
      <c r="D83" s="255">
        <v>0.44090000000000001</v>
      </c>
      <c r="E83" s="256">
        <v>0.46379999999999999</v>
      </c>
      <c r="F83" s="11" t="s">
        <v>1209</v>
      </c>
      <c r="G83" s="12" t="s">
        <v>1300</v>
      </c>
      <c r="H83" s="140" t="s">
        <v>2576</v>
      </c>
      <c r="I83" s="257" t="s">
        <v>2597</v>
      </c>
    </row>
    <row r="84" spans="1:9" s="1" customFormat="1" ht="13.7" customHeight="1">
      <c r="A84" s="14" t="s">
        <v>1400</v>
      </c>
      <c r="B84" s="15" t="s">
        <v>1975</v>
      </c>
      <c r="C84" s="10" t="s">
        <v>1401</v>
      </c>
      <c r="D84" s="255">
        <v>0.60150000000000003</v>
      </c>
      <c r="E84" s="256">
        <v>1</v>
      </c>
      <c r="F84" s="11" t="s">
        <v>1209</v>
      </c>
      <c r="G84" s="12" t="s">
        <v>1300</v>
      </c>
      <c r="H84" s="140" t="s">
        <v>2575</v>
      </c>
      <c r="I84" s="257" t="s">
        <v>2597</v>
      </c>
    </row>
    <row r="85" spans="1:9" s="1" customFormat="1" ht="13.7" customHeight="1">
      <c r="A85" s="14" t="s">
        <v>1403</v>
      </c>
      <c r="B85" s="15" t="s">
        <v>1977</v>
      </c>
      <c r="C85" s="17" t="s">
        <v>1404</v>
      </c>
      <c r="D85" s="255">
        <v>0.38679999999999998</v>
      </c>
      <c r="E85" s="256">
        <v>0.26669999999999999</v>
      </c>
      <c r="F85" s="18" t="s">
        <v>1209</v>
      </c>
      <c r="G85" s="19" t="s">
        <v>1300</v>
      </c>
      <c r="H85" s="140" t="s">
        <v>2576</v>
      </c>
      <c r="I85" s="257" t="s">
        <v>2597</v>
      </c>
    </row>
    <row r="86" spans="1:9" s="1" customFormat="1" ht="13.7" customHeight="1">
      <c r="A86" s="14" t="s">
        <v>1406</v>
      </c>
      <c r="B86" s="15" t="s">
        <v>1979</v>
      </c>
      <c r="C86" s="10" t="s">
        <v>1407</v>
      </c>
      <c r="D86" s="255">
        <v>0.246</v>
      </c>
      <c r="E86" s="256">
        <v>0.246</v>
      </c>
      <c r="F86" s="11" t="s">
        <v>1209</v>
      </c>
      <c r="G86" s="12" t="s">
        <v>1300</v>
      </c>
      <c r="H86" s="140" t="s">
        <v>2575</v>
      </c>
      <c r="I86" s="257" t="s">
        <v>2596</v>
      </c>
    </row>
    <row r="87" spans="1:9" s="1" customFormat="1" ht="13.7" customHeight="1">
      <c r="A87" s="14" t="s">
        <v>1411</v>
      </c>
      <c r="B87" s="15" t="s">
        <v>1981</v>
      </c>
      <c r="C87" s="10" t="s">
        <v>1412</v>
      </c>
      <c r="D87" s="255">
        <v>0.4385</v>
      </c>
      <c r="E87" s="256">
        <v>0.43130000000000002</v>
      </c>
      <c r="F87" s="11" t="s">
        <v>1209</v>
      </c>
      <c r="G87" s="12" t="s">
        <v>1300</v>
      </c>
      <c r="H87" s="140" t="s">
        <v>2576</v>
      </c>
      <c r="I87" s="257" t="s">
        <v>2597</v>
      </c>
    </row>
    <row r="88" spans="1:9" s="1" customFormat="1" ht="13.7" customHeight="1">
      <c r="A88" s="14" t="s">
        <v>1413</v>
      </c>
      <c r="B88" s="15" t="s">
        <v>1982</v>
      </c>
      <c r="C88" s="10" t="s">
        <v>1414</v>
      </c>
      <c r="D88" s="255">
        <v>0.5202</v>
      </c>
      <c r="E88" s="256">
        <v>0.49419999999999997</v>
      </c>
      <c r="F88" s="11" t="s">
        <v>1209</v>
      </c>
      <c r="G88" s="12" t="s">
        <v>1300</v>
      </c>
      <c r="H88" s="140" t="s">
        <v>2576</v>
      </c>
      <c r="I88" s="257" t="s">
        <v>2597</v>
      </c>
    </row>
    <row r="89" spans="1:9" s="1" customFormat="1" ht="13.7" customHeight="1">
      <c r="A89" s="14" t="s">
        <v>1415</v>
      </c>
      <c r="B89" s="9" t="s">
        <v>1983</v>
      </c>
      <c r="C89" s="17" t="s">
        <v>1858</v>
      </c>
      <c r="D89" s="255">
        <v>0.42070000000000002</v>
      </c>
      <c r="E89" s="256">
        <v>0.4914</v>
      </c>
      <c r="F89" s="18" t="s">
        <v>1209</v>
      </c>
      <c r="G89" s="19" t="s">
        <v>1300</v>
      </c>
      <c r="H89" s="140" t="s">
        <v>2576</v>
      </c>
      <c r="I89" s="257" t="s">
        <v>2597</v>
      </c>
    </row>
    <row r="90" spans="1:9" s="1" customFormat="1" ht="13.7" customHeight="1">
      <c r="A90" s="14" t="s">
        <v>1416</v>
      </c>
      <c r="B90" s="15" t="s">
        <v>1984</v>
      </c>
      <c r="C90" s="10" t="s">
        <v>1417</v>
      </c>
      <c r="D90" s="255">
        <v>0.246</v>
      </c>
      <c r="E90" s="256">
        <v>0.246</v>
      </c>
      <c r="F90" s="11" t="s">
        <v>1209</v>
      </c>
      <c r="G90" s="12" t="s">
        <v>1300</v>
      </c>
      <c r="H90" s="140" t="s">
        <v>2575</v>
      </c>
      <c r="I90" s="257" t="s">
        <v>2596</v>
      </c>
    </row>
    <row r="91" spans="1:9" s="1" customFormat="1" ht="13.7" customHeight="1">
      <c r="A91" s="14" t="s">
        <v>1408</v>
      </c>
      <c r="B91" s="15" t="s">
        <v>1980</v>
      </c>
      <c r="C91" s="10" t="s">
        <v>2543</v>
      </c>
      <c r="D91" s="255">
        <v>0.246</v>
      </c>
      <c r="E91" s="256">
        <v>0.246</v>
      </c>
      <c r="F91" s="11" t="s">
        <v>1209</v>
      </c>
      <c r="G91" s="12" t="s">
        <v>1300</v>
      </c>
      <c r="H91" s="140" t="s">
        <v>2575</v>
      </c>
      <c r="I91" s="257" t="s">
        <v>2596</v>
      </c>
    </row>
    <row r="92" spans="1:9" s="1" customFormat="1" ht="13.7" customHeight="1">
      <c r="A92" s="14" t="s">
        <v>1418</v>
      </c>
      <c r="B92" s="15" t="s">
        <v>1985</v>
      </c>
      <c r="C92" s="10" t="s">
        <v>1419</v>
      </c>
      <c r="D92" s="255">
        <v>1</v>
      </c>
      <c r="E92" s="256">
        <v>1</v>
      </c>
      <c r="F92" s="11" t="s">
        <v>1209</v>
      </c>
      <c r="G92" s="12" t="s">
        <v>1300</v>
      </c>
      <c r="H92" s="140" t="s">
        <v>2576</v>
      </c>
      <c r="I92" s="257" t="s">
        <v>2597</v>
      </c>
    </row>
    <row r="93" spans="1:9" s="1" customFormat="1" ht="13.7" customHeight="1">
      <c r="A93" s="14" t="s">
        <v>1420</v>
      </c>
      <c r="B93" s="15" t="s">
        <v>1986</v>
      </c>
      <c r="C93" s="10" t="s">
        <v>2122</v>
      </c>
      <c r="D93" s="255">
        <v>0.66020000000000001</v>
      </c>
      <c r="E93" s="256">
        <v>0.58250000000000002</v>
      </c>
      <c r="F93" s="11" t="s">
        <v>1209</v>
      </c>
      <c r="G93" s="12" t="s">
        <v>1300</v>
      </c>
      <c r="H93" s="140" t="s">
        <v>2576</v>
      </c>
      <c r="I93" s="257" t="s">
        <v>2597</v>
      </c>
    </row>
    <row r="94" spans="1:9" s="1" customFormat="1" ht="13.7" customHeight="1">
      <c r="A94" s="14" t="s">
        <v>1421</v>
      </c>
      <c r="B94" s="15" t="s">
        <v>1987</v>
      </c>
      <c r="C94" s="10" t="s">
        <v>2129</v>
      </c>
      <c r="D94" s="255">
        <v>0.2069</v>
      </c>
      <c r="E94" s="256">
        <v>0.19670000000000001</v>
      </c>
      <c r="F94" s="11" t="s">
        <v>1209</v>
      </c>
      <c r="G94" s="12" t="s">
        <v>1300</v>
      </c>
      <c r="H94" s="140" t="s">
        <v>2576</v>
      </c>
      <c r="I94" s="257" t="s">
        <v>2597</v>
      </c>
    </row>
    <row r="95" spans="1:9" s="1" customFormat="1" ht="13.7" customHeight="1">
      <c r="A95" s="14" t="s">
        <v>1422</v>
      </c>
      <c r="B95" s="15" t="s">
        <v>1988</v>
      </c>
      <c r="C95" s="10" t="s">
        <v>1423</v>
      </c>
      <c r="D95" s="255">
        <v>0.51529999999999998</v>
      </c>
      <c r="E95" s="256">
        <v>0.49180000000000001</v>
      </c>
      <c r="F95" s="11" t="s">
        <v>1209</v>
      </c>
      <c r="G95" s="12" t="s">
        <v>1300</v>
      </c>
      <c r="H95" s="140" t="s">
        <v>2576</v>
      </c>
      <c r="I95" s="257" t="s">
        <v>2597</v>
      </c>
    </row>
    <row r="96" spans="1:9" s="1" customFormat="1" ht="13.7" customHeight="1">
      <c r="A96" s="14" t="s">
        <v>1424</v>
      </c>
      <c r="B96" s="15" t="s">
        <v>1989</v>
      </c>
      <c r="C96" s="10" t="s">
        <v>1425</v>
      </c>
      <c r="D96" s="255">
        <v>0.7792</v>
      </c>
      <c r="E96" s="256">
        <v>0.84130000000000005</v>
      </c>
      <c r="F96" s="11" t="s">
        <v>1209</v>
      </c>
      <c r="G96" s="12" t="s">
        <v>1300</v>
      </c>
      <c r="H96" s="140" t="s">
        <v>2576</v>
      </c>
      <c r="I96" s="257" t="s">
        <v>2597</v>
      </c>
    </row>
    <row r="97" spans="1:9" s="1" customFormat="1" ht="13.7" customHeight="1">
      <c r="A97" s="14" t="s">
        <v>1426</v>
      </c>
      <c r="B97" s="15" t="s">
        <v>1990</v>
      </c>
      <c r="C97" s="17" t="s">
        <v>1427</v>
      </c>
      <c r="D97" s="255">
        <v>0.47220000000000001</v>
      </c>
      <c r="E97" s="256">
        <v>0.45529999999999998</v>
      </c>
      <c r="F97" s="18" t="s">
        <v>1209</v>
      </c>
      <c r="G97" s="19" t="s">
        <v>1300</v>
      </c>
      <c r="H97" s="140" t="s">
        <v>2576</v>
      </c>
      <c r="I97" s="257" t="s">
        <v>2597</v>
      </c>
    </row>
    <row r="98" spans="1:9" s="1" customFormat="1" ht="13.7" customHeight="1">
      <c r="A98" s="14" t="s">
        <v>1428</v>
      </c>
      <c r="B98" s="15" t="s">
        <v>1991</v>
      </c>
      <c r="C98" s="10" t="s">
        <v>1429</v>
      </c>
      <c r="D98" s="255">
        <v>0.246</v>
      </c>
      <c r="E98" s="256">
        <v>0.246</v>
      </c>
      <c r="F98" s="11" t="s">
        <v>1209</v>
      </c>
      <c r="G98" s="12" t="s">
        <v>1300</v>
      </c>
      <c r="H98" s="140" t="s">
        <v>2575</v>
      </c>
      <c r="I98" s="257" t="s">
        <v>2596</v>
      </c>
    </row>
    <row r="99" spans="1:9" s="1" customFormat="1" ht="13.7" customHeight="1">
      <c r="A99" s="14" t="s">
        <v>1430</v>
      </c>
      <c r="B99" s="15" t="s">
        <v>1992</v>
      </c>
      <c r="C99" s="10" t="s">
        <v>1431</v>
      </c>
      <c r="D99" s="255">
        <v>0.44400000000000001</v>
      </c>
      <c r="E99" s="256">
        <v>0.45169999999999999</v>
      </c>
      <c r="F99" s="11" t="s">
        <v>1209</v>
      </c>
      <c r="G99" s="12" t="s">
        <v>1300</v>
      </c>
      <c r="H99" s="140" t="s">
        <v>2576</v>
      </c>
      <c r="I99" s="257" t="s">
        <v>2597</v>
      </c>
    </row>
    <row r="100" spans="1:9" s="1" customFormat="1" ht="13.7" customHeight="1">
      <c r="A100" s="8" t="s">
        <v>1432</v>
      </c>
      <c r="B100" s="15" t="s">
        <v>1993</v>
      </c>
      <c r="C100" s="10" t="s">
        <v>1433</v>
      </c>
      <c r="D100" s="255">
        <v>0.66439999999999999</v>
      </c>
      <c r="E100" s="256">
        <v>0.64280000000000004</v>
      </c>
      <c r="F100" s="11" t="s">
        <v>1209</v>
      </c>
      <c r="G100" s="12" t="s">
        <v>1300</v>
      </c>
      <c r="H100" s="140" t="s">
        <v>2576</v>
      </c>
      <c r="I100" s="257" t="s">
        <v>2597</v>
      </c>
    </row>
    <row r="101" spans="1:9" s="1" customFormat="1" ht="13.7" customHeight="1">
      <c r="A101" s="14" t="s">
        <v>1434</v>
      </c>
      <c r="B101" s="15" t="s">
        <v>2141</v>
      </c>
      <c r="C101" s="10" t="s">
        <v>1435</v>
      </c>
      <c r="D101" s="255">
        <v>0.40970000000000001</v>
      </c>
      <c r="E101" s="256">
        <v>0.3962</v>
      </c>
      <c r="F101" s="11" t="s">
        <v>1209</v>
      </c>
      <c r="G101" s="12" t="s">
        <v>1300</v>
      </c>
      <c r="H101" s="140" t="s">
        <v>2576</v>
      </c>
      <c r="I101" s="257" t="s">
        <v>2597</v>
      </c>
    </row>
    <row r="102" spans="1:9" s="1" customFormat="1" ht="13.7" customHeight="1">
      <c r="A102" s="14" t="s">
        <v>1436</v>
      </c>
      <c r="B102" s="15" t="s">
        <v>1994</v>
      </c>
      <c r="C102" s="10" t="s">
        <v>1437</v>
      </c>
      <c r="D102" s="255">
        <v>0.45779999999999998</v>
      </c>
      <c r="E102" s="256">
        <v>0.48530000000000001</v>
      </c>
      <c r="F102" s="11" t="s">
        <v>1209</v>
      </c>
      <c r="G102" s="12" t="s">
        <v>1300</v>
      </c>
      <c r="H102" s="140" t="s">
        <v>2576</v>
      </c>
      <c r="I102" s="257" t="s">
        <v>2597</v>
      </c>
    </row>
    <row r="103" spans="1:9" s="1" customFormat="1" ht="13.7" customHeight="1">
      <c r="A103" s="14" t="s">
        <v>1438</v>
      </c>
      <c r="B103" s="15" t="s">
        <v>1995</v>
      </c>
      <c r="C103" s="10" t="s">
        <v>1439</v>
      </c>
      <c r="D103" s="255">
        <v>0.50539999999999996</v>
      </c>
      <c r="E103" s="256">
        <v>0.73060000000000003</v>
      </c>
      <c r="F103" s="11" t="s">
        <v>1209</v>
      </c>
      <c r="G103" s="12" t="s">
        <v>1300</v>
      </c>
      <c r="H103" s="140" t="s">
        <v>2576</v>
      </c>
      <c r="I103" s="257" t="s">
        <v>2597</v>
      </c>
    </row>
    <row r="104" spans="1:9" s="1" customFormat="1" ht="13.7" customHeight="1">
      <c r="A104" s="14" t="s">
        <v>1441</v>
      </c>
      <c r="B104" s="15" t="s">
        <v>1996</v>
      </c>
      <c r="C104" s="10" t="s">
        <v>1442</v>
      </c>
      <c r="D104" s="255">
        <v>0.39279999999999998</v>
      </c>
      <c r="E104" s="256">
        <v>0.41589999999999999</v>
      </c>
      <c r="F104" s="11" t="s">
        <v>1209</v>
      </c>
      <c r="G104" s="12" t="s">
        <v>1300</v>
      </c>
      <c r="H104" s="140" t="s">
        <v>2576</v>
      </c>
      <c r="I104" s="257" t="s">
        <v>2597</v>
      </c>
    </row>
    <row r="105" spans="1:9" s="1" customFormat="1" ht="13.7" customHeight="1">
      <c r="A105" s="14" t="s">
        <v>1443</v>
      </c>
      <c r="B105" s="15" t="s">
        <v>1997</v>
      </c>
      <c r="C105" s="10" t="s">
        <v>1444</v>
      </c>
      <c r="D105" s="255">
        <v>0.28260000000000002</v>
      </c>
      <c r="E105" s="256">
        <v>0.28320000000000001</v>
      </c>
      <c r="F105" s="11" t="s">
        <v>1209</v>
      </c>
      <c r="G105" s="12" t="s">
        <v>1300</v>
      </c>
      <c r="H105" s="140" t="s">
        <v>2576</v>
      </c>
      <c r="I105" s="257" t="s">
        <v>2597</v>
      </c>
    </row>
    <row r="106" spans="1:9" s="1" customFormat="1" ht="13.7" customHeight="1">
      <c r="A106" s="14" t="s">
        <v>1350</v>
      </c>
      <c r="B106" s="15" t="s">
        <v>1998</v>
      </c>
      <c r="C106" s="10" t="s">
        <v>1859</v>
      </c>
      <c r="D106" s="255">
        <v>0.75149999999999995</v>
      </c>
      <c r="E106" s="256">
        <v>0.73089999999999999</v>
      </c>
      <c r="F106" s="11" t="s">
        <v>1209</v>
      </c>
      <c r="G106" s="12" t="s">
        <v>1300</v>
      </c>
      <c r="H106" s="140" t="s">
        <v>2576</v>
      </c>
      <c r="I106" s="257" t="s">
        <v>2597</v>
      </c>
    </row>
    <row r="107" spans="1:9" s="1" customFormat="1" ht="13.7" customHeight="1">
      <c r="A107" s="14" t="s">
        <v>1445</v>
      </c>
      <c r="B107" s="15" t="s">
        <v>1999</v>
      </c>
      <c r="C107" s="10" t="s">
        <v>1860</v>
      </c>
      <c r="D107" s="255">
        <v>0.8135</v>
      </c>
      <c r="E107" s="256">
        <v>0.76019999999999999</v>
      </c>
      <c r="F107" s="11" t="s">
        <v>1209</v>
      </c>
      <c r="G107" s="12" t="s">
        <v>1300</v>
      </c>
      <c r="H107" s="140" t="s">
        <v>2576</v>
      </c>
      <c r="I107" s="257" t="s">
        <v>2597</v>
      </c>
    </row>
    <row r="108" spans="1:9" s="1" customFormat="1" ht="13.7" customHeight="1">
      <c r="A108" s="14" t="s">
        <v>1446</v>
      </c>
      <c r="B108" s="15" t="s">
        <v>2000</v>
      </c>
      <c r="C108" s="10" t="s">
        <v>1447</v>
      </c>
      <c r="D108" s="255">
        <v>0.57150000000000001</v>
      </c>
      <c r="E108" s="256">
        <v>0.60619999999999996</v>
      </c>
      <c r="F108" s="11" t="s">
        <v>1209</v>
      </c>
      <c r="G108" s="12" t="s">
        <v>1300</v>
      </c>
      <c r="H108" s="140" t="s">
        <v>2576</v>
      </c>
      <c r="I108" s="257" t="s">
        <v>2597</v>
      </c>
    </row>
    <row r="109" spans="1:9" s="1" customFormat="1" ht="13.7" customHeight="1">
      <c r="A109" s="14" t="s">
        <v>1448</v>
      </c>
      <c r="B109" s="15" t="s">
        <v>2001</v>
      </c>
      <c r="C109" s="10" t="s">
        <v>1449</v>
      </c>
      <c r="D109" s="255">
        <v>0.25640000000000002</v>
      </c>
      <c r="E109" s="256">
        <v>0.26100000000000001</v>
      </c>
      <c r="F109" s="11" t="s">
        <v>1209</v>
      </c>
      <c r="G109" s="12" t="s">
        <v>1300</v>
      </c>
      <c r="H109" s="140" t="s">
        <v>2576</v>
      </c>
      <c r="I109" s="257" t="s">
        <v>2597</v>
      </c>
    </row>
    <row r="110" spans="1:9" s="1" customFormat="1" ht="13.7" customHeight="1">
      <c r="A110" s="14" t="s">
        <v>1451</v>
      </c>
      <c r="B110" s="15" t="s">
        <v>2002</v>
      </c>
      <c r="C110" s="10" t="s">
        <v>1452</v>
      </c>
      <c r="D110" s="255">
        <v>0.76910000000000001</v>
      </c>
      <c r="E110" s="256">
        <v>1</v>
      </c>
      <c r="F110" s="11" t="s">
        <v>1209</v>
      </c>
      <c r="G110" s="12" t="s">
        <v>1300</v>
      </c>
      <c r="H110" s="140" t="s">
        <v>2576</v>
      </c>
      <c r="I110" s="257" t="s">
        <v>2597</v>
      </c>
    </row>
    <row r="111" spans="1:9" s="1" customFormat="1" ht="13.7" customHeight="1">
      <c r="A111" s="14" t="s">
        <v>1453</v>
      </c>
      <c r="B111" s="15" t="s">
        <v>2003</v>
      </c>
      <c r="C111" s="10" t="s">
        <v>2130</v>
      </c>
      <c r="D111" s="255">
        <v>0.59760000000000002</v>
      </c>
      <c r="E111" s="256">
        <v>0.55089999999999995</v>
      </c>
      <c r="F111" s="11" t="s">
        <v>1209</v>
      </c>
      <c r="G111" s="12" t="s">
        <v>1300</v>
      </c>
      <c r="H111" s="140" t="s">
        <v>2576</v>
      </c>
      <c r="I111" s="257" t="s">
        <v>2597</v>
      </c>
    </row>
    <row r="112" spans="1:9" s="1" customFormat="1" ht="13.7" customHeight="1">
      <c r="A112" s="14" t="s">
        <v>1455</v>
      </c>
      <c r="B112" s="15" t="s">
        <v>2004</v>
      </c>
      <c r="C112" s="10" t="s">
        <v>1456</v>
      </c>
      <c r="D112" s="255">
        <v>0.61429999999999996</v>
      </c>
      <c r="E112" s="256">
        <v>0.53520000000000001</v>
      </c>
      <c r="F112" s="11" t="s">
        <v>1209</v>
      </c>
      <c r="G112" s="12" t="s">
        <v>1300</v>
      </c>
      <c r="H112" s="140" t="s">
        <v>2576</v>
      </c>
      <c r="I112" s="257" t="s">
        <v>2597</v>
      </c>
    </row>
    <row r="113" spans="1:9" s="1" customFormat="1" ht="13.7" customHeight="1">
      <c r="A113" s="8"/>
      <c r="B113" s="20"/>
      <c r="C113" s="21" t="s">
        <v>1481</v>
      </c>
      <c r="D113" s="255">
        <v>0.21899999999999997</v>
      </c>
      <c r="E113" s="256">
        <v>0.222</v>
      </c>
      <c r="F113" s="22" t="s">
        <v>1209</v>
      </c>
      <c r="G113" s="23" t="s">
        <v>1277</v>
      </c>
      <c r="H113" s="140" t="s">
        <v>2577</v>
      </c>
      <c r="I113" s="257" t="s">
        <v>2595</v>
      </c>
    </row>
    <row r="114" spans="1:9" s="1" customFormat="1" ht="13.7" customHeight="1">
      <c r="A114" s="252"/>
      <c r="B114" s="20"/>
      <c r="C114" s="253" t="s">
        <v>1480</v>
      </c>
      <c r="D114" s="255">
        <v>0.247</v>
      </c>
      <c r="E114" s="256">
        <v>0.22899999999999998</v>
      </c>
      <c r="F114" s="22" t="s">
        <v>1209</v>
      </c>
      <c r="G114" s="23" t="s">
        <v>1276</v>
      </c>
      <c r="H114" s="140" t="s">
        <v>2577</v>
      </c>
      <c r="I114" s="257" t="s">
        <v>2595</v>
      </c>
    </row>
    <row r="115" spans="1:9" s="1" customFormat="1" ht="13.7" customHeight="1">
      <c r="A115" s="8"/>
      <c r="B115" s="20"/>
      <c r="C115" s="21" t="s">
        <v>1482</v>
      </c>
      <c r="D115" s="255">
        <v>0.20299999999999996</v>
      </c>
      <c r="E115" s="256">
        <v>0.193</v>
      </c>
      <c r="F115" s="22" t="s">
        <v>1209</v>
      </c>
      <c r="G115" s="23" t="s">
        <v>1279</v>
      </c>
      <c r="H115" s="140" t="s">
        <v>2577</v>
      </c>
      <c r="I115" s="257" t="s">
        <v>2595</v>
      </c>
    </row>
    <row r="116" spans="1:9" s="1" customFormat="1" ht="13.7" customHeight="1">
      <c r="A116" s="14"/>
      <c r="B116" s="9"/>
      <c r="C116" s="10" t="s">
        <v>1479</v>
      </c>
      <c r="D116" s="255">
        <v>0.26500000000000001</v>
      </c>
      <c r="E116" s="256">
        <v>0.25600000000000001</v>
      </c>
      <c r="F116" s="22" t="s">
        <v>1209</v>
      </c>
      <c r="G116" s="23" t="s">
        <v>1278</v>
      </c>
      <c r="H116" s="140" t="s">
        <v>2577</v>
      </c>
      <c r="I116" s="257" t="s">
        <v>2595</v>
      </c>
    </row>
    <row r="117" spans="1:9" s="1" customFormat="1" ht="13.7" customHeight="1">
      <c r="A117" s="8"/>
      <c r="B117" s="9"/>
      <c r="C117" s="10" t="s">
        <v>1483</v>
      </c>
      <c r="D117" s="255">
        <v>0.21100000000000002</v>
      </c>
      <c r="E117" s="256">
        <v>0.20900000000000002</v>
      </c>
      <c r="F117" s="22" t="s">
        <v>1209</v>
      </c>
      <c r="G117" s="23" t="s">
        <v>1280</v>
      </c>
      <c r="H117" s="140" t="s">
        <v>2577</v>
      </c>
      <c r="I117" s="257" t="s">
        <v>2595</v>
      </c>
    </row>
    <row r="118" spans="1:9" s="1" customFormat="1" ht="13.7" customHeight="1">
      <c r="A118" s="8"/>
      <c r="B118" s="9"/>
      <c r="C118" s="10" t="s">
        <v>1484</v>
      </c>
      <c r="D118" s="255">
        <v>0.20499999999999999</v>
      </c>
      <c r="E118" s="256">
        <v>0.19699999999999998</v>
      </c>
      <c r="F118" s="22" t="s">
        <v>1209</v>
      </c>
      <c r="G118" s="23" t="s">
        <v>1281</v>
      </c>
      <c r="H118" s="140" t="s">
        <v>2577</v>
      </c>
      <c r="I118" s="257" t="s">
        <v>2595</v>
      </c>
    </row>
    <row r="119" spans="1:9" s="1" customFormat="1" ht="13.7" customHeight="1">
      <c r="A119" s="8"/>
      <c r="B119" s="9"/>
      <c r="C119" s="10" t="s">
        <v>1485</v>
      </c>
      <c r="D119" s="255">
        <v>0.33700000000000002</v>
      </c>
      <c r="E119" s="256">
        <v>0.34600000000000003</v>
      </c>
      <c r="F119" s="22" t="s">
        <v>1209</v>
      </c>
      <c r="G119" s="23" t="s">
        <v>1282</v>
      </c>
      <c r="H119" s="140" t="s">
        <v>2577</v>
      </c>
      <c r="I119" s="257" t="s">
        <v>2595</v>
      </c>
    </row>
    <row r="120" spans="1:9" s="1" customFormat="1" ht="13.7" customHeight="1">
      <c r="A120" s="14"/>
      <c r="B120" s="9"/>
      <c r="C120" s="10" t="s">
        <v>2015</v>
      </c>
      <c r="D120" s="255">
        <v>0.40700000000000003</v>
      </c>
      <c r="E120" s="256">
        <v>0.40600000000000003</v>
      </c>
      <c r="F120" s="11" t="s">
        <v>1209</v>
      </c>
      <c r="G120" s="23" t="s">
        <v>2019</v>
      </c>
      <c r="H120" s="140" t="s">
        <v>2577</v>
      </c>
      <c r="I120" s="257" t="s">
        <v>2595</v>
      </c>
    </row>
    <row r="121" spans="1:9" s="1" customFormat="1" ht="13.7" customHeight="1">
      <c r="A121" s="14"/>
      <c r="B121" s="9"/>
      <c r="C121" s="10" t="s">
        <v>2016</v>
      </c>
      <c r="D121" s="255">
        <v>0.26499999999999996</v>
      </c>
      <c r="E121" s="256">
        <v>0.253</v>
      </c>
      <c r="F121" s="22" t="s">
        <v>1209</v>
      </c>
      <c r="G121" s="12" t="s">
        <v>1283</v>
      </c>
      <c r="H121" s="140" t="s">
        <v>2577</v>
      </c>
      <c r="I121" s="257" t="s">
        <v>2595</v>
      </c>
    </row>
    <row r="122" spans="1:9" s="1" customFormat="1" ht="13.7" customHeight="1">
      <c r="A122" s="8"/>
      <c r="B122" s="20"/>
      <c r="C122" s="21" t="s">
        <v>1486</v>
      </c>
      <c r="D122" s="255">
        <v>0.17100000000000001</v>
      </c>
      <c r="E122" s="256">
        <v>0.16700000000000001</v>
      </c>
      <c r="F122" s="22" t="s">
        <v>1209</v>
      </c>
      <c r="G122" s="23" t="s">
        <v>1284</v>
      </c>
      <c r="H122" s="140" t="s">
        <v>2577</v>
      </c>
      <c r="I122" s="257" t="s">
        <v>2595</v>
      </c>
    </row>
    <row r="123" spans="1:9" s="1" customFormat="1" ht="13.7" customHeight="1">
      <c r="A123" s="8"/>
      <c r="B123" s="20"/>
      <c r="C123" s="21" t="s">
        <v>1487</v>
      </c>
      <c r="D123" s="255">
        <v>0.25200000000000006</v>
      </c>
      <c r="E123" s="256">
        <v>0.24199999999999999</v>
      </c>
      <c r="F123" s="22" t="s">
        <v>1209</v>
      </c>
      <c r="G123" s="23" t="s">
        <v>1285</v>
      </c>
      <c r="H123" s="140" t="s">
        <v>2577</v>
      </c>
      <c r="I123" s="257" t="s">
        <v>2595</v>
      </c>
    </row>
    <row r="124" spans="1:9" s="1" customFormat="1" ht="13.7" customHeight="1">
      <c r="A124" s="14"/>
      <c r="B124" s="24"/>
      <c r="C124" s="13" t="s">
        <v>1488</v>
      </c>
      <c r="D124" s="255">
        <v>0.34900000000000003</v>
      </c>
      <c r="E124" s="256">
        <v>0.33700000000000002</v>
      </c>
      <c r="F124" s="22" t="s">
        <v>1209</v>
      </c>
      <c r="G124" s="23" t="s">
        <v>1286</v>
      </c>
      <c r="H124" s="140" t="s">
        <v>2577</v>
      </c>
      <c r="I124" s="257" t="s">
        <v>2595</v>
      </c>
    </row>
    <row r="125" spans="1:9" s="1" customFormat="1" ht="13.7" customHeight="1">
      <c r="A125" s="8"/>
      <c r="B125" s="25"/>
      <c r="C125" s="26" t="s">
        <v>1490</v>
      </c>
      <c r="D125" s="255">
        <v>0.32199999999999995</v>
      </c>
      <c r="E125" s="256">
        <v>0.30500000000000005</v>
      </c>
      <c r="F125" s="22" t="s">
        <v>1209</v>
      </c>
      <c r="G125" s="24" t="s">
        <v>1288</v>
      </c>
      <c r="H125" s="140" t="s">
        <v>2577</v>
      </c>
      <c r="I125" s="257" t="s">
        <v>2595</v>
      </c>
    </row>
    <row r="126" spans="1:9" s="1" customFormat="1" ht="13.7" customHeight="1">
      <c r="A126" s="14"/>
      <c r="B126" s="9"/>
      <c r="C126" s="28" t="s">
        <v>1491</v>
      </c>
      <c r="D126" s="255">
        <v>0.25200000000000006</v>
      </c>
      <c r="E126" s="256">
        <v>0.248</v>
      </c>
      <c r="F126" s="22" t="s">
        <v>1209</v>
      </c>
      <c r="G126" s="27" t="s">
        <v>1289</v>
      </c>
      <c r="H126" s="140" t="s">
        <v>2577</v>
      </c>
      <c r="I126" s="257" t="s">
        <v>2595</v>
      </c>
    </row>
    <row r="127" spans="1:9" s="1" customFormat="1" ht="13.7" customHeight="1">
      <c r="A127" s="8"/>
      <c r="B127" s="20"/>
      <c r="C127" s="21" t="s">
        <v>2005</v>
      </c>
      <c r="D127" s="255">
        <v>0.26900000000000002</v>
      </c>
      <c r="E127" s="256">
        <v>0.26</v>
      </c>
      <c r="F127" s="22" t="s">
        <v>1209</v>
      </c>
      <c r="G127" s="23" t="s">
        <v>1290</v>
      </c>
      <c r="H127" s="140" t="s">
        <v>2577</v>
      </c>
      <c r="I127" s="257" t="s">
        <v>2595</v>
      </c>
    </row>
    <row r="128" spans="1:9" s="1" customFormat="1" ht="13.7" customHeight="1">
      <c r="A128" s="8"/>
      <c r="B128" s="20"/>
      <c r="C128" s="21" t="s">
        <v>1489</v>
      </c>
      <c r="D128" s="255">
        <v>0.28900000000000003</v>
      </c>
      <c r="E128" s="256">
        <v>0.27700000000000002</v>
      </c>
      <c r="F128" s="22" t="s">
        <v>1209</v>
      </c>
      <c r="G128" s="23" t="s">
        <v>1287</v>
      </c>
      <c r="H128" s="140" t="s">
        <v>2577</v>
      </c>
      <c r="I128" s="257" t="s">
        <v>2595</v>
      </c>
    </row>
    <row r="129" spans="1:9" s="1" customFormat="1" ht="13.7" customHeight="1">
      <c r="A129" s="8"/>
      <c r="B129" s="9"/>
      <c r="C129" s="28" t="s">
        <v>1826</v>
      </c>
      <c r="D129" s="255">
        <v>0.22799999999999998</v>
      </c>
      <c r="E129" s="256">
        <v>0.22</v>
      </c>
      <c r="F129" s="22" t="s">
        <v>1209</v>
      </c>
      <c r="G129" s="23" t="s">
        <v>1823</v>
      </c>
      <c r="H129" s="140" t="s">
        <v>2577</v>
      </c>
      <c r="I129" s="257" t="s">
        <v>2595</v>
      </c>
    </row>
    <row r="130" spans="1:9" s="1" customFormat="1" ht="13.7" customHeight="1">
      <c r="A130" s="8"/>
      <c r="B130" s="20"/>
      <c r="C130" s="21" t="s">
        <v>1492</v>
      </c>
      <c r="D130" s="255">
        <v>0.26799999999999996</v>
      </c>
      <c r="E130" s="256">
        <v>0.252</v>
      </c>
      <c r="F130" s="22" t="s">
        <v>1209</v>
      </c>
      <c r="G130" s="23" t="s">
        <v>1291</v>
      </c>
      <c r="H130" s="140" t="s">
        <v>2577</v>
      </c>
      <c r="I130" s="257" t="s">
        <v>2595</v>
      </c>
    </row>
    <row r="131" spans="1:9" s="1" customFormat="1" ht="13.7" customHeight="1">
      <c r="A131" s="14"/>
      <c r="B131" s="25"/>
      <c r="C131" s="26" t="s">
        <v>2006</v>
      </c>
      <c r="D131" s="255">
        <v>0.25000000000000006</v>
      </c>
      <c r="E131" s="256">
        <v>0.249</v>
      </c>
      <c r="F131" s="22" t="s">
        <v>1209</v>
      </c>
      <c r="G131" s="23" t="s">
        <v>1292</v>
      </c>
      <c r="H131" s="140" t="s">
        <v>2577</v>
      </c>
      <c r="I131" s="257" t="s">
        <v>2595</v>
      </c>
    </row>
    <row r="132" spans="1:9" s="1" customFormat="1" ht="13.7" customHeight="1">
      <c r="A132" s="8"/>
      <c r="B132" s="9"/>
      <c r="C132" s="10" t="s">
        <v>1493</v>
      </c>
      <c r="D132" s="255">
        <v>0.38200000000000001</v>
      </c>
      <c r="E132" s="256">
        <v>0.36900000000000005</v>
      </c>
      <c r="F132" s="22" t="s">
        <v>1209</v>
      </c>
      <c r="G132" s="27" t="s">
        <v>1861</v>
      </c>
      <c r="H132" s="140" t="s">
        <v>2577</v>
      </c>
      <c r="I132" s="257" t="s">
        <v>2595</v>
      </c>
    </row>
    <row r="133" spans="1:9" s="1" customFormat="1" ht="13.7" customHeight="1">
      <c r="A133" s="8"/>
      <c r="B133" s="9"/>
      <c r="C133" s="10" t="s">
        <v>1494</v>
      </c>
      <c r="D133" s="255">
        <v>0.77899999999999991</v>
      </c>
      <c r="E133" s="256">
        <v>0.77200000000000002</v>
      </c>
      <c r="F133" s="22" t="s">
        <v>1209</v>
      </c>
      <c r="G133" s="23" t="s">
        <v>1294</v>
      </c>
      <c r="H133" s="140" t="s">
        <v>2577</v>
      </c>
      <c r="I133" s="257" t="s">
        <v>2595</v>
      </c>
    </row>
    <row r="134" spans="1:9" s="1" customFormat="1" ht="13.7" customHeight="1">
      <c r="A134" s="14"/>
      <c r="B134" s="9"/>
      <c r="C134" s="10" t="s">
        <v>1865</v>
      </c>
      <c r="D134" s="255">
        <v>0.47900000000000009</v>
      </c>
      <c r="E134" s="256">
        <v>0.45799999999999996</v>
      </c>
      <c r="F134" s="22" t="s">
        <v>1209</v>
      </c>
      <c r="G134" s="23" t="s">
        <v>1293</v>
      </c>
      <c r="H134" s="140" t="s">
        <v>2577</v>
      </c>
      <c r="I134" s="257" t="s">
        <v>2595</v>
      </c>
    </row>
    <row r="135" spans="1:9" s="1" customFormat="1" ht="13.7" customHeight="1">
      <c r="A135" s="8"/>
      <c r="B135" s="9"/>
      <c r="C135" s="10" t="s">
        <v>1495</v>
      </c>
      <c r="D135" s="255">
        <v>0.32</v>
      </c>
      <c r="E135" s="256">
        <v>0.311</v>
      </c>
      <c r="F135" s="22" t="s">
        <v>1209</v>
      </c>
      <c r="G135" s="23" t="s">
        <v>1295</v>
      </c>
      <c r="H135" s="140" t="s">
        <v>2577</v>
      </c>
      <c r="I135" s="257" t="s">
        <v>2595</v>
      </c>
    </row>
    <row r="136" spans="1:9" s="1" customFormat="1" ht="13.7" customHeight="1">
      <c r="A136" s="8"/>
      <c r="B136" s="29"/>
      <c r="C136" s="21" t="s">
        <v>1496</v>
      </c>
      <c r="D136" s="255">
        <v>0.36899999999999999</v>
      </c>
      <c r="E136" s="256">
        <v>0.35400000000000004</v>
      </c>
      <c r="F136" s="22" t="s">
        <v>1209</v>
      </c>
      <c r="G136" s="23" t="s">
        <v>1296</v>
      </c>
      <c r="H136" s="140" t="s">
        <v>2577</v>
      </c>
      <c r="I136" s="257" t="s">
        <v>2595</v>
      </c>
    </row>
    <row r="137" spans="1:9" s="1" customFormat="1" ht="13.7" customHeight="1">
      <c r="A137" s="8"/>
      <c r="B137" s="29"/>
      <c r="C137" s="21" t="s">
        <v>1881</v>
      </c>
      <c r="D137" s="255">
        <v>0.246</v>
      </c>
      <c r="E137" s="256">
        <v>0.246</v>
      </c>
      <c r="F137" s="22" t="s">
        <v>1209</v>
      </c>
      <c r="G137" s="23" t="s">
        <v>1300</v>
      </c>
      <c r="H137" s="140" t="s">
        <v>2577</v>
      </c>
      <c r="I137" s="257" t="s">
        <v>2595</v>
      </c>
    </row>
    <row r="138" spans="1:9" s="1" customFormat="1" ht="13.7" customHeight="1">
      <c r="A138" s="14"/>
      <c r="B138" s="29"/>
      <c r="C138" s="13" t="s">
        <v>1497</v>
      </c>
      <c r="D138" s="255">
        <v>0.28000000000000003</v>
      </c>
      <c r="E138" s="256">
        <v>0.27500000000000002</v>
      </c>
      <c r="F138" s="22" t="s">
        <v>1209</v>
      </c>
      <c r="G138" s="23" t="s">
        <v>1297</v>
      </c>
      <c r="H138" s="140" t="s">
        <v>2577</v>
      </c>
      <c r="I138" s="257" t="s">
        <v>2595</v>
      </c>
    </row>
    <row r="139" spans="1:9" s="1" customFormat="1" ht="13.7" customHeight="1">
      <c r="A139" s="14"/>
      <c r="B139" s="30"/>
      <c r="C139" s="26" t="s">
        <v>1498</v>
      </c>
      <c r="D139" s="255">
        <v>0.35700000000000004</v>
      </c>
      <c r="E139" s="256">
        <v>0.33700000000000002</v>
      </c>
      <c r="F139" s="22" t="s">
        <v>1209</v>
      </c>
      <c r="G139" s="23" t="s">
        <v>1457</v>
      </c>
      <c r="H139" s="140" t="s">
        <v>2577</v>
      </c>
      <c r="I139" s="257" t="s">
        <v>2595</v>
      </c>
    </row>
    <row r="140" spans="1:9" s="1" customFormat="1" ht="13.7" customHeight="1">
      <c r="A140" s="31"/>
      <c r="B140" s="32"/>
      <c r="C140" s="13" t="s">
        <v>1500</v>
      </c>
      <c r="D140" s="255">
        <v>0.30400000000000005</v>
      </c>
      <c r="E140" s="256">
        <v>0.29700000000000004</v>
      </c>
      <c r="F140" s="22" t="s">
        <v>1209</v>
      </c>
      <c r="G140" s="27" t="s">
        <v>1460</v>
      </c>
      <c r="H140" s="140" t="s">
        <v>2577</v>
      </c>
      <c r="I140" s="257" t="s">
        <v>2595</v>
      </c>
    </row>
    <row r="141" spans="1:9" s="1" customFormat="1" ht="13.7" customHeight="1">
      <c r="A141" s="8"/>
      <c r="B141" s="30"/>
      <c r="C141" s="26" t="s">
        <v>1502</v>
      </c>
      <c r="D141" s="255">
        <v>0.14600000000000002</v>
      </c>
      <c r="E141" s="256">
        <v>0.13900000000000001</v>
      </c>
      <c r="F141" s="22" t="s">
        <v>1209</v>
      </c>
      <c r="G141" s="24" t="s">
        <v>1463</v>
      </c>
      <c r="H141" s="140" t="s">
        <v>2577</v>
      </c>
      <c r="I141" s="257" t="s">
        <v>2595</v>
      </c>
    </row>
    <row r="142" spans="1:9" s="1" customFormat="1" ht="13.7" customHeight="1">
      <c r="A142" s="8"/>
      <c r="B142" s="9"/>
      <c r="C142" s="10" t="s">
        <v>1866</v>
      </c>
      <c r="D142" s="255">
        <v>0.34800000000000009</v>
      </c>
      <c r="E142" s="256">
        <v>0.33300000000000002</v>
      </c>
      <c r="F142" s="22" t="s">
        <v>1209</v>
      </c>
      <c r="G142" s="27" t="s">
        <v>1862</v>
      </c>
      <c r="H142" s="140" t="s">
        <v>2577</v>
      </c>
      <c r="I142" s="257" t="s">
        <v>2595</v>
      </c>
    </row>
    <row r="143" spans="1:9" s="1" customFormat="1" ht="13.7" customHeight="1">
      <c r="A143" s="14"/>
      <c r="B143" s="15"/>
      <c r="C143" s="10" t="s">
        <v>2017</v>
      </c>
      <c r="D143" s="255">
        <v>0.16800000000000001</v>
      </c>
      <c r="E143" s="256">
        <v>0.16600000000000001</v>
      </c>
      <c r="F143" s="22" t="s">
        <v>1209</v>
      </c>
      <c r="G143" s="23" t="s">
        <v>1461</v>
      </c>
      <c r="H143" s="140" t="s">
        <v>2577</v>
      </c>
      <c r="I143" s="257" t="s">
        <v>2595</v>
      </c>
    </row>
    <row r="144" spans="1:9" s="1" customFormat="1" ht="13.7" customHeight="1">
      <c r="A144" s="31"/>
      <c r="B144" s="33"/>
      <c r="C144" s="28" t="s">
        <v>1501</v>
      </c>
      <c r="D144" s="255">
        <v>0.28000000000000003</v>
      </c>
      <c r="E144" s="256">
        <v>0.28200000000000003</v>
      </c>
      <c r="F144" s="11" t="s">
        <v>1209</v>
      </c>
      <c r="G144" s="23" t="s">
        <v>1462</v>
      </c>
      <c r="H144" s="140" t="s">
        <v>2577</v>
      </c>
      <c r="I144" s="257" t="s">
        <v>2595</v>
      </c>
    </row>
    <row r="145" spans="1:9" s="1" customFormat="1" ht="13.7" customHeight="1">
      <c r="A145" s="31"/>
      <c r="B145" s="32"/>
      <c r="C145" s="13" t="s">
        <v>1503</v>
      </c>
      <c r="D145" s="255">
        <v>0.29000000000000004</v>
      </c>
      <c r="E145" s="256">
        <v>0.27800000000000002</v>
      </c>
      <c r="F145" s="22" t="s">
        <v>1209</v>
      </c>
      <c r="G145" s="34" t="s">
        <v>1464</v>
      </c>
      <c r="H145" s="140" t="s">
        <v>2577</v>
      </c>
      <c r="I145" s="257" t="s">
        <v>2595</v>
      </c>
    </row>
    <row r="146" spans="1:9" s="1" customFormat="1" ht="13.7" customHeight="1">
      <c r="A146" s="8"/>
      <c r="B146" s="15"/>
      <c r="C146" s="10" t="s">
        <v>1499</v>
      </c>
      <c r="D146" s="255">
        <v>0.28400000000000003</v>
      </c>
      <c r="E146" s="256">
        <v>0.27900000000000003</v>
      </c>
      <c r="F146" s="22" t="s">
        <v>1209</v>
      </c>
      <c r="G146" s="24" t="s">
        <v>1458</v>
      </c>
      <c r="H146" s="140" t="s">
        <v>2577</v>
      </c>
      <c r="I146" s="257" t="s">
        <v>2595</v>
      </c>
    </row>
    <row r="147" spans="1:9" s="1" customFormat="1" ht="13.7" customHeight="1">
      <c r="A147" s="8"/>
      <c r="B147" s="15"/>
      <c r="C147" s="10" t="s">
        <v>1508</v>
      </c>
      <c r="D147" s="255">
        <v>0.39600000000000002</v>
      </c>
      <c r="E147" s="256">
        <v>0.38200000000000001</v>
      </c>
      <c r="F147" s="11" t="s">
        <v>1209</v>
      </c>
      <c r="G147" s="23" t="s">
        <v>1459</v>
      </c>
      <c r="H147" s="140" t="s">
        <v>2577</v>
      </c>
      <c r="I147" s="257" t="s">
        <v>2595</v>
      </c>
    </row>
    <row r="148" spans="1:9" s="1" customFormat="1" ht="13.7" customHeight="1">
      <c r="A148" s="14"/>
      <c r="B148" s="15"/>
      <c r="C148" s="10" t="s">
        <v>1504</v>
      </c>
      <c r="D148" s="255">
        <v>0.25799999999999995</v>
      </c>
      <c r="E148" s="256">
        <v>0.253</v>
      </c>
      <c r="F148" s="22" t="s">
        <v>1209</v>
      </c>
      <c r="G148" s="12" t="s">
        <v>1465</v>
      </c>
      <c r="H148" s="140" t="s">
        <v>2577</v>
      </c>
      <c r="I148" s="257" t="s">
        <v>2595</v>
      </c>
    </row>
    <row r="149" spans="1:9" s="1" customFormat="1" ht="13.7" customHeight="1">
      <c r="A149" s="14"/>
      <c r="B149" s="16"/>
      <c r="C149" s="17" t="s">
        <v>1505</v>
      </c>
      <c r="D149" s="255">
        <v>0.23000000000000004</v>
      </c>
      <c r="E149" s="256">
        <v>0.22299999999999998</v>
      </c>
      <c r="F149" s="35" t="s">
        <v>1209</v>
      </c>
      <c r="G149" s="23" t="s">
        <v>1466</v>
      </c>
      <c r="H149" s="140" t="s">
        <v>2577</v>
      </c>
      <c r="I149" s="257" t="s">
        <v>2595</v>
      </c>
    </row>
    <row r="150" spans="1:9" s="1" customFormat="1" ht="13.7" customHeight="1">
      <c r="A150" s="8"/>
      <c r="B150" s="16"/>
      <c r="C150" s="17" t="s">
        <v>1513</v>
      </c>
      <c r="D150" s="255">
        <v>0.37199999999999994</v>
      </c>
      <c r="E150" s="256">
        <v>0.36300000000000004</v>
      </c>
      <c r="F150" s="11" t="s">
        <v>1209</v>
      </c>
      <c r="G150" s="19" t="s">
        <v>1467</v>
      </c>
      <c r="H150" s="140" t="s">
        <v>2577</v>
      </c>
      <c r="I150" s="257" t="s">
        <v>2595</v>
      </c>
    </row>
    <row r="151" spans="1:9" s="1" customFormat="1" ht="13.7" customHeight="1">
      <c r="A151" s="14"/>
      <c r="B151" s="15"/>
      <c r="C151" s="75" t="s">
        <v>2007</v>
      </c>
      <c r="D151" s="255">
        <v>0.22399999999999998</v>
      </c>
      <c r="E151" s="256">
        <v>0.21800000000000003</v>
      </c>
      <c r="F151" s="22" t="s">
        <v>1209</v>
      </c>
      <c r="G151" s="12" t="s">
        <v>1468</v>
      </c>
      <c r="H151" s="140" t="s">
        <v>2577</v>
      </c>
      <c r="I151" s="257" t="s">
        <v>2595</v>
      </c>
    </row>
    <row r="152" spans="1:9" s="1" customFormat="1" ht="13.7" customHeight="1">
      <c r="A152" s="14"/>
      <c r="B152" s="15"/>
      <c r="C152" s="10" t="s">
        <v>2018</v>
      </c>
      <c r="D152" s="255">
        <v>0.33</v>
      </c>
      <c r="E152" s="256">
        <v>0.33100000000000002</v>
      </c>
      <c r="F152" s="22" t="s">
        <v>1209</v>
      </c>
      <c r="G152" s="23" t="s">
        <v>1469</v>
      </c>
      <c r="H152" s="140" t="s">
        <v>2577</v>
      </c>
      <c r="I152" s="257" t="s">
        <v>2595</v>
      </c>
    </row>
    <row r="153" spans="1:9" s="1" customFormat="1" ht="13.7" customHeight="1">
      <c r="A153" s="14"/>
      <c r="B153" s="15"/>
      <c r="C153" s="28" t="s">
        <v>1506</v>
      </c>
      <c r="D153" s="255">
        <v>0.23299999999999996</v>
      </c>
      <c r="E153" s="256">
        <v>0.222</v>
      </c>
      <c r="F153" s="22" t="s">
        <v>1209</v>
      </c>
      <c r="G153" s="23" t="s">
        <v>1470</v>
      </c>
      <c r="H153" s="140" t="s">
        <v>2577</v>
      </c>
      <c r="I153" s="257" t="s">
        <v>2595</v>
      </c>
    </row>
    <row r="154" spans="1:9" s="1" customFormat="1" ht="13.7" customHeight="1">
      <c r="A154" s="14"/>
      <c r="B154" s="15"/>
      <c r="C154" s="10" t="s">
        <v>1507</v>
      </c>
      <c r="D154" s="255">
        <v>0.25900000000000001</v>
      </c>
      <c r="E154" s="256">
        <v>0.25900000000000001</v>
      </c>
      <c r="F154" s="22" t="s">
        <v>1209</v>
      </c>
      <c r="G154" s="23" t="s">
        <v>1471</v>
      </c>
      <c r="H154" s="140" t="s">
        <v>2577</v>
      </c>
      <c r="I154" s="257" t="s">
        <v>2595</v>
      </c>
    </row>
    <row r="155" spans="1:9" s="1" customFormat="1" ht="13.7" customHeight="1">
      <c r="A155" s="8"/>
      <c r="B155" s="29"/>
      <c r="C155" s="21" t="s">
        <v>2008</v>
      </c>
      <c r="D155" s="255">
        <v>0.21300000000000002</v>
      </c>
      <c r="E155" s="256">
        <v>0.20300000000000001</v>
      </c>
      <c r="F155" s="22" t="s">
        <v>1209</v>
      </c>
      <c r="G155" s="27" t="s">
        <v>1472</v>
      </c>
      <c r="H155" s="140" t="s">
        <v>2577</v>
      </c>
      <c r="I155" s="257" t="s">
        <v>2595</v>
      </c>
    </row>
    <row r="156" spans="1:9" s="1" customFormat="1" ht="13.7" customHeight="1">
      <c r="A156" s="8"/>
      <c r="B156" s="29"/>
      <c r="C156" s="13" t="s">
        <v>1509</v>
      </c>
      <c r="D156" s="255">
        <v>0.20199999999999999</v>
      </c>
      <c r="E156" s="256">
        <v>0.192</v>
      </c>
      <c r="F156" s="22" t="s">
        <v>1209</v>
      </c>
      <c r="G156" s="23" t="s">
        <v>1473</v>
      </c>
      <c r="H156" s="140" t="s">
        <v>2577</v>
      </c>
      <c r="I156" s="257" t="s">
        <v>2595</v>
      </c>
    </row>
    <row r="157" spans="1:9" s="1" customFormat="1" ht="13.7" customHeight="1">
      <c r="A157" s="8"/>
      <c r="B157" s="15"/>
      <c r="C157" s="10" t="s">
        <v>2009</v>
      </c>
      <c r="D157" s="255">
        <v>0.32099999999999995</v>
      </c>
      <c r="E157" s="256">
        <v>0.30499999999999999</v>
      </c>
      <c r="F157" s="22" t="s">
        <v>1209</v>
      </c>
      <c r="G157" s="27" t="s">
        <v>1474</v>
      </c>
      <c r="H157" s="140" t="s">
        <v>2577</v>
      </c>
      <c r="I157" s="257" t="s">
        <v>2595</v>
      </c>
    </row>
    <row r="158" spans="1:9" s="254" customFormat="1" ht="13.7" customHeight="1">
      <c r="A158" s="8"/>
      <c r="B158" s="29"/>
      <c r="C158" s="21" t="s">
        <v>1867</v>
      </c>
      <c r="D158" s="255">
        <v>0.48499999999999999</v>
      </c>
      <c r="E158" s="256">
        <v>0.48299999999999998</v>
      </c>
      <c r="F158" s="22" t="s">
        <v>1209</v>
      </c>
      <c r="G158" s="23" t="s">
        <v>1863</v>
      </c>
      <c r="H158" s="140" t="s">
        <v>2577</v>
      </c>
      <c r="I158" s="257" t="s">
        <v>2595</v>
      </c>
    </row>
    <row r="159" spans="1:9" s="254" customFormat="1" ht="13.7" customHeight="1">
      <c r="A159" s="8"/>
      <c r="B159" s="29"/>
      <c r="C159" s="21" t="s">
        <v>1510</v>
      </c>
      <c r="D159" s="255">
        <v>0.28300000000000003</v>
      </c>
      <c r="E159" s="256">
        <v>0.27800000000000002</v>
      </c>
      <c r="F159" s="22" t="s">
        <v>1209</v>
      </c>
      <c r="G159" s="23" t="s">
        <v>1475</v>
      </c>
      <c r="H159" s="140" t="s">
        <v>2577</v>
      </c>
      <c r="I159" s="257" t="s">
        <v>2595</v>
      </c>
    </row>
    <row r="160" spans="1:9" s="254" customFormat="1" ht="13.7" customHeight="1">
      <c r="A160" s="8"/>
      <c r="B160" s="29"/>
      <c r="C160" s="21" t="s">
        <v>1511</v>
      </c>
      <c r="D160" s="255">
        <v>0.27900000000000003</v>
      </c>
      <c r="E160" s="256">
        <v>0.27700000000000002</v>
      </c>
      <c r="F160" s="22" t="s">
        <v>1209</v>
      </c>
      <c r="G160" s="23" t="s">
        <v>1476</v>
      </c>
      <c r="H160" s="140" t="s">
        <v>2577</v>
      </c>
      <c r="I160" s="257" t="s">
        <v>2595</v>
      </c>
    </row>
    <row r="161" spans="1:9" s="254" customFormat="1" ht="13.7" customHeight="1">
      <c r="A161" s="8"/>
      <c r="B161" s="29"/>
      <c r="C161" s="21" t="s">
        <v>1512</v>
      </c>
      <c r="D161" s="255">
        <v>0.33</v>
      </c>
      <c r="E161" s="256">
        <v>0.312</v>
      </c>
      <c r="F161" s="22" t="s">
        <v>1209</v>
      </c>
      <c r="G161" s="23" t="s">
        <v>1478</v>
      </c>
      <c r="H161" s="140" t="s">
        <v>2577</v>
      </c>
      <c r="I161" s="257" t="s">
        <v>2595</v>
      </c>
    </row>
    <row r="162" spans="1:9" s="254" customFormat="1" ht="13.7" customHeight="1">
      <c r="A162" s="8"/>
      <c r="B162" s="29"/>
      <c r="C162" s="21" t="s">
        <v>1514</v>
      </c>
      <c r="D162" s="255">
        <v>0.32400000000000001</v>
      </c>
      <c r="E162" s="256">
        <v>0.313</v>
      </c>
      <c r="F162" s="22" t="s">
        <v>1209</v>
      </c>
      <c r="G162" s="23" t="s">
        <v>1477</v>
      </c>
      <c r="H162" s="140" t="s">
        <v>2577</v>
      </c>
      <c r="I162" s="257" t="s">
        <v>2595</v>
      </c>
    </row>
    <row r="163" spans="1:9" s="254" customFormat="1" ht="13.7" customHeight="1">
      <c r="A163" s="8"/>
      <c r="B163" s="29"/>
      <c r="C163" s="21" t="s">
        <v>1825</v>
      </c>
      <c r="D163" s="255">
        <v>0.32899999999999996</v>
      </c>
      <c r="E163" s="256">
        <v>0.32299999999999995</v>
      </c>
      <c r="F163" s="22" t="s">
        <v>1209</v>
      </c>
      <c r="G163" s="23" t="s">
        <v>1864</v>
      </c>
      <c r="H163" s="140" t="s">
        <v>2577</v>
      </c>
      <c r="I163" s="257" t="s">
        <v>2595</v>
      </c>
    </row>
  </sheetData>
  <sheetProtection autoFilter="0"/>
  <autoFilter ref="A8:I163" xr:uid="{B389DB48-6AB1-451A-B250-DF77E8C3C4B7}"/>
  <sortState xmlns:xlrd2="http://schemas.microsoft.com/office/spreadsheetml/2017/richdata2" ref="A9:I112">
    <sortCondition ref="C9:C112"/>
  </sortState>
  <pageMargins left="0.7" right="0.7" top="0.75" bottom="0.75" header="0.3" footer="0.3"/>
  <pageSetup scale="67" fitToHeight="0" orientation="landscape" r:id="rId1"/>
  <headerFooter scaleWithDoc="0">
    <oddFooter>&amp;L&amp;8Mississippi Division of Medicaid DRG Calculator&amp;C&amp;8Tab 4 - CCR Table&amp;R&amp;8 2020-21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ote xmlns="b3c47ade-b9ac-4603-937d-3ea7c4dd3f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1" ma:contentTypeDescription="Create a new document." ma:contentTypeScope="" ma:versionID="21dfb610cdbe558923b58dab62bb8ce1">
  <xsd:schema xmlns:xsd="http://www.w3.org/2001/XMLSchema" xmlns:p="http://schemas.microsoft.com/office/2006/metadata/properties" xmlns:ns2="b3c47ade-b9ac-4603-937d-3ea7c4dd3f94" targetNamespace="http://schemas.microsoft.com/office/2006/metadata/properties" ma:root="true" ma:fieldsID="a76531420021b69188321b605af2e97e" ns2:_="">
    <xsd:import namespace="b3c47ade-b9ac-4603-937d-3ea7c4dd3f94"/>
    <xsd:element name="properties">
      <xsd:complexType>
        <xsd:sequence>
          <xsd:element name="documentManagement">
            <xsd:complexType>
              <xsd:all>
                <xsd:element ref="ns2:Note" minOccurs="0"/>
              </xsd:all>
            </xsd:complexType>
          </xsd:element>
        </xsd:sequence>
      </xsd:complexType>
    </xsd:element>
  </xsd:schema>
  <xsd:schema xmlns:xsd="http://www.w3.org/2001/XMLSchema" xmlns:dms="http://schemas.microsoft.com/office/2006/documentManagement/types" targetNamespace="b3c47ade-b9ac-4603-937d-3ea7c4dd3f94" elementFormDefault="qualified">
    <xsd:import namespace="http://schemas.microsoft.com/office/2006/documentManagement/types"/>
    <xsd:element name="Note" ma:index="8" nillable="true" ma:displayName="Note" ma:description="Notes on content" ma:internalName="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003A8-53A9-497D-A3F8-C4323941102E}">
  <ds:schemaRefs>
    <ds:schemaRef ds:uri="http://schemas.microsoft.com/office/2006/metadata/properties"/>
    <ds:schemaRef ds:uri="b3c47ade-b9ac-4603-937d-3ea7c4dd3f94"/>
  </ds:schemaRefs>
</ds:datastoreItem>
</file>

<file path=customXml/itemProps2.xml><?xml version="1.0" encoding="utf-8"?>
<ds:datastoreItem xmlns:ds="http://schemas.openxmlformats.org/officeDocument/2006/customXml" ds:itemID="{FC7EDFE7-B02F-4AA4-8E04-6932BB039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c47ade-b9ac-4603-937d-3ea7c4dd3f9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894C9C5-2450-49F7-B319-3ABAE5126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Payment Method Development APR-DRG Calculator</dc:title>
  <dc:creator>Conduent Payment Method Development</dc:creator>
  <cp:keywords>APR-DRG, PMD, SFY 18-19, Pricing</cp:keywords>
  <cp:lastModifiedBy>Matt D. Westerfield</cp:lastModifiedBy>
  <cp:lastPrinted>2019-10-04T17:37:55Z</cp:lastPrinted>
  <dcterms:created xsi:type="dcterms:W3CDTF">2012-05-14T20:06:15Z</dcterms:created>
  <dcterms:modified xsi:type="dcterms:W3CDTF">2020-10-09T19:50:25Z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