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Scoring 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<sst xmlns="http://schemas.openxmlformats.org/spreadsheetml/2006/main" count="53" uniqueCount="44">
  <si>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MississippiCAN Program</t>
  </si>
  <si>
    <t>FRP #20090127</t>
  </si>
  <si>
    <t>RFP Section</t>
  </si>
  <si>
    <t>Offeror Scores</t>
  </si>
  <si>
    <t>A</t>
  </si>
  <si>
    <t>B</t>
  </si>
  <si>
    <t>C</t>
  </si>
  <si>
    <t>D</t>
  </si>
  <si>
    <t>E</t>
  </si>
  <si>
    <t>Max. Pos. Pts.</t>
  </si>
  <si>
    <t>Comments</t>
  </si>
  <si>
    <t>5.3 Exec Sum</t>
  </si>
  <si>
    <t>Ques/ Stmt Ref.#</t>
  </si>
  <si>
    <t>Minus 10 points if over length.</t>
  </si>
  <si>
    <t>5.4 Corp Background</t>
  </si>
  <si>
    <t xml:space="preserve">Subtotal </t>
  </si>
  <si>
    <t>5.4.2 Financial Statements</t>
  </si>
  <si>
    <t>5.4.3 Corp Experience</t>
  </si>
  <si>
    <t>Subtotal</t>
  </si>
  <si>
    <t>5.5 Project Org and Staffing</t>
  </si>
  <si>
    <t>5.7 Project Mngmnt/Control</t>
  </si>
  <si>
    <t>5.8 Work Plan/Schedule</t>
  </si>
  <si>
    <t>Methodology</t>
  </si>
  <si>
    <t>Benefits</t>
  </si>
  <si>
    <t>Bonus Points</t>
  </si>
  <si>
    <t>Grand Total</t>
  </si>
  <si>
    <t>Points awarded at reviewers discretion</t>
  </si>
  <si>
    <t>Admin Services</t>
  </si>
  <si>
    <t>Provider Network</t>
  </si>
  <si>
    <t>Care Management</t>
  </si>
  <si>
    <t>Quality Assurance</t>
  </si>
  <si>
    <t>Subcontractors</t>
  </si>
  <si>
    <t>Minus18 if terminated for cause</t>
  </si>
  <si>
    <t>Raw total</t>
  </si>
  <si>
    <t>Weighted Subtotal</t>
  </si>
  <si>
    <t>Weighted total (x1.2400)</t>
  </si>
  <si>
    <t>Weighted total (x .5812)</t>
  </si>
  <si>
    <t>Weighted total(x1.7222)</t>
  </si>
  <si>
    <t>Weighted total (x.8158)</t>
  </si>
  <si>
    <t>Weighted total (x.8455)</t>
  </si>
  <si>
    <t>Weighted total (x3.1000)</t>
  </si>
  <si>
    <t>% of max. received</t>
  </si>
  <si>
    <t>Points awarded</t>
  </si>
  <si>
    <t>Proposal Scoring Sheet: Version II - Methodology Questions Ranked on a 1-5 Scale and Weighted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</si>
</sst>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pane xSplit="1" ySplit="6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53" sqref="N153"/>
    </sheetView>
  </sheetViews>
  <sheetFormatPr defaultColWidth="9.140625" defaultRowHeight="12.75"/>
  <cols>
    <col min="1" max="1" width="20.28125" style="0" customWidth="1"/>
    <col min="2" max="2" width="5.8515625" style="0" customWidth="1"/>
    <col min="3" max="3" width="0.9921875" style="0" customWidth="1"/>
    <col min="4" max="4" width="7.7109375" style="0" customWidth="1"/>
    <col min="5" max="5" width="0.9921875" style="0" customWidth="1"/>
    <col min="11" max="11" width="1.1484375" style="0" customWidth="1"/>
    <col min="12" max="12" width="34.28125" style="0" customWidth="1"/>
  </cols>
  <sheetData>
    <row r="1" ht="15.75">
      <c r="A1" s="3" t="s">
        <v>0</v>
      </c>
    </row>
    <row r="2" ht="15.75">
      <c r="A2" s="3" t="s">
        <v>1</v>
      </c>
    </row>
    <row r="3" ht="15.75">
      <c r="A3" s="3" t="s">
        <v>43</v>
      </c>
    </row>
    <row r="5" spans="1:10" ht="12.75">
      <c r="A5" s="13" t="s">
        <v>2</v>
      </c>
      <c r="B5" s="14" t="s">
        <v>12</v>
      </c>
      <c r="C5" s="1"/>
      <c r="D5" s="14" t="s">
        <v>9</v>
      </c>
      <c r="E5" s="1"/>
      <c r="F5" s="13" t="s">
        <v>3</v>
      </c>
      <c r="G5" s="13"/>
      <c r="H5" s="13"/>
      <c r="I5" s="13"/>
      <c r="J5" s="13"/>
    </row>
    <row r="6" spans="1:12" ht="12.75">
      <c r="A6" s="13"/>
      <c r="B6" s="14"/>
      <c r="C6" s="1"/>
      <c r="D6" s="14"/>
      <c r="E6" s="1"/>
      <c r="F6" s="7" t="s">
        <v>4</v>
      </c>
      <c r="G6" s="1" t="s">
        <v>5</v>
      </c>
      <c r="H6" s="7" t="s">
        <v>6</v>
      </c>
      <c r="I6" s="1" t="s">
        <v>7</v>
      </c>
      <c r="J6" s="7" t="s">
        <v>8</v>
      </c>
      <c r="L6" s="1" t="s">
        <v>10</v>
      </c>
    </row>
    <row r="7" spans="1:10" ht="12.75">
      <c r="A7" s="4" t="s">
        <v>11</v>
      </c>
      <c r="B7">
        <v>1</v>
      </c>
      <c r="D7">
        <v>5</v>
      </c>
      <c r="F7" s="8"/>
      <c r="H7" s="8"/>
      <c r="J7" s="8"/>
    </row>
    <row r="8" spans="2:10" ht="12.75">
      <c r="B8">
        <v>2</v>
      </c>
      <c r="D8">
        <v>15</v>
      </c>
      <c r="F8" s="8"/>
      <c r="H8" s="8"/>
      <c r="J8" s="8"/>
    </row>
    <row r="9" spans="2:10" ht="12.75">
      <c r="B9">
        <v>3</v>
      </c>
      <c r="D9">
        <v>10</v>
      </c>
      <c r="F9" s="8"/>
      <c r="H9" s="8"/>
      <c r="J9" s="8"/>
    </row>
    <row r="10" spans="2:10" ht="12.75">
      <c r="B10">
        <v>4</v>
      </c>
      <c r="D10">
        <v>15</v>
      </c>
      <c r="F10" s="8"/>
      <c r="H10" s="8"/>
      <c r="J10" s="8"/>
    </row>
    <row r="11" spans="2:10" ht="12.75">
      <c r="B11">
        <v>5</v>
      </c>
      <c r="D11">
        <v>20</v>
      </c>
      <c r="F11" s="8"/>
      <c r="H11" s="8"/>
      <c r="J11" s="8"/>
    </row>
    <row r="12" spans="2:10" ht="12.75">
      <c r="B12">
        <v>6</v>
      </c>
      <c r="D12">
        <v>15</v>
      </c>
      <c r="F12" s="8"/>
      <c r="H12" s="8"/>
      <c r="J12" s="8"/>
    </row>
    <row r="13" spans="2:10" ht="12.75">
      <c r="B13">
        <v>7</v>
      </c>
      <c r="D13">
        <v>20</v>
      </c>
      <c r="F13" s="8"/>
      <c r="H13" s="8"/>
      <c r="J13" s="8"/>
    </row>
    <row r="14" spans="2:12" ht="12.75">
      <c r="B14">
        <v>8</v>
      </c>
      <c r="D14">
        <v>0</v>
      </c>
      <c r="F14" s="8"/>
      <c r="H14" s="8"/>
      <c r="J14" s="8"/>
      <c r="L14" t="s">
        <v>13</v>
      </c>
    </row>
    <row r="15" spans="1:10" ht="12.75">
      <c r="A15" s="2" t="s">
        <v>15</v>
      </c>
      <c r="B15" s="2"/>
      <c r="C15" s="2"/>
      <c r="D15" s="2">
        <f>SUM(D7:D14)</f>
        <v>100</v>
      </c>
      <c r="E15" s="2">
        <f aca="true" t="shared" si="0" ref="E15:J15">SUM(E7:E14)</f>
        <v>0</v>
      </c>
      <c r="F15" s="9">
        <f t="shared" si="0"/>
        <v>0</v>
      </c>
      <c r="G15" s="2">
        <f t="shared" si="0"/>
        <v>0</v>
      </c>
      <c r="H15" s="9">
        <f t="shared" si="0"/>
        <v>0</v>
      </c>
      <c r="I15" s="2">
        <f t="shared" si="0"/>
        <v>0</v>
      </c>
      <c r="J15" s="9">
        <f t="shared" si="0"/>
        <v>0</v>
      </c>
    </row>
    <row r="16" spans="6:10" ht="12.75">
      <c r="F16" s="8"/>
      <c r="H16" s="8"/>
      <c r="J16" s="8"/>
    </row>
    <row r="17" spans="1:10" ht="12.75">
      <c r="A17" t="s">
        <v>14</v>
      </c>
      <c r="B17">
        <v>1</v>
      </c>
      <c r="D17">
        <v>14</v>
      </c>
      <c r="F17" s="8"/>
      <c r="H17" s="8"/>
      <c r="J17" s="8"/>
    </row>
    <row r="18" spans="2:10" ht="12.75">
      <c r="B18">
        <v>2</v>
      </c>
      <c r="D18">
        <v>2</v>
      </c>
      <c r="F18" s="8"/>
      <c r="H18" s="8"/>
      <c r="J18" s="8"/>
    </row>
    <row r="19" spans="2:10" ht="12.75">
      <c r="B19">
        <v>3</v>
      </c>
      <c r="D19">
        <v>2</v>
      </c>
      <c r="F19" s="8"/>
      <c r="H19" s="8"/>
      <c r="J19" s="8"/>
    </row>
    <row r="20" spans="2:10" ht="12.75">
      <c r="B20">
        <v>4</v>
      </c>
      <c r="D20">
        <v>5</v>
      </c>
      <c r="F20" s="8"/>
      <c r="H20" s="8"/>
      <c r="J20" s="8"/>
    </row>
    <row r="21" spans="2:10" ht="12.75">
      <c r="B21">
        <v>5</v>
      </c>
      <c r="D21">
        <v>2</v>
      </c>
      <c r="F21" s="8"/>
      <c r="H21" s="8"/>
      <c r="J21" s="8"/>
    </row>
    <row r="22" spans="2:10" ht="12.75">
      <c r="B22">
        <v>6</v>
      </c>
      <c r="D22">
        <v>12</v>
      </c>
      <c r="F22" s="8"/>
      <c r="H22" s="8"/>
      <c r="J22" s="8"/>
    </row>
    <row r="23" spans="2:10" ht="12.75">
      <c r="B23">
        <v>7</v>
      </c>
      <c r="D23">
        <v>9</v>
      </c>
      <c r="F23" s="8"/>
      <c r="H23" s="8"/>
      <c r="J23" s="8"/>
    </row>
    <row r="24" spans="2:10" ht="12.75">
      <c r="B24">
        <v>8</v>
      </c>
      <c r="D24">
        <v>6</v>
      </c>
      <c r="F24" s="8"/>
      <c r="H24" s="8"/>
      <c r="J24" s="8"/>
    </row>
    <row r="25" spans="2:10" ht="12.75">
      <c r="B25">
        <v>9</v>
      </c>
      <c r="D25">
        <v>9</v>
      </c>
      <c r="F25" s="8"/>
      <c r="H25" s="8"/>
      <c r="J25" s="8"/>
    </row>
    <row r="26" spans="2:10" ht="12.75">
      <c r="B26">
        <v>10</v>
      </c>
      <c r="D26">
        <v>9</v>
      </c>
      <c r="F26" s="8"/>
      <c r="H26" s="8"/>
      <c r="J26" s="8"/>
    </row>
    <row r="27" spans="2:12" ht="12.75">
      <c r="B27">
        <v>11</v>
      </c>
      <c r="D27">
        <v>0</v>
      </c>
      <c r="F27" s="8"/>
      <c r="H27" s="8"/>
      <c r="J27" s="8"/>
      <c r="L27" t="s">
        <v>32</v>
      </c>
    </row>
    <row r="28" spans="1:10" ht="12.75">
      <c r="A28" s="2" t="s">
        <v>18</v>
      </c>
      <c r="B28" s="2"/>
      <c r="C28" s="2"/>
      <c r="D28" s="2">
        <f>SUM(D17:D27)</f>
        <v>70</v>
      </c>
      <c r="E28" s="2">
        <f aca="true" t="shared" si="1" ref="E28:J28">SUM(E17:E27)</f>
        <v>0</v>
      </c>
      <c r="F28" s="9">
        <f t="shared" si="1"/>
        <v>0</v>
      </c>
      <c r="G28" s="2">
        <f t="shared" si="1"/>
        <v>0</v>
      </c>
      <c r="H28" s="9">
        <f t="shared" si="1"/>
        <v>0</v>
      </c>
      <c r="I28" s="2">
        <f t="shared" si="1"/>
        <v>0</v>
      </c>
      <c r="J28" s="9">
        <f t="shared" si="1"/>
        <v>0</v>
      </c>
    </row>
    <row r="29" spans="6:10" ht="12.75">
      <c r="F29" s="8"/>
      <c r="H29" s="8"/>
      <c r="J29" s="8"/>
    </row>
    <row r="30" spans="1:10" ht="25.5">
      <c r="A30" s="12" t="s">
        <v>16</v>
      </c>
      <c r="B30">
        <v>1</v>
      </c>
      <c r="D30" s="2">
        <v>200</v>
      </c>
      <c r="F30" s="8"/>
      <c r="H30" s="8"/>
      <c r="J30" s="8"/>
    </row>
    <row r="31" spans="6:10" ht="12.75">
      <c r="F31" s="8"/>
      <c r="H31" s="8"/>
      <c r="J31" s="8"/>
    </row>
    <row r="32" spans="1:10" ht="12.75">
      <c r="A32" t="s">
        <v>17</v>
      </c>
      <c r="B32">
        <v>1</v>
      </c>
      <c r="D32">
        <v>20</v>
      </c>
      <c r="F32" s="8"/>
      <c r="H32" s="8"/>
      <c r="J32" s="8"/>
    </row>
    <row r="33" spans="2:10" ht="12.75">
      <c r="B33">
        <v>2</v>
      </c>
      <c r="D33">
        <v>8</v>
      </c>
      <c r="F33" s="8"/>
      <c r="H33" s="8"/>
      <c r="J33" s="8"/>
    </row>
    <row r="34" spans="2:10" ht="12.75">
      <c r="B34" s="6">
        <v>3</v>
      </c>
      <c r="D34">
        <v>42</v>
      </c>
      <c r="F34" s="8"/>
      <c r="H34" s="8"/>
      <c r="J34" s="8"/>
    </row>
    <row r="35" spans="1:10" ht="12.75">
      <c r="A35" s="2" t="s">
        <v>18</v>
      </c>
      <c r="B35" s="2"/>
      <c r="C35" s="2"/>
      <c r="D35" s="2">
        <f>SUM(D32:D34)</f>
        <v>70</v>
      </c>
      <c r="E35" s="2">
        <f aca="true" t="shared" si="2" ref="E35:J35">SUM(E32:E34)</f>
        <v>0</v>
      </c>
      <c r="F35" s="9">
        <f t="shared" si="2"/>
        <v>0</v>
      </c>
      <c r="G35" s="2">
        <f t="shared" si="2"/>
        <v>0</v>
      </c>
      <c r="H35" s="9">
        <f t="shared" si="2"/>
        <v>0</v>
      </c>
      <c r="I35" s="2">
        <f t="shared" si="2"/>
        <v>0</v>
      </c>
      <c r="J35" s="9">
        <f t="shared" si="2"/>
        <v>0</v>
      </c>
    </row>
    <row r="36" spans="1:10" ht="12.75">
      <c r="A36" s="2"/>
      <c r="B36" s="2"/>
      <c r="C36" s="2"/>
      <c r="D36" s="2"/>
      <c r="F36" s="9"/>
      <c r="G36" s="2"/>
      <c r="H36" s="9"/>
      <c r="I36" s="2"/>
      <c r="J36" s="9"/>
    </row>
    <row r="37" spans="1:10" ht="25.5">
      <c r="A37" s="5" t="s">
        <v>19</v>
      </c>
      <c r="B37">
        <v>1</v>
      </c>
      <c r="D37">
        <v>20</v>
      </c>
      <c r="F37" s="8"/>
      <c r="H37" s="8"/>
      <c r="J37" s="8"/>
    </row>
    <row r="38" spans="2:10" ht="12.75">
      <c r="B38">
        <v>2</v>
      </c>
      <c r="D38">
        <v>30</v>
      </c>
      <c r="F38" s="8"/>
      <c r="H38" s="8"/>
      <c r="J38" s="8"/>
    </row>
    <row r="39" spans="2:10" ht="12.75">
      <c r="B39">
        <v>3</v>
      </c>
      <c r="D39">
        <v>60</v>
      </c>
      <c r="F39" s="8"/>
      <c r="H39" s="8"/>
      <c r="J39" s="8"/>
    </row>
    <row r="40" spans="1:11" ht="12.75">
      <c r="A40" s="2" t="s">
        <v>18</v>
      </c>
      <c r="B40" s="2"/>
      <c r="C40" s="2"/>
      <c r="D40" s="2">
        <f>SUM(D37:D39)</f>
        <v>110</v>
      </c>
      <c r="E40" s="2">
        <f aca="true" t="shared" si="3" ref="E40:K40">SUM(E37:E39)</f>
        <v>0</v>
      </c>
      <c r="F40" s="9">
        <f t="shared" si="3"/>
        <v>0</v>
      </c>
      <c r="G40" s="2">
        <f t="shared" si="3"/>
        <v>0</v>
      </c>
      <c r="H40" s="9">
        <f t="shared" si="3"/>
        <v>0</v>
      </c>
      <c r="I40" s="2">
        <f t="shared" si="3"/>
        <v>0</v>
      </c>
      <c r="J40" s="9">
        <f t="shared" si="3"/>
        <v>0</v>
      </c>
      <c r="K40" s="2">
        <f t="shared" si="3"/>
        <v>0</v>
      </c>
    </row>
    <row r="41" spans="6:10" ht="12.75">
      <c r="F41" s="8"/>
      <c r="H41" s="8"/>
      <c r="J41" s="8"/>
    </row>
    <row r="42" spans="1:10" ht="12.75">
      <c r="A42" s="2" t="s">
        <v>22</v>
      </c>
      <c r="F42" s="8"/>
      <c r="H42" s="8"/>
      <c r="J42" s="8"/>
    </row>
    <row r="43" spans="1:10" ht="12.75">
      <c r="A43" t="s">
        <v>23</v>
      </c>
      <c r="B43">
        <v>1</v>
      </c>
      <c r="D43">
        <v>5</v>
      </c>
      <c r="F43" s="8"/>
      <c r="H43" s="8"/>
      <c r="J43" s="8"/>
    </row>
    <row r="44" spans="2:10" ht="12.75">
      <c r="B44">
        <v>2</v>
      </c>
      <c r="D44">
        <v>5</v>
      </c>
      <c r="F44" s="8"/>
      <c r="H44" s="8"/>
      <c r="J44" s="8"/>
    </row>
    <row r="45" spans="2:10" ht="12.75">
      <c r="B45">
        <v>3</v>
      </c>
      <c r="D45">
        <v>5</v>
      </c>
      <c r="F45" s="8"/>
      <c r="H45" s="8"/>
      <c r="J45" s="8"/>
    </row>
    <row r="46" spans="2:10" ht="12.75">
      <c r="B46">
        <v>4</v>
      </c>
      <c r="D46">
        <v>5</v>
      </c>
      <c r="F46" s="8"/>
      <c r="H46" s="8"/>
      <c r="J46" s="8"/>
    </row>
    <row r="47" spans="2:10" ht="12.75">
      <c r="B47">
        <v>5</v>
      </c>
      <c r="D47">
        <v>5</v>
      </c>
      <c r="F47" s="8"/>
      <c r="H47" s="8"/>
      <c r="J47" s="8"/>
    </row>
    <row r="48" spans="1:10" ht="12.75">
      <c r="A48" t="s">
        <v>33</v>
      </c>
      <c r="D48">
        <v>25</v>
      </c>
      <c r="E48">
        <v>25</v>
      </c>
      <c r="F48" s="8">
        <f>SUM(F43:F47)</f>
        <v>0</v>
      </c>
      <c r="G48">
        <f>SUM(G43:G47)</f>
        <v>0</v>
      </c>
      <c r="H48" s="8">
        <f>SUM(H43:H47)</f>
        <v>0</v>
      </c>
      <c r="I48">
        <f>SUM(I43:I47)</f>
        <v>0</v>
      </c>
      <c r="J48" s="8">
        <f>SUM(J43:J47)</f>
        <v>0</v>
      </c>
    </row>
    <row r="49" spans="1:10" ht="12.75">
      <c r="A49" t="s">
        <v>35</v>
      </c>
      <c r="D49">
        <f>D48*1.24</f>
        <v>31</v>
      </c>
      <c r="E49">
        <f aca="true" t="shared" si="4" ref="E49:J49">E48*1.24</f>
        <v>31</v>
      </c>
      <c r="F49" s="8">
        <f t="shared" si="4"/>
        <v>0</v>
      </c>
      <c r="G49">
        <f t="shared" si="4"/>
        <v>0</v>
      </c>
      <c r="H49" s="8">
        <f t="shared" si="4"/>
        <v>0</v>
      </c>
      <c r="I49">
        <f t="shared" si="4"/>
        <v>0</v>
      </c>
      <c r="J49" s="8">
        <f t="shared" si="4"/>
        <v>0</v>
      </c>
    </row>
    <row r="50" spans="6:10" ht="12.75">
      <c r="F50" s="8"/>
      <c r="H50" s="8"/>
      <c r="J50" s="8"/>
    </row>
    <row r="51" spans="1:10" ht="12.75">
      <c r="A51" t="s">
        <v>27</v>
      </c>
      <c r="B51">
        <v>6</v>
      </c>
      <c r="D51">
        <v>5</v>
      </c>
      <c r="F51" s="8"/>
      <c r="H51" s="8"/>
      <c r="J51" s="8"/>
    </row>
    <row r="52" spans="2:10" ht="12.75">
      <c r="B52">
        <v>7</v>
      </c>
      <c r="D52">
        <v>5</v>
      </c>
      <c r="F52" s="8"/>
      <c r="H52" s="8"/>
      <c r="J52" s="8"/>
    </row>
    <row r="53" spans="2:10" ht="12.75">
      <c r="B53">
        <v>8</v>
      </c>
      <c r="D53">
        <v>5</v>
      </c>
      <c r="F53" s="8"/>
      <c r="H53" s="8"/>
      <c r="J53" s="8"/>
    </row>
    <row r="54" spans="2:10" ht="12.75">
      <c r="B54">
        <v>9</v>
      </c>
      <c r="D54">
        <v>5</v>
      </c>
      <c r="F54" s="8"/>
      <c r="H54" s="8"/>
      <c r="J54" s="8"/>
    </row>
    <row r="55" spans="2:10" ht="12.75">
      <c r="B55">
        <v>10</v>
      </c>
      <c r="D55">
        <v>5</v>
      </c>
      <c r="F55" s="8"/>
      <c r="H55" s="8"/>
      <c r="J55" s="8"/>
    </row>
    <row r="56" spans="2:10" ht="12.75">
      <c r="B56">
        <v>11</v>
      </c>
      <c r="D56">
        <v>5</v>
      </c>
      <c r="F56" s="8"/>
      <c r="H56" s="8"/>
      <c r="J56" s="8"/>
    </row>
    <row r="57" spans="2:10" ht="12.75">
      <c r="B57">
        <v>12</v>
      </c>
      <c r="D57">
        <v>5</v>
      </c>
      <c r="F57" s="8"/>
      <c r="H57" s="8"/>
      <c r="J57" s="8"/>
    </row>
    <row r="58" spans="2:10" ht="12.75">
      <c r="B58">
        <v>13</v>
      </c>
      <c r="D58">
        <v>5</v>
      </c>
      <c r="F58" s="8"/>
      <c r="H58" s="8"/>
      <c r="J58" s="8"/>
    </row>
    <row r="59" spans="2:10" ht="12.75">
      <c r="B59">
        <v>14</v>
      </c>
      <c r="D59">
        <v>5</v>
      </c>
      <c r="F59" s="8"/>
      <c r="H59" s="8"/>
      <c r="J59" s="8"/>
    </row>
    <row r="60" spans="2:10" ht="12.75">
      <c r="B60">
        <v>15</v>
      </c>
      <c r="D60">
        <v>5</v>
      </c>
      <c r="F60" s="8"/>
      <c r="H60" s="8"/>
      <c r="J60" s="8"/>
    </row>
    <row r="61" spans="2:10" ht="12.75">
      <c r="B61">
        <v>16</v>
      </c>
      <c r="D61">
        <v>5</v>
      </c>
      <c r="F61" s="8"/>
      <c r="H61" s="8"/>
      <c r="J61" s="8"/>
    </row>
    <row r="62" spans="2:10" ht="12.75">
      <c r="B62">
        <v>17</v>
      </c>
      <c r="D62">
        <v>5</v>
      </c>
      <c r="F62" s="8"/>
      <c r="H62" s="8"/>
      <c r="J62" s="8"/>
    </row>
    <row r="63" spans="2:10" ht="12.75">
      <c r="B63">
        <v>18</v>
      </c>
      <c r="D63">
        <v>5</v>
      </c>
      <c r="F63" s="8"/>
      <c r="H63" s="8"/>
      <c r="J63" s="8"/>
    </row>
    <row r="64" spans="2:10" ht="12.75">
      <c r="B64">
        <v>19</v>
      </c>
      <c r="D64">
        <v>5</v>
      </c>
      <c r="F64" s="8"/>
      <c r="H64" s="8"/>
      <c r="J64" s="8"/>
    </row>
    <row r="65" spans="2:10" ht="12.75">
      <c r="B65">
        <v>20</v>
      </c>
      <c r="D65">
        <v>5</v>
      </c>
      <c r="F65" s="8"/>
      <c r="H65" s="8"/>
      <c r="J65" s="8"/>
    </row>
    <row r="66" spans="2:10" ht="12.75">
      <c r="B66">
        <v>21</v>
      </c>
      <c r="D66">
        <v>5</v>
      </c>
      <c r="F66" s="8"/>
      <c r="H66" s="8"/>
      <c r="J66" s="8"/>
    </row>
    <row r="67" spans="1:10" ht="12.75">
      <c r="A67" t="s">
        <v>33</v>
      </c>
      <c r="D67">
        <f>SUM(D51:D66)</f>
        <v>80</v>
      </c>
      <c r="E67">
        <f aca="true" t="shared" si="5" ref="E67:J67">SUM(E51:E66)</f>
        <v>0</v>
      </c>
      <c r="F67" s="8">
        <f t="shared" si="5"/>
        <v>0</v>
      </c>
      <c r="G67">
        <f t="shared" si="5"/>
        <v>0</v>
      </c>
      <c r="H67" s="8">
        <f t="shared" si="5"/>
        <v>0</v>
      </c>
      <c r="I67">
        <f t="shared" si="5"/>
        <v>0</v>
      </c>
      <c r="J67" s="8">
        <f t="shared" si="5"/>
        <v>0</v>
      </c>
    </row>
    <row r="68" spans="1:10" ht="12.75">
      <c r="A68" t="s">
        <v>36</v>
      </c>
      <c r="D68">
        <f>D67*0.5812</f>
        <v>46.496</v>
      </c>
      <c r="E68">
        <f aca="true" t="shared" si="6" ref="E68:J68">E67*0.5812</f>
        <v>0</v>
      </c>
      <c r="F68" s="8">
        <f t="shared" si="6"/>
        <v>0</v>
      </c>
      <c r="G68">
        <f t="shared" si="6"/>
        <v>0</v>
      </c>
      <c r="H68" s="8">
        <f t="shared" si="6"/>
        <v>0</v>
      </c>
      <c r="I68">
        <f t="shared" si="6"/>
        <v>0</v>
      </c>
      <c r="J68" s="8">
        <f t="shared" si="6"/>
        <v>0</v>
      </c>
    </row>
    <row r="69" spans="6:10" ht="12.75">
      <c r="F69" s="8"/>
      <c r="H69" s="8"/>
      <c r="J69" s="8"/>
    </row>
    <row r="70" spans="1:10" ht="12.75">
      <c r="A70" t="s">
        <v>28</v>
      </c>
      <c r="B70">
        <v>22</v>
      </c>
      <c r="D70">
        <v>5</v>
      </c>
      <c r="F70" s="8"/>
      <c r="H70" s="8"/>
      <c r="J70" s="8"/>
    </row>
    <row r="71" spans="2:10" ht="12.75">
      <c r="B71">
        <v>23</v>
      </c>
      <c r="D71">
        <v>5</v>
      </c>
      <c r="F71" s="8"/>
      <c r="H71" s="8"/>
      <c r="J71" s="8"/>
    </row>
    <row r="72" spans="2:10" ht="12.75">
      <c r="B72">
        <v>24</v>
      </c>
      <c r="D72">
        <v>5</v>
      </c>
      <c r="F72" s="8"/>
      <c r="H72" s="8"/>
      <c r="J72" s="8"/>
    </row>
    <row r="73" spans="2:10" ht="12.75">
      <c r="B73">
        <v>25</v>
      </c>
      <c r="D73">
        <v>5</v>
      </c>
      <c r="F73" s="8"/>
      <c r="H73" s="8"/>
      <c r="J73" s="8"/>
    </row>
    <row r="74" spans="2:10" ht="12.75">
      <c r="B74">
        <v>26</v>
      </c>
      <c r="D74">
        <v>5</v>
      </c>
      <c r="F74" s="8"/>
      <c r="H74" s="8"/>
      <c r="J74" s="8"/>
    </row>
    <row r="75" spans="2:10" ht="12.75">
      <c r="B75">
        <v>27</v>
      </c>
      <c r="D75">
        <v>5</v>
      </c>
      <c r="F75" s="8"/>
      <c r="H75" s="8"/>
      <c r="J75" s="8"/>
    </row>
    <row r="76" spans="2:10" ht="12.75">
      <c r="B76">
        <v>28</v>
      </c>
      <c r="D76">
        <v>5</v>
      </c>
      <c r="F76" s="8"/>
      <c r="H76" s="8"/>
      <c r="J76" s="8"/>
    </row>
    <row r="77" spans="2:10" ht="12.75">
      <c r="B77">
        <v>29</v>
      </c>
      <c r="D77">
        <v>5</v>
      </c>
      <c r="F77" s="8"/>
      <c r="H77" s="8"/>
      <c r="J77" s="8"/>
    </row>
    <row r="78" spans="2:10" ht="12.75">
      <c r="B78">
        <v>30</v>
      </c>
      <c r="D78">
        <v>5</v>
      </c>
      <c r="F78" s="8"/>
      <c r="H78" s="8"/>
      <c r="J78" s="8"/>
    </row>
    <row r="79" spans="1:10" ht="12.75">
      <c r="A79" t="s">
        <v>33</v>
      </c>
      <c r="D79">
        <f>SUM(D70:D78)</f>
        <v>45</v>
      </c>
      <c r="E79">
        <f aca="true" t="shared" si="7" ref="E79:J79">SUM(E70:E78)</f>
        <v>0</v>
      </c>
      <c r="F79" s="8">
        <f t="shared" si="7"/>
        <v>0</v>
      </c>
      <c r="G79">
        <f t="shared" si="7"/>
        <v>0</v>
      </c>
      <c r="H79" s="8">
        <f t="shared" si="7"/>
        <v>0</v>
      </c>
      <c r="I79">
        <f t="shared" si="7"/>
        <v>0</v>
      </c>
      <c r="J79" s="8">
        <f t="shared" si="7"/>
        <v>0</v>
      </c>
    </row>
    <row r="80" spans="1:10" ht="12.75">
      <c r="A80" t="s">
        <v>37</v>
      </c>
      <c r="D80">
        <f>D79*1.7222</f>
        <v>77.499</v>
      </c>
      <c r="E80">
        <f aca="true" t="shared" si="8" ref="E80:J80">E79*1.7222</f>
        <v>0</v>
      </c>
      <c r="F80" s="8">
        <f t="shared" si="8"/>
        <v>0</v>
      </c>
      <c r="G80">
        <f t="shared" si="8"/>
        <v>0</v>
      </c>
      <c r="H80" s="8">
        <f t="shared" si="8"/>
        <v>0</v>
      </c>
      <c r="I80">
        <f t="shared" si="8"/>
        <v>0</v>
      </c>
      <c r="J80" s="8">
        <f t="shared" si="8"/>
        <v>0</v>
      </c>
    </row>
    <row r="81" spans="6:10" ht="12.75">
      <c r="F81" s="8"/>
      <c r="H81" s="8"/>
      <c r="J81" s="8"/>
    </row>
    <row r="82" spans="1:10" ht="12.75">
      <c r="A82" t="s">
        <v>29</v>
      </c>
      <c r="B82">
        <v>31</v>
      </c>
      <c r="D82">
        <v>5</v>
      </c>
      <c r="F82" s="8"/>
      <c r="H82" s="8"/>
      <c r="J82" s="8"/>
    </row>
    <row r="83" spans="2:10" ht="12.75">
      <c r="B83">
        <v>32</v>
      </c>
      <c r="D83">
        <v>5</v>
      </c>
      <c r="F83" s="8"/>
      <c r="H83" s="8"/>
      <c r="J83" s="8"/>
    </row>
    <row r="84" spans="2:10" ht="12.75">
      <c r="B84">
        <v>33</v>
      </c>
      <c r="D84">
        <v>5</v>
      </c>
      <c r="F84" s="8"/>
      <c r="H84" s="8"/>
      <c r="J84" s="8"/>
    </row>
    <row r="85" spans="2:10" ht="12.75">
      <c r="B85">
        <v>34</v>
      </c>
      <c r="D85">
        <v>5</v>
      </c>
      <c r="F85" s="8"/>
      <c r="H85" s="8"/>
      <c r="J85" s="8"/>
    </row>
    <row r="86" spans="2:10" ht="12.75">
      <c r="B86">
        <v>35</v>
      </c>
      <c r="D86">
        <v>5</v>
      </c>
      <c r="F86" s="8"/>
      <c r="H86" s="8"/>
      <c r="J86" s="8"/>
    </row>
    <row r="87" spans="2:10" ht="12.75">
      <c r="B87">
        <v>36</v>
      </c>
      <c r="D87">
        <v>5</v>
      </c>
      <c r="F87" s="8"/>
      <c r="H87" s="8"/>
      <c r="J87" s="8"/>
    </row>
    <row r="88" spans="2:10" ht="12.75">
      <c r="B88">
        <v>37</v>
      </c>
      <c r="D88">
        <v>5</v>
      </c>
      <c r="F88" s="8"/>
      <c r="H88" s="8"/>
      <c r="J88" s="8"/>
    </row>
    <row r="89" spans="2:10" ht="12.75">
      <c r="B89">
        <v>38</v>
      </c>
      <c r="D89">
        <v>5</v>
      </c>
      <c r="F89" s="8"/>
      <c r="H89" s="8"/>
      <c r="J89" s="8"/>
    </row>
    <row r="90" spans="2:10" ht="12.75">
      <c r="B90">
        <v>39</v>
      </c>
      <c r="D90">
        <v>5</v>
      </c>
      <c r="F90" s="8"/>
      <c r="H90" s="8"/>
      <c r="J90" s="8"/>
    </row>
    <row r="91" spans="2:10" ht="12.75">
      <c r="B91">
        <v>40</v>
      </c>
      <c r="D91">
        <v>5</v>
      </c>
      <c r="F91" s="8"/>
      <c r="H91" s="8"/>
      <c r="J91" s="8"/>
    </row>
    <row r="92" spans="2:10" ht="12.75">
      <c r="B92">
        <v>41</v>
      </c>
      <c r="D92">
        <v>5</v>
      </c>
      <c r="F92" s="8"/>
      <c r="H92" s="8"/>
      <c r="J92" s="8"/>
    </row>
    <row r="93" spans="2:10" ht="12.75">
      <c r="B93">
        <v>42</v>
      </c>
      <c r="D93">
        <v>5</v>
      </c>
      <c r="F93" s="8"/>
      <c r="H93" s="8"/>
      <c r="J93" s="8"/>
    </row>
    <row r="94" spans="2:10" ht="12.75">
      <c r="B94">
        <v>43</v>
      </c>
      <c r="D94">
        <v>5</v>
      </c>
      <c r="F94" s="8"/>
      <c r="H94" s="8"/>
      <c r="J94" s="8"/>
    </row>
    <row r="95" spans="2:10" ht="12.75">
      <c r="B95">
        <v>44</v>
      </c>
      <c r="D95">
        <v>5</v>
      </c>
      <c r="F95" s="8"/>
      <c r="H95" s="8"/>
      <c r="J95" s="8"/>
    </row>
    <row r="96" spans="2:10" ht="12.75">
      <c r="B96">
        <v>45</v>
      </c>
      <c r="D96">
        <v>5</v>
      </c>
      <c r="F96" s="8"/>
      <c r="H96" s="8"/>
      <c r="J96" s="8"/>
    </row>
    <row r="97" spans="2:10" ht="12.75">
      <c r="B97">
        <v>46</v>
      </c>
      <c r="D97">
        <v>5</v>
      </c>
      <c r="F97" s="8"/>
      <c r="H97" s="8"/>
      <c r="J97" s="8"/>
    </row>
    <row r="98" spans="2:10" ht="12.75">
      <c r="B98">
        <v>47</v>
      </c>
      <c r="D98">
        <v>5</v>
      </c>
      <c r="F98" s="8"/>
      <c r="H98" s="8"/>
      <c r="J98" s="8"/>
    </row>
    <row r="99" spans="2:10" ht="12.75">
      <c r="B99">
        <v>48</v>
      </c>
      <c r="D99">
        <v>5</v>
      </c>
      <c r="F99" s="8"/>
      <c r="H99" s="8"/>
      <c r="J99" s="8"/>
    </row>
    <row r="100" spans="2:10" ht="12.75">
      <c r="B100">
        <v>49</v>
      </c>
      <c r="D100">
        <v>5</v>
      </c>
      <c r="F100" s="8"/>
      <c r="H100" s="8"/>
      <c r="J100" s="8"/>
    </row>
    <row r="101" spans="1:10" ht="12.75">
      <c r="A101" t="s">
        <v>33</v>
      </c>
      <c r="D101">
        <f>SUM(D82:D100)</f>
        <v>95</v>
      </c>
      <c r="E101">
        <f aca="true" t="shared" si="9" ref="E101:J101">SUM(E82:E100)</f>
        <v>0</v>
      </c>
      <c r="F101" s="8">
        <f t="shared" si="9"/>
        <v>0</v>
      </c>
      <c r="G101">
        <f t="shared" si="9"/>
        <v>0</v>
      </c>
      <c r="H101" s="8">
        <f t="shared" si="9"/>
        <v>0</v>
      </c>
      <c r="I101">
        <f t="shared" si="9"/>
        <v>0</v>
      </c>
      <c r="J101" s="8">
        <f t="shared" si="9"/>
        <v>0</v>
      </c>
    </row>
    <row r="102" spans="1:10" ht="12.75">
      <c r="A102" t="s">
        <v>38</v>
      </c>
      <c r="D102">
        <f>D101*0.8158</f>
        <v>77.50099999999999</v>
      </c>
      <c r="E102">
        <f aca="true" t="shared" si="10" ref="E102:J102">E101*0.8158</f>
        <v>0</v>
      </c>
      <c r="F102" s="8">
        <f t="shared" si="10"/>
        <v>0</v>
      </c>
      <c r="G102">
        <f t="shared" si="10"/>
        <v>0</v>
      </c>
      <c r="H102" s="8">
        <f t="shared" si="10"/>
        <v>0</v>
      </c>
      <c r="I102">
        <f t="shared" si="10"/>
        <v>0</v>
      </c>
      <c r="J102" s="8">
        <f t="shared" si="10"/>
        <v>0</v>
      </c>
    </row>
    <row r="103" spans="6:10" ht="12.75">
      <c r="F103" s="8"/>
      <c r="H103" s="8"/>
      <c r="J103" s="8"/>
    </row>
    <row r="104" spans="1:10" ht="12.75">
      <c r="A104" t="s">
        <v>30</v>
      </c>
      <c r="B104">
        <v>50</v>
      </c>
      <c r="D104">
        <v>5</v>
      </c>
      <c r="F104" s="8"/>
      <c r="H104" s="8"/>
      <c r="J104" s="8"/>
    </row>
    <row r="105" spans="2:10" ht="12.75">
      <c r="B105">
        <v>51</v>
      </c>
      <c r="D105">
        <v>5</v>
      </c>
      <c r="F105" s="8"/>
      <c r="H105" s="8"/>
      <c r="J105" s="8"/>
    </row>
    <row r="106" spans="2:10" ht="12.75">
      <c r="B106">
        <v>52</v>
      </c>
      <c r="D106">
        <v>5</v>
      </c>
      <c r="F106" s="8"/>
      <c r="H106" s="8"/>
      <c r="J106" s="8"/>
    </row>
    <row r="107" spans="2:10" ht="12.75">
      <c r="B107">
        <v>53</v>
      </c>
      <c r="D107">
        <v>5</v>
      </c>
      <c r="F107" s="8"/>
      <c r="H107" s="8"/>
      <c r="J107" s="8"/>
    </row>
    <row r="108" spans="2:10" ht="12.75">
      <c r="B108">
        <v>54</v>
      </c>
      <c r="D108">
        <v>5</v>
      </c>
      <c r="F108" s="8"/>
      <c r="H108" s="8"/>
      <c r="J108" s="8"/>
    </row>
    <row r="109" spans="2:10" ht="12.75">
      <c r="B109">
        <v>55</v>
      </c>
      <c r="D109">
        <v>5</v>
      </c>
      <c r="F109" s="8"/>
      <c r="H109" s="8"/>
      <c r="J109" s="8"/>
    </row>
    <row r="110" spans="2:10" ht="12.75">
      <c r="B110">
        <v>56</v>
      </c>
      <c r="D110">
        <v>5</v>
      </c>
      <c r="F110" s="8"/>
      <c r="H110" s="8"/>
      <c r="J110" s="8"/>
    </row>
    <row r="111" spans="2:10" ht="12.75">
      <c r="B111">
        <v>57</v>
      </c>
      <c r="D111">
        <v>5</v>
      </c>
      <c r="F111" s="8"/>
      <c r="H111" s="8"/>
      <c r="J111" s="8"/>
    </row>
    <row r="112" spans="2:10" ht="12.75">
      <c r="B112">
        <v>58</v>
      </c>
      <c r="D112">
        <v>5</v>
      </c>
      <c r="F112" s="8"/>
      <c r="H112" s="8"/>
      <c r="J112" s="8"/>
    </row>
    <row r="113" spans="2:10" ht="12.75">
      <c r="B113">
        <v>59</v>
      </c>
      <c r="D113">
        <v>5</v>
      </c>
      <c r="F113" s="8"/>
      <c r="H113" s="8"/>
      <c r="J113" s="8"/>
    </row>
    <row r="114" spans="2:10" ht="12.75">
      <c r="B114">
        <v>60</v>
      </c>
      <c r="D114">
        <v>5</v>
      </c>
      <c r="F114" s="8"/>
      <c r="H114" s="8"/>
      <c r="J114" s="8"/>
    </row>
    <row r="115" spans="1:10" ht="12.75">
      <c r="A115" t="s">
        <v>33</v>
      </c>
      <c r="D115">
        <f>SUM(D104:D114)</f>
        <v>55</v>
      </c>
      <c r="E115">
        <f aca="true" t="shared" si="11" ref="E115:J115">SUM(E104:E114)</f>
        <v>0</v>
      </c>
      <c r="F115" s="8">
        <f t="shared" si="11"/>
        <v>0</v>
      </c>
      <c r="G115">
        <f t="shared" si="11"/>
        <v>0</v>
      </c>
      <c r="H115" s="8">
        <f t="shared" si="11"/>
        <v>0</v>
      </c>
      <c r="I115">
        <f t="shared" si="11"/>
        <v>0</v>
      </c>
      <c r="J115" s="8">
        <f t="shared" si="11"/>
        <v>0</v>
      </c>
    </row>
    <row r="116" spans="1:10" ht="12.75">
      <c r="A116" t="s">
        <v>39</v>
      </c>
      <c r="D116">
        <f>D115*0.8455</f>
        <v>46.502500000000005</v>
      </c>
      <c r="E116">
        <f aca="true" t="shared" si="12" ref="E116:J116">E115*0.8455</f>
        <v>0</v>
      </c>
      <c r="F116" s="8">
        <f t="shared" si="12"/>
        <v>0</v>
      </c>
      <c r="G116">
        <f t="shared" si="12"/>
        <v>0</v>
      </c>
      <c r="H116" s="8">
        <f t="shared" si="12"/>
        <v>0</v>
      </c>
      <c r="I116">
        <f t="shared" si="12"/>
        <v>0</v>
      </c>
      <c r="J116" s="8">
        <f t="shared" si="12"/>
        <v>0</v>
      </c>
    </row>
    <row r="117" spans="6:10" ht="12.75">
      <c r="F117" s="8"/>
      <c r="H117" s="8"/>
      <c r="J117" s="8"/>
    </row>
    <row r="118" spans="1:10" ht="12.75">
      <c r="A118" t="s">
        <v>31</v>
      </c>
      <c r="B118">
        <v>61</v>
      </c>
      <c r="D118">
        <v>5</v>
      </c>
      <c r="F118" s="8"/>
      <c r="H118" s="8"/>
      <c r="J118" s="8"/>
    </row>
    <row r="119" spans="2:10" ht="12.75">
      <c r="B119">
        <v>62</v>
      </c>
      <c r="D119">
        <v>5</v>
      </c>
      <c r="F119" s="8"/>
      <c r="H119" s="8"/>
      <c r="J119" s="8"/>
    </row>
    <row r="120" spans="1:10" ht="12.75">
      <c r="A120" t="s">
        <v>33</v>
      </c>
      <c r="D120">
        <v>10</v>
      </c>
      <c r="F120" s="8">
        <f>SUM(F118:F119)</f>
        <v>0</v>
      </c>
      <c r="G120" s="10">
        <f>SUM(G118:G119)</f>
        <v>0</v>
      </c>
      <c r="H120" s="8">
        <f>SUM(H118:H119)</f>
        <v>0</v>
      </c>
      <c r="I120" s="10">
        <f>SUM(I118:I119)</f>
        <v>0</v>
      </c>
      <c r="J120" s="8">
        <f>SUM(J118:J119)</f>
        <v>0</v>
      </c>
    </row>
    <row r="121" spans="1:10" ht="12.75">
      <c r="A121" t="s">
        <v>40</v>
      </c>
      <c r="D121">
        <f>D120*3.1</f>
        <v>31</v>
      </c>
      <c r="E121">
        <f aca="true" t="shared" si="13" ref="E121:J121">E120*3.1</f>
        <v>0</v>
      </c>
      <c r="F121" s="8">
        <f t="shared" si="13"/>
        <v>0</v>
      </c>
      <c r="G121">
        <f t="shared" si="13"/>
        <v>0</v>
      </c>
      <c r="H121" s="8">
        <f t="shared" si="13"/>
        <v>0</v>
      </c>
      <c r="I121">
        <f t="shared" si="13"/>
        <v>0</v>
      </c>
      <c r="J121" s="8">
        <f t="shared" si="13"/>
        <v>0</v>
      </c>
    </row>
    <row r="122" spans="6:10" ht="12.75">
      <c r="F122" s="8"/>
      <c r="H122" s="8"/>
      <c r="J122" s="8"/>
    </row>
    <row r="123" spans="1:10" ht="12.75">
      <c r="A123" s="4" t="s">
        <v>34</v>
      </c>
      <c r="B123" s="4"/>
      <c r="C123" s="4"/>
      <c r="D123" s="4">
        <f>D49+D68+D80+D102+D116+D121</f>
        <v>309.9985</v>
      </c>
      <c r="E123" s="4">
        <f aca="true" t="shared" si="14" ref="E123:J123">E49+E68+E80+E102+E116+E121</f>
        <v>31</v>
      </c>
      <c r="F123" s="11">
        <f t="shared" si="14"/>
        <v>0</v>
      </c>
      <c r="G123" s="4">
        <f t="shared" si="14"/>
        <v>0</v>
      </c>
      <c r="H123" s="11">
        <f t="shared" si="14"/>
        <v>0</v>
      </c>
      <c r="I123" s="4">
        <f t="shared" si="14"/>
        <v>0</v>
      </c>
      <c r="J123" s="11">
        <f t="shared" si="14"/>
        <v>0</v>
      </c>
    </row>
    <row r="124" spans="1:10" ht="12.75">
      <c r="A124" s="4" t="s">
        <v>41</v>
      </c>
      <c r="B124" s="2"/>
      <c r="C124" s="2"/>
      <c r="D124" s="4">
        <f>D123/D123</f>
        <v>1</v>
      </c>
      <c r="F124" s="9">
        <f>F123/309.999</f>
        <v>0</v>
      </c>
      <c r="G124" s="9">
        <f>G123/309.999</f>
        <v>0</v>
      </c>
      <c r="H124" s="9">
        <f>H123/309.999</f>
        <v>0</v>
      </c>
      <c r="I124" s="9">
        <f>I123/309.999</f>
        <v>0</v>
      </c>
      <c r="J124" s="9">
        <f>J123/309.999</f>
        <v>0</v>
      </c>
    </row>
    <row r="125" spans="1:10" ht="12.75">
      <c r="A125" s="2" t="s">
        <v>42</v>
      </c>
      <c r="B125" s="2"/>
      <c r="C125" s="2"/>
      <c r="D125" s="2">
        <f>D124*350</f>
        <v>350</v>
      </c>
      <c r="E125" s="2">
        <f aca="true" t="shared" si="15" ref="E125:J125">E124*350</f>
        <v>0</v>
      </c>
      <c r="F125" s="9">
        <f t="shared" si="15"/>
        <v>0</v>
      </c>
      <c r="G125" s="2">
        <f t="shared" si="15"/>
        <v>0</v>
      </c>
      <c r="H125" s="9">
        <f t="shared" si="15"/>
        <v>0</v>
      </c>
      <c r="I125" s="2">
        <f t="shared" si="15"/>
        <v>0</v>
      </c>
      <c r="J125" s="9">
        <f t="shared" si="15"/>
        <v>0</v>
      </c>
    </row>
    <row r="126" spans="1:10" ht="12.75">
      <c r="A126" s="2"/>
      <c r="B126" s="2"/>
      <c r="C126" s="2"/>
      <c r="D126" s="2"/>
      <c r="F126" s="9"/>
      <c r="G126" s="2"/>
      <c r="H126" s="9"/>
      <c r="I126" s="2"/>
      <c r="J126" s="9"/>
    </row>
    <row r="127" spans="1:10" ht="25.5">
      <c r="A127" s="5" t="s">
        <v>20</v>
      </c>
      <c r="B127">
        <v>1</v>
      </c>
      <c r="D127">
        <v>5</v>
      </c>
      <c r="F127" s="8"/>
      <c r="H127" s="8"/>
      <c r="J127" s="8"/>
    </row>
    <row r="128" spans="2:10" ht="12.75">
      <c r="B128">
        <v>2</v>
      </c>
      <c r="D128">
        <v>5</v>
      </c>
      <c r="F128" s="8"/>
      <c r="H128" s="8"/>
      <c r="J128" s="8"/>
    </row>
    <row r="129" spans="2:10" ht="12.75">
      <c r="B129">
        <v>3</v>
      </c>
      <c r="D129">
        <v>10</v>
      </c>
      <c r="F129" s="8"/>
      <c r="H129" s="8"/>
      <c r="J129" s="8"/>
    </row>
    <row r="130" spans="2:10" ht="12.75">
      <c r="B130">
        <v>4</v>
      </c>
      <c r="D130">
        <v>10</v>
      </c>
      <c r="F130" s="8"/>
      <c r="H130" s="8"/>
      <c r="J130" s="8"/>
    </row>
    <row r="131" spans="2:10" ht="12.75">
      <c r="B131">
        <v>5</v>
      </c>
      <c r="D131">
        <v>5</v>
      </c>
      <c r="F131" s="8"/>
      <c r="H131" s="8"/>
      <c r="J131" s="8"/>
    </row>
    <row r="132" spans="2:10" ht="12.75">
      <c r="B132">
        <v>6</v>
      </c>
      <c r="D132">
        <v>10</v>
      </c>
      <c r="F132" s="8"/>
      <c r="H132" s="8"/>
      <c r="J132" s="8"/>
    </row>
    <row r="133" spans="2:10" ht="12.75">
      <c r="B133">
        <v>7</v>
      </c>
      <c r="D133">
        <v>5</v>
      </c>
      <c r="F133" s="8"/>
      <c r="H133" s="8"/>
      <c r="J133" s="8"/>
    </row>
    <row r="134" spans="1:10" ht="12.75">
      <c r="A134" s="2" t="s">
        <v>18</v>
      </c>
      <c r="B134" s="2"/>
      <c r="C134" s="2"/>
      <c r="D134" s="2">
        <f>SUM(D127:D133)</f>
        <v>50</v>
      </c>
      <c r="E134" s="2">
        <f aca="true" t="shared" si="16" ref="E134:J134">SUM(E127:E133)</f>
        <v>0</v>
      </c>
      <c r="F134" s="9">
        <f t="shared" si="16"/>
        <v>0</v>
      </c>
      <c r="G134" s="2">
        <f t="shared" si="16"/>
        <v>0</v>
      </c>
      <c r="H134" s="9">
        <f t="shared" si="16"/>
        <v>0</v>
      </c>
      <c r="I134" s="2">
        <f t="shared" si="16"/>
        <v>0</v>
      </c>
      <c r="J134" s="9">
        <f t="shared" si="16"/>
        <v>0</v>
      </c>
    </row>
    <row r="135" spans="6:10" ht="12.75">
      <c r="F135" s="8"/>
      <c r="H135" s="8"/>
      <c r="J135" s="8"/>
    </row>
    <row r="136" spans="1:10" ht="12.75">
      <c r="A136" t="s">
        <v>21</v>
      </c>
      <c r="B136">
        <v>1</v>
      </c>
      <c r="D136">
        <v>20</v>
      </c>
      <c r="F136" s="8"/>
      <c r="H136" s="8"/>
      <c r="J136" s="8"/>
    </row>
    <row r="137" spans="2:10" ht="12.75">
      <c r="B137">
        <v>2</v>
      </c>
      <c r="D137">
        <v>15</v>
      </c>
      <c r="F137" s="8"/>
      <c r="H137" s="8"/>
      <c r="J137" s="8"/>
    </row>
    <row r="138" spans="2:10" ht="12.75">
      <c r="B138">
        <v>3</v>
      </c>
      <c r="D138">
        <v>15</v>
      </c>
      <c r="F138" s="8"/>
      <c r="H138" s="8"/>
      <c r="J138" s="8"/>
    </row>
    <row r="139" spans="1:10" ht="12.75">
      <c r="A139" s="2" t="s">
        <v>18</v>
      </c>
      <c r="B139" s="2"/>
      <c r="C139" s="2"/>
      <c r="D139" s="2">
        <f>SUM(D136:D138)</f>
        <v>50</v>
      </c>
      <c r="E139" s="2">
        <f aca="true" t="shared" si="17" ref="E139:J139">SUM(E136:E138)</f>
        <v>0</v>
      </c>
      <c r="F139" s="9">
        <f t="shared" si="17"/>
        <v>0</v>
      </c>
      <c r="G139" s="2">
        <f t="shared" si="17"/>
        <v>0</v>
      </c>
      <c r="H139" s="9">
        <f t="shared" si="17"/>
        <v>0</v>
      </c>
      <c r="I139" s="2">
        <f t="shared" si="17"/>
        <v>0</v>
      </c>
      <c r="J139" s="9">
        <f t="shared" si="17"/>
        <v>0</v>
      </c>
    </row>
    <row r="140" spans="6:10" ht="12.75">
      <c r="F140" s="8"/>
      <c r="H140" s="8"/>
      <c r="J140" s="8"/>
    </row>
    <row r="141" spans="1:12" ht="12.75">
      <c r="A141" s="2" t="s">
        <v>24</v>
      </c>
      <c r="B141" s="2"/>
      <c r="C141" s="2"/>
      <c r="D141" s="2">
        <v>100</v>
      </c>
      <c r="F141" s="9"/>
      <c r="G141" s="2"/>
      <c r="H141" s="9"/>
      <c r="I141" s="2"/>
      <c r="J141" s="9"/>
      <c r="L141" t="s">
        <v>26</v>
      </c>
    </row>
    <row r="142" spans="6:10" ht="12.75">
      <c r="F142" s="8"/>
      <c r="H142" s="8"/>
      <c r="J142" s="8"/>
    </row>
    <row r="143" spans="1:10" ht="12.75">
      <c r="A143" s="2" t="s">
        <v>25</v>
      </c>
      <c r="B143" s="2"/>
      <c r="C143" s="2"/>
      <c r="D143" s="2">
        <f>D15+D28+D30+D35+D40+D125+D134+D139+D141</f>
        <v>1100</v>
      </c>
      <c r="F143" s="2">
        <f>F15+F28+F30+F35+F40+F125+F134+F139+F141</f>
        <v>0</v>
      </c>
      <c r="G143" s="2">
        <f>G15+G28+G30+G35+G40+G125+G134+G139+G141</f>
        <v>0</v>
      </c>
      <c r="H143" s="2">
        <f>H15+H28+H30+H35+H40+H125+H134+H139+H141</f>
        <v>0</v>
      </c>
      <c r="I143" s="2">
        <f>I15+I28+I30+I35+I40+I125+I134+I139+I141</f>
        <v>0</v>
      </c>
      <c r="J143" s="2">
        <f>J15+J28+J30+J35+J40+J125+J134+J139+J141</f>
        <v>0</v>
      </c>
    </row>
  </sheetData>
  <sheetProtection/>
  <mergeCells count="4">
    <mergeCell ref="A5:A6"/>
    <mergeCell ref="B5:B6"/>
    <mergeCell ref="D5:D6"/>
    <mergeCell ref="F5:J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Erin H. Barham</cp:lastModifiedBy>
  <cp:lastPrinted>2009-02-19T22:32:28Z</cp:lastPrinted>
  <dcterms:created xsi:type="dcterms:W3CDTF">2009-02-19T21:38:18Z</dcterms:created>
  <dcterms:modified xsi:type="dcterms:W3CDTF">2014-04-15T15:53:33Z</dcterms:modified>
  <cp:category/>
  <cp:version/>
  <cp:contentType/>
  <cp:contentStatus/>
</cp:coreProperties>
</file>